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G:\A+\Google data analyst exam preparation\Portfolio_Project\Excel_Project\Sales Dashboard in Excel  Dynamic Excel Dashboard for Sales\"/>
    </mc:Choice>
  </mc:AlternateContent>
  <xr:revisionPtr revIDLastSave="0" documentId="13_ncr:1_{56826860-E8D5-4176-8C06-95B7EF5D72F3}"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Master Data" sheetId="1" r:id="rId2"/>
    <sheet name="Sheet4" sheetId="6" r:id="rId3"/>
    <sheet name="DASHBOARD" sheetId="7" r:id="rId4"/>
    <sheet name="Analysis" sheetId="5" r:id="rId5"/>
  </sheets>
  <definedNames>
    <definedName name="_xlchart.v1.0" hidden="1">Analysis!$S$3:$S$7</definedName>
    <definedName name="_xlchart.v1.1" hidden="1">Analysis!$T$3:$T$7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 i="5" l="1" a="1"/>
  <c r="T3" i="5" s="1"/>
  <c r="S3" i="5" a="1"/>
  <c r="S3" i="5" s="1"/>
  <c r="AF3" i="5" a="1"/>
  <c r="AF3" i="5" s="1"/>
  <c r="AK3" i="5" a="1"/>
  <c r="AK3" i="5" s="1"/>
  <c r="AG3" i="5" a="1"/>
  <c r="AG3" i="5" s="1"/>
  <c r="AJ3" i="5" a="1"/>
  <c r="AJ3" i="5" s="1"/>
  <c r="AH3" i="5" a="1"/>
  <c r="AH3" i="5" s="1"/>
  <c r="AD4" i="5"/>
  <c r="AD5" i="5"/>
  <c r="AD6" i="5"/>
  <c r="AD7" i="5"/>
  <c r="AD8" i="5"/>
  <c r="AD9" i="5"/>
  <c r="AD10" i="5"/>
  <c r="AD11" i="5"/>
  <c r="AD12" i="5"/>
  <c r="AD13" i="5"/>
  <c r="AD14" i="5"/>
  <c r="AD3" i="5"/>
  <c r="AC3" i="5"/>
  <c r="AC4" i="5"/>
  <c r="AC5" i="5"/>
  <c r="AC6" i="5"/>
  <c r="AC7" i="5"/>
  <c r="AC8" i="5"/>
  <c r="AC9" i="5"/>
  <c r="AC10" i="5"/>
  <c r="AC11" i="5"/>
  <c r="AC12" i="5"/>
  <c r="AC13" i="5"/>
  <c r="AC14" i="5"/>
  <c r="G529" i="2"/>
  <c r="H529" i="2"/>
  <c r="I529" i="2"/>
  <c r="J529" i="2"/>
  <c r="L529" i="2" s="1"/>
  <c r="K529" i="2"/>
  <c r="M529" i="2" s="1"/>
  <c r="N529" i="2"/>
  <c r="O529" i="2"/>
  <c r="P529" i="2"/>
  <c r="J2" i="2"/>
  <c r="K2" i="2"/>
  <c r="M2" i="2" s="1"/>
  <c r="L2" i="2"/>
  <c r="J3" i="2"/>
  <c r="K3" i="2"/>
  <c r="M3" i="2" s="1"/>
  <c r="L3" i="2"/>
  <c r="J4" i="2"/>
  <c r="K4" i="2"/>
  <c r="M4" i="2" s="1"/>
  <c r="L4" i="2"/>
  <c r="J5" i="2"/>
  <c r="K5" i="2"/>
  <c r="M5" i="2" s="1"/>
  <c r="L5" i="2"/>
  <c r="J6" i="2"/>
  <c r="K6" i="2"/>
  <c r="M6" i="2" s="1"/>
  <c r="L6" i="2"/>
  <c r="J7" i="2"/>
  <c r="K7" i="2"/>
  <c r="M7" i="2" s="1"/>
  <c r="L7" i="2"/>
  <c r="J8" i="2"/>
  <c r="K8" i="2"/>
  <c r="M8" i="2" s="1"/>
  <c r="L8" i="2"/>
  <c r="J9" i="2"/>
  <c r="K9" i="2"/>
  <c r="M9" i="2" s="1"/>
  <c r="L9" i="2"/>
  <c r="J10" i="2"/>
  <c r="K10" i="2"/>
  <c r="M10" i="2" s="1"/>
  <c r="L10" i="2"/>
  <c r="J11" i="2"/>
  <c r="K11" i="2"/>
  <c r="M11" i="2" s="1"/>
  <c r="L11" i="2"/>
  <c r="J12" i="2"/>
  <c r="L12" i="2" s="1"/>
  <c r="K12" i="2"/>
  <c r="M12" i="2" s="1"/>
  <c r="J13" i="2"/>
  <c r="L13" i="2" s="1"/>
  <c r="K13" i="2"/>
  <c r="M13" i="2" s="1"/>
  <c r="J14" i="2"/>
  <c r="L14" i="2" s="1"/>
  <c r="K14" i="2"/>
  <c r="M14" i="2" s="1"/>
  <c r="J15" i="2"/>
  <c r="L15" i="2" s="1"/>
  <c r="K15" i="2"/>
  <c r="M15" i="2" s="1"/>
  <c r="J16" i="2"/>
  <c r="L16" i="2" s="1"/>
  <c r="K16" i="2"/>
  <c r="M16" i="2" s="1"/>
  <c r="J17" i="2"/>
  <c r="L17" i="2" s="1"/>
  <c r="K17" i="2"/>
  <c r="M17" i="2" s="1"/>
  <c r="J18" i="2"/>
  <c r="L18" i="2" s="1"/>
  <c r="K18" i="2"/>
  <c r="M18" i="2" s="1"/>
  <c r="J19" i="2"/>
  <c r="L19" i="2" s="1"/>
  <c r="K19" i="2"/>
  <c r="M19" i="2" s="1"/>
  <c r="J20" i="2"/>
  <c r="L20" i="2" s="1"/>
  <c r="K20" i="2"/>
  <c r="M20" i="2" s="1"/>
  <c r="J21" i="2"/>
  <c r="L21" i="2" s="1"/>
  <c r="K21" i="2"/>
  <c r="M21" i="2" s="1"/>
  <c r="J22" i="2"/>
  <c r="L22" i="2" s="1"/>
  <c r="K22" i="2"/>
  <c r="M22" i="2" s="1"/>
  <c r="J23" i="2"/>
  <c r="L23" i="2" s="1"/>
  <c r="K23" i="2"/>
  <c r="M23" i="2" s="1"/>
  <c r="J24" i="2"/>
  <c r="L24" i="2" s="1"/>
  <c r="K24" i="2"/>
  <c r="M24" i="2" s="1"/>
  <c r="J25" i="2"/>
  <c r="L25" i="2" s="1"/>
  <c r="K25" i="2"/>
  <c r="M25" i="2" s="1"/>
  <c r="J26" i="2"/>
  <c r="L26" i="2" s="1"/>
  <c r="K26" i="2"/>
  <c r="M26" i="2" s="1"/>
  <c r="J27" i="2"/>
  <c r="L27" i="2" s="1"/>
  <c r="K27" i="2"/>
  <c r="M27" i="2" s="1"/>
  <c r="J28" i="2"/>
  <c r="L28" i="2" s="1"/>
  <c r="K28" i="2"/>
  <c r="M28" i="2" s="1"/>
  <c r="J29" i="2"/>
  <c r="L29" i="2" s="1"/>
  <c r="K29" i="2"/>
  <c r="M29" i="2" s="1"/>
  <c r="J30" i="2"/>
  <c r="L30" i="2" s="1"/>
  <c r="K30" i="2"/>
  <c r="M30" i="2" s="1"/>
  <c r="J31" i="2"/>
  <c r="L31" i="2" s="1"/>
  <c r="K31" i="2"/>
  <c r="M31" i="2" s="1"/>
  <c r="J32" i="2"/>
  <c r="L32" i="2" s="1"/>
  <c r="K32" i="2"/>
  <c r="M32" i="2" s="1"/>
  <c r="J33" i="2"/>
  <c r="L33" i="2" s="1"/>
  <c r="K33" i="2"/>
  <c r="M33" i="2" s="1"/>
  <c r="J34" i="2"/>
  <c r="L34" i="2" s="1"/>
  <c r="K34" i="2"/>
  <c r="M34" i="2" s="1"/>
  <c r="J35" i="2"/>
  <c r="L35" i="2" s="1"/>
  <c r="K35" i="2"/>
  <c r="M35" i="2" s="1"/>
  <c r="J36" i="2"/>
  <c r="L36" i="2" s="1"/>
  <c r="K36" i="2"/>
  <c r="M36" i="2" s="1"/>
  <c r="J37" i="2"/>
  <c r="L37" i="2" s="1"/>
  <c r="K37" i="2"/>
  <c r="M37" i="2" s="1"/>
  <c r="J38" i="2"/>
  <c r="L38" i="2" s="1"/>
  <c r="K38" i="2"/>
  <c r="M38" i="2" s="1"/>
  <c r="J39" i="2"/>
  <c r="L39" i="2" s="1"/>
  <c r="K39" i="2"/>
  <c r="M39" i="2" s="1"/>
  <c r="J40" i="2"/>
  <c r="L40" i="2" s="1"/>
  <c r="K40" i="2"/>
  <c r="M40" i="2" s="1"/>
  <c r="J41" i="2"/>
  <c r="L41" i="2" s="1"/>
  <c r="K41" i="2"/>
  <c r="M41" i="2" s="1"/>
  <c r="J42" i="2"/>
  <c r="L42" i="2" s="1"/>
  <c r="K42" i="2"/>
  <c r="M42" i="2" s="1"/>
  <c r="J43" i="2"/>
  <c r="L43" i="2" s="1"/>
  <c r="K43" i="2"/>
  <c r="M43" i="2" s="1"/>
  <c r="J44" i="2"/>
  <c r="L44" i="2" s="1"/>
  <c r="K44" i="2"/>
  <c r="M44" i="2" s="1"/>
  <c r="J45" i="2"/>
  <c r="L45" i="2" s="1"/>
  <c r="K45" i="2"/>
  <c r="M45" i="2" s="1"/>
  <c r="J46" i="2"/>
  <c r="L46" i="2" s="1"/>
  <c r="K46" i="2"/>
  <c r="M46" i="2" s="1"/>
  <c r="J47" i="2"/>
  <c r="K47" i="2"/>
  <c r="M47" i="2" s="1"/>
  <c r="L47" i="2"/>
  <c r="J48" i="2"/>
  <c r="K48" i="2"/>
  <c r="M48" i="2" s="1"/>
  <c r="L48" i="2"/>
  <c r="J49" i="2"/>
  <c r="L49" i="2" s="1"/>
  <c r="K49" i="2"/>
  <c r="M49" i="2" s="1"/>
  <c r="J50" i="2"/>
  <c r="L50" i="2" s="1"/>
  <c r="K50" i="2"/>
  <c r="M50" i="2" s="1"/>
  <c r="J51" i="2"/>
  <c r="K51" i="2"/>
  <c r="M51" i="2" s="1"/>
  <c r="L51" i="2"/>
  <c r="J52" i="2"/>
  <c r="K52" i="2"/>
  <c r="M52" i="2" s="1"/>
  <c r="L52" i="2"/>
  <c r="J53" i="2"/>
  <c r="L53" i="2" s="1"/>
  <c r="K53" i="2"/>
  <c r="M53" i="2" s="1"/>
  <c r="J54" i="2"/>
  <c r="L54" i="2" s="1"/>
  <c r="K54" i="2"/>
  <c r="M54" i="2" s="1"/>
  <c r="J55" i="2"/>
  <c r="K55" i="2"/>
  <c r="M55" i="2" s="1"/>
  <c r="L55" i="2"/>
  <c r="J56" i="2"/>
  <c r="K56" i="2"/>
  <c r="M56" i="2" s="1"/>
  <c r="L56" i="2"/>
  <c r="J57" i="2"/>
  <c r="L57" i="2" s="1"/>
  <c r="K57" i="2"/>
  <c r="M57" i="2" s="1"/>
  <c r="J58" i="2"/>
  <c r="L58" i="2" s="1"/>
  <c r="K58" i="2"/>
  <c r="M58" i="2" s="1"/>
  <c r="J59" i="2"/>
  <c r="K59" i="2"/>
  <c r="M59" i="2" s="1"/>
  <c r="L59" i="2"/>
  <c r="J60" i="2"/>
  <c r="K60" i="2"/>
  <c r="M60" i="2" s="1"/>
  <c r="L60" i="2"/>
  <c r="J61" i="2"/>
  <c r="L61" i="2" s="1"/>
  <c r="K61" i="2"/>
  <c r="M61" i="2" s="1"/>
  <c r="J62" i="2"/>
  <c r="L62" i="2" s="1"/>
  <c r="K62" i="2"/>
  <c r="M62" i="2" s="1"/>
  <c r="J63" i="2"/>
  <c r="K63" i="2"/>
  <c r="M63" i="2" s="1"/>
  <c r="L63" i="2"/>
  <c r="J64" i="2"/>
  <c r="K64" i="2"/>
  <c r="M64" i="2" s="1"/>
  <c r="L64" i="2"/>
  <c r="J65" i="2"/>
  <c r="L65" i="2" s="1"/>
  <c r="K65" i="2"/>
  <c r="M65" i="2" s="1"/>
  <c r="J66" i="2"/>
  <c r="L66" i="2" s="1"/>
  <c r="K66" i="2"/>
  <c r="M66" i="2" s="1"/>
  <c r="J67" i="2"/>
  <c r="K67" i="2"/>
  <c r="M67" i="2" s="1"/>
  <c r="L67" i="2"/>
  <c r="J68" i="2"/>
  <c r="K68" i="2"/>
  <c r="M68" i="2" s="1"/>
  <c r="L68" i="2"/>
  <c r="J69" i="2"/>
  <c r="L69" i="2" s="1"/>
  <c r="K69" i="2"/>
  <c r="M69" i="2" s="1"/>
  <c r="J70" i="2"/>
  <c r="L70" i="2" s="1"/>
  <c r="K70" i="2"/>
  <c r="M70" i="2" s="1"/>
  <c r="J71" i="2"/>
  <c r="K71" i="2"/>
  <c r="M71" i="2" s="1"/>
  <c r="L71" i="2"/>
  <c r="J72" i="2"/>
  <c r="K72" i="2"/>
  <c r="M72" i="2" s="1"/>
  <c r="L72" i="2"/>
  <c r="J73" i="2"/>
  <c r="L73" i="2" s="1"/>
  <c r="K73" i="2"/>
  <c r="M73" i="2" s="1"/>
  <c r="J74" i="2"/>
  <c r="L74" i="2" s="1"/>
  <c r="K74" i="2"/>
  <c r="M74" i="2" s="1"/>
  <c r="J75" i="2"/>
  <c r="K75" i="2"/>
  <c r="M75" i="2" s="1"/>
  <c r="L75" i="2"/>
  <c r="J76" i="2"/>
  <c r="K76" i="2"/>
  <c r="M76" i="2" s="1"/>
  <c r="L76" i="2"/>
  <c r="J77" i="2"/>
  <c r="L77" i="2" s="1"/>
  <c r="K77" i="2"/>
  <c r="M77" i="2" s="1"/>
  <c r="J78" i="2"/>
  <c r="L78" i="2" s="1"/>
  <c r="K78" i="2"/>
  <c r="M78" i="2" s="1"/>
  <c r="J79" i="2"/>
  <c r="K79" i="2"/>
  <c r="M79" i="2" s="1"/>
  <c r="L79" i="2"/>
  <c r="J80" i="2"/>
  <c r="K80" i="2"/>
  <c r="M80" i="2" s="1"/>
  <c r="L80" i="2"/>
  <c r="J81" i="2"/>
  <c r="L81" i="2" s="1"/>
  <c r="K81" i="2"/>
  <c r="M81" i="2" s="1"/>
  <c r="J82" i="2"/>
  <c r="K82" i="2"/>
  <c r="M82" i="2" s="1"/>
  <c r="L82" i="2"/>
  <c r="J83" i="2"/>
  <c r="K83" i="2"/>
  <c r="M83" i="2" s="1"/>
  <c r="L83" i="2"/>
  <c r="J84" i="2"/>
  <c r="L84" i="2" s="1"/>
  <c r="K84" i="2"/>
  <c r="M84" i="2" s="1"/>
  <c r="J85" i="2"/>
  <c r="L85" i="2" s="1"/>
  <c r="K85" i="2"/>
  <c r="M85" i="2" s="1"/>
  <c r="J86" i="2"/>
  <c r="L86" i="2" s="1"/>
  <c r="K86" i="2"/>
  <c r="M86" i="2" s="1"/>
  <c r="J87" i="2"/>
  <c r="L87" i="2" s="1"/>
  <c r="K87" i="2"/>
  <c r="M87" i="2" s="1"/>
  <c r="J88" i="2"/>
  <c r="K88" i="2"/>
  <c r="M88" i="2" s="1"/>
  <c r="L88" i="2"/>
  <c r="J89" i="2"/>
  <c r="K89" i="2"/>
  <c r="M89" i="2" s="1"/>
  <c r="L89" i="2"/>
  <c r="J90" i="2"/>
  <c r="L90" i="2" s="1"/>
  <c r="K90" i="2"/>
  <c r="M90" i="2" s="1"/>
  <c r="J91" i="2"/>
  <c r="L91" i="2" s="1"/>
  <c r="K91" i="2"/>
  <c r="M91" i="2" s="1"/>
  <c r="J92" i="2"/>
  <c r="K92" i="2"/>
  <c r="M92" i="2" s="1"/>
  <c r="L92" i="2"/>
  <c r="J93" i="2"/>
  <c r="K93" i="2"/>
  <c r="M93" i="2" s="1"/>
  <c r="L93" i="2"/>
  <c r="J94" i="2"/>
  <c r="L94" i="2" s="1"/>
  <c r="K94" i="2"/>
  <c r="M94" i="2" s="1"/>
  <c r="J95" i="2"/>
  <c r="L95" i="2" s="1"/>
  <c r="K95" i="2"/>
  <c r="M95" i="2" s="1"/>
  <c r="J96" i="2"/>
  <c r="K96" i="2"/>
  <c r="M96" i="2" s="1"/>
  <c r="L96" i="2"/>
  <c r="J97" i="2"/>
  <c r="K97" i="2"/>
  <c r="M97" i="2" s="1"/>
  <c r="L97" i="2"/>
  <c r="J98" i="2"/>
  <c r="L98" i="2" s="1"/>
  <c r="K98" i="2"/>
  <c r="M98" i="2" s="1"/>
  <c r="J99" i="2"/>
  <c r="L99" i="2" s="1"/>
  <c r="K99" i="2"/>
  <c r="M99" i="2" s="1"/>
  <c r="J100" i="2"/>
  <c r="K100" i="2"/>
  <c r="M100" i="2" s="1"/>
  <c r="L100" i="2"/>
  <c r="J101" i="2"/>
  <c r="K101" i="2"/>
  <c r="M101" i="2" s="1"/>
  <c r="L101" i="2"/>
  <c r="J102" i="2"/>
  <c r="L102" i="2" s="1"/>
  <c r="K102" i="2"/>
  <c r="M102" i="2" s="1"/>
  <c r="J103" i="2"/>
  <c r="L103" i="2" s="1"/>
  <c r="K103" i="2"/>
  <c r="M103" i="2" s="1"/>
  <c r="J104" i="2"/>
  <c r="K104" i="2"/>
  <c r="M104" i="2" s="1"/>
  <c r="L104" i="2"/>
  <c r="J105" i="2"/>
  <c r="K105" i="2"/>
  <c r="M105" i="2" s="1"/>
  <c r="L105" i="2"/>
  <c r="J106" i="2"/>
  <c r="L106" i="2" s="1"/>
  <c r="K106" i="2"/>
  <c r="M106" i="2" s="1"/>
  <c r="J107" i="2"/>
  <c r="L107" i="2" s="1"/>
  <c r="K107" i="2"/>
  <c r="M107" i="2" s="1"/>
  <c r="J108" i="2"/>
  <c r="K108" i="2"/>
  <c r="M108" i="2" s="1"/>
  <c r="L108" i="2"/>
  <c r="J109" i="2"/>
  <c r="K109" i="2"/>
  <c r="M109" i="2" s="1"/>
  <c r="L109" i="2"/>
  <c r="J110" i="2"/>
  <c r="L110" i="2" s="1"/>
  <c r="K110" i="2"/>
  <c r="M110" i="2" s="1"/>
  <c r="J111" i="2"/>
  <c r="L111" i="2" s="1"/>
  <c r="K111" i="2"/>
  <c r="M111" i="2" s="1"/>
  <c r="J112" i="2"/>
  <c r="K112" i="2"/>
  <c r="M112" i="2" s="1"/>
  <c r="L112" i="2"/>
  <c r="J113" i="2"/>
  <c r="K113" i="2"/>
  <c r="M113" i="2" s="1"/>
  <c r="L113" i="2"/>
  <c r="J114" i="2"/>
  <c r="L114" i="2" s="1"/>
  <c r="K114" i="2"/>
  <c r="M114" i="2" s="1"/>
  <c r="J115" i="2"/>
  <c r="L115" i="2" s="1"/>
  <c r="K115" i="2"/>
  <c r="M115" i="2" s="1"/>
  <c r="J116" i="2"/>
  <c r="K116" i="2"/>
  <c r="M116" i="2" s="1"/>
  <c r="L116" i="2"/>
  <c r="J117" i="2"/>
  <c r="K117" i="2"/>
  <c r="M117" i="2" s="1"/>
  <c r="L117" i="2"/>
  <c r="J118" i="2"/>
  <c r="L118" i="2" s="1"/>
  <c r="K118" i="2"/>
  <c r="M118" i="2" s="1"/>
  <c r="J119" i="2"/>
  <c r="L119" i="2" s="1"/>
  <c r="K119" i="2"/>
  <c r="M119" i="2" s="1"/>
  <c r="J120" i="2"/>
  <c r="K120" i="2"/>
  <c r="M120" i="2" s="1"/>
  <c r="L120" i="2"/>
  <c r="J121" i="2"/>
  <c r="K121" i="2"/>
  <c r="M121" i="2" s="1"/>
  <c r="L121" i="2"/>
  <c r="J122" i="2"/>
  <c r="L122" i="2" s="1"/>
  <c r="K122" i="2"/>
  <c r="M122" i="2" s="1"/>
  <c r="J123" i="2"/>
  <c r="L123" i="2" s="1"/>
  <c r="K123" i="2"/>
  <c r="M123" i="2" s="1"/>
  <c r="J124" i="2"/>
  <c r="K124" i="2"/>
  <c r="M124" i="2" s="1"/>
  <c r="L124" i="2"/>
  <c r="J125" i="2"/>
  <c r="K125" i="2"/>
  <c r="M125" i="2" s="1"/>
  <c r="L125" i="2"/>
  <c r="J126" i="2"/>
  <c r="L126" i="2" s="1"/>
  <c r="K126" i="2"/>
  <c r="M126" i="2" s="1"/>
  <c r="J127" i="2"/>
  <c r="L127" i="2" s="1"/>
  <c r="K127" i="2"/>
  <c r="M127" i="2" s="1"/>
  <c r="J128" i="2"/>
  <c r="K128" i="2"/>
  <c r="M128" i="2" s="1"/>
  <c r="L128" i="2"/>
  <c r="J129" i="2"/>
  <c r="K129" i="2"/>
  <c r="M129" i="2" s="1"/>
  <c r="L129" i="2"/>
  <c r="J130" i="2"/>
  <c r="L130" i="2" s="1"/>
  <c r="K130" i="2"/>
  <c r="M130" i="2" s="1"/>
  <c r="J131" i="2"/>
  <c r="L131" i="2" s="1"/>
  <c r="K131" i="2"/>
  <c r="M131" i="2" s="1"/>
  <c r="J132" i="2"/>
  <c r="K132" i="2"/>
  <c r="M132" i="2" s="1"/>
  <c r="L132" i="2"/>
  <c r="J133" i="2"/>
  <c r="K133" i="2"/>
  <c r="M133" i="2" s="1"/>
  <c r="L133" i="2"/>
  <c r="J134" i="2"/>
  <c r="L134" i="2" s="1"/>
  <c r="K134" i="2"/>
  <c r="M134" i="2" s="1"/>
  <c r="J135" i="2"/>
  <c r="L135" i="2" s="1"/>
  <c r="K135" i="2"/>
  <c r="M135" i="2" s="1"/>
  <c r="J136" i="2"/>
  <c r="K136" i="2"/>
  <c r="M136" i="2" s="1"/>
  <c r="L136" i="2"/>
  <c r="J137" i="2"/>
  <c r="K137" i="2"/>
  <c r="M137" i="2" s="1"/>
  <c r="L137" i="2"/>
  <c r="J138" i="2"/>
  <c r="L138" i="2" s="1"/>
  <c r="K138" i="2"/>
  <c r="M138" i="2" s="1"/>
  <c r="J139" i="2"/>
  <c r="L139" i="2" s="1"/>
  <c r="K139" i="2"/>
  <c r="M139" i="2" s="1"/>
  <c r="J140" i="2"/>
  <c r="K140" i="2"/>
  <c r="M140" i="2" s="1"/>
  <c r="L140" i="2"/>
  <c r="J141" i="2"/>
  <c r="K141" i="2"/>
  <c r="M141" i="2" s="1"/>
  <c r="L141" i="2"/>
  <c r="J142" i="2"/>
  <c r="L142" i="2" s="1"/>
  <c r="K142" i="2"/>
  <c r="M142" i="2" s="1"/>
  <c r="J143" i="2"/>
  <c r="L143" i="2" s="1"/>
  <c r="K143" i="2"/>
  <c r="M143" i="2" s="1"/>
  <c r="J144" i="2"/>
  <c r="K144" i="2"/>
  <c r="M144" i="2" s="1"/>
  <c r="L144" i="2"/>
  <c r="J145" i="2"/>
  <c r="K145" i="2"/>
  <c r="M145" i="2" s="1"/>
  <c r="L145" i="2"/>
  <c r="J146" i="2"/>
  <c r="L146" i="2" s="1"/>
  <c r="K146" i="2"/>
  <c r="M146" i="2" s="1"/>
  <c r="J147" i="2"/>
  <c r="L147" i="2" s="1"/>
  <c r="K147" i="2"/>
  <c r="M147" i="2" s="1"/>
  <c r="J148" i="2"/>
  <c r="K148" i="2"/>
  <c r="M148" i="2" s="1"/>
  <c r="L148" i="2"/>
  <c r="J149" i="2"/>
  <c r="K149" i="2"/>
  <c r="M149" i="2" s="1"/>
  <c r="L149" i="2"/>
  <c r="J150" i="2"/>
  <c r="L150" i="2" s="1"/>
  <c r="K150" i="2"/>
  <c r="M150" i="2" s="1"/>
  <c r="J151" i="2"/>
  <c r="L151" i="2" s="1"/>
  <c r="K151" i="2"/>
  <c r="M151" i="2" s="1"/>
  <c r="J152" i="2"/>
  <c r="K152" i="2"/>
  <c r="M152" i="2" s="1"/>
  <c r="L152" i="2"/>
  <c r="J153" i="2"/>
  <c r="K153" i="2"/>
  <c r="M153" i="2" s="1"/>
  <c r="L153" i="2"/>
  <c r="J154" i="2"/>
  <c r="L154" i="2" s="1"/>
  <c r="K154" i="2"/>
  <c r="M154" i="2" s="1"/>
  <c r="J155" i="2"/>
  <c r="L155" i="2" s="1"/>
  <c r="K155" i="2"/>
  <c r="M155" i="2" s="1"/>
  <c r="J156" i="2"/>
  <c r="K156" i="2"/>
  <c r="M156" i="2" s="1"/>
  <c r="L156" i="2"/>
  <c r="J157" i="2"/>
  <c r="K157" i="2"/>
  <c r="M157" i="2" s="1"/>
  <c r="L157" i="2"/>
  <c r="J158" i="2"/>
  <c r="L158" i="2" s="1"/>
  <c r="K158" i="2"/>
  <c r="M158" i="2" s="1"/>
  <c r="J159" i="2"/>
  <c r="L159" i="2" s="1"/>
  <c r="K159" i="2"/>
  <c r="M159" i="2" s="1"/>
  <c r="J160" i="2"/>
  <c r="K160" i="2"/>
  <c r="M160" i="2" s="1"/>
  <c r="L160" i="2"/>
  <c r="J161" i="2"/>
  <c r="K161" i="2"/>
  <c r="M161" i="2" s="1"/>
  <c r="L161" i="2"/>
  <c r="J162" i="2"/>
  <c r="K162" i="2"/>
  <c r="M162" i="2" s="1"/>
  <c r="L162" i="2"/>
  <c r="J163" i="2"/>
  <c r="K163" i="2"/>
  <c r="M163" i="2" s="1"/>
  <c r="L163" i="2"/>
  <c r="J164" i="2"/>
  <c r="K164" i="2"/>
  <c r="M164" i="2" s="1"/>
  <c r="L164" i="2"/>
  <c r="J165" i="2"/>
  <c r="K165" i="2"/>
  <c r="M165" i="2" s="1"/>
  <c r="L165" i="2"/>
  <c r="J166" i="2"/>
  <c r="K166" i="2"/>
  <c r="M166" i="2" s="1"/>
  <c r="L166" i="2"/>
  <c r="J167" i="2"/>
  <c r="K167" i="2"/>
  <c r="M167" i="2" s="1"/>
  <c r="L167" i="2"/>
  <c r="J168" i="2"/>
  <c r="L168" i="2" s="1"/>
  <c r="K168" i="2"/>
  <c r="M168" i="2" s="1"/>
  <c r="J169" i="2"/>
  <c r="K169" i="2"/>
  <c r="M169" i="2" s="1"/>
  <c r="L169" i="2"/>
  <c r="J170" i="2"/>
  <c r="K170" i="2"/>
  <c r="M170" i="2" s="1"/>
  <c r="L170" i="2"/>
  <c r="J171" i="2"/>
  <c r="L171" i="2" s="1"/>
  <c r="K171" i="2"/>
  <c r="M171" i="2" s="1"/>
  <c r="J172" i="2"/>
  <c r="L172" i="2" s="1"/>
  <c r="K172" i="2"/>
  <c r="M172" i="2" s="1"/>
  <c r="J173" i="2"/>
  <c r="K173" i="2"/>
  <c r="M173" i="2" s="1"/>
  <c r="L173" i="2"/>
  <c r="J174" i="2"/>
  <c r="K174" i="2"/>
  <c r="M174" i="2" s="1"/>
  <c r="L174" i="2"/>
  <c r="J175" i="2"/>
  <c r="L175" i="2" s="1"/>
  <c r="K175" i="2"/>
  <c r="M175" i="2" s="1"/>
  <c r="J176" i="2"/>
  <c r="L176" i="2" s="1"/>
  <c r="K176" i="2"/>
  <c r="M176" i="2" s="1"/>
  <c r="J177" i="2"/>
  <c r="K177" i="2"/>
  <c r="M177" i="2" s="1"/>
  <c r="L177" i="2"/>
  <c r="J178" i="2"/>
  <c r="K178" i="2"/>
  <c r="M178" i="2" s="1"/>
  <c r="L178" i="2"/>
  <c r="J179" i="2"/>
  <c r="L179" i="2" s="1"/>
  <c r="K179" i="2"/>
  <c r="M179" i="2" s="1"/>
  <c r="J180" i="2"/>
  <c r="L180" i="2" s="1"/>
  <c r="K180" i="2"/>
  <c r="M180" i="2" s="1"/>
  <c r="J181" i="2"/>
  <c r="K181" i="2"/>
  <c r="M181" i="2" s="1"/>
  <c r="L181" i="2"/>
  <c r="J182" i="2"/>
  <c r="K182" i="2"/>
  <c r="M182" i="2" s="1"/>
  <c r="L182" i="2"/>
  <c r="J183" i="2"/>
  <c r="L183" i="2" s="1"/>
  <c r="K183" i="2"/>
  <c r="M183" i="2" s="1"/>
  <c r="J184" i="2"/>
  <c r="L184" i="2" s="1"/>
  <c r="K184" i="2"/>
  <c r="M184" i="2" s="1"/>
  <c r="J185" i="2"/>
  <c r="K185" i="2"/>
  <c r="M185" i="2" s="1"/>
  <c r="L185" i="2"/>
  <c r="J186" i="2"/>
  <c r="K186" i="2"/>
  <c r="M186" i="2" s="1"/>
  <c r="L186" i="2"/>
  <c r="J187" i="2"/>
  <c r="L187" i="2" s="1"/>
  <c r="K187" i="2"/>
  <c r="M187" i="2" s="1"/>
  <c r="J188" i="2"/>
  <c r="L188" i="2" s="1"/>
  <c r="K188" i="2"/>
  <c r="M188" i="2" s="1"/>
  <c r="J189" i="2"/>
  <c r="K189" i="2"/>
  <c r="M189" i="2" s="1"/>
  <c r="L189" i="2"/>
  <c r="J190" i="2"/>
  <c r="K190" i="2"/>
  <c r="M190" i="2" s="1"/>
  <c r="L190" i="2"/>
  <c r="J191" i="2"/>
  <c r="L191" i="2" s="1"/>
  <c r="K191" i="2"/>
  <c r="M191" i="2" s="1"/>
  <c r="J192" i="2"/>
  <c r="L192" i="2" s="1"/>
  <c r="K192" i="2"/>
  <c r="M192" i="2" s="1"/>
  <c r="J193" i="2"/>
  <c r="K193" i="2"/>
  <c r="M193" i="2" s="1"/>
  <c r="L193" i="2"/>
  <c r="J194" i="2"/>
  <c r="K194" i="2"/>
  <c r="M194" i="2" s="1"/>
  <c r="L194" i="2"/>
  <c r="J195" i="2"/>
  <c r="L195" i="2" s="1"/>
  <c r="K195" i="2"/>
  <c r="M195" i="2" s="1"/>
  <c r="J196" i="2"/>
  <c r="L196" i="2" s="1"/>
  <c r="K196" i="2"/>
  <c r="M196" i="2" s="1"/>
  <c r="J197" i="2"/>
  <c r="K197" i="2"/>
  <c r="M197" i="2" s="1"/>
  <c r="L197" i="2"/>
  <c r="J198" i="2"/>
  <c r="K198" i="2"/>
  <c r="M198" i="2" s="1"/>
  <c r="L198" i="2"/>
  <c r="J199" i="2"/>
  <c r="L199" i="2" s="1"/>
  <c r="K199" i="2"/>
  <c r="M199" i="2" s="1"/>
  <c r="J200" i="2"/>
  <c r="L200" i="2" s="1"/>
  <c r="K200" i="2"/>
  <c r="M200" i="2" s="1"/>
  <c r="J201" i="2"/>
  <c r="K201" i="2"/>
  <c r="M201" i="2" s="1"/>
  <c r="L201" i="2"/>
  <c r="J202" i="2"/>
  <c r="K202" i="2"/>
  <c r="M202" i="2" s="1"/>
  <c r="L202" i="2"/>
  <c r="J203" i="2"/>
  <c r="L203" i="2" s="1"/>
  <c r="K203" i="2"/>
  <c r="M203" i="2" s="1"/>
  <c r="J204" i="2"/>
  <c r="L204" i="2" s="1"/>
  <c r="K204" i="2"/>
  <c r="M204" i="2" s="1"/>
  <c r="J205" i="2"/>
  <c r="K205" i="2"/>
  <c r="M205" i="2" s="1"/>
  <c r="L205" i="2"/>
  <c r="J206" i="2"/>
  <c r="K206" i="2"/>
  <c r="M206" i="2" s="1"/>
  <c r="L206" i="2"/>
  <c r="J207" i="2"/>
  <c r="L207" i="2" s="1"/>
  <c r="K207" i="2"/>
  <c r="M207" i="2" s="1"/>
  <c r="J208" i="2"/>
  <c r="L208" i="2" s="1"/>
  <c r="K208" i="2"/>
  <c r="M208" i="2" s="1"/>
  <c r="J209" i="2"/>
  <c r="K209" i="2"/>
  <c r="M209" i="2" s="1"/>
  <c r="L209" i="2"/>
  <c r="J210" i="2"/>
  <c r="K210" i="2"/>
  <c r="M210" i="2" s="1"/>
  <c r="L210" i="2"/>
  <c r="J211" i="2"/>
  <c r="L211" i="2" s="1"/>
  <c r="K211" i="2"/>
  <c r="M211" i="2" s="1"/>
  <c r="J212" i="2"/>
  <c r="L212" i="2" s="1"/>
  <c r="K212" i="2"/>
  <c r="M212" i="2" s="1"/>
  <c r="J213" i="2"/>
  <c r="K213" i="2"/>
  <c r="M213" i="2" s="1"/>
  <c r="L213" i="2"/>
  <c r="J214" i="2"/>
  <c r="K214" i="2"/>
  <c r="M214" i="2" s="1"/>
  <c r="L214" i="2"/>
  <c r="J215" i="2"/>
  <c r="L215" i="2" s="1"/>
  <c r="K215" i="2"/>
  <c r="M215" i="2" s="1"/>
  <c r="J216" i="2"/>
  <c r="L216" i="2" s="1"/>
  <c r="K216" i="2"/>
  <c r="M216" i="2" s="1"/>
  <c r="J217" i="2"/>
  <c r="K217" i="2"/>
  <c r="M217" i="2" s="1"/>
  <c r="L217" i="2"/>
  <c r="J218" i="2"/>
  <c r="K218" i="2"/>
  <c r="M218" i="2" s="1"/>
  <c r="L218" i="2"/>
  <c r="J219" i="2"/>
  <c r="L219" i="2" s="1"/>
  <c r="K219" i="2"/>
  <c r="M219" i="2" s="1"/>
  <c r="J220" i="2"/>
  <c r="L220" i="2" s="1"/>
  <c r="K220" i="2"/>
  <c r="M220" i="2" s="1"/>
  <c r="J221" i="2"/>
  <c r="K221" i="2"/>
  <c r="M221" i="2" s="1"/>
  <c r="L221" i="2"/>
  <c r="J222" i="2"/>
  <c r="K222" i="2"/>
  <c r="M222" i="2" s="1"/>
  <c r="L222" i="2"/>
  <c r="J223" i="2"/>
  <c r="L223" i="2" s="1"/>
  <c r="K223" i="2"/>
  <c r="M223" i="2" s="1"/>
  <c r="J224" i="2"/>
  <c r="L224" i="2" s="1"/>
  <c r="K224" i="2"/>
  <c r="M224" i="2" s="1"/>
  <c r="J225" i="2"/>
  <c r="K225" i="2"/>
  <c r="M225" i="2" s="1"/>
  <c r="L225" i="2"/>
  <c r="J226" i="2"/>
  <c r="K226" i="2"/>
  <c r="M226" i="2" s="1"/>
  <c r="L226" i="2"/>
  <c r="J227" i="2"/>
  <c r="K227" i="2"/>
  <c r="M227" i="2" s="1"/>
  <c r="L227" i="2"/>
  <c r="J228" i="2"/>
  <c r="K228" i="2"/>
  <c r="M228" i="2" s="1"/>
  <c r="L228" i="2"/>
  <c r="J229" i="2"/>
  <c r="K229" i="2"/>
  <c r="M229" i="2" s="1"/>
  <c r="L229" i="2"/>
  <c r="J230" i="2"/>
  <c r="K230" i="2"/>
  <c r="M230" i="2" s="1"/>
  <c r="L230" i="2"/>
  <c r="J231" i="2"/>
  <c r="K231" i="2"/>
  <c r="M231" i="2" s="1"/>
  <c r="L231" i="2"/>
  <c r="J232" i="2"/>
  <c r="K232" i="2"/>
  <c r="M232" i="2" s="1"/>
  <c r="L232" i="2"/>
  <c r="J233" i="2"/>
  <c r="K233" i="2"/>
  <c r="M233" i="2" s="1"/>
  <c r="L233" i="2"/>
  <c r="J234" i="2"/>
  <c r="K234" i="2"/>
  <c r="M234" i="2" s="1"/>
  <c r="L234" i="2"/>
  <c r="J235" i="2"/>
  <c r="K235" i="2"/>
  <c r="M235" i="2" s="1"/>
  <c r="L235" i="2"/>
  <c r="J236" i="2"/>
  <c r="K236" i="2"/>
  <c r="M236" i="2" s="1"/>
  <c r="L236" i="2"/>
  <c r="J237" i="2"/>
  <c r="K237" i="2"/>
  <c r="M237" i="2" s="1"/>
  <c r="L237" i="2"/>
  <c r="J238" i="2"/>
  <c r="K238" i="2"/>
  <c r="M238" i="2" s="1"/>
  <c r="L238" i="2"/>
  <c r="J239" i="2"/>
  <c r="K239" i="2"/>
  <c r="M239" i="2" s="1"/>
  <c r="L239" i="2"/>
  <c r="J240" i="2"/>
  <c r="K240" i="2"/>
  <c r="M240" i="2" s="1"/>
  <c r="L240" i="2"/>
  <c r="J241" i="2"/>
  <c r="K241" i="2"/>
  <c r="M241" i="2" s="1"/>
  <c r="L241" i="2"/>
  <c r="J242" i="2"/>
  <c r="K242" i="2"/>
  <c r="M242" i="2" s="1"/>
  <c r="L242" i="2"/>
  <c r="J243" i="2"/>
  <c r="K243" i="2"/>
  <c r="M243" i="2" s="1"/>
  <c r="L243" i="2"/>
  <c r="J244" i="2"/>
  <c r="K244" i="2"/>
  <c r="M244" i="2" s="1"/>
  <c r="L244" i="2"/>
  <c r="J245" i="2"/>
  <c r="K245" i="2"/>
  <c r="M245" i="2" s="1"/>
  <c r="L245" i="2"/>
  <c r="J246" i="2"/>
  <c r="K246" i="2"/>
  <c r="M246" i="2" s="1"/>
  <c r="L246" i="2"/>
  <c r="J247" i="2"/>
  <c r="K247" i="2"/>
  <c r="M247" i="2" s="1"/>
  <c r="L247" i="2"/>
  <c r="J248" i="2"/>
  <c r="K248" i="2"/>
  <c r="M248" i="2" s="1"/>
  <c r="L248" i="2"/>
  <c r="J249" i="2"/>
  <c r="K249" i="2"/>
  <c r="M249" i="2" s="1"/>
  <c r="L249" i="2"/>
  <c r="J250" i="2"/>
  <c r="K250" i="2"/>
  <c r="M250" i="2" s="1"/>
  <c r="L250" i="2"/>
  <c r="J251" i="2"/>
  <c r="K251" i="2"/>
  <c r="M251" i="2" s="1"/>
  <c r="L251" i="2"/>
  <c r="J252" i="2"/>
  <c r="K252" i="2"/>
  <c r="M252" i="2" s="1"/>
  <c r="L252" i="2"/>
  <c r="J253" i="2"/>
  <c r="K253" i="2"/>
  <c r="M253" i="2" s="1"/>
  <c r="L253" i="2"/>
  <c r="J254" i="2"/>
  <c r="K254" i="2"/>
  <c r="M254" i="2" s="1"/>
  <c r="L254" i="2"/>
  <c r="J255" i="2"/>
  <c r="K255" i="2"/>
  <c r="M255" i="2" s="1"/>
  <c r="L255" i="2"/>
  <c r="J256" i="2"/>
  <c r="K256" i="2"/>
  <c r="M256" i="2" s="1"/>
  <c r="L256" i="2"/>
  <c r="J257" i="2"/>
  <c r="K257" i="2"/>
  <c r="M257" i="2" s="1"/>
  <c r="L257" i="2"/>
  <c r="J258" i="2"/>
  <c r="K258" i="2"/>
  <c r="M258" i="2" s="1"/>
  <c r="L258" i="2"/>
  <c r="J259" i="2"/>
  <c r="K259" i="2"/>
  <c r="M259" i="2" s="1"/>
  <c r="L259" i="2"/>
  <c r="J260" i="2"/>
  <c r="K260" i="2"/>
  <c r="M260" i="2" s="1"/>
  <c r="L260" i="2"/>
  <c r="J261" i="2"/>
  <c r="L261" i="2" s="1"/>
  <c r="K261" i="2"/>
  <c r="M261" i="2" s="1"/>
  <c r="J262" i="2"/>
  <c r="L262" i="2" s="1"/>
  <c r="K262" i="2"/>
  <c r="M262" i="2" s="1"/>
  <c r="J263" i="2"/>
  <c r="K263" i="2"/>
  <c r="M263" i="2" s="1"/>
  <c r="L263" i="2"/>
  <c r="J264" i="2"/>
  <c r="K264" i="2"/>
  <c r="M264" i="2" s="1"/>
  <c r="L264" i="2"/>
  <c r="J265" i="2"/>
  <c r="L265" i="2" s="1"/>
  <c r="K265" i="2"/>
  <c r="M265" i="2" s="1"/>
  <c r="J266" i="2"/>
  <c r="L266" i="2" s="1"/>
  <c r="K266" i="2"/>
  <c r="M266" i="2" s="1"/>
  <c r="J267" i="2"/>
  <c r="K267" i="2"/>
  <c r="M267" i="2" s="1"/>
  <c r="L267" i="2"/>
  <c r="J268" i="2"/>
  <c r="K268" i="2"/>
  <c r="M268" i="2" s="1"/>
  <c r="L268" i="2"/>
  <c r="J269" i="2"/>
  <c r="L269" i="2" s="1"/>
  <c r="K269" i="2"/>
  <c r="M269" i="2" s="1"/>
  <c r="J270" i="2"/>
  <c r="L270" i="2" s="1"/>
  <c r="K270" i="2"/>
  <c r="M270" i="2" s="1"/>
  <c r="J271" i="2"/>
  <c r="K271" i="2"/>
  <c r="M271" i="2" s="1"/>
  <c r="L271" i="2"/>
  <c r="J272" i="2"/>
  <c r="K272" i="2"/>
  <c r="M272" i="2" s="1"/>
  <c r="L272" i="2"/>
  <c r="J273" i="2"/>
  <c r="L273" i="2" s="1"/>
  <c r="K273" i="2"/>
  <c r="M273" i="2" s="1"/>
  <c r="J274" i="2"/>
  <c r="L274" i="2" s="1"/>
  <c r="K274" i="2"/>
  <c r="M274" i="2" s="1"/>
  <c r="J275" i="2"/>
  <c r="K275" i="2"/>
  <c r="M275" i="2" s="1"/>
  <c r="L275" i="2"/>
  <c r="J276" i="2"/>
  <c r="K276" i="2"/>
  <c r="M276" i="2" s="1"/>
  <c r="L276" i="2"/>
  <c r="J277" i="2"/>
  <c r="L277" i="2" s="1"/>
  <c r="K277" i="2"/>
  <c r="M277" i="2" s="1"/>
  <c r="J278" i="2"/>
  <c r="L278" i="2" s="1"/>
  <c r="K278" i="2"/>
  <c r="M278" i="2" s="1"/>
  <c r="J279" i="2"/>
  <c r="K279" i="2"/>
  <c r="M279" i="2" s="1"/>
  <c r="L279" i="2"/>
  <c r="J280" i="2"/>
  <c r="K280" i="2"/>
  <c r="M280" i="2" s="1"/>
  <c r="L280" i="2"/>
  <c r="J281" i="2"/>
  <c r="L281" i="2" s="1"/>
  <c r="K281" i="2"/>
  <c r="M281" i="2" s="1"/>
  <c r="J282" i="2"/>
  <c r="L282" i="2" s="1"/>
  <c r="K282" i="2"/>
  <c r="M282" i="2" s="1"/>
  <c r="J283" i="2"/>
  <c r="K283" i="2"/>
  <c r="M283" i="2" s="1"/>
  <c r="L283" i="2"/>
  <c r="J284" i="2"/>
  <c r="K284" i="2"/>
  <c r="M284" i="2" s="1"/>
  <c r="L284" i="2"/>
  <c r="J285" i="2"/>
  <c r="L285" i="2" s="1"/>
  <c r="K285" i="2"/>
  <c r="M285" i="2" s="1"/>
  <c r="J286" i="2"/>
  <c r="L286" i="2" s="1"/>
  <c r="K286" i="2"/>
  <c r="M286" i="2" s="1"/>
  <c r="J287" i="2"/>
  <c r="K287" i="2"/>
  <c r="M287" i="2" s="1"/>
  <c r="L287" i="2"/>
  <c r="J288" i="2"/>
  <c r="K288" i="2"/>
  <c r="M288" i="2" s="1"/>
  <c r="L288" i="2"/>
  <c r="J289" i="2"/>
  <c r="L289" i="2" s="1"/>
  <c r="K289" i="2"/>
  <c r="M289" i="2" s="1"/>
  <c r="J290" i="2"/>
  <c r="L290" i="2" s="1"/>
  <c r="K290" i="2"/>
  <c r="M290" i="2" s="1"/>
  <c r="J291" i="2"/>
  <c r="K291" i="2"/>
  <c r="M291" i="2" s="1"/>
  <c r="L291" i="2"/>
  <c r="J292" i="2"/>
  <c r="K292" i="2"/>
  <c r="M292" i="2" s="1"/>
  <c r="L292" i="2"/>
  <c r="J293" i="2"/>
  <c r="L293" i="2" s="1"/>
  <c r="K293" i="2"/>
  <c r="M293" i="2" s="1"/>
  <c r="J294" i="2"/>
  <c r="L294" i="2" s="1"/>
  <c r="K294" i="2"/>
  <c r="M294" i="2" s="1"/>
  <c r="J295" i="2"/>
  <c r="K295" i="2"/>
  <c r="M295" i="2" s="1"/>
  <c r="L295" i="2"/>
  <c r="J296" i="2"/>
  <c r="K296" i="2"/>
  <c r="M296" i="2" s="1"/>
  <c r="L296" i="2"/>
  <c r="J297" i="2"/>
  <c r="L297" i="2" s="1"/>
  <c r="K297" i="2"/>
  <c r="M297" i="2" s="1"/>
  <c r="J298" i="2"/>
  <c r="L298" i="2" s="1"/>
  <c r="K298" i="2"/>
  <c r="M298" i="2" s="1"/>
  <c r="J299" i="2"/>
  <c r="K299" i="2"/>
  <c r="M299" i="2" s="1"/>
  <c r="L299" i="2"/>
  <c r="J300" i="2"/>
  <c r="K300" i="2"/>
  <c r="M300" i="2" s="1"/>
  <c r="L300" i="2"/>
  <c r="J301" i="2"/>
  <c r="L301" i="2" s="1"/>
  <c r="K301" i="2"/>
  <c r="M301" i="2" s="1"/>
  <c r="J302" i="2"/>
  <c r="L302" i="2" s="1"/>
  <c r="K302" i="2"/>
  <c r="M302" i="2" s="1"/>
  <c r="J303" i="2"/>
  <c r="K303" i="2"/>
  <c r="M303" i="2" s="1"/>
  <c r="L303" i="2"/>
  <c r="J304" i="2"/>
  <c r="K304" i="2"/>
  <c r="M304" i="2" s="1"/>
  <c r="L304" i="2"/>
  <c r="J305" i="2"/>
  <c r="L305" i="2" s="1"/>
  <c r="K305" i="2"/>
  <c r="M305" i="2" s="1"/>
  <c r="J306" i="2"/>
  <c r="L306" i="2" s="1"/>
  <c r="K306" i="2"/>
  <c r="M306" i="2" s="1"/>
  <c r="J307" i="2"/>
  <c r="K307" i="2"/>
  <c r="M307" i="2" s="1"/>
  <c r="L307" i="2"/>
  <c r="J308" i="2"/>
  <c r="K308" i="2"/>
  <c r="M308" i="2" s="1"/>
  <c r="L308" i="2"/>
  <c r="J309" i="2"/>
  <c r="L309" i="2" s="1"/>
  <c r="K309" i="2"/>
  <c r="M309" i="2" s="1"/>
  <c r="J310" i="2"/>
  <c r="L310" i="2" s="1"/>
  <c r="K310" i="2"/>
  <c r="M310" i="2" s="1"/>
  <c r="J311" i="2"/>
  <c r="K311" i="2"/>
  <c r="M311" i="2" s="1"/>
  <c r="L311" i="2"/>
  <c r="J312" i="2"/>
  <c r="K312" i="2"/>
  <c r="M312" i="2" s="1"/>
  <c r="L312" i="2"/>
  <c r="J313" i="2"/>
  <c r="L313" i="2" s="1"/>
  <c r="K313" i="2"/>
  <c r="M313" i="2" s="1"/>
  <c r="J314" i="2"/>
  <c r="L314" i="2" s="1"/>
  <c r="K314" i="2"/>
  <c r="M314" i="2" s="1"/>
  <c r="J315" i="2"/>
  <c r="K315" i="2"/>
  <c r="M315" i="2" s="1"/>
  <c r="L315" i="2"/>
  <c r="J316" i="2"/>
  <c r="K316" i="2"/>
  <c r="M316" i="2" s="1"/>
  <c r="L316" i="2"/>
  <c r="J317" i="2"/>
  <c r="L317" i="2" s="1"/>
  <c r="K317" i="2"/>
  <c r="M317" i="2" s="1"/>
  <c r="J318" i="2"/>
  <c r="L318" i="2" s="1"/>
  <c r="K318" i="2"/>
  <c r="M318" i="2" s="1"/>
  <c r="J319" i="2"/>
  <c r="K319" i="2"/>
  <c r="M319" i="2" s="1"/>
  <c r="L319" i="2"/>
  <c r="J320" i="2"/>
  <c r="K320" i="2"/>
  <c r="M320" i="2" s="1"/>
  <c r="L320" i="2"/>
  <c r="J321" i="2"/>
  <c r="L321" i="2" s="1"/>
  <c r="K321" i="2"/>
  <c r="M321" i="2" s="1"/>
  <c r="J322" i="2"/>
  <c r="L322" i="2" s="1"/>
  <c r="K322" i="2"/>
  <c r="M322" i="2" s="1"/>
  <c r="J323" i="2"/>
  <c r="K323" i="2"/>
  <c r="M323" i="2" s="1"/>
  <c r="L323" i="2"/>
  <c r="J324" i="2"/>
  <c r="K324" i="2"/>
  <c r="M324" i="2" s="1"/>
  <c r="L324" i="2"/>
  <c r="J325" i="2"/>
  <c r="L325" i="2" s="1"/>
  <c r="K325" i="2"/>
  <c r="M325" i="2" s="1"/>
  <c r="J326" i="2"/>
  <c r="L326" i="2" s="1"/>
  <c r="K326" i="2"/>
  <c r="M326" i="2" s="1"/>
  <c r="J327" i="2"/>
  <c r="K327" i="2"/>
  <c r="M327" i="2" s="1"/>
  <c r="L327" i="2"/>
  <c r="J328" i="2"/>
  <c r="K328" i="2"/>
  <c r="M328" i="2" s="1"/>
  <c r="L328" i="2"/>
  <c r="J329" i="2"/>
  <c r="L329" i="2" s="1"/>
  <c r="K329" i="2"/>
  <c r="M329" i="2" s="1"/>
  <c r="J330" i="2"/>
  <c r="L330" i="2" s="1"/>
  <c r="K330" i="2"/>
  <c r="M330" i="2" s="1"/>
  <c r="J331" i="2"/>
  <c r="K331" i="2"/>
  <c r="M331" i="2" s="1"/>
  <c r="L331" i="2"/>
  <c r="J332" i="2"/>
  <c r="K332" i="2"/>
  <c r="M332" i="2" s="1"/>
  <c r="L332" i="2"/>
  <c r="J333" i="2"/>
  <c r="L333" i="2" s="1"/>
  <c r="K333" i="2"/>
  <c r="M333" i="2" s="1"/>
  <c r="J334" i="2"/>
  <c r="L334" i="2" s="1"/>
  <c r="K334" i="2"/>
  <c r="M334" i="2" s="1"/>
  <c r="J335" i="2"/>
  <c r="K335" i="2"/>
  <c r="M335" i="2" s="1"/>
  <c r="L335" i="2"/>
  <c r="J336" i="2"/>
  <c r="K336" i="2"/>
  <c r="M336" i="2" s="1"/>
  <c r="L336" i="2"/>
  <c r="J337" i="2"/>
  <c r="L337" i="2" s="1"/>
  <c r="K337" i="2"/>
  <c r="M337" i="2" s="1"/>
  <c r="J338" i="2"/>
  <c r="L338" i="2" s="1"/>
  <c r="K338" i="2"/>
  <c r="M338" i="2" s="1"/>
  <c r="J339" i="2"/>
  <c r="K339" i="2"/>
  <c r="M339" i="2" s="1"/>
  <c r="L339" i="2"/>
  <c r="J340" i="2"/>
  <c r="K340" i="2"/>
  <c r="M340" i="2" s="1"/>
  <c r="L340" i="2"/>
  <c r="J341" i="2"/>
  <c r="L341" i="2" s="1"/>
  <c r="K341" i="2"/>
  <c r="M341" i="2" s="1"/>
  <c r="J342" i="2"/>
  <c r="L342" i="2" s="1"/>
  <c r="K342" i="2"/>
  <c r="M342" i="2" s="1"/>
  <c r="J343" i="2"/>
  <c r="K343" i="2"/>
  <c r="M343" i="2" s="1"/>
  <c r="L343" i="2"/>
  <c r="J344" i="2"/>
  <c r="K344" i="2"/>
  <c r="M344" i="2" s="1"/>
  <c r="L344" i="2"/>
  <c r="J345" i="2"/>
  <c r="L345" i="2" s="1"/>
  <c r="K345" i="2"/>
  <c r="M345" i="2" s="1"/>
  <c r="J346" i="2"/>
  <c r="L346" i="2" s="1"/>
  <c r="K346" i="2"/>
  <c r="M346" i="2" s="1"/>
  <c r="J347" i="2"/>
  <c r="K347" i="2"/>
  <c r="M347" i="2" s="1"/>
  <c r="L347" i="2"/>
  <c r="J348" i="2"/>
  <c r="K348" i="2"/>
  <c r="M348" i="2" s="1"/>
  <c r="L348" i="2"/>
  <c r="J349" i="2"/>
  <c r="L349" i="2" s="1"/>
  <c r="K349" i="2"/>
  <c r="M349" i="2" s="1"/>
  <c r="J350" i="2"/>
  <c r="L350" i="2" s="1"/>
  <c r="K350" i="2"/>
  <c r="M350" i="2" s="1"/>
  <c r="J351" i="2"/>
  <c r="K351" i="2"/>
  <c r="M351" i="2" s="1"/>
  <c r="L351" i="2"/>
  <c r="J352" i="2"/>
  <c r="K352" i="2"/>
  <c r="M352" i="2" s="1"/>
  <c r="L352" i="2"/>
  <c r="J353" i="2"/>
  <c r="L353" i="2" s="1"/>
  <c r="K353" i="2"/>
  <c r="M353" i="2" s="1"/>
  <c r="J354" i="2"/>
  <c r="L354" i="2" s="1"/>
  <c r="K354" i="2"/>
  <c r="M354" i="2" s="1"/>
  <c r="J355" i="2"/>
  <c r="K355" i="2"/>
  <c r="M355" i="2" s="1"/>
  <c r="L355" i="2"/>
  <c r="J356" i="2"/>
  <c r="K356" i="2"/>
  <c r="M356" i="2" s="1"/>
  <c r="L356" i="2"/>
  <c r="J357" i="2"/>
  <c r="L357" i="2" s="1"/>
  <c r="K357" i="2"/>
  <c r="M357" i="2" s="1"/>
  <c r="J358" i="2"/>
  <c r="L358" i="2" s="1"/>
  <c r="K358" i="2"/>
  <c r="M358" i="2" s="1"/>
  <c r="J359" i="2"/>
  <c r="K359" i="2"/>
  <c r="M359" i="2" s="1"/>
  <c r="L359" i="2"/>
  <c r="J360" i="2"/>
  <c r="K360" i="2"/>
  <c r="M360" i="2" s="1"/>
  <c r="L360" i="2"/>
  <c r="J361" i="2"/>
  <c r="L361" i="2" s="1"/>
  <c r="K361" i="2"/>
  <c r="M361" i="2" s="1"/>
  <c r="J362" i="2"/>
  <c r="L362" i="2" s="1"/>
  <c r="K362" i="2"/>
  <c r="M362" i="2" s="1"/>
  <c r="J363" i="2"/>
  <c r="K363" i="2"/>
  <c r="M363" i="2" s="1"/>
  <c r="L363" i="2"/>
  <c r="J364" i="2"/>
  <c r="K364" i="2"/>
  <c r="M364" i="2" s="1"/>
  <c r="L364" i="2"/>
  <c r="J365" i="2"/>
  <c r="L365" i="2" s="1"/>
  <c r="K365" i="2"/>
  <c r="M365" i="2" s="1"/>
  <c r="J366" i="2"/>
  <c r="L366" i="2" s="1"/>
  <c r="K366" i="2"/>
  <c r="M366" i="2" s="1"/>
  <c r="J367" i="2"/>
  <c r="K367" i="2"/>
  <c r="M367" i="2" s="1"/>
  <c r="L367" i="2"/>
  <c r="J368" i="2"/>
  <c r="K368" i="2"/>
  <c r="M368" i="2" s="1"/>
  <c r="L368" i="2"/>
  <c r="J369" i="2"/>
  <c r="L369" i="2" s="1"/>
  <c r="K369" i="2"/>
  <c r="M369" i="2" s="1"/>
  <c r="J370" i="2"/>
  <c r="L370" i="2" s="1"/>
  <c r="K370" i="2"/>
  <c r="M370" i="2" s="1"/>
  <c r="J371" i="2"/>
  <c r="K371" i="2"/>
  <c r="M371" i="2" s="1"/>
  <c r="L371" i="2"/>
  <c r="J372" i="2"/>
  <c r="K372" i="2"/>
  <c r="M372" i="2" s="1"/>
  <c r="L372" i="2"/>
  <c r="J373" i="2"/>
  <c r="L373" i="2" s="1"/>
  <c r="K373" i="2"/>
  <c r="M373" i="2" s="1"/>
  <c r="J374" i="2"/>
  <c r="L374" i="2" s="1"/>
  <c r="K374" i="2"/>
  <c r="M374" i="2" s="1"/>
  <c r="J375" i="2"/>
  <c r="K375" i="2"/>
  <c r="M375" i="2" s="1"/>
  <c r="L375" i="2"/>
  <c r="J376" i="2"/>
  <c r="K376" i="2"/>
  <c r="M376" i="2" s="1"/>
  <c r="L376" i="2"/>
  <c r="J377" i="2"/>
  <c r="L377" i="2" s="1"/>
  <c r="K377" i="2"/>
  <c r="M377" i="2" s="1"/>
  <c r="J378" i="2"/>
  <c r="L378" i="2" s="1"/>
  <c r="K378" i="2"/>
  <c r="M378" i="2" s="1"/>
  <c r="J379" i="2"/>
  <c r="K379" i="2"/>
  <c r="M379" i="2" s="1"/>
  <c r="L379" i="2"/>
  <c r="J380" i="2"/>
  <c r="K380" i="2"/>
  <c r="L380" i="2"/>
  <c r="M380" i="2"/>
  <c r="J381" i="2"/>
  <c r="K381" i="2"/>
  <c r="L381" i="2"/>
  <c r="M381" i="2"/>
  <c r="J382" i="2"/>
  <c r="K382" i="2"/>
  <c r="L382" i="2"/>
  <c r="M382" i="2"/>
  <c r="J383" i="2"/>
  <c r="K383" i="2"/>
  <c r="L383" i="2"/>
  <c r="M383" i="2"/>
  <c r="J384" i="2"/>
  <c r="K384" i="2"/>
  <c r="L384" i="2"/>
  <c r="M384" i="2"/>
  <c r="J385" i="2"/>
  <c r="K385" i="2"/>
  <c r="L385" i="2"/>
  <c r="M385" i="2"/>
  <c r="J386" i="2"/>
  <c r="K386" i="2"/>
  <c r="L386" i="2"/>
  <c r="M386" i="2"/>
  <c r="J387" i="2"/>
  <c r="K387" i="2"/>
  <c r="L387" i="2"/>
  <c r="M387" i="2"/>
  <c r="J388" i="2"/>
  <c r="K388" i="2"/>
  <c r="L388" i="2"/>
  <c r="M388" i="2"/>
  <c r="J389" i="2"/>
  <c r="K389" i="2"/>
  <c r="L389" i="2"/>
  <c r="M389" i="2"/>
  <c r="J390" i="2"/>
  <c r="K390" i="2"/>
  <c r="L390" i="2"/>
  <c r="M390" i="2"/>
  <c r="J391" i="2"/>
  <c r="K391" i="2"/>
  <c r="L391" i="2"/>
  <c r="M391" i="2"/>
  <c r="J392" i="2"/>
  <c r="K392" i="2"/>
  <c r="M392" i="2" s="1"/>
  <c r="L392" i="2"/>
  <c r="J393" i="2"/>
  <c r="K393" i="2"/>
  <c r="M393" i="2" s="1"/>
  <c r="L393" i="2"/>
  <c r="J394" i="2"/>
  <c r="K394" i="2"/>
  <c r="M394" i="2" s="1"/>
  <c r="L394" i="2"/>
  <c r="J395" i="2"/>
  <c r="K395" i="2"/>
  <c r="M395" i="2" s="1"/>
  <c r="L395" i="2"/>
  <c r="J396" i="2"/>
  <c r="K396" i="2"/>
  <c r="M396" i="2" s="1"/>
  <c r="L396" i="2"/>
  <c r="J397" i="2"/>
  <c r="K397" i="2"/>
  <c r="M397" i="2" s="1"/>
  <c r="L397" i="2"/>
  <c r="J398" i="2"/>
  <c r="K398" i="2"/>
  <c r="M398" i="2" s="1"/>
  <c r="L398" i="2"/>
  <c r="J399" i="2"/>
  <c r="K399" i="2"/>
  <c r="M399" i="2" s="1"/>
  <c r="L399" i="2"/>
  <c r="J400" i="2"/>
  <c r="K400" i="2"/>
  <c r="M400" i="2" s="1"/>
  <c r="L400" i="2"/>
  <c r="J401" i="2"/>
  <c r="K401" i="2"/>
  <c r="M401" i="2" s="1"/>
  <c r="L401" i="2"/>
  <c r="J402" i="2"/>
  <c r="K402" i="2"/>
  <c r="M402" i="2" s="1"/>
  <c r="L402" i="2"/>
  <c r="J403" i="2"/>
  <c r="K403" i="2"/>
  <c r="M403" i="2" s="1"/>
  <c r="L403" i="2"/>
  <c r="J404" i="2"/>
  <c r="L404" i="2" s="1"/>
  <c r="K404" i="2"/>
  <c r="M404" i="2" s="1"/>
  <c r="J405" i="2"/>
  <c r="L405" i="2" s="1"/>
  <c r="K405" i="2"/>
  <c r="M405" i="2"/>
  <c r="J406" i="2"/>
  <c r="L406" i="2" s="1"/>
  <c r="K406" i="2"/>
  <c r="M406" i="2" s="1"/>
  <c r="J407" i="2"/>
  <c r="L407" i="2" s="1"/>
  <c r="K407" i="2"/>
  <c r="M407" i="2" s="1"/>
  <c r="J408" i="2"/>
  <c r="L408" i="2" s="1"/>
  <c r="K408" i="2"/>
  <c r="M408" i="2" s="1"/>
  <c r="J409" i="2"/>
  <c r="L409" i="2" s="1"/>
  <c r="K409" i="2"/>
  <c r="M409" i="2"/>
  <c r="J410" i="2"/>
  <c r="L410" i="2" s="1"/>
  <c r="K410" i="2"/>
  <c r="M410" i="2" s="1"/>
  <c r="J411" i="2"/>
  <c r="L411" i="2" s="1"/>
  <c r="K411" i="2"/>
  <c r="M411" i="2" s="1"/>
  <c r="J412" i="2"/>
  <c r="L412" i="2" s="1"/>
  <c r="K412" i="2"/>
  <c r="M412" i="2" s="1"/>
  <c r="J413" i="2"/>
  <c r="L413" i="2" s="1"/>
  <c r="K413" i="2"/>
  <c r="M413" i="2"/>
  <c r="J414" i="2"/>
  <c r="L414" i="2" s="1"/>
  <c r="K414" i="2"/>
  <c r="M414" i="2" s="1"/>
  <c r="J415" i="2"/>
  <c r="L415" i="2" s="1"/>
  <c r="K415" i="2"/>
  <c r="M415" i="2"/>
  <c r="J416" i="2"/>
  <c r="L416" i="2" s="1"/>
  <c r="K416" i="2"/>
  <c r="M416" i="2" s="1"/>
  <c r="J417" i="2"/>
  <c r="L417" i="2" s="1"/>
  <c r="K417" i="2"/>
  <c r="M417" i="2"/>
  <c r="J418" i="2"/>
  <c r="L418" i="2" s="1"/>
  <c r="K418" i="2"/>
  <c r="M418" i="2" s="1"/>
  <c r="J419" i="2"/>
  <c r="L419" i="2" s="1"/>
  <c r="K419" i="2"/>
  <c r="M419" i="2" s="1"/>
  <c r="J420" i="2"/>
  <c r="L420" i="2" s="1"/>
  <c r="K420" i="2"/>
  <c r="M420" i="2" s="1"/>
  <c r="J421" i="2"/>
  <c r="L421" i="2" s="1"/>
  <c r="K421" i="2"/>
  <c r="M421" i="2"/>
  <c r="J422" i="2"/>
  <c r="L422" i="2" s="1"/>
  <c r="K422" i="2"/>
  <c r="M422" i="2" s="1"/>
  <c r="J423" i="2"/>
  <c r="L423" i="2" s="1"/>
  <c r="K423" i="2"/>
  <c r="M423" i="2"/>
  <c r="J424" i="2"/>
  <c r="L424" i="2" s="1"/>
  <c r="K424" i="2"/>
  <c r="M424" i="2" s="1"/>
  <c r="J425" i="2"/>
  <c r="L425" i="2" s="1"/>
  <c r="K425" i="2"/>
  <c r="M425" i="2"/>
  <c r="J426" i="2"/>
  <c r="L426" i="2" s="1"/>
  <c r="K426" i="2"/>
  <c r="M426" i="2" s="1"/>
  <c r="J427" i="2"/>
  <c r="L427" i="2" s="1"/>
  <c r="K427" i="2"/>
  <c r="M427" i="2" s="1"/>
  <c r="J428" i="2"/>
  <c r="L428" i="2" s="1"/>
  <c r="K428" i="2"/>
  <c r="M428" i="2" s="1"/>
  <c r="J429" i="2"/>
  <c r="L429" i="2" s="1"/>
  <c r="K429" i="2"/>
  <c r="M429" i="2"/>
  <c r="J430" i="2"/>
  <c r="L430" i="2" s="1"/>
  <c r="K430" i="2"/>
  <c r="M430" i="2" s="1"/>
  <c r="J431" i="2"/>
  <c r="L431" i="2" s="1"/>
  <c r="K431" i="2"/>
  <c r="M431" i="2" s="1"/>
  <c r="J432" i="2"/>
  <c r="L432" i="2" s="1"/>
  <c r="K432" i="2"/>
  <c r="M432" i="2" s="1"/>
  <c r="J433" i="2"/>
  <c r="L433" i="2" s="1"/>
  <c r="K433" i="2"/>
  <c r="M433" i="2"/>
  <c r="J434" i="2"/>
  <c r="L434" i="2" s="1"/>
  <c r="K434" i="2"/>
  <c r="M434" i="2" s="1"/>
  <c r="J435" i="2"/>
  <c r="L435" i="2" s="1"/>
  <c r="K435" i="2"/>
  <c r="M435" i="2" s="1"/>
  <c r="J436" i="2"/>
  <c r="L436" i="2" s="1"/>
  <c r="K436" i="2"/>
  <c r="M436" i="2" s="1"/>
  <c r="J437" i="2"/>
  <c r="L437" i="2" s="1"/>
  <c r="K437" i="2"/>
  <c r="M437" i="2"/>
  <c r="J438" i="2"/>
  <c r="L438" i="2" s="1"/>
  <c r="K438" i="2"/>
  <c r="M438" i="2" s="1"/>
  <c r="J439" i="2"/>
  <c r="L439" i="2" s="1"/>
  <c r="K439" i="2"/>
  <c r="M439" i="2"/>
  <c r="J440" i="2"/>
  <c r="L440" i="2" s="1"/>
  <c r="K440" i="2"/>
  <c r="M440" i="2" s="1"/>
  <c r="J441" i="2"/>
  <c r="L441" i="2" s="1"/>
  <c r="K441" i="2"/>
  <c r="M441" i="2"/>
  <c r="J442" i="2"/>
  <c r="L442" i="2" s="1"/>
  <c r="K442" i="2"/>
  <c r="M442" i="2" s="1"/>
  <c r="J443" i="2"/>
  <c r="L443" i="2" s="1"/>
  <c r="K443" i="2"/>
  <c r="M443" i="2" s="1"/>
  <c r="J444" i="2"/>
  <c r="L444" i="2" s="1"/>
  <c r="K444" i="2"/>
  <c r="M444" i="2" s="1"/>
  <c r="J445" i="2"/>
  <c r="L445" i="2" s="1"/>
  <c r="K445" i="2"/>
  <c r="M445" i="2"/>
  <c r="J446" i="2"/>
  <c r="L446" i="2" s="1"/>
  <c r="K446" i="2"/>
  <c r="M446" i="2" s="1"/>
  <c r="J447" i="2"/>
  <c r="L447" i="2" s="1"/>
  <c r="K447" i="2"/>
  <c r="M447" i="2" s="1"/>
  <c r="J448" i="2"/>
  <c r="L448" i="2" s="1"/>
  <c r="K448" i="2"/>
  <c r="M448" i="2" s="1"/>
  <c r="J449" i="2"/>
  <c r="L449" i="2" s="1"/>
  <c r="K449" i="2"/>
  <c r="M449" i="2"/>
  <c r="J450" i="2"/>
  <c r="L450" i="2" s="1"/>
  <c r="K450" i="2"/>
  <c r="M450" i="2" s="1"/>
  <c r="J451" i="2"/>
  <c r="L451" i="2" s="1"/>
  <c r="K451" i="2"/>
  <c r="M451" i="2" s="1"/>
  <c r="J452" i="2"/>
  <c r="L452" i="2" s="1"/>
  <c r="K452" i="2"/>
  <c r="M452" i="2" s="1"/>
  <c r="J453" i="2"/>
  <c r="L453" i="2" s="1"/>
  <c r="K453" i="2"/>
  <c r="M453" i="2"/>
  <c r="J454" i="2"/>
  <c r="L454" i="2" s="1"/>
  <c r="K454" i="2"/>
  <c r="M454" i="2" s="1"/>
  <c r="J455" i="2"/>
  <c r="L455" i="2" s="1"/>
  <c r="K455" i="2"/>
  <c r="M455" i="2" s="1"/>
  <c r="J456" i="2"/>
  <c r="L456" i="2" s="1"/>
  <c r="K456" i="2"/>
  <c r="M456" i="2" s="1"/>
  <c r="J457" i="2"/>
  <c r="L457" i="2" s="1"/>
  <c r="K457" i="2"/>
  <c r="M457" i="2"/>
  <c r="J458" i="2"/>
  <c r="L458" i="2" s="1"/>
  <c r="K458" i="2"/>
  <c r="M458" i="2" s="1"/>
  <c r="J459" i="2"/>
  <c r="L459" i="2" s="1"/>
  <c r="K459" i="2"/>
  <c r="M459" i="2" s="1"/>
  <c r="J460" i="2"/>
  <c r="L460" i="2" s="1"/>
  <c r="K460" i="2"/>
  <c r="M460" i="2" s="1"/>
  <c r="J461" i="2"/>
  <c r="L461" i="2" s="1"/>
  <c r="K461" i="2"/>
  <c r="M461" i="2"/>
  <c r="J462" i="2"/>
  <c r="L462" i="2" s="1"/>
  <c r="K462" i="2"/>
  <c r="M462" i="2" s="1"/>
  <c r="J463" i="2"/>
  <c r="L463" i="2" s="1"/>
  <c r="K463" i="2"/>
  <c r="M463" i="2" s="1"/>
  <c r="J464" i="2"/>
  <c r="L464" i="2" s="1"/>
  <c r="K464" i="2"/>
  <c r="M464" i="2" s="1"/>
  <c r="J465" i="2"/>
  <c r="L465" i="2" s="1"/>
  <c r="K465" i="2"/>
  <c r="M465" i="2"/>
  <c r="J466" i="2"/>
  <c r="L466" i="2" s="1"/>
  <c r="K466" i="2"/>
  <c r="M466" i="2" s="1"/>
  <c r="J467" i="2"/>
  <c r="L467" i="2" s="1"/>
  <c r="K467" i="2"/>
  <c r="M467" i="2" s="1"/>
  <c r="J468" i="2"/>
  <c r="L468" i="2" s="1"/>
  <c r="K468" i="2"/>
  <c r="M468" i="2" s="1"/>
  <c r="J469" i="2"/>
  <c r="L469" i="2" s="1"/>
  <c r="K469" i="2"/>
  <c r="M469" i="2"/>
  <c r="J470" i="2"/>
  <c r="L470" i="2" s="1"/>
  <c r="K470" i="2"/>
  <c r="M470" i="2" s="1"/>
  <c r="J471" i="2"/>
  <c r="L471" i="2" s="1"/>
  <c r="K471" i="2"/>
  <c r="M471" i="2"/>
  <c r="J472" i="2"/>
  <c r="L472" i="2" s="1"/>
  <c r="K472" i="2"/>
  <c r="M472" i="2" s="1"/>
  <c r="J473" i="2"/>
  <c r="L473" i="2" s="1"/>
  <c r="K473" i="2"/>
  <c r="M473" i="2"/>
  <c r="J474" i="2"/>
  <c r="L474" i="2" s="1"/>
  <c r="K474" i="2"/>
  <c r="M474" i="2" s="1"/>
  <c r="J475" i="2"/>
  <c r="L475" i="2" s="1"/>
  <c r="K475" i="2"/>
  <c r="M475" i="2" s="1"/>
  <c r="J476" i="2"/>
  <c r="L476" i="2" s="1"/>
  <c r="K476" i="2"/>
  <c r="M476" i="2" s="1"/>
  <c r="J477" i="2"/>
  <c r="L477" i="2" s="1"/>
  <c r="K477" i="2"/>
  <c r="M477" i="2"/>
  <c r="J478" i="2"/>
  <c r="L478" i="2" s="1"/>
  <c r="K478" i="2"/>
  <c r="M478" i="2" s="1"/>
  <c r="J479" i="2"/>
  <c r="L479" i="2" s="1"/>
  <c r="K479" i="2"/>
  <c r="M479" i="2"/>
  <c r="J480" i="2"/>
  <c r="L480" i="2" s="1"/>
  <c r="K480" i="2"/>
  <c r="M480" i="2" s="1"/>
  <c r="J481" i="2"/>
  <c r="L481" i="2" s="1"/>
  <c r="K481" i="2"/>
  <c r="M481" i="2"/>
  <c r="J482" i="2"/>
  <c r="L482" i="2" s="1"/>
  <c r="K482" i="2"/>
  <c r="M482" i="2" s="1"/>
  <c r="J483" i="2"/>
  <c r="L483" i="2" s="1"/>
  <c r="K483" i="2"/>
  <c r="M483" i="2" s="1"/>
  <c r="J484" i="2"/>
  <c r="L484" i="2" s="1"/>
  <c r="K484" i="2"/>
  <c r="M484" i="2" s="1"/>
  <c r="J485" i="2"/>
  <c r="L485" i="2" s="1"/>
  <c r="K485" i="2"/>
  <c r="M485" i="2"/>
  <c r="J486" i="2"/>
  <c r="L486" i="2" s="1"/>
  <c r="K486" i="2"/>
  <c r="M486" i="2" s="1"/>
  <c r="J487" i="2"/>
  <c r="L487" i="2" s="1"/>
  <c r="K487" i="2"/>
  <c r="M487" i="2"/>
  <c r="J488" i="2"/>
  <c r="L488" i="2" s="1"/>
  <c r="K488" i="2"/>
  <c r="M488" i="2" s="1"/>
  <c r="J489" i="2"/>
  <c r="L489" i="2" s="1"/>
  <c r="K489" i="2"/>
  <c r="M489" i="2" s="1"/>
  <c r="J490" i="2"/>
  <c r="L490" i="2" s="1"/>
  <c r="K490" i="2"/>
  <c r="M490" i="2" s="1"/>
  <c r="J491" i="2"/>
  <c r="L491" i="2" s="1"/>
  <c r="K491" i="2"/>
  <c r="M491" i="2" s="1"/>
  <c r="J492" i="2"/>
  <c r="L492" i="2" s="1"/>
  <c r="K492" i="2"/>
  <c r="M492" i="2" s="1"/>
  <c r="J493" i="2"/>
  <c r="L493" i="2" s="1"/>
  <c r="K493" i="2"/>
  <c r="M493" i="2" s="1"/>
  <c r="J494" i="2"/>
  <c r="L494" i="2" s="1"/>
  <c r="K494" i="2"/>
  <c r="M494" i="2" s="1"/>
  <c r="J495" i="2"/>
  <c r="L495" i="2" s="1"/>
  <c r="K495" i="2"/>
  <c r="M495" i="2" s="1"/>
  <c r="J496" i="2"/>
  <c r="L496" i="2" s="1"/>
  <c r="K496" i="2"/>
  <c r="M496" i="2" s="1"/>
  <c r="J497" i="2"/>
  <c r="L497" i="2" s="1"/>
  <c r="K497" i="2"/>
  <c r="M497" i="2" s="1"/>
  <c r="J498" i="2"/>
  <c r="L498" i="2" s="1"/>
  <c r="K498" i="2"/>
  <c r="M498" i="2" s="1"/>
  <c r="J499" i="2"/>
  <c r="L499" i="2" s="1"/>
  <c r="K499" i="2"/>
  <c r="M499" i="2" s="1"/>
  <c r="J500" i="2"/>
  <c r="L500" i="2" s="1"/>
  <c r="K500" i="2"/>
  <c r="M500" i="2" s="1"/>
  <c r="J501" i="2"/>
  <c r="L501" i="2" s="1"/>
  <c r="K501" i="2"/>
  <c r="M501" i="2" s="1"/>
  <c r="J502" i="2"/>
  <c r="L502" i="2" s="1"/>
  <c r="K502" i="2"/>
  <c r="M502" i="2" s="1"/>
  <c r="J503" i="2"/>
  <c r="L503" i="2" s="1"/>
  <c r="K503" i="2"/>
  <c r="M503" i="2" s="1"/>
  <c r="J504" i="2"/>
  <c r="L504" i="2" s="1"/>
  <c r="K504" i="2"/>
  <c r="M504" i="2" s="1"/>
  <c r="J505" i="2"/>
  <c r="L505" i="2" s="1"/>
  <c r="K505" i="2"/>
  <c r="M505" i="2" s="1"/>
  <c r="J506" i="2"/>
  <c r="L506" i="2" s="1"/>
  <c r="K506" i="2"/>
  <c r="M506" i="2" s="1"/>
  <c r="J507" i="2"/>
  <c r="L507" i="2" s="1"/>
  <c r="K507" i="2"/>
  <c r="M507" i="2" s="1"/>
  <c r="J508" i="2"/>
  <c r="L508" i="2" s="1"/>
  <c r="K508" i="2"/>
  <c r="M508" i="2" s="1"/>
  <c r="J509" i="2"/>
  <c r="L509" i="2" s="1"/>
  <c r="K509" i="2"/>
  <c r="M509" i="2" s="1"/>
  <c r="J510" i="2"/>
  <c r="L510" i="2" s="1"/>
  <c r="K510" i="2"/>
  <c r="M510" i="2" s="1"/>
  <c r="J511" i="2"/>
  <c r="L511" i="2" s="1"/>
  <c r="K511" i="2"/>
  <c r="M511" i="2" s="1"/>
  <c r="J512" i="2"/>
  <c r="L512" i="2" s="1"/>
  <c r="K512" i="2"/>
  <c r="M512" i="2" s="1"/>
  <c r="J513" i="2"/>
  <c r="L513" i="2" s="1"/>
  <c r="K513" i="2"/>
  <c r="M513" i="2" s="1"/>
  <c r="J514" i="2"/>
  <c r="L514" i="2" s="1"/>
  <c r="K514" i="2"/>
  <c r="M514" i="2" s="1"/>
  <c r="J515" i="2"/>
  <c r="L515" i="2" s="1"/>
  <c r="K515" i="2"/>
  <c r="M515" i="2" s="1"/>
  <c r="J516" i="2"/>
  <c r="L516" i="2" s="1"/>
  <c r="K516" i="2"/>
  <c r="M516" i="2" s="1"/>
  <c r="J517" i="2"/>
  <c r="L517" i="2" s="1"/>
  <c r="K517" i="2"/>
  <c r="M517" i="2" s="1"/>
  <c r="J518" i="2"/>
  <c r="L518" i="2" s="1"/>
  <c r="K518" i="2"/>
  <c r="M518" i="2" s="1"/>
  <c r="J519" i="2"/>
  <c r="L519" i="2" s="1"/>
  <c r="K519" i="2"/>
  <c r="M519" i="2" s="1"/>
  <c r="J520" i="2"/>
  <c r="L520" i="2" s="1"/>
  <c r="K520" i="2"/>
  <c r="M520" i="2" s="1"/>
  <c r="J521" i="2"/>
  <c r="L521" i="2" s="1"/>
  <c r="K521" i="2"/>
  <c r="M521" i="2" s="1"/>
  <c r="J522" i="2"/>
  <c r="L522" i="2" s="1"/>
  <c r="K522" i="2"/>
  <c r="M522" i="2" s="1"/>
  <c r="J523" i="2"/>
  <c r="L523" i="2" s="1"/>
  <c r="K523" i="2"/>
  <c r="M523" i="2" s="1"/>
  <c r="J524" i="2"/>
  <c r="L524" i="2" s="1"/>
  <c r="K524" i="2"/>
  <c r="M524" i="2" s="1"/>
  <c r="J525" i="2"/>
  <c r="L525" i="2" s="1"/>
  <c r="K525" i="2"/>
  <c r="M525" i="2" s="1"/>
  <c r="J526" i="2"/>
  <c r="L526" i="2" s="1"/>
  <c r="K526" i="2"/>
  <c r="M526" i="2" s="1"/>
  <c r="J527" i="2"/>
  <c r="L527" i="2" s="1"/>
  <c r="K527" i="2"/>
  <c r="M527" i="2" s="1"/>
  <c r="J528" i="2"/>
  <c r="L528" i="2" s="1"/>
  <c r="K528" i="2"/>
  <c r="M528" i="2"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5"/>
  <c r="E6" i="5"/>
  <c r="AK12" i="5" l="1"/>
  <c r="AK11" i="5"/>
  <c r="AK10" i="5"/>
  <c r="AK9" i="5"/>
  <c r="AK8" i="5"/>
  <c r="AK7" i="5"/>
  <c r="AK6" i="5"/>
  <c r="AK5" i="5"/>
  <c r="AK4" i="5"/>
  <c r="AJ12" i="5"/>
  <c r="AJ11" i="5"/>
  <c r="AJ10" i="5"/>
  <c r="AJ9" i="5"/>
  <c r="AJ8" i="5"/>
  <c r="AJ7" i="5"/>
  <c r="AJ6" i="5"/>
  <c r="AJ5" i="5"/>
  <c r="AJ4" i="5"/>
  <c r="AH32" i="5"/>
  <c r="AH31" i="5"/>
  <c r="AH30" i="5"/>
  <c r="AH29" i="5"/>
  <c r="AH28" i="5"/>
  <c r="AH27" i="5"/>
  <c r="AH26" i="5"/>
  <c r="AH25" i="5"/>
  <c r="AH24" i="5"/>
  <c r="AH23" i="5"/>
  <c r="AH22" i="5"/>
  <c r="AH21" i="5"/>
  <c r="AH20" i="5"/>
  <c r="AH19" i="5"/>
  <c r="AH18" i="5"/>
  <c r="AH17" i="5"/>
  <c r="AH16" i="5"/>
  <c r="AH15" i="5"/>
  <c r="AH14" i="5"/>
  <c r="AH13" i="5"/>
  <c r="AH12" i="5"/>
  <c r="AH11" i="5"/>
  <c r="AH10" i="5"/>
  <c r="AH9" i="5"/>
  <c r="AH8" i="5"/>
  <c r="AH7" i="5"/>
  <c r="AH6" i="5"/>
  <c r="AH5" i="5"/>
  <c r="AH4" i="5"/>
  <c r="AG32" i="5"/>
  <c r="AG31" i="5"/>
  <c r="AG30" i="5"/>
  <c r="AG29" i="5"/>
  <c r="AG28" i="5"/>
  <c r="AG27" i="5"/>
  <c r="AG26" i="5"/>
  <c r="AG25" i="5"/>
  <c r="AG24" i="5"/>
  <c r="AG23" i="5"/>
  <c r="AG22" i="5"/>
  <c r="AG21" i="5"/>
  <c r="AG20" i="5"/>
  <c r="AG19" i="5"/>
  <c r="AG18" i="5"/>
  <c r="AG17" i="5"/>
  <c r="AG16" i="5"/>
  <c r="AG15" i="5"/>
  <c r="AG14" i="5"/>
  <c r="AG13" i="5"/>
  <c r="AG12" i="5"/>
  <c r="AG11" i="5"/>
  <c r="AG10" i="5"/>
  <c r="AG9" i="5"/>
  <c r="AG8" i="5"/>
  <c r="AG7" i="5"/>
  <c r="AG6" i="5"/>
  <c r="AG5" i="5"/>
  <c r="AG4" i="5"/>
  <c r="AF32" i="5"/>
  <c r="AF31" i="5"/>
  <c r="AF30" i="5"/>
  <c r="AF29" i="5"/>
  <c r="AF28" i="5"/>
  <c r="AF27" i="5"/>
  <c r="AF26" i="5"/>
  <c r="AF25" i="5"/>
  <c r="AF24" i="5"/>
  <c r="AF23" i="5"/>
  <c r="AF22" i="5"/>
  <c r="AF21" i="5"/>
  <c r="AF20" i="5"/>
  <c r="AF19" i="5"/>
  <c r="AF18" i="5"/>
  <c r="AF17" i="5"/>
  <c r="AF16" i="5"/>
  <c r="AF15" i="5"/>
  <c r="AF14" i="5"/>
  <c r="AF13" i="5"/>
  <c r="AF12" i="5"/>
  <c r="AF11" i="5"/>
  <c r="AF10" i="5"/>
  <c r="AF9" i="5"/>
  <c r="AF8" i="5"/>
  <c r="AF7" i="5"/>
  <c r="AF6" i="5"/>
  <c r="AF5" i="5"/>
  <c r="AF4" i="5"/>
  <c r="T7" i="5"/>
  <c r="T6" i="5"/>
  <c r="T5" i="5"/>
  <c r="T4" i="5"/>
  <c r="S7" i="5"/>
  <c r="S6" i="5"/>
  <c r="S5" i="5"/>
  <c r="S4" i="5"/>
  <c r="E7" i="5"/>
  <c r="AE5" i="5" l="1"/>
  <c r="R6" i="5"/>
  <c r="AE13" i="5"/>
  <c r="AE21" i="5"/>
  <c r="AE25" i="5"/>
  <c r="AE29" i="5"/>
  <c r="AE6" i="5"/>
  <c r="AE14" i="5"/>
  <c r="AE30" i="5"/>
  <c r="R7" i="5"/>
  <c r="AE10" i="5"/>
  <c r="AE18" i="5"/>
  <c r="AE22" i="5"/>
  <c r="AE26" i="5"/>
  <c r="R3" i="5"/>
  <c r="R4" i="5"/>
  <c r="AE7" i="5"/>
  <c r="AE11" i="5"/>
  <c r="AE15" i="5"/>
  <c r="AE19" i="5"/>
  <c r="AE23" i="5"/>
  <c r="AE27" i="5"/>
  <c r="AE31" i="5"/>
  <c r="AE9" i="5"/>
  <c r="AE17" i="5"/>
  <c r="R5" i="5"/>
  <c r="AE39" i="5"/>
  <c r="AE53" i="5"/>
  <c r="AE85" i="5"/>
  <c r="AE57" i="5"/>
  <c r="AE63" i="5"/>
  <c r="AE58" i="5"/>
  <c r="AE86" i="5"/>
  <c r="AE37" i="5"/>
  <c r="AE88" i="5"/>
  <c r="AE51" i="5"/>
  <c r="AE69" i="5"/>
  <c r="AE47" i="5"/>
  <c r="AE61" i="5"/>
  <c r="AE48" i="5"/>
  <c r="AE33" i="5"/>
  <c r="AE80" i="5"/>
  <c r="AE59" i="5"/>
  <c r="AE87" i="5"/>
  <c r="AE38" i="5"/>
  <c r="AE89" i="5"/>
  <c r="AE74" i="5"/>
  <c r="AE54" i="5"/>
  <c r="AE82" i="5"/>
  <c r="AE78" i="5"/>
  <c r="AE41" i="5"/>
  <c r="AE77" i="5"/>
  <c r="AE73" i="5"/>
  <c r="AE42" i="5"/>
  <c r="AE35" i="5"/>
  <c r="AE70" i="5"/>
  <c r="AE4" i="5"/>
  <c r="AE75" i="5"/>
  <c r="AE55" i="5"/>
  <c r="AE83" i="5"/>
  <c r="AE79" i="5"/>
  <c r="AE66" i="5"/>
  <c r="AE64" i="5"/>
  <c r="AE44" i="5"/>
  <c r="AE49" i="5"/>
  <c r="AE34" i="5"/>
  <c r="AE81" i="5"/>
  <c r="AE50" i="5"/>
  <c r="AE68" i="5"/>
  <c r="AE46" i="5"/>
  <c r="AE60" i="5"/>
  <c r="AE3" i="5"/>
  <c r="AE67" i="5"/>
  <c r="AE65" i="5"/>
  <c r="AE45" i="5"/>
  <c r="AE84" i="5"/>
  <c r="AE56" i="5"/>
  <c r="AE62" i="5"/>
  <c r="AE52" i="5"/>
  <c r="AE43" i="5"/>
  <c r="AE36" i="5"/>
  <c r="AE71" i="5"/>
  <c r="AE72" i="5"/>
  <c r="AE76" i="5"/>
  <c r="AE40" i="5"/>
  <c r="AE8" i="5"/>
  <c r="AE12" i="5"/>
  <c r="AE16" i="5"/>
  <c r="AE20" i="5"/>
  <c r="AE24" i="5"/>
  <c r="AE28" i="5"/>
  <c r="AE32" i="5"/>
  <c r="AF2" i="5" l="1"/>
  <c r="AG2" i="5"/>
  <c r="AH2" i="5"/>
  <c r="S2" i="5"/>
  <c r="T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<sst xmlns="http://schemas.openxmlformats.org/spreadsheetml/2006/main" count="5591" uniqueCount="149">
  <si>
    <t>PRODUCT ID</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</si>
  <si>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</si>
  <si>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</si>
  <si>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</si>
  <si>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</si>
  <si>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</si>
  <si>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</si>
  <si>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</si>
  <si>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</si>
  <si>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</si>
  <si>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</si>
  <si>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</si>
  <si>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</si>
  <si>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</si>
  <si>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</si>
  <si>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</si>
  <si>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</si>
  <si>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</si>
  <si>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</si>
  <si>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</si>
  <si>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</si>
  <si>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</si>
  <si>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</si>
  <si>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</si>
  <si>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</si>
  <si>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</si>
  <si>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</si>
  <si>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</si>
  <si>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</si>
  <si>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</si>
  <si>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</si>
  <si>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</si>
  <si>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</si>
  <si>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</si>
  <si>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</si>
  <si>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</si>
  <si>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</si>
  <si>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</si>
  <si>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</si>
  <si>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</si>
  <si>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</si>
  <si>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</si>
  <si>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</si>
  <si>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</si>
  <si>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</si>
  <si>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</si>
  <si>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</si>
  <si>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</si>
  <si>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</si>
  <si>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</si>
  <si>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</si>
  <si>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</si>
  <si>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</si>
  <si>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</si>
  <si>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</si>
  <si>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</si>
  <si>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</si>
  <si>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</si>
  <si>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</si>
  <si>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</si>
  <si>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</si>
  <si>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</si>
  <si>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</si>
  <si>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</si>
  <si>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</si>
  <si>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</si>
  <si>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</si>
  <si>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</si>
  <si>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</si>
  <si>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</si>
  <si>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</si>
  <si>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</si>
  <si>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</si>
  <si>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</si>
  <si>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</si>
  <si>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</si>
  <si>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</si>
  <si>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</si>
  <si>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</si>
  <si>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</si>
  <si>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</si>
  <si>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</si>
  <si>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</si>
  <si>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</si>
  <si>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</si>
  <si>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</si>
  <si>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</si>
  <si>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</si>
  <si>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</si>
  <si>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</si>
  <si>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</si>
  <si>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</si>
  <si>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</si>
  <si>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</si>
  <si>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</si>
  <si>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</si>
  <si>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</si>
  <si>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</si>
  <si>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</si>
  <si>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</si>
  <si>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</si>
  <si>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</si>
  <si>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</si>
  <si>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</si>
  <si>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</si>
  <si>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</si>
  <si>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</si>
  <si>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</si>
  <si>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</si>
  <si>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</si>
  <si>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</si>
  <si>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</si>
  <si>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</si>
  <si>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PRODUCTS</t>
  </si>
  <si>
    <t>TOTAL BUYING VALUE</t>
  </si>
  <si>
    <t>TOTAL SELLING VALUE</t>
  </si>
  <si>
    <t>DAY</t>
  </si>
  <si>
    <t>MONTH</t>
  </si>
  <si>
    <t>YEAR</t>
  </si>
  <si>
    <t>Jan</t>
  </si>
  <si>
    <t>Feb</t>
  </si>
  <si>
    <t>Mar</t>
  </si>
  <si>
    <t>Apr</t>
  </si>
  <si>
    <t>May</t>
  </si>
  <si>
    <t>Jun</t>
  </si>
  <si>
    <t>Jul</t>
  </si>
  <si>
    <t>Aug</t>
  </si>
  <si>
    <t>Sep</t>
  </si>
  <si>
    <t>Oct</t>
  </si>
  <si>
    <t>Nov</t>
  </si>
  <si>
    <t>Dec</t>
  </si>
  <si>
    <t>Sum of TOTAL BUYING VALUE</t>
  </si>
  <si>
    <t>Sum of TOTAL SELLING VALUE</t>
  </si>
  <si>
    <t>Total</t>
  </si>
  <si>
    <t>Sum of Total Selling Value</t>
  </si>
  <si>
    <t>Day</t>
  </si>
  <si>
    <t>Values</t>
  </si>
  <si>
    <t>Sum of QUANTITY</t>
  </si>
  <si>
    <t>Product ID</t>
  </si>
  <si>
    <t>Category</t>
  </si>
  <si>
    <t>Payment Mode</t>
  </si>
  <si>
    <t>Sale Type</t>
  </si>
  <si>
    <t>Month</t>
  </si>
  <si>
    <t>Total Sales</t>
  </si>
  <si>
    <t>Total Profit</t>
  </si>
  <si>
    <t>Profit%</t>
  </si>
  <si>
    <t xml:space="preserve">  </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</si>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</sst>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
    <numFmt numFmtId="165" formatCode="[$$-4809]#,##0.00"/>
    <numFmt numFmtId="166" formatCode="&quot;$&quot;#,##0.00"/>
    <numFmt numFmtId="167" formatCode="&quot;$&quot;#,##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xf numFmtId="166" fontId="0" fillId="0" borderId="0" xfId="0" applyNumberFormat="1"/>
    <xf numFmtId="9" fontId="0" fillId="0" borderId="0" xfId="2" applyFont="1"/>
    <xf numFmtId="166" fontId="0" fillId="0" borderId="0" xfId="0" applyNumberFormat="1" applyAlignment="1">
      <alignment horizontal="center"/>
    </xf>
    <xf numFmtId="44" fontId="0" fillId="0" borderId="0" xfId="1" applyFont="1"/>
    <xf numFmtId="167" fontId="0" fillId="0" borderId="0" xfId="0" applyNumberFormat="1"/>
    <xf numFmtId="0" fontId="0" fillId="0" borderId="0" xfId="0" applyAlignment="1">
      <alignment horizontal="center"/>
    </xf>
  </cellXfs>
  <cellStyles count="3">
    <cellStyle name="Currency" xfId="1" builtinId="4"/>
    <cellStyle name="Normal" xfId="0" builtinId="0"/>
    <cellStyle name="Percent" xfId="2" builtinId="5"/>
  </cellStyles>
  <dxfs count="50">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9" formatCode="d/m/yyyy"/>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809]#,##0.00"/>
    </dxf>
    <dxf>
      <numFmt numFmtId="165" formatCode="[$$-4809]#,##0.00"/>
    </dxf>
    <dxf>
      <numFmt numFmtId="165" formatCode="[$$-4809]#,##0.00"/>
    </dxf>
    <dxf>
      <numFmt numFmtId="165" formatCode="[$$-48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49"/>
      <tableStyleElement type="headerRow" dxfId="48"/>
    </tableStyle>
    <tableStyle name="Slicer Style 1" pivot="0" table="0" count="0" xr9:uid="{CB4BBA9A-59E8-4ACF-A31F-D3D8591F84B4}"/>
    <tableStyle name="SLICERSRD" pivot="0" table="0" count="10" xr9:uid="{6278B35D-EAC4-4934-99F7-43A70C87D64F}">
      <tableStyleElement type="wholeTable" dxfId="47"/>
      <tableStyleElement type="headerRow" dxfId="4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 name="SLICERS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(1).xlsx]Analysis!Total_selling_value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Analysis!$A$3:$A$7</c:f>
              <c:strCache>
                <c:ptCount val="5"/>
                <c:pt idx="0">
                  <c:v>2</c:v>
                </c:pt>
                <c:pt idx="1">
                  <c:v>12</c:v>
                </c:pt>
                <c:pt idx="2">
                  <c:v>18</c:v>
                </c:pt>
                <c:pt idx="3">
                  <c:v>26</c:v>
                </c:pt>
                <c:pt idx="4">
                  <c:v>28</c:v>
                </c:pt>
              </c:strCache>
            </c:strRef>
          </c:cat>
          <c:val>
            <c:numRef>
              <c:f>Analysis!$B$3:$B$7</c:f>
              <c:numCache>
                <c:formatCode>"$"#,##0.00</c:formatCode>
                <c:ptCount val="5"/>
                <c:pt idx="0">
                  <c:v>1198.8</c:v>
                </c:pt>
                <c:pt idx="1">
                  <c:v>1620</c:v>
                </c:pt>
                <c:pt idx="2">
                  <c:v>448.38</c:v>
                </c:pt>
                <c:pt idx="3">
                  <c:v>598.5</c:v>
                </c:pt>
                <c:pt idx="4">
                  <c:v>488.40000000000003</c:v>
                </c:pt>
              </c:numCache>
            </c:numRef>
          </c:val>
          <c:extLst>
            <c:ext xmlns:c16="http://schemas.microsoft.com/office/drawing/2014/chart" uri="{C3380CC4-5D6E-409C-BE32-E72D297353CC}">
              <c16:uniqueId val="{00000000-6E52-4822-8CDC-2DE249DEFD2E}"/>
            </c:ext>
          </c:extLst>
        </c:ser>
        <c:dLbls>
          <c:showLegendKey val="0"/>
          <c:showVal val="0"/>
          <c:showCatName val="0"/>
          <c:showSerName val="0"/>
          <c:showPercent val="0"/>
          <c:showBubbleSize val="0"/>
        </c:dLbls>
        <c:axId val="1670997984"/>
        <c:axId val="1670983840"/>
      </c:areaChart>
      <c:catAx>
        <c:axId val="1670997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670983840"/>
        <c:crosses val="autoZero"/>
        <c:auto val="1"/>
        <c:lblAlgn val="ctr"/>
        <c:lblOffset val="100"/>
        <c:noMultiLvlLbl val="0"/>
      </c:catAx>
      <c:valAx>
        <c:axId val="1670983840"/>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70997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Analysis!$AC$2</c:f>
              <c:strCache>
                <c:ptCount val="1"/>
                <c:pt idx="0">
                  <c:v>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Analysis!$AB$3:$AB$14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Analysis!$AC$3:$AC$14</c:f>
              <c:numCache>
                <c:formatCode>"$"#,##0.00</c:formatCode>
                <c:ptCount val="12"/>
                <c:pt idx="0">
                  <c:v>5161.6399999999994</c:v>
                </c:pt>
                <c:pt idx="1">
                  <c:v>7630.78</c:v>
                </c:pt>
                <c:pt idx="2">
                  <c:v>7095.3099999999995</c:v>
                </c:pt>
                <c:pt idx="3">
                  <c:v>2502.5299999999997</c:v>
                </c:pt>
                <c:pt idx="4">
                  <c:v>3835.3500000000004</c:v>
                </c:pt>
                <c:pt idx="5">
                  <c:v>1613.9399999999998</c:v>
                </c:pt>
                <c:pt idx="6">
                  <c:v>6863.7</c:v>
                </c:pt>
                <c:pt idx="7">
                  <c:v>3603.6299999999997</c:v>
                </c:pt>
                <c:pt idx="8">
                  <c:v>4249.32</c:v>
                </c:pt>
                <c:pt idx="9">
                  <c:v>12759.08</c:v>
                </c:pt>
                <c:pt idx="10">
                  <c:v>4160.72</c:v>
                </c:pt>
                <c:pt idx="11">
                  <c:v>8229.7199999999993</c:v>
                </c:pt>
              </c:numCache>
            </c:numRef>
          </c:val>
          <c:extLst>
            <c:ext xmlns:c16="http://schemas.microsoft.com/office/drawing/2014/chart" uri="{C3380CC4-5D6E-409C-BE32-E72D297353CC}">
              <c16:uniqueId val="{00000000-76D7-4015-BB4C-6273BFE1E0F8}"/>
            </c:ext>
          </c:extLst>
        </c:ser>
        <c:ser>
          <c:idx val="1"/>
          <c:order val="1"/>
          <c:tx>
            <c:strRef>
              <c:f>Analysis!$AD$2</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Analysis!$AB$3:$AB$14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Analysis!$AD$3:$AD$14</c:f>
              <c:numCache>
                <c:formatCode>"$"#,##0.00</c:formatCode>
                <c:ptCount val="12"/>
                <c:pt idx="0">
                  <c:v>5161.6399999999994</c:v>
                </c:pt>
                <c:pt idx="1">
                  <c:v>7630.78</c:v>
                </c:pt>
                <c:pt idx="2">
                  <c:v>7095.3099999999995</c:v>
                </c:pt>
                <c:pt idx="3">
                  <c:v>2502.5299999999997</c:v>
                </c:pt>
                <c:pt idx="4">
                  <c:v>3835.3500000000004</c:v>
                </c:pt>
                <c:pt idx="5">
                  <c:v>1613.9399999999998</c:v>
                </c:pt>
                <c:pt idx="6">
                  <c:v>6863.7</c:v>
                </c:pt>
                <c:pt idx="7">
                  <c:v>3603.6299999999997</c:v>
                </c:pt>
                <c:pt idx="8">
                  <c:v>4249.32</c:v>
                </c:pt>
                <c:pt idx="9">
                  <c:v>12759.08</c:v>
                </c:pt>
                <c:pt idx="10">
                  <c:v>4160.72</c:v>
                </c:pt>
                <c:pt idx="11">
                  <c:v>8229.7199999999993</c:v>
                </c:pt>
              </c:numCache>
            </c:numRef>
          </c:val>
          <c:extLst>
            <c:ext xmlns:c16="http://schemas.microsoft.com/office/drawing/2014/chart" uri="{C3380CC4-5D6E-409C-BE32-E72D297353CC}">
              <c16:uniqueId val="{00000001-76D7-4015-BB4C-6273BFE1E0F8}"/>
            </c:ext>
          </c:extLst>
        </c:ser>
        <c:dLbls>
          <c:showLegendKey val="0"/>
          <c:showVal val="0"/>
          <c:showCatName val="0"/>
          <c:showSerName val="0"/>
          <c:showPercent val="0"/>
          <c:showBubbleSize val="0"/>
        </c:dLbls>
        <c:gapWidth val="100"/>
        <c:overlap val="-24"/>
        <c:axId val="430870432"/>
        <c:axId val="430885824"/>
      </c:barChart>
      <c:catAx>
        <c:axId val="43087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30885824"/>
        <c:crosses val="autoZero"/>
        <c:auto val="1"/>
        <c:lblAlgn val="ctr"/>
        <c:lblOffset val="100"/>
        <c:noMultiLvlLbl val="0"/>
      </c:catAx>
      <c:valAx>
        <c:axId val="43088582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3087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b="1">
          <a:latin typeface="+mn-lt"/>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Analysis!$AH$3:$AH$32</c:f>
              <c:numCache>
                <c:formatCode>General</c:formatCode>
                <c:ptCount val="30"/>
                <c:pt idx="0">
                  <c:v>8</c:v>
                </c:pt>
                <c:pt idx="1">
                  <c:v>10</c:v>
                </c:pt>
                <c:pt idx="2">
                  <c:v>8</c:v>
                </c:pt>
                <c:pt idx="3">
                  <c:v>8</c:v>
                </c:pt>
                <c:pt idx="4">
                  <c:v>11</c:v>
                </c:pt>
                <c:pt idx="5">
                  <c:v>13</c:v>
                </c:pt>
                <c:pt idx="6">
                  <c:v>3</c:v>
                </c:pt>
                <c:pt idx="7">
                  <c:v>11</c:v>
                </c:pt>
                <c:pt idx="8">
                  <c:v>18</c:v>
                </c:pt>
                <c:pt idx="9">
                  <c:v>3</c:v>
                </c:pt>
                <c:pt idx="10">
                  <c:v>12</c:v>
                </c:pt>
                <c:pt idx="11">
                  <c:v>21</c:v>
                </c:pt>
                <c:pt idx="12">
                  <c:v>8</c:v>
                </c:pt>
                <c:pt idx="13">
                  <c:v>12</c:v>
                </c:pt>
                <c:pt idx="14">
                  <c:v>41</c:v>
                </c:pt>
                <c:pt idx="15">
                  <c:v>16</c:v>
                </c:pt>
                <c:pt idx="16">
                  <c:v>10</c:v>
                </c:pt>
                <c:pt idx="17">
                  <c:v>6</c:v>
                </c:pt>
                <c:pt idx="18">
                  <c:v>9</c:v>
                </c:pt>
                <c:pt idx="19">
                  <c:v>25</c:v>
                </c:pt>
                <c:pt idx="20">
                  <c:v>22</c:v>
                </c:pt>
                <c:pt idx="21">
                  <c:v>9</c:v>
                </c:pt>
                <c:pt idx="22">
                  <c:v>2</c:v>
                </c:pt>
                <c:pt idx="23">
                  <c:v>16</c:v>
                </c:pt>
                <c:pt idx="24">
                  <c:v>11</c:v>
                </c:pt>
                <c:pt idx="25">
                  <c:v>2</c:v>
                </c:pt>
                <c:pt idx="26">
                  <c:v>14</c:v>
                </c:pt>
                <c:pt idx="27">
                  <c:v>19</c:v>
                </c:pt>
                <c:pt idx="28">
                  <c:v>7</c:v>
                </c:pt>
                <c:pt idx="29">
                  <c:v>34</c:v>
                </c:pt>
              </c:numCache>
            </c:numRef>
          </c:val>
          <c:extLst>
            <c:ext xmlns:c16="http://schemas.microsoft.com/office/drawing/2014/chart" uri="{C3380CC4-5D6E-409C-BE32-E72D297353CC}">
              <c16:uniqueId val="{00000000-0A9F-4788-AED0-8ECACBBAF454}"/>
            </c:ext>
          </c:extLst>
        </c:ser>
        <c:dLbls>
          <c:showLegendKey val="0"/>
          <c:showVal val="0"/>
          <c:showCatName val="0"/>
          <c:showSerName val="0"/>
          <c:showPercent val="0"/>
          <c:showBubbleSize val="0"/>
        </c:dLbls>
        <c:gapWidth val="50"/>
        <c:axId val="2100157712"/>
        <c:axId val="2100170192"/>
      </c:barChart>
      <c:catAx>
        <c:axId val="210015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170192"/>
        <c:crosses val="autoZero"/>
        <c:auto val="1"/>
        <c:lblAlgn val="ctr"/>
        <c:lblOffset val="100"/>
        <c:noMultiLvlLbl val="0"/>
      </c:catAx>
      <c:valAx>
        <c:axId val="2100170192"/>
        <c:scaling>
          <c:orientation val="minMax"/>
        </c:scaling>
        <c:delete val="1"/>
        <c:axPos val="b"/>
        <c:numFmt formatCode="General" sourceLinked="1"/>
        <c:majorTickMark val="none"/>
        <c:minorTickMark val="none"/>
        <c:tickLblPos val="nextTo"/>
        <c:crossAx val="210015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(1).xlsx]Analysis!SaleType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Analysis!$W$3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2E-4A25-9236-415343B5B0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2E-4A25-9236-415343B5B0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2E-4A25-9236-415343B5B05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Analysis!$V$4:$V$6</c:f>
              <c:strCache>
                <c:ptCount val="3"/>
                <c:pt idx="0">
                  <c:v>Direct Sales</c:v>
                </c:pt>
                <c:pt idx="1">
                  <c:v>Online</c:v>
                </c:pt>
                <c:pt idx="2">
                  <c:v>Wholesaler</c:v>
                </c:pt>
              </c:strCache>
            </c:strRef>
          </c:cat>
          <c:val>
            <c:numRef>
              <c:f>Analysis!$W$4:$W$6</c:f>
              <c:numCache>
                <c:formatCode>General</c:formatCode>
                <c:ptCount val="3"/>
                <c:pt idx="0">
                  <c:v>37708.519999999997</c:v>
                </c:pt>
                <c:pt idx="1">
                  <c:v>40071.970000000008</c:v>
                </c:pt>
                <c:pt idx="2">
                  <c:v>11234.809999999998</c:v>
                </c:pt>
              </c:numCache>
            </c:numRef>
          </c:val>
          <c:extLst>
            <c:ext xmlns:c16="http://schemas.microsoft.com/office/drawing/2014/chart" uri="{C3380CC4-5D6E-409C-BE32-E72D297353CC}">
              <c16:uniqueId val="{00000006-462E-4A25-9236-415343B5B05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Analysis!$Z$3</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67-48FF-9B1E-57A1139FB8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67-48FF-9B1E-57A1139FB8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Analysis!$Y$4</c:f>
              <c:strCache>
                <c:ptCount val="1"/>
                <c:pt idx="0">
                  <c:v>Cash</c:v>
                </c:pt>
              </c:strCache>
            </c:strRef>
          </c:cat>
          <c:val>
            <c:numRef>
              <c:f>Analysis!$Z$4</c:f>
              <c:numCache>
                <c:formatCode>General</c:formatCode>
                <c:ptCount val="1"/>
                <c:pt idx="0">
                  <c:v>40071.970000000008</c:v>
                </c:pt>
              </c:numCache>
            </c:numRef>
          </c:val>
          <c:extLst>
            <c:ext xmlns:c16="http://schemas.microsoft.com/office/drawing/2014/chart" uri="{C3380CC4-5D6E-409C-BE32-E72D297353CC}">
              <c16:uniqueId val="{00000004-DB67-48FF-9B1E-57A1139FB8C8}"/>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Analysis!$AJ$4:$AJ$12</c:f>
              <c:strCache>
                <c:ptCount val="9"/>
                <c:pt idx="0">
                  <c:v>P0004</c:v>
                </c:pt>
                <c:pt idx="1">
                  <c:v>P0006</c:v>
                </c:pt>
                <c:pt idx="2">
                  <c:v>P0007</c:v>
                </c:pt>
                <c:pt idx="3">
                  <c:v>P0008</c:v>
                </c:pt>
                <c:pt idx="4">
                  <c:v>P0009</c:v>
                </c:pt>
                <c:pt idx="5">
                  <c:v>P0010</c:v>
                </c:pt>
                <c:pt idx="6">
                  <c:v>P0013</c:v>
                </c:pt>
                <c:pt idx="7">
                  <c:v>P0015</c:v>
                </c:pt>
                <c:pt idx="8">
                  <c:v>P0018</c:v>
                </c:pt>
              </c:strCache>
            </c:strRef>
          </c:cat>
          <c:val>
            <c:numRef>
              <c:f>Analysis!$AK$4:$AK$12</c:f>
              <c:numCache>
                <c:formatCode>General</c:formatCode>
                <c:ptCount val="9"/>
                <c:pt idx="0">
                  <c:v>647.52</c:v>
                </c:pt>
                <c:pt idx="1">
                  <c:v>488.40000000000003</c:v>
                </c:pt>
                <c:pt idx="2">
                  <c:v>684</c:v>
                </c:pt>
                <c:pt idx="3">
                  <c:v>381.84000000000003</c:v>
                </c:pt>
                <c:pt idx="4">
                  <c:v>1040.8200000000002</c:v>
                </c:pt>
                <c:pt idx="5">
                  <c:v>102.17999999999999</c:v>
                </c:pt>
                <c:pt idx="6">
                  <c:v>492.84000000000003</c:v>
                </c:pt>
                <c:pt idx="7">
                  <c:v>1342.88</c:v>
                </c:pt>
                <c:pt idx="8">
                  <c:v>282.95999999999998</c:v>
                </c:pt>
              </c:numCache>
            </c:numRef>
          </c:val>
          <c:extLst>
            <c:ext xmlns:c16="http://schemas.microsoft.com/office/drawing/2014/chart" uri="{C3380CC4-5D6E-409C-BE32-E72D297353CC}">
              <c16:uniqueId val="{00000000-63E1-4648-8E56-6D34DB2EE290}"/>
            </c:ext>
          </c:extLst>
        </c:ser>
        <c:dLbls>
          <c:dLblPos val="inEnd"/>
          <c:showLegendKey val="0"/>
          <c:showVal val="1"/>
          <c:showCatName val="0"/>
          <c:showSerName val="0"/>
          <c:showPercent val="0"/>
          <c:showBubbleSize val="0"/>
        </c:dLbls>
        <c:gapWidth val="115"/>
        <c:overlap val="-20"/>
        <c:axId val="440200704"/>
        <c:axId val="440211520"/>
      </c:barChart>
      <c:catAx>
        <c:axId val="4402007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40211520"/>
        <c:crosses val="autoZero"/>
        <c:auto val="1"/>
        <c:lblAlgn val="ctr"/>
        <c:lblOffset val="100"/>
        <c:noMultiLvlLbl val="0"/>
      </c:catAx>
      <c:valAx>
        <c:axId val="4402115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20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C443733-F6C6-4E7D-B8ED-A26BF79E5672}">
          <cx:dataLabels>
            <cx:visibility seriesName="0" categoryName="1" value="1"/>
            <cx:separator>
</cx:separator>
            <cx:dataLabel idx="1">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AC$1" lockText="1" noThreeD="1"/>
</file>

<file path=xl/ctrlProps/ctrlProp2.xml><?xml version="1.0" encoding="utf-8"?>
<formControlPr xmlns="http://schemas.microsoft.com/office/spreadsheetml/2009/9/main" objectType="CheckBox" checked="Checked" fmlaLink="Analysis!$AD$1" lockText="1" noThreeD="1"/>
</file>

<file path=xl/ctrlProps/ctrlProp3.xml><?xml version="1.0" encoding="utf-8"?>
<formControlPr xmlns="http://schemas.microsoft.com/office/spreadsheetml/2009/9/main" objectType="Spin" dx="26" fmlaLink="Analysis!$AJ:$AJ" max="30000" min="1" page="10" val="17"/>
</file>

<file path=xl/drawings/_rels/drawing1.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svg"/><Relationship Id="rId34" Type="http://schemas.openxmlformats.org/officeDocument/2006/relationships/chart" Target="../charts/chart6.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chart" Target="../charts/chart2.xml"/><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chart" Target="../charts/chart4.xml"/><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chart" Target="../charts/chart1.xml"/><Relationship Id="rId10" Type="http://schemas.openxmlformats.org/officeDocument/2006/relationships/image" Target="../media/image10.png"/><Relationship Id="rId19" Type="http://schemas.openxmlformats.org/officeDocument/2006/relationships/image" Target="../media/image19.svg"/><Relationship Id="rId31" Type="http://schemas.microsoft.com/office/2014/relationships/chartEx" Target="../charts/chartEx1.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svg"/><Relationship Id="rId30" Type="http://schemas.openxmlformats.org/officeDocument/2006/relationships/chart" Target="../charts/chart3.xml"/><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20</xdr:col>
      <xdr:colOff>0</xdr:colOff>
      <xdr:row>37</xdr:row>
      <xdr:rowOff>114300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22860"/>
          <a:ext cx="12192000" cy="6858000"/>
        </a:xfrm>
        <a:prstGeom prst="rect">
          <a:avLst/>
        </a:prstGeom>
        <a:solidFill>
          <a:schemeClr val="tx1"/>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solidFill>
              <a:schemeClr val="accent5">
                <a:lumMod val="75000"/>
              </a:schemeClr>
            </a:solidFill>
          </a:endParaRPr>
        </a:p>
      </xdr:txBody>
    </xdr:sp>
    <xdr:clientData/>
  </xdr:twoCellAnchor>
  <xdr:twoCellAnchor>
    <xdr:from>
      <xdr:col>0</xdr:col>
      <xdr:colOff>147486</xdr:colOff>
      <xdr:row>1</xdr:row>
      <xdr:rowOff>18283</xdr:rowOff>
    </xdr:from>
    <xdr:to>
      <xdr:col>8</xdr:col>
      <xdr:colOff>226144</xdr:colOff>
      <xdr:row>4</xdr:row>
      <xdr:rowOff>45643</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147486" y="201163"/>
          <a:ext cx="4955458" cy="576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8</xdr:col>
      <xdr:colOff>373628</xdr:colOff>
      <xdr:row>1</xdr:row>
      <xdr:rowOff>18283</xdr:rowOff>
    </xdr:from>
    <xdr:to>
      <xdr:col>19</xdr:col>
      <xdr:colOff>540776</xdr:colOff>
      <xdr:row>4</xdr:row>
      <xdr:rowOff>45643</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5250428" y="196083"/>
          <a:ext cx="6872748" cy="560760"/>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0</xdr:col>
      <xdr:colOff>147486</xdr:colOff>
      <xdr:row>4</xdr:row>
      <xdr:rowOff>162816</xdr:rowOff>
    </xdr:from>
    <xdr:to>
      <xdr:col>2</xdr:col>
      <xdr:colOff>206479</xdr:colOff>
      <xdr:row>11</xdr:row>
      <xdr:rowOff>126135</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147486" y="894336"/>
          <a:ext cx="1278193" cy="1243479"/>
        </a:xfrm>
        <a:prstGeom prst="roundRect">
          <a:avLst/>
        </a:prstGeom>
        <a:ln>
          <a:solidFill>
            <a:schemeClr val="accent6">
              <a:lumMod val="60000"/>
              <a:lumOff val="40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0</xdr:col>
      <xdr:colOff>147486</xdr:colOff>
      <xdr:row>12</xdr:row>
      <xdr:rowOff>89927</xdr:rowOff>
    </xdr:from>
    <xdr:to>
      <xdr:col>2</xdr:col>
      <xdr:colOff>137653</xdr:colOff>
      <xdr:row>30</xdr:row>
      <xdr:rowOff>171365</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47486" y="2284487"/>
          <a:ext cx="1209367" cy="3373278"/>
        </a:xfrm>
        <a:prstGeom prst="roundRect">
          <a:avLst/>
        </a:prstGeom>
        <a:ln>
          <a:solidFill>
            <a:schemeClr val="accent6">
              <a:lumMod val="60000"/>
              <a:lumOff val="40000"/>
            </a:schemeClr>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0</xdr:col>
      <xdr:colOff>78660</xdr:colOff>
      <xdr:row>31</xdr:row>
      <xdr:rowOff>106472</xdr:rowOff>
    </xdr:from>
    <xdr:to>
      <xdr:col>2</xdr:col>
      <xdr:colOff>137653</xdr:colOff>
      <xdr:row>37</xdr:row>
      <xdr:rowOff>21915</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78660" y="5775752"/>
          <a:ext cx="1278193" cy="1012723"/>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2</xdr:col>
      <xdr:colOff>250729</xdr:colOff>
      <xdr:row>9</xdr:row>
      <xdr:rowOff>118867</xdr:rowOff>
    </xdr:from>
    <xdr:to>
      <xdr:col>7</xdr:col>
      <xdr:colOff>561160</xdr:colOff>
      <xdr:row>24</xdr:row>
      <xdr:rowOff>57415</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1469929" y="1764787"/>
          <a:ext cx="3358431" cy="2681748"/>
        </a:xfrm>
        <a:prstGeom prst="roundRect">
          <a:avLst/>
        </a:prstGeom>
        <a:gradFill flip="none" rotWithShape="0">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tileRect/>
        </a:gra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lang="en-SG" b="1">
            <a:solidFill>
              <a:srgbClr val="FFFF00"/>
            </a:solidFill>
          </a:endParaRPr>
        </a:p>
      </xdr:txBody>
    </xdr:sp>
    <xdr:clientData/>
  </xdr:twoCellAnchor>
  <xdr:twoCellAnchor>
    <xdr:from>
      <xdr:col>8</xdr:col>
      <xdr:colOff>118347</xdr:colOff>
      <xdr:row>9</xdr:row>
      <xdr:rowOff>77836</xdr:rowOff>
    </xdr:from>
    <xdr:to>
      <xdr:col>12</xdr:col>
      <xdr:colOff>329740</xdr:colOff>
      <xdr:row>24</xdr:row>
      <xdr:rowOff>16384</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4995147" y="1723756"/>
          <a:ext cx="2649793" cy="2681748"/>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12</xdr:col>
      <xdr:colOff>491615</xdr:colOff>
      <xdr:row>9</xdr:row>
      <xdr:rowOff>87961</xdr:rowOff>
    </xdr:from>
    <xdr:to>
      <xdr:col>16</xdr:col>
      <xdr:colOff>108518</xdr:colOff>
      <xdr:row>23</xdr:row>
      <xdr:rowOff>134815</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7806815" y="1764361"/>
          <a:ext cx="2055303" cy="2654587"/>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12</xdr:col>
      <xdr:colOff>127819</xdr:colOff>
      <xdr:row>24</xdr:row>
      <xdr:rowOff>69108</xdr:rowOff>
    </xdr:from>
    <xdr:to>
      <xdr:col>16</xdr:col>
      <xdr:colOff>108519</xdr:colOff>
      <xdr:row>36</xdr:row>
      <xdr:rowOff>181024</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7443019" y="4458228"/>
          <a:ext cx="2419100" cy="2306476"/>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2</xdr:col>
      <xdr:colOff>324105</xdr:colOff>
      <xdr:row>25</xdr:row>
      <xdr:rowOff>42452</xdr:rowOff>
    </xdr:from>
    <xdr:to>
      <xdr:col>11</xdr:col>
      <xdr:colOff>569906</xdr:colOff>
      <xdr:row>37</xdr:row>
      <xdr:rowOff>40486</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543305" y="4614452"/>
          <a:ext cx="5732201" cy="2192594"/>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16</xdr:col>
      <xdr:colOff>152409</xdr:colOff>
      <xdr:row>5</xdr:row>
      <xdr:rowOff>24274</xdr:rowOff>
    </xdr:from>
    <xdr:to>
      <xdr:col>18</xdr:col>
      <xdr:colOff>103250</xdr:colOff>
      <xdr:row>6</xdr:row>
      <xdr:rowOff>99324</xdr:rowOff>
    </xdr:to>
    <xdr:sp macro="" textlink="">
      <xdr:nvSpPr>
        <xdr:cNvPr id="13" name="Trapezoid 12">
          <a:extLst>
            <a:ext uri="{FF2B5EF4-FFF2-40B4-BE49-F238E27FC236}">
              <a16:creationId xmlns:a16="http://schemas.microsoft.com/office/drawing/2014/main" id="{00000000-0008-0000-0300-00000D000000}"/>
            </a:ext>
          </a:extLst>
        </xdr:cNvPr>
        <xdr:cNvSpPr/>
      </xdr:nvSpPr>
      <xdr:spPr>
        <a:xfrm>
          <a:off x="9906009" y="938674"/>
          <a:ext cx="1170041" cy="257930"/>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16</xdr:col>
      <xdr:colOff>228600</xdr:colOff>
      <xdr:row>5</xdr:row>
      <xdr:rowOff>28283</xdr:rowOff>
    </xdr:from>
    <xdr:to>
      <xdr:col>17</xdr:col>
      <xdr:colOff>591781</xdr:colOff>
      <xdr:row>14</xdr:row>
      <xdr:rowOff>10116</xdr:rowOff>
    </xdr:to>
    <xdr:sp macro="" textlink="">
      <xdr:nvSpPr>
        <xdr:cNvPr id="14" name="Flowchart: Off-page Connector 13">
          <a:extLst>
            <a:ext uri="{FF2B5EF4-FFF2-40B4-BE49-F238E27FC236}">
              <a16:creationId xmlns:a16="http://schemas.microsoft.com/office/drawing/2014/main" id="{00000000-0008-0000-0300-00000E000000}"/>
            </a:ext>
          </a:extLst>
        </xdr:cNvPr>
        <xdr:cNvSpPr/>
      </xdr:nvSpPr>
      <xdr:spPr>
        <a:xfrm>
          <a:off x="9982200" y="959616"/>
          <a:ext cx="972781" cy="1658233"/>
        </a:xfrm>
        <a:prstGeom prst="flowChartOffpageConnector">
          <a:avLst/>
        </a:prstGeom>
        <a:ln>
          <a:solidFill>
            <a:schemeClr val="accent6">
              <a:lumMod val="60000"/>
              <a:lumOff val="40000"/>
            </a:schemeClr>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2</xdr:col>
      <xdr:colOff>313853</xdr:colOff>
      <xdr:row>5</xdr:row>
      <xdr:rowOff>633</xdr:rowOff>
    </xdr:from>
    <xdr:to>
      <xdr:col>6</xdr:col>
      <xdr:colOff>525247</xdr:colOff>
      <xdr:row>8</xdr:row>
      <xdr:rowOff>174365</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1533053" y="915033"/>
          <a:ext cx="2649794" cy="722372"/>
        </a:xfrm>
        <a:prstGeom prst="roundRect">
          <a:avLst/>
        </a:prstGeom>
        <a:gradFill>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b="1">
            <a:solidFill>
              <a:srgbClr val="FFFF00"/>
            </a:solidFill>
          </a:endParaRPr>
        </a:p>
        <a:p>
          <a:pPr algn="ctr"/>
          <a:endParaRPr lang="en-SG">
            <a:blipFill>
              <a:blip xmlns:r="http://schemas.openxmlformats.org/officeDocument/2006/relationships" r:embed="rId1"/>
              <a:tile tx="0" ty="0" sx="100000" sy="100000" flip="none" algn="tl"/>
            </a:blipFill>
          </a:endParaRPr>
        </a:p>
      </xdr:txBody>
    </xdr:sp>
    <xdr:clientData/>
  </xdr:twoCellAnchor>
  <xdr:twoCellAnchor>
    <xdr:from>
      <xdr:col>7</xdr:col>
      <xdr:colOff>97284</xdr:colOff>
      <xdr:row>5</xdr:row>
      <xdr:rowOff>5345</xdr:rowOff>
    </xdr:from>
    <xdr:to>
      <xdr:col>11</xdr:col>
      <xdr:colOff>308678</xdr:colOff>
      <xdr:row>8</xdr:row>
      <xdr:rowOff>179077</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4364484" y="919745"/>
          <a:ext cx="2649794" cy="722372"/>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nchorCtr="0"/>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lvl="1"/>
          <a:endParaRPr lang="en-SG" b="1">
            <a:solidFill>
              <a:srgbClr val="FFFF00"/>
            </a:solidFill>
          </a:endParaRPr>
        </a:p>
      </xdr:txBody>
    </xdr:sp>
    <xdr:clientData/>
  </xdr:twoCellAnchor>
  <xdr:twoCellAnchor>
    <xdr:from>
      <xdr:col>18</xdr:col>
      <xdr:colOff>101600</xdr:colOff>
      <xdr:row>5</xdr:row>
      <xdr:rowOff>8467</xdr:rowOff>
    </xdr:from>
    <xdr:to>
      <xdr:col>20</xdr:col>
      <xdr:colOff>29499</xdr:colOff>
      <xdr:row>13</xdr:row>
      <xdr:rowOff>114337</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11074400" y="933753"/>
          <a:ext cx="1147099" cy="1586327"/>
          <a:chOff x="9861754" y="870455"/>
          <a:chExt cx="1327355" cy="1606161"/>
        </a:xfrm>
        <a:effectLst>
          <a:outerShdw blurRad="50800" dist="38100" dir="2700000" algn="tl" rotWithShape="0">
            <a:prstClr val="black">
              <a:alpha val="40000"/>
            </a:prstClr>
          </a:outerShdw>
        </a:effectLst>
      </xdr:grpSpPr>
      <xdr:sp macro="" textlink="">
        <xdr:nvSpPr>
          <xdr:cNvPr id="54" name="Trapezoid 53">
            <a:extLst>
              <a:ext uri="{FF2B5EF4-FFF2-40B4-BE49-F238E27FC236}">
                <a16:creationId xmlns:a16="http://schemas.microsoft.com/office/drawing/2014/main" id="{00000000-0008-0000-0300-000036000000}"/>
              </a:ext>
            </a:extLst>
          </xdr:cNvPr>
          <xdr:cNvSpPr/>
        </xdr:nvSpPr>
        <xdr:spPr>
          <a:xfrm>
            <a:off x="9861754" y="876201"/>
            <a:ext cx="1327355" cy="254509"/>
          </a:xfrm>
          <a:prstGeom prst="trapezoid">
            <a:avLst/>
          </a:prstGeom>
          <a:ln>
            <a:solidFill>
              <a:schemeClr val="accent6">
                <a:lumMod val="60000"/>
                <a:lumOff val="40000"/>
              </a:schemeClr>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sp macro="" textlink="">
        <xdr:nvSpPr>
          <xdr:cNvPr id="55" name="Flowchart: Off-page Connector 54">
            <a:extLst>
              <a:ext uri="{FF2B5EF4-FFF2-40B4-BE49-F238E27FC236}">
                <a16:creationId xmlns:a16="http://schemas.microsoft.com/office/drawing/2014/main" id="{00000000-0008-0000-0300-000037000000}"/>
              </a:ext>
            </a:extLst>
          </xdr:cNvPr>
          <xdr:cNvSpPr/>
        </xdr:nvSpPr>
        <xdr:spPr>
          <a:xfrm>
            <a:off x="9999406" y="870455"/>
            <a:ext cx="1042220" cy="1606161"/>
          </a:xfrm>
          <a:prstGeom prst="flowChartOffpageConnector">
            <a:avLst/>
          </a:prstGeom>
          <a:ln>
            <a:solidFill>
              <a:schemeClr val="accent6">
                <a:lumMod val="60000"/>
                <a:lumOff val="40000"/>
              </a:schemeClr>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grpSp>
    <xdr:clientData/>
  </xdr:twoCellAnchor>
  <xdr:twoCellAnchor>
    <xdr:from>
      <xdr:col>16</xdr:col>
      <xdr:colOff>162241</xdr:colOff>
      <xdr:row>14</xdr:row>
      <xdr:rowOff>83673</xdr:rowOff>
    </xdr:from>
    <xdr:to>
      <xdr:col>20</xdr:col>
      <xdr:colOff>0</xdr:colOff>
      <xdr:row>36</xdr:row>
      <xdr:rowOff>181025</xdr:rowOff>
    </xdr:to>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9915841" y="2643993"/>
          <a:ext cx="2276159" cy="4120712"/>
        </a:xfrm>
        <a:prstGeom prst="roundRect">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16</xdr:col>
      <xdr:colOff>387837</xdr:colOff>
      <xdr:row>5</xdr:row>
      <xdr:rowOff>161533</xdr:rowOff>
    </xdr:from>
    <xdr:to>
      <xdr:col>17</xdr:col>
      <xdr:colOff>437533</xdr:colOff>
      <xdr:row>12</xdr:row>
      <xdr:rowOff>89927</xdr:rowOff>
    </xdr:to>
    <xdr:sp macro="" textlink="">
      <xdr:nvSpPr>
        <xdr:cNvPr id="19" name="Flowchart: Off-page Connector 18">
          <a:extLst>
            <a:ext uri="{FF2B5EF4-FFF2-40B4-BE49-F238E27FC236}">
              <a16:creationId xmlns:a16="http://schemas.microsoft.com/office/drawing/2014/main" id="{00000000-0008-0000-0300-000013000000}"/>
            </a:ext>
          </a:extLst>
        </xdr:cNvPr>
        <xdr:cNvSpPr/>
      </xdr:nvSpPr>
      <xdr:spPr>
        <a:xfrm>
          <a:off x="10141437" y="1075933"/>
          <a:ext cx="659296" cy="1208554"/>
        </a:xfrm>
        <a:prstGeom prst="flowChartOffpageConnector">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2</xdr:col>
      <xdr:colOff>491617</xdr:colOff>
      <xdr:row>11</xdr:row>
      <xdr:rowOff>122757</xdr:rowOff>
    </xdr:from>
    <xdr:to>
      <xdr:col>7</xdr:col>
      <xdr:colOff>264435</xdr:colOff>
      <xdr:row>11</xdr:row>
      <xdr:rowOff>122757</xdr:rowOff>
    </xdr:to>
    <xdr:cxnSp macro="">
      <xdr:nvCxnSpPr>
        <xdr:cNvPr id="21" name="Straight Connector 20">
          <a:extLst>
            <a:ext uri="{FF2B5EF4-FFF2-40B4-BE49-F238E27FC236}">
              <a16:creationId xmlns:a16="http://schemas.microsoft.com/office/drawing/2014/main" id="{00000000-0008-0000-0300-000015000000}"/>
            </a:ext>
          </a:extLst>
        </xdr:cNvPr>
        <xdr:cNvCxnSpPr/>
      </xdr:nvCxnSpPr>
      <xdr:spPr>
        <a:xfrm>
          <a:off x="1710817" y="2134437"/>
          <a:ext cx="2820818"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217349</xdr:colOff>
      <xdr:row>11</xdr:row>
      <xdr:rowOff>122757</xdr:rowOff>
    </xdr:from>
    <xdr:to>
      <xdr:col>12</xdr:col>
      <xdr:colOff>127818</xdr:colOff>
      <xdr:row>11</xdr:row>
      <xdr:rowOff>122757</xdr:rowOff>
    </xdr:to>
    <xdr:cxnSp macro="">
      <xdr:nvCxnSpPr>
        <xdr:cNvPr id="22" name="Straight Connector 21">
          <a:extLst>
            <a:ext uri="{FF2B5EF4-FFF2-40B4-BE49-F238E27FC236}">
              <a16:creationId xmlns:a16="http://schemas.microsoft.com/office/drawing/2014/main" id="{00000000-0008-0000-0300-000016000000}"/>
            </a:ext>
          </a:extLst>
        </xdr:cNvPr>
        <xdr:cNvCxnSpPr>
          <a:cxnSpLocks/>
        </xdr:cNvCxnSpPr>
      </xdr:nvCxnSpPr>
      <xdr:spPr>
        <a:xfrm>
          <a:off x="5094149" y="2134437"/>
          <a:ext cx="2348869"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580103</xdr:colOff>
      <xdr:row>11</xdr:row>
      <xdr:rowOff>103093</xdr:rowOff>
    </xdr:from>
    <xdr:to>
      <xdr:col>15</xdr:col>
      <xdr:colOff>550606</xdr:colOff>
      <xdr:row>11</xdr:row>
      <xdr:rowOff>103093</xdr:rowOff>
    </xdr:to>
    <xdr:cxnSp macro="">
      <xdr:nvCxnSpPr>
        <xdr:cNvPr id="23" name="Straight Connector 22">
          <a:extLst>
            <a:ext uri="{FF2B5EF4-FFF2-40B4-BE49-F238E27FC236}">
              <a16:creationId xmlns:a16="http://schemas.microsoft.com/office/drawing/2014/main" id="{00000000-0008-0000-0300-000017000000}"/>
            </a:ext>
          </a:extLst>
        </xdr:cNvPr>
        <xdr:cNvCxnSpPr>
          <a:cxnSpLocks/>
        </xdr:cNvCxnSpPr>
      </xdr:nvCxnSpPr>
      <xdr:spPr>
        <a:xfrm>
          <a:off x="7895303" y="2114773"/>
          <a:ext cx="1799303"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491617</xdr:colOff>
      <xdr:row>26</xdr:row>
      <xdr:rowOff>160550</xdr:rowOff>
    </xdr:from>
    <xdr:to>
      <xdr:col>11</xdr:col>
      <xdr:colOff>235976</xdr:colOff>
      <xdr:row>26</xdr:row>
      <xdr:rowOff>160550</xdr:rowOff>
    </xdr:to>
    <xdr:cxnSp macro="">
      <xdr:nvCxnSpPr>
        <xdr:cNvPr id="24" name="Straight Connector 23">
          <a:extLst>
            <a:ext uri="{FF2B5EF4-FFF2-40B4-BE49-F238E27FC236}">
              <a16:creationId xmlns:a16="http://schemas.microsoft.com/office/drawing/2014/main" id="{00000000-0008-0000-0300-000018000000}"/>
            </a:ext>
          </a:extLst>
        </xdr:cNvPr>
        <xdr:cNvCxnSpPr>
          <a:cxnSpLocks/>
        </xdr:cNvCxnSpPr>
      </xdr:nvCxnSpPr>
      <xdr:spPr>
        <a:xfrm>
          <a:off x="1710817" y="4915430"/>
          <a:ext cx="5230759"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216312</xdr:colOff>
      <xdr:row>26</xdr:row>
      <xdr:rowOff>42563</xdr:rowOff>
    </xdr:from>
    <xdr:to>
      <xdr:col>15</xdr:col>
      <xdr:colOff>550606</xdr:colOff>
      <xdr:row>26</xdr:row>
      <xdr:rowOff>42563</xdr:rowOff>
    </xdr:to>
    <xdr:cxnSp macro="">
      <xdr:nvCxnSpPr>
        <xdr:cNvPr id="25" name="Straight Connector 24">
          <a:extLst>
            <a:ext uri="{FF2B5EF4-FFF2-40B4-BE49-F238E27FC236}">
              <a16:creationId xmlns:a16="http://schemas.microsoft.com/office/drawing/2014/main" id="{00000000-0008-0000-0300-000019000000}"/>
            </a:ext>
          </a:extLst>
        </xdr:cNvPr>
        <xdr:cNvCxnSpPr>
          <a:cxnSpLocks/>
        </xdr:cNvCxnSpPr>
      </xdr:nvCxnSpPr>
      <xdr:spPr>
        <a:xfrm>
          <a:off x="7531512" y="4797443"/>
          <a:ext cx="2163094"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299349</xdr:colOff>
      <xdr:row>16</xdr:row>
      <xdr:rowOff>74212</xdr:rowOff>
    </xdr:from>
    <xdr:to>
      <xdr:col>19</xdr:col>
      <xdr:colOff>486709</xdr:colOff>
      <xdr:row>16</xdr:row>
      <xdr:rowOff>74212</xdr:rowOff>
    </xdr:to>
    <xdr:cxnSp macro="">
      <xdr:nvCxnSpPr>
        <xdr:cNvPr id="26" name="Straight Connector 25">
          <a:extLst>
            <a:ext uri="{FF2B5EF4-FFF2-40B4-BE49-F238E27FC236}">
              <a16:creationId xmlns:a16="http://schemas.microsoft.com/office/drawing/2014/main" id="{00000000-0008-0000-0300-00001A000000}"/>
            </a:ext>
          </a:extLst>
        </xdr:cNvPr>
        <xdr:cNvCxnSpPr>
          <a:cxnSpLocks/>
        </xdr:cNvCxnSpPr>
      </xdr:nvCxnSpPr>
      <xdr:spPr>
        <a:xfrm>
          <a:off x="10052949" y="3000292"/>
          <a:ext cx="2016160" cy="0"/>
        </a:xfrm>
        <a:prstGeom prst="line">
          <a:avLst/>
        </a:prstGeom>
        <a:ln w="22225">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485798</xdr:colOff>
      <xdr:row>5</xdr:row>
      <xdr:rowOff>53140</xdr:rowOff>
    </xdr:from>
    <xdr:to>
      <xdr:col>3</xdr:col>
      <xdr:colOff>439380</xdr:colOff>
      <xdr:row>8</xdr:row>
      <xdr:rowOff>140272</xdr:rowOff>
    </xdr:to>
    <xdr:pic>
      <xdr:nvPicPr>
        <xdr:cNvPr id="27" name="Graphic 26" descr="Presentation with pie chart">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704998" y="967540"/>
          <a:ext cx="563182" cy="635772"/>
        </a:xfrm>
        <a:prstGeom prst="rect">
          <a:avLst/>
        </a:prstGeom>
        <a:effectLst>
          <a:glow rad="139700">
            <a:schemeClr val="accent2">
              <a:satMod val="175000"/>
              <a:alpha val="40000"/>
            </a:schemeClr>
          </a:glow>
        </a:effectLst>
      </xdr:spPr>
    </xdr:pic>
    <xdr:clientData/>
  </xdr:twoCellAnchor>
  <xdr:twoCellAnchor editAs="oneCell">
    <xdr:from>
      <xdr:col>0</xdr:col>
      <xdr:colOff>289808</xdr:colOff>
      <xdr:row>32</xdr:row>
      <xdr:rowOff>37489</xdr:rowOff>
    </xdr:from>
    <xdr:to>
      <xdr:col>1</xdr:col>
      <xdr:colOff>465136</xdr:colOff>
      <xdr:row>36</xdr:row>
      <xdr:rowOff>90897</xdr:rowOff>
    </xdr:to>
    <xdr:pic>
      <xdr:nvPicPr>
        <xdr:cNvPr id="28" name="Graphic 27" descr="Shopping cart">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289808" y="5889649"/>
          <a:ext cx="784928" cy="784928"/>
        </a:xfrm>
        <a:prstGeom prst="rect">
          <a:avLst/>
        </a:prstGeom>
      </xdr:spPr>
    </xdr:pic>
    <xdr:clientData/>
  </xdr:twoCellAnchor>
  <xdr:twoCellAnchor editAs="oneCell">
    <xdr:from>
      <xdr:col>7</xdr:col>
      <xdr:colOff>68139</xdr:colOff>
      <xdr:row>5</xdr:row>
      <xdr:rowOff>24274</xdr:rowOff>
    </xdr:from>
    <xdr:to>
      <xdr:col>8</xdr:col>
      <xdr:colOff>118347</xdr:colOff>
      <xdr:row>8</xdr:row>
      <xdr:rowOff>153668</xdr:rowOff>
    </xdr:to>
    <xdr:pic>
      <xdr:nvPicPr>
        <xdr:cNvPr id="29" name="Graphic 28" descr="Bar graph with upward trend">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4335339" y="938674"/>
          <a:ext cx="659808" cy="678034"/>
        </a:xfrm>
        <a:prstGeom prst="rect">
          <a:avLst/>
        </a:prstGeom>
        <a:effectLst>
          <a:glow rad="139700">
            <a:schemeClr val="accent2">
              <a:satMod val="175000"/>
              <a:alpha val="40000"/>
            </a:schemeClr>
          </a:glow>
        </a:effectLst>
      </xdr:spPr>
    </xdr:pic>
    <xdr:clientData/>
  </xdr:twoCellAnchor>
  <xdr:twoCellAnchor>
    <xdr:from>
      <xdr:col>11</xdr:col>
      <xdr:colOff>468416</xdr:colOff>
      <xdr:row>5</xdr:row>
      <xdr:rowOff>43438</xdr:rowOff>
    </xdr:from>
    <xdr:to>
      <xdr:col>16</xdr:col>
      <xdr:colOff>70210</xdr:colOff>
      <xdr:row>9</xdr:row>
      <xdr:rowOff>34290</xdr:rowOff>
    </xdr:to>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7174016" y="957838"/>
          <a:ext cx="2649794" cy="722372"/>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nchorCtr="0"/>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lvl="2"/>
          <a:endParaRPr lang="en-SG" b="1">
            <a:solidFill>
              <a:srgbClr val="FFFF00"/>
            </a:solidFill>
          </a:endParaRPr>
        </a:p>
      </xdr:txBody>
    </xdr:sp>
    <xdr:clientData/>
  </xdr:twoCellAnchor>
  <xdr:twoCellAnchor editAs="oneCell">
    <xdr:from>
      <xdr:col>14</xdr:col>
      <xdr:colOff>428578</xdr:colOff>
      <xdr:row>5</xdr:row>
      <xdr:rowOff>24274</xdr:rowOff>
    </xdr:from>
    <xdr:to>
      <xdr:col>15</xdr:col>
      <xdr:colOff>478786</xdr:colOff>
      <xdr:row>8</xdr:row>
      <xdr:rowOff>135442</xdr:rowOff>
    </xdr:to>
    <xdr:pic>
      <xdr:nvPicPr>
        <xdr:cNvPr id="31" name="Graphic 30" descr="Clapping hands">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8962978" y="938674"/>
          <a:ext cx="659808" cy="659808"/>
        </a:xfrm>
        <a:prstGeom prst="rect">
          <a:avLst/>
        </a:prstGeom>
        <a:effectLst>
          <a:glow rad="139700">
            <a:schemeClr val="accent2">
              <a:satMod val="175000"/>
              <a:alpha val="40000"/>
            </a:schemeClr>
          </a:glow>
        </a:effectLst>
      </xdr:spPr>
    </xdr:pic>
    <xdr:clientData/>
  </xdr:twoCellAnchor>
  <xdr:twoCellAnchor>
    <xdr:from>
      <xdr:col>9</xdr:col>
      <xdr:colOff>363415</xdr:colOff>
      <xdr:row>9</xdr:row>
      <xdr:rowOff>54127</xdr:rowOff>
    </xdr:from>
    <xdr:to>
      <xdr:col>11</xdr:col>
      <xdr:colOff>182408</xdr:colOff>
      <xdr:row>11</xdr:row>
      <xdr:rowOff>57699</xdr:rowOff>
    </xdr:to>
    <xdr:sp macro="" textlink="">
      <xdr:nvSpPr>
        <xdr:cNvPr id="32" name="TextBox 33">
          <a:extLst>
            <a:ext uri="{FF2B5EF4-FFF2-40B4-BE49-F238E27FC236}">
              <a16:creationId xmlns:a16="http://schemas.microsoft.com/office/drawing/2014/main" id="{00000000-0008-0000-0300-000020000000}"/>
            </a:ext>
          </a:extLst>
        </xdr:cNvPr>
        <xdr:cNvSpPr txBox="1"/>
      </xdr:nvSpPr>
      <xdr:spPr>
        <a:xfrm>
          <a:off x="5849815" y="1700047"/>
          <a:ext cx="103819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Products</a:t>
          </a:r>
        </a:p>
      </xdr:txBody>
    </xdr:sp>
    <xdr:clientData/>
  </xdr:twoCellAnchor>
  <xdr:twoCellAnchor editAs="oneCell">
    <xdr:from>
      <xdr:col>8</xdr:col>
      <xdr:colOff>407496</xdr:colOff>
      <xdr:row>9</xdr:row>
      <xdr:rowOff>28374</xdr:rowOff>
    </xdr:from>
    <xdr:to>
      <xdr:col>9</xdr:col>
      <xdr:colOff>341156</xdr:colOff>
      <xdr:row>12</xdr:row>
      <xdr:rowOff>22994</xdr:rowOff>
    </xdr:to>
    <xdr:pic>
      <xdr:nvPicPr>
        <xdr:cNvPr id="33" name="Graphic 32" descr="Fruit bowl">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284296" y="1704774"/>
          <a:ext cx="543260" cy="553420"/>
        </a:xfrm>
        <a:prstGeom prst="rect">
          <a:avLst/>
        </a:prstGeom>
        <a:effectLst>
          <a:glow rad="139700">
            <a:schemeClr val="accent2">
              <a:satMod val="175000"/>
              <a:alpha val="40000"/>
            </a:schemeClr>
          </a:glow>
        </a:effectLst>
      </xdr:spPr>
    </xdr:pic>
    <xdr:clientData/>
  </xdr:twoCellAnchor>
  <xdr:twoCellAnchor>
    <xdr:from>
      <xdr:col>4</xdr:col>
      <xdr:colOff>263412</xdr:colOff>
      <xdr:row>9</xdr:row>
      <xdr:rowOff>92275</xdr:rowOff>
    </xdr:from>
    <xdr:to>
      <xdr:col>6</xdr:col>
      <xdr:colOff>49100</xdr:colOff>
      <xdr:row>11</xdr:row>
      <xdr:rowOff>95847</xdr:rowOff>
    </xdr:to>
    <xdr:sp macro="" textlink="">
      <xdr:nvSpPr>
        <xdr:cNvPr id="34" name="TextBox 40">
          <a:extLst>
            <a:ext uri="{FF2B5EF4-FFF2-40B4-BE49-F238E27FC236}">
              <a16:creationId xmlns:a16="http://schemas.microsoft.com/office/drawing/2014/main" id="{00000000-0008-0000-0300-000022000000}"/>
            </a:ext>
          </a:extLst>
        </xdr:cNvPr>
        <xdr:cNvSpPr txBox="1"/>
      </xdr:nvSpPr>
      <xdr:spPr>
        <a:xfrm>
          <a:off x="2701812" y="1738195"/>
          <a:ext cx="1004888"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Monthly</a:t>
          </a:r>
        </a:p>
      </xdr:txBody>
    </xdr:sp>
    <xdr:clientData/>
  </xdr:twoCellAnchor>
  <xdr:twoCellAnchor editAs="oneCell">
    <xdr:from>
      <xdr:col>3</xdr:col>
      <xdr:colOff>79331</xdr:colOff>
      <xdr:row>9</xdr:row>
      <xdr:rowOff>5311</xdr:rowOff>
    </xdr:from>
    <xdr:to>
      <xdr:col>4</xdr:col>
      <xdr:colOff>12991</xdr:colOff>
      <xdr:row>11</xdr:row>
      <xdr:rowOff>182811</xdr:rowOff>
    </xdr:to>
    <xdr:pic>
      <xdr:nvPicPr>
        <xdr:cNvPr id="35" name="Graphic 34" descr="Table">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rcRect/>
        <a:stretch/>
      </xdr:blipFill>
      <xdr:spPr>
        <a:xfrm>
          <a:off x="1908131" y="1651231"/>
          <a:ext cx="543260" cy="543260"/>
        </a:xfrm>
        <a:prstGeom prst="rect">
          <a:avLst/>
        </a:prstGeom>
        <a:effectLst>
          <a:glow rad="139700">
            <a:schemeClr val="accent2">
              <a:satMod val="175000"/>
              <a:alpha val="40000"/>
            </a:schemeClr>
          </a:glow>
        </a:effectLst>
      </xdr:spPr>
    </xdr:pic>
    <xdr:clientData/>
  </xdr:twoCellAnchor>
  <xdr:twoCellAnchor>
    <xdr:from>
      <xdr:col>14</xdr:col>
      <xdr:colOff>45436</xdr:colOff>
      <xdr:row>9</xdr:row>
      <xdr:rowOff>63652</xdr:rowOff>
    </xdr:from>
    <xdr:to>
      <xdr:col>16</xdr:col>
      <xdr:colOff>242078</xdr:colOff>
      <xdr:row>11</xdr:row>
      <xdr:rowOff>67224</xdr:rowOff>
    </xdr:to>
    <xdr:sp macro="" textlink="">
      <xdr:nvSpPr>
        <xdr:cNvPr id="36" name="TextBox 45">
          <a:extLst>
            <a:ext uri="{FF2B5EF4-FFF2-40B4-BE49-F238E27FC236}">
              <a16:creationId xmlns:a16="http://schemas.microsoft.com/office/drawing/2014/main" id="{00000000-0008-0000-0300-000024000000}"/>
            </a:ext>
          </a:extLst>
        </xdr:cNvPr>
        <xdr:cNvSpPr txBox="1"/>
      </xdr:nvSpPr>
      <xdr:spPr>
        <a:xfrm>
          <a:off x="8579836" y="1709572"/>
          <a:ext cx="141584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Sales Price</a:t>
          </a:r>
        </a:p>
      </xdr:txBody>
    </xdr:sp>
    <xdr:clientData/>
  </xdr:twoCellAnchor>
  <xdr:twoCellAnchor editAs="oneCell">
    <xdr:from>
      <xdr:col>13</xdr:col>
      <xdr:colOff>15559</xdr:colOff>
      <xdr:row>9</xdr:row>
      <xdr:rowOff>49445</xdr:rowOff>
    </xdr:from>
    <xdr:to>
      <xdr:col>13</xdr:col>
      <xdr:colOff>515377</xdr:colOff>
      <xdr:row>12</xdr:row>
      <xdr:rowOff>623</xdr:rowOff>
    </xdr:to>
    <xdr:pic>
      <xdr:nvPicPr>
        <xdr:cNvPr id="37" name="Graphic 36" descr="Shopping bag">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7940359" y="1695365"/>
          <a:ext cx="499818" cy="499818"/>
        </a:xfrm>
        <a:prstGeom prst="rect">
          <a:avLst/>
        </a:prstGeom>
        <a:effectLst>
          <a:glow rad="139700">
            <a:schemeClr val="accent2">
              <a:satMod val="175000"/>
              <a:alpha val="40000"/>
            </a:schemeClr>
          </a:glow>
        </a:effectLst>
      </xdr:spPr>
    </xdr:pic>
    <xdr:clientData/>
  </xdr:twoCellAnchor>
  <xdr:twoCellAnchor>
    <xdr:from>
      <xdr:col>3</xdr:col>
      <xdr:colOff>439380</xdr:colOff>
      <xdr:row>4</xdr:row>
      <xdr:rowOff>91881</xdr:rowOff>
    </xdr:from>
    <xdr:to>
      <xdr:col>5</xdr:col>
      <xdr:colOff>461670</xdr:colOff>
      <xdr:row>6</xdr:row>
      <xdr:rowOff>95453</xdr:rowOff>
    </xdr:to>
    <xdr:sp macro="" textlink="">
      <xdr:nvSpPr>
        <xdr:cNvPr id="38" name="TextBox 48">
          <a:extLst>
            <a:ext uri="{FF2B5EF4-FFF2-40B4-BE49-F238E27FC236}">
              <a16:creationId xmlns:a16="http://schemas.microsoft.com/office/drawing/2014/main" id="{00000000-0008-0000-0300-000026000000}"/>
            </a:ext>
          </a:extLst>
        </xdr:cNvPr>
        <xdr:cNvSpPr txBox="1"/>
      </xdr:nvSpPr>
      <xdr:spPr>
        <a:xfrm>
          <a:off x="2268180" y="823401"/>
          <a:ext cx="1241490"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sz="1800" b="1" kern="1200">
              <a:solidFill>
                <a:srgbClr val="FFFF00"/>
              </a:solidFill>
              <a:latin typeface="+mn-lt"/>
              <a:ea typeface="+mn-ea"/>
              <a:cs typeface="+mn-cs"/>
            </a:rPr>
            <a:t>Total</a:t>
          </a:r>
          <a:r>
            <a:rPr lang="en-SG" b="1">
              <a:solidFill>
                <a:srgbClr val="FFFF00"/>
              </a:solidFill>
            </a:rPr>
            <a:t> Sales</a:t>
          </a:r>
        </a:p>
      </xdr:txBody>
    </xdr:sp>
    <xdr:clientData/>
  </xdr:twoCellAnchor>
  <xdr:twoCellAnchor>
    <xdr:from>
      <xdr:col>8</xdr:col>
      <xdr:colOff>270943</xdr:colOff>
      <xdr:row>4</xdr:row>
      <xdr:rowOff>100054</xdr:rowOff>
    </xdr:from>
    <xdr:to>
      <xdr:col>10</xdr:col>
      <xdr:colOff>293233</xdr:colOff>
      <xdr:row>6</xdr:row>
      <xdr:rowOff>103626</xdr:rowOff>
    </xdr:to>
    <xdr:sp macro="" textlink="">
      <xdr:nvSpPr>
        <xdr:cNvPr id="39" name="TextBox 50">
          <a:extLst>
            <a:ext uri="{FF2B5EF4-FFF2-40B4-BE49-F238E27FC236}">
              <a16:creationId xmlns:a16="http://schemas.microsoft.com/office/drawing/2014/main" id="{00000000-0008-0000-0300-000027000000}"/>
            </a:ext>
          </a:extLst>
        </xdr:cNvPr>
        <xdr:cNvSpPr txBox="1"/>
      </xdr:nvSpPr>
      <xdr:spPr>
        <a:xfrm>
          <a:off x="5147743" y="831574"/>
          <a:ext cx="1241490"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Total Profit</a:t>
          </a:r>
        </a:p>
      </xdr:txBody>
    </xdr:sp>
    <xdr:clientData/>
  </xdr:twoCellAnchor>
  <xdr:twoCellAnchor>
    <xdr:from>
      <xdr:col>12</xdr:col>
      <xdr:colOff>575389</xdr:colOff>
      <xdr:row>4</xdr:row>
      <xdr:rowOff>132151</xdr:rowOff>
    </xdr:from>
    <xdr:to>
      <xdr:col>14</xdr:col>
      <xdr:colOff>504080</xdr:colOff>
      <xdr:row>8</xdr:row>
      <xdr:rowOff>46962</xdr:rowOff>
    </xdr:to>
    <xdr:sp macro="" textlink="">
      <xdr:nvSpPr>
        <xdr:cNvPr id="40" name="TextBox 51">
          <a:extLst>
            <a:ext uri="{FF2B5EF4-FFF2-40B4-BE49-F238E27FC236}">
              <a16:creationId xmlns:a16="http://schemas.microsoft.com/office/drawing/2014/main" id="{00000000-0008-0000-0300-000028000000}"/>
            </a:ext>
          </a:extLst>
        </xdr:cNvPr>
        <xdr:cNvSpPr txBox="1"/>
      </xdr:nvSpPr>
      <xdr:spPr>
        <a:xfrm>
          <a:off x="7890589" y="863671"/>
          <a:ext cx="1147891" cy="64633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Profit%</a:t>
          </a:r>
        </a:p>
        <a:p>
          <a:endParaRPr lang="en-SG" b="1">
            <a:solidFill>
              <a:srgbClr val="FFFF00"/>
            </a:solidFill>
          </a:endParaRPr>
        </a:p>
      </xdr:txBody>
    </xdr:sp>
    <xdr:clientData/>
  </xdr:twoCellAnchor>
  <xdr:twoCellAnchor>
    <xdr:from>
      <xdr:col>17</xdr:col>
      <xdr:colOff>246341</xdr:colOff>
      <xdr:row>14</xdr:row>
      <xdr:rowOff>69809</xdr:rowOff>
    </xdr:from>
    <xdr:to>
      <xdr:col>19</xdr:col>
      <xdr:colOff>258788</xdr:colOff>
      <xdr:row>16</xdr:row>
      <xdr:rowOff>73381</xdr:rowOff>
    </xdr:to>
    <xdr:sp macro="" textlink="">
      <xdr:nvSpPr>
        <xdr:cNvPr id="41" name="TextBox 52">
          <a:extLst>
            <a:ext uri="{FF2B5EF4-FFF2-40B4-BE49-F238E27FC236}">
              <a16:creationId xmlns:a16="http://schemas.microsoft.com/office/drawing/2014/main" id="{00000000-0008-0000-0300-000029000000}"/>
            </a:ext>
          </a:extLst>
        </xdr:cNvPr>
        <xdr:cNvSpPr txBox="1"/>
      </xdr:nvSpPr>
      <xdr:spPr>
        <a:xfrm>
          <a:off x="10609541" y="2630129"/>
          <a:ext cx="1231647"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Category</a:t>
          </a:r>
        </a:p>
      </xdr:txBody>
    </xdr:sp>
    <xdr:clientData/>
  </xdr:twoCellAnchor>
  <xdr:twoCellAnchor>
    <xdr:from>
      <xdr:col>1</xdr:col>
      <xdr:colOff>462857</xdr:colOff>
      <xdr:row>0</xdr:row>
      <xdr:rowOff>158098</xdr:rowOff>
    </xdr:from>
    <xdr:to>
      <xdr:col>6</xdr:col>
      <xdr:colOff>287027</xdr:colOff>
      <xdr:row>4</xdr:row>
      <xdr:rowOff>72909</xdr:rowOff>
    </xdr:to>
    <xdr:sp macro="" textlink="">
      <xdr:nvSpPr>
        <xdr:cNvPr id="42" name="TextBox 53">
          <a:extLst>
            <a:ext uri="{FF2B5EF4-FFF2-40B4-BE49-F238E27FC236}">
              <a16:creationId xmlns:a16="http://schemas.microsoft.com/office/drawing/2014/main" id="{00000000-0008-0000-0300-00002A000000}"/>
            </a:ext>
          </a:extLst>
        </xdr:cNvPr>
        <xdr:cNvSpPr txBox="1"/>
      </xdr:nvSpPr>
      <xdr:spPr>
        <a:xfrm>
          <a:off x="1072457" y="158098"/>
          <a:ext cx="2872170" cy="646331"/>
        </a:xfrm>
        <a:prstGeom prst="rect">
          <a:avLst/>
        </a:prstGeom>
        <a:noFill/>
        <a:scene3d>
          <a:camera prst="orthographicFront"/>
          <a:lightRig rig="threePt" dir="t"/>
        </a:scene3d>
        <a:sp3d contourW="12700">
          <a:bevelT/>
          <a:contourClr>
            <a:schemeClr val="accent5"/>
          </a:contourClr>
        </a:sp3d>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SG" b="1">
              <a:solidFill>
                <a:srgbClr val="FFFF00"/>
              </a:solidFill>
            </a:rPr>
            <a:t>SALES </a:t>
          </a:r>
          <a:r>
            <a:rPr lang="en-SG" sz="1800" b="1" kern="1200">
              <a:solidFill>
                <a:srgbClr val="FFFF00"/>
              </a:solidFill>
              <a:latin typeface="+mn-lt"/>
              <a:ea typeface="+mn-ea"/>
              <a:cs typeface="+mn-cs"/>
            </a:rPr>
            <a:t>DASHBOARD</a:t>
          </a:r>
          <a:r>
            <a:rPr lang="en-SG" b="1">
              <a:solidFill>
                <a:srgbClr val="FFFF00"/>
              </a:solidFill>
            </a:rPr>
            <a:t> SUPERMARKETS</a:t>
          </a:r>
        </a:p>
      </xdr:txBody>
    </xdr:sp>
    <xdr:clientData/>
  </xdr:twoCellAnchor>
  <xdr:twoCellAnchor>
    <xdr:from>
      <xdr:col>18</xdr:col>
      <xdr:colOff>186444</xdr:colOff>
      <xdr:row>5</xdr:row>
      <xdr:rowOff>109416</xdr:rowOff>
    </xdr:from>
    <xdr:to>
      <xdr:col>19</xdr:col>
      <xdr:colOff>581732</xdr:colOff>
      <xdr:row>8</xdr:row>
      <xdr:rowOff>83996</xdr:rowOff>
    </xdr:to>
    <xdr:sp macro="" textlink="">
      <xdr:nvSpPr>
        <xdr:cNvPr id="43" name="TextBox 54">
          <a:extLst>
            <a:ext uri="{FF2B5EF4-FFF2-40B4-BE49-F238E27FC236}">
              <a16:creationId xmlns:a16="http://schemas.microsoft.com/office/drawing/2014/main" id="{00000000-0008-0000-0300-00002B000000}"/>
            </a:ext>
          </a:extLst>
        </xdr:cNvPr>
        <xdr:cNvSpPr txBox="1"/>
      </xdr:nvSpPr>
      <xdr:spPr>
        <a:xfrm>
          <a:off x="11159244" y="1023816"/>
          <a:ext cx="1004888" cy="52322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SG" sz="1400" b="1">
              <a:solidFill>
                <a:srgbClr val="FFFF00"/>
              </a:solidFill>
            </a:rPr>
            <a:t>Top Category</a:t>
          </a:r>
        </a:p>
      </xdr:txBody>
    </xdr:sp>
    <xdr:clientData/>
  </xdr:twoCellAnchor>
  <xdr:twoCellAnchor>
    <xdr:from>
      <xdr:col>16</xdr:col>
      <xdr:colOff>230652</xdr:colOff>
      <xdr:row>5</xdr:row>
      <xdr:rowOff>101840</xdr:rowOff>
    </xdr:from>
    <xdr:to>
      <xdr:col>18</xdr:col>
      <xdr:colOff>16340</xdr:colOff>
      <xdr:row>8</xdr:row>
      <xdr:rowOff>76420</xdr:rowOff>
    </xdr:to>
    <xdr:sp macro="" textlink="">
      <xdr:nvSpPr>
        <xdr:cNvPr id="44" name="TextBox 55">
          <a:extLst>
            <a:ext uri="{FF2B5EF4-FFF2-40B4-BE49-F238E27FC236}">
              <a16:creationId xmlns:a16="http://schemas.microsoft.com/office/drawing/2014/main" id="{00000000-0008-0000-0300-00002C000000}"/>
            </a:ext>
          </a:extLst>
        </xdr:cNvPr>
        <xdr:cNvSpPr txBox="1"/>
      </xdr:nvSpPr>
      <xdr:spPr>
        <a:xfrm>
          <a:off x="9984252" y="1033173"/>
          <a:ext cx="1004888" cy="53338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SG" sz="1400" b="1">
              <a:solidFill>
                <a:srgbClr val="FFFF00"/>
              </a:solidFill>
            </a:rPr>
            <a:t>Top Product</a:t>
          </a:r>
        </a:p>
      </xdr:txBody>
    </xdr:sp>
    <xdr:clientData/>
  </xdr:twoCellAnchor>
  <xdr:twoCellAnchor>
    <xdr:from>
      <xdr:col>13</xdr:col>
      <xdr:colOff>13537</xdr:colOff>
      <xdr:row>24</xdr:row>
      <xdr:rowOff>57415</xdr:rowOff>
    </xdr:from>
    <xdr:to>
      <xdr:col>16</xdr:col>
      <xdr:colOff>29498</xdr:colOff>
      <xdr:row>26</xdr:row>
      <xdr:rowOff>60987</xdr:rowOff>
    </xdr:to>
    <xdr:sp macro="" textlink="">
      <xdr:nvSpPr>
        <xdr:cNvPr id="45" name="TextBox 56">
          <a:extLst>
            <a:ext uri="{FF2B5EF4-FFF2-40B4-BE49-F238E27FC236}">
              <a16:creationId xmlns:a16="http://schemas.microsoft.com/office/drawing/2014/main" id="{00000000-0008-0000-0300-00002D000000}"/>
            </a:ext>
          </a:extLst>
        </xdr:cNvPr>
        <xdr:cNvSpPr txBox="1"/>
      </xdr:nvSpPr>
      <xdr:spPr>
        <a:xfrm>
          <a:off x="7938337" y="4446535"/>
          <a:ext cx="1844761"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SG" b="1">
              <a:solidFill>
                <a:srgbClr val="FFFF00"/>
              </a:solidFill>
            </a:rPr>
            <a:t>Payment Mode</a:t>
          </a:r>
        </a:p>
      </xdr:txBody>
    </xdr:sp>
    <xdr:clientData/>
  </xdr:twoCellAnchor>
  <xdr:twoCellAnchor>
    <xdr:from>
      <xdr:col>4</xdr:col>
      <xdr:colOff>461758</xdr:colOff>
      <xdr:row>24</xdr:row>
      <xdr:rowOff>172459</xdr:rowOff>
    </xdr:from>
    <xdr:to>
      <xdr:col>6</xdr:col>
      <xdr:colOff>247446</xdr:colOff>
      <xdr:row>26</xdr:row>
      <xdr:rowOff>176031</xdr:rowOff>
    </xdr:to>
    <xdr:sp macro="" textlink="">
      <xdr:nvSpPr>
        <xdr:cNvPr id="46" name="TextBox 57">
          <a:extLst>
            <a:ext uri="{FF2B5EF4-FFF2-40B4-BE49-F238E27FC236}">
              <a16:creationId xmlns:a16="http://schemas.microsoft.com/office/drawing/2014/main" id="{00000000-0008-0000-0300-00002E000000}"/>
            </a:ext>
          </a:extLst>
        </xdr:cNvPr>
        <xdr:cNvSpPr txBox="1"/>
      </xdr:nvSpPr>
      <xdr:spPr>
        <a:xfrm>
          <a:off x="2900158" y="4561579"/>
          <a:ext cx="1004888"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b="1">
              <a:solidFill>
                <a:srgbClr val="FFFF00"/>
              </a:solidFill>
            </a:rPr>
            <a:t>Daily</a:t>
          </a:r>
        </a:p>
      </xdr:txBody>
    </xdr:sp>
    <xdr:clientData/>
  </xdr:twoCellAnchor>
  <xdr:twoCellAnchor editAs="oneCell">
    <xdr:from>
      <xdr:col>2</xdr:col>
      <xdr:colOff>474867</xdr:colOff>
      <xdr:row>24</xdr:row>
      <xdr:rowOff>57415</xdr:rowOff>
    </xdr:from>
    <xdr:to>
      <xdr:col>3</xdr:col>
      <xdr:colOff>408527</xdr:colOff>
      <xdr:row>27</xdr:row>
      <xdr:rowOff>52035</xdr:rowOff>
    </xdr:to>
    <xdr:pic>
      <xdr:nvPicPr>
        <xdr:cNvPr id="47" name="Graphic 46" descr="Flip calendar">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rcRect/>
        <a:stretch/>
      </xdr:blipFill>
      <xdr:spPr>
        <a:xfrm>
          <a:off x="1694067" y="4446535"/>
          <a:ext cx="543260" cy="543260"/>
        </a:xfrm>
        <a:prstGeom prst="rect">
          <a:avLst/>
        </a:prstGeom>
        <a:effectLst>
          <a:glow rad="139700">
            <a:schemeClr val="accent2">
              <a:satMod val="175000"/>
              <a:alpha val="40000"/>
            </a:schemeClr>
          </a:glow>
        </a:effectLst>
      </xdr:spPr>
    </xdr:pic>
    <xdr:clientData/>
  </xdr:twoCellAnchor>
  <xdr:twoCellAnchor editAs="oneCell">
    <xdr:from>
      <xdr:col>12</xdr:col>
      <xdr:colOff>379341</xdr:colOff>
      <xdr:row>24</xdr:row>
      <xdr:rowOff>59930</xdr:rowOff>
    </xdr:from>
    <xdr:to>
      <xdr:col>13</xdr:col>
      <xdr:colOff>201411</xdr:colOff>
      <xdr:row>26</xdr:row>
      <xdr:rowOff>72680</xdr:rowOff>
    </xdr:to>
    <xdr:pic>
      <xdr:nvPicPr>
        <xdr:cNvPr id="48" name="Graphic 47" descr="Dollar">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7694541" y="4449050"/>
          <a:ext cx="431670" cy="378510"/>
        </a:xfrm>
        <a:prstGeom prst="rect">
          <a:avLst/>
        </a:prstGeom>
        <a:effectLst>
          <a:glow rad="139700">
            <a:schemeClr val="accent2">
              <a:satMod val="175000"/>
              <a:alpha val="40000"/>
            </a:schemeClr>
          </a:glow>
        </a:effectLst>
      </xdr:spPr>
    </xdr:pic>
    <xdr:clientData/>
  </xdr:twoCellAnchor>
  <xdr:twoCellAnchor editAs="oneCell">
    <xdr:from>
      <xdr:col>16</xdr:col>
      <xdr:colOff>217463</xdr:colOff>
      <xdr:row>14</xdr:row>
      <xdr:rowOff>29280</xdr:rowOff>
    </xdr:from>
    <xdr:to>
      <xdr:col>17</xdr:col>
      <xdr:colOff>107681</xdr:colOff>
      <xdr:row>16</xdr:row>
      <xdr:rowOff>163338</xdr:rowOff>
    </xdr:to>
    <xdr:pic>
      <xdr:nvPicPr>
        <xdr:cNvPr id="49" name="Graphic 48" descr="Network">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rcRect/>
        <a:stretch/>
      </xdr:blipFill>
      <xdr:spPr>
        <a:xfrm>
          <a:off x="9971063" y="2589600"/>
          <a:ext cx="499818" cy="499818"/>
        </a:xfrm>
        <a:prstGeom prst="rect">
          <a:avLst/>
        </a:prstGeom>
        <a:effectLst>
          <a:glow rad="139700">
            <a:schemeClr val="accent2">
              <a:satMod val="175000"/>
              <a:alpha val="40000"/>
            </a:schemeClr>
          </a:glow>
        </a:effectLst>
      </xdr:spPr>
    </xdr:pic>
    <xdr:clientData/>
  </xdr:twoCellAnchor>
  <xdr:twoCellAnchor editAs="oneCell">
    <xdr:from>
      <xdr:col>0</xdr:col>
      <xdr:colOff>192530</xdr:colOff>
      <xdr:row>1</xdr:row>
      <xdr:rowOff>27316</xdr:rowOff>
    </xdr:from>
    <xdr:to>
      <xdr:col>1</xdr:col>
      <xdr:colOff>146112</xdr:colOff>
      <xdr:row>4</xdr:row>
      <xdr:rowOff>41858</xdr:rowOff>
    </xdr:to>
    <xdr:pic>
      <xdr:nvPicPr>
        <xdr:cNvPr id="50" name="Graphic 49" descr="Shopping cart">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92530" y="210196"/>
          <a:ext cx="563182" cy="563182"/>
        </a:xfrm>
        <a:prstGeom prst="rect">
          <a:avLst/>
        </a:prstGeom>
        <a:effectLst>
          <a:glow rad="139700">
            <a:schemeClr val="accent2">
              <a:satMod val="175000"/>
              <a:alpha val="40000"/>
            </a:schemeClr>
          </a:glow>
        </a:effectLst>
      </xdr:spPr>
    </xdr:pic>
    <xdr:clientData/>
  </xdr:twoCellAnchor>
  <xdr:twoCellAnchor editAs="oneCell">
    <xdr:from>
      <xdr:col>16</xdr:col>
      <xdr:colOff>403937</xdr:colOff>
      <xdr:row>11</xdr:row>
      <xdr:rowOff>92869</xdr:rowOff>
    </xdr:from>
    <xdr:to>
      <xdr:col>17</xdr:col>
      <xdr:colOff>469202</xdr:colOff>
      <xdr:row>13</xdr:row>
      <xdr:rowOff>96005</xdr:rowOff>
    </xdr:to>
    <xdr:pic>
      <xdr:nvPicPr>
        <xdr:cNvPr id="51" name="Graphic 50" descr="Trophy">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rcRect/>
        <a:stretch/>
      </xdr:blipFill>
      <xdr:spPr>
        <a:xfrm>
          <a:off x="10157537" y="2104549"/>
          <a:ext cx="674865" cy="368896"/>
        </a:xfrm>
        <a:prstGeom prst="rect">
          <a:avLst/>
        </a:prstGeom>
        <a:effectLst>
          <a:glow rad="139700">
            <a:schemeClr val="accent2">
              <a:satMod val="175000"/>
              <a:alpha val="40000"/>
            </a:schemeClr>
          </a:glow>
        </a:effectLst>
      </xdr:spPr>
    </xdr:pic>
    <xdr:clientData/>
  </xdr:twoCellAnchor>
  <xdr:twoCellAnchor editAs="oneCell">
    <xdr:from>
      <xdr:col>18</xdr:col>
      <xdr:colOff>507596</xdr:colOff>
      <xdr:row>11</xdr:row>
      <xdr:rowOff>43443</xdr:rowOff>
    </xdr:from>
    <xdr:to>
      <xdr:col>19</xdr:col>
      <xdr:colOff>266892</xdr:colOff>
      <xdr:row>13</xdr:row>
      <xdr:rowOff>46579</xdr:rowOff>
    </xdr:to>
    <xdr:pic>
      <xdr:nvPicPr>
        <xdr:cNvPr id="52" name="Graphic 51" descr="Ribbon">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rcRect/>
        <a:stretch/>
      </xdr:blipFill>
      <xdr:spPr>
        <a:xfrm>
          <a:off x="11480396" y="2055123"/>
          <a:ext cx="368896" cy="368896"/>
        </a:xfrm>
        <a:prstGeom prst="rect">
          <a:avLst/>
        </a:prstGeom>
        <a:effectLst>
          <a:glow rad="139700">
            <a:schemeClr val="accent2">
              <a:satMod val="175000"/>
              <a:alpha val="40000"/>
            </a:schemeClr>
          </a:glow>
        </a:effectLst>
      </xdr:spPr>
    </xdr:pic>
    <xdr:clientData/>
  </xdr:twoCellAnchor>
  <xdr:twoCellAnchor>
    <xdr:from>
      <xdr:col>15</xdr:col>
      <xdr:colOff>530024</xdr:colOff>
      <xdr:row>1</xdr:row>
      <xdr:rowOff>51839</xdr:rowOff>
    </xdr:from>
    <xdr:to>
      <xdr:col>20</xdr:col>
      <xdr:colOff>354194</xdr:colOff>
      <xdr:row>3</xdr:row>
      <xdr:rowOff>55411</xdr:rowOff>
    </xdr:to>
    <xdr:sp macro="" textlink="">
      <xdr:nvSpPr>
        <xdr:cNvPr id="53" name="TextBox 64">
          <a:extLst>
            <a:ext uri="{FF2B5EF4-FFF2-40B4-BE49-F238E27FC236}">
              <a16:creationId xmlns:a16="http://schemas.microsoft.com/office/drawing/2014/main" id="{00000000-0008-0000-0300-000035000000}"/>
            </a:ext>
          </a:extLst>
        </xdr:cNvPr>
        <xdr:cNvSpPr txBox="1"/>
      </xdr:nvSpPr>
      <xdr:spPr>
        <a:xfrm>
          <a:off x="9674024" y="234719"/>
          <a:ext cx="2872170"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SG">
              <a:solidFill>
                <a:srgbClr val="FFFF00"/>
              </a:solidFill>
            </a:rPr>
            <a:t>Prepared By Sonjoy</a:t>
          </a:r>
        </a:p>
      </xdr:txBody>
    </xdr:sp>
    <xdr:clientData/>
  </xdr:twoCellAnchor>
  <xdr:twoCellAnchor>
    <xdr:from>
      <xdr:col>8</xdr:col>
      <xdr:colOff>262383</xdr:colOff>
      <xdr:row>6</xdr:row>
      <xdr:rowOff>13812</xdr:rowOff>
    </xdr:from>
    <xdr:to>
      <xdr:col>10</xdr:col>
      <xdr:colOff>456530</xdr:colOff>
      <xdr:row>9</xdr:row>
      <xdr:rowOff>480</xdr:rowOff>
    </xdr:to>
    <xdr:sp macro="" textlink="Analysis!$E$6">
      <xdr:nvSpPr>
        <xdr:cNvPr id="58" name="TextBox 40">
          <a:extLst>
            <a:ext uri="{FF2B5EF4-FFF2-40B4-BE49-F238E27FC236}">
              <a16:creationId xmlns:a16="http://schemas.microsoft.com/office/drawing/2014/main" id="{00000000-0008-0000-0300-00003A000000}"/>
            </a:ext>
          </a:extLst>
        </xdr:cNvPr>
        <xdr:cNvSpPr txBox="1"/>
      </xdr:nvSpPr>
      <xdr:spPr>
        <a:xfrm>
          <a:off x="5139183" y="1131412"/>
          <a:ext cx="1413347" cy="545468"/>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fld id="{A24A6C04-3112-4CE5-8A66-E5CAF7262458}" type="TxLink">
            <a:rPr lang="en-US" sz="2000" b="1" i="0" u="none" strike="noStrike">
              <a:solidFill>
                <a:schemeClr val="bg1"/>
              </a:solidFill>
              <a:latin typeface="Calibri"/>
              <a:cs typeface="Calibri"/>
            </a:rPr>
            <a:pPr/>
            <a:t>$6,644</a:t>
          </a:fld>
          <a:endParaRPr lang="en-SG" sz="2000" b="1">
            <a:solidFill>
              <a:schemeClr val="bg1"/>
            </a:solidFill>
          </a:endParaRPr>
        </a:p>
      </xdr:txBody>
    </xdr:sp>
    <xdr:clientData/>
  </xdr:twoCellAnchor>
  <xdr:twoCellAnchor>
    <xdr:from>
      <xdr:col>12</xdr:col>
      <xdr:colOff>330201</xdr:colOff>
      <xdr:row>6</xdr:row>
      <xdr:rowOff>8467</xdr:rowOff>
    </xdr:from>
    <xdr:to>
      <xdr:col>14</xdr:col>
      <xdr:colOff>494370</xdr:colOff>
      <xdr:row>9</xdr:row>
      <xdr:rowOff>3673</xdr:rowOff>
    </xdr:to>
    <xdr:sp macro="" textlink="Analysis!$E$7">
      <xdr:nvSpPr>
        <xdr:cNvPr id="59" name="TextBox 40">
          <a:extLst>
            <a:ext uri="{FF2B5EF4-FFF2-40B4-BE49-F238E27FC236}">
              <a16:creationId xmlns:a16="http://schemas.microsoft.com/office/drawing/2014/main" id="{00000000-0008-0000-0300-00003B000000}"/>
            </a:ext>
          </a:extLst>
        </xdr:cNvPr>
        <xdr:cNvSpPr txBox="1"/>
      </xdr:nvSpPr>
      <xdr:spPr>
        <a:xfrm>
          <a:off x="7645401" y="1126067"/>
          <a:ext cx="1383369" cy="55400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fld id="{F7FD55A0-AD0D-4796-936C-D05E1C7F69DE}" type="TxLink">
            <a:rPr lang="en-US" sz="2800" b="1" i="0" u="none" strike="noStrike">
              <a:solidFill>
                <a:schemeClr val="bg1"/>
              </a:solidFill>
              <a:latin typeface="Calibri"/>
              <a:cs typeface="Calibri"/>
            </a:rPr>
            <a:pPr algn="ctr"/>
            <a:t>20%</a:t>
          </a:fld>
          <a:endParaRPr lang="en-SG" sz="2800" b="1">
            <a:solidFill>
              <a:schemeClr val="bg1"/>
            </a:solidFill>
          </a:endParaRPr>
        </a:p>
      </xdr:txBody>
    </xdr:sp>
    <xdr:clientData/>
  </xdr:twoCellAnchor>
  <xdr:twoCellAnchor>
    <xdr:from>
      <xdr:col>16</xdr:col>
      <xdr:colOff>15514</xdr:colOff>
      <xdr:row>7</xdr:row>
      <xdr:rowOff>155282</xdr:rowOff>
    </xdr:from>
    <xdr:to>
      <xdr:col>18</xdr:col>
      <xdr:colOff>209661</xdr:colOff>
      <xdr:row>10</xdr:row>
      <xdr:rowOff>141950</xdr:rowOff>
    </xdr:to>
    <xdr:sp macro="" textlink="Analysis!AF2">
      <xdr:nvSpPr>
        <xdr:cNvPr id="61" name="TextBox 40">
          <a:extLst>
            <a:ext uri="{FF2B5EF4-FFF2-40B4-BE49-F238E27FC236}">
              <a16:creationId xmlns:a16="http://schemas.microsoft.com/office/drawing/2014/main" id="{00000000-0008-0000-0300-00003D000000}"/>
            </a:ext>
          </a:extLst>
        </xdr:cNvPr>
        <xdr:cNvSpPr txBox="1"/>
      </xdr:nvSpPr>
      <xdr:spPr>
        <a:xfrm>
          <a:off x="9769114" y="1459149"/>
          <a:ext cx="1413347" cy="545468"/>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fld id="{EC1649FB-ED7F-4402-9DEC-197593043BC9}" type="TxLink">
            <a:rPr lang="en-US" sz="1400" b="1" i="0" u="none" strike="noStrike">
              <a:solidFill>
                <a:schemeClr val="bg1"/>
              </a:solidFill>
              <a:latin typeface="Calibri"/>
              <a:cs typeface="Calibri"/>
            </a:rPr>
            <a:pPr algn="ctr"/>
            <a:t>P0024</a:t>
          </a:fld>
          <a:endParaRPr lang="en-SG" sz="1400" b="1">
            <a:solidFill>
              <a:schemeClr val="bg1"/>
            </a:solidFill>
          </a:endParaRPr>
        </a:p>
      </xdr:txBody>
    </xdr:sp>
    <xdr:clientData/>
  </xdr:twoCellAnchor>
  <xdr:twoCellAnchor>
    <xdr:from>
      <xdr:col>16</xdr:col>
      <xdr:colOff>277982</xdr:colOff>
      <xdr:row>8</xdr:row>
      <xdr:rowOff>163750</xdr:rowOff>
    </xdr:from>
    <xdr:to>
      <xdr:col>18</xdr:col>
      <xdr:colOff>472129</xdr:colOff>
      <xdr:row>11</xdr:row>
      <xdr:rowOff>150418</xdr:rowOff>
    </xdr:to>
    <xdr:sp macro="" textlink="Analysis!AG2">
      <xdr:nvSpPr>
        <xdr:cNvPr id="62" name="TextBox 40">
          <a:extLst>
            <a:ext uri="{FF2B5EF4-FFF2-40B4-BE49-F238E27FC236}">
              <a16:creationId xmlns:a16="http://schemas.microsoft.com/office/drawing/2014/main" id="{00000000-0008-0000-0300-00003E000000}"/>
            </a:ext>
          </a:extLst>
        </xdr:cNvPr>
        <xdr:cNvSpPr txBox="1"/>
      </xdr:nvSpPr>
      <xdr:spPr>
        <a:xfrm>
          <a:off x="10031582" y="1653883"/>
          <a:ext cx="1413347" cy="545468"/>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fld id="{D901E998-F595-448D-8592-ED7F9D1FD8E2}" type="TxLink">
            <a:rPr lang="en-US" sz="1400" b="1" i="0" u="none" strike="noStrike">
              <a:solidFill>
                <a:srgbClr val="FFFF00"/>
              </a:solidFill>
              <a:latin typeface="Calibri"/>
              <a:cs typeface="Calibri"/>
            </a:rPr>
            <a:pPr/>
            <a:t>6435.36</a:t>
          </a:fld>
          <a:endParaRPr lang="en-SG" sz="1400" b="1">
            <a:solidFill>
              <a:srgbClr val="FFFF00"/>
            </a:solidFill>
          </a:endParaRPr>
        </a:p>
      </xdr:txBody>
    </xdr:sp>
    <xdr:clientData/>
  </xdr:twoCellAnchor>
  <xdr:twoCellAnchor>
    <xdr:from>
      <xdr:col>16</xdr:col>
      <xdr:colOff>523514</xdr:colOff>
      <xdr:row>9</xdr:row>
      <xdr:rowOff>129880</xdr:rowOff>
    </xdr:from>
    <xdr:to>
      <xdr:col>19</xdr:col>
      <xdr:colOff>108061</xdr:colOff>
      <xdr:row>12</xdr:row>
      <xdr:rowOff>116548</xdr:rowOff>
    </xdr:to>
    <xdr:sp macro="" textlink="Analysis!AH2">
      <xdr:nvSpPr>
        <xdr:cNvPr id="63" name="TextBox 40">
          <a:extLst>
            <a:ext uri="{FF2B5EF4-FFF2-40B4-BE49-F238E27FC236}">
              <a16:creationId xmlns:a16="http://schemas.microsoft.com/office/drawing/2014/main" id="{00000000-0008-0000-0300-00003F000000}"/>
            </a:ext>
          </a:extLst>
        </xdr:cNvPr>
        <xdr:cNvSpPr txBox="1"/>
      </xdr:nvSpPr>
      <xdr:spPr>
        <a:xfrm>
          <a:off x="10277114" y="1806280"/>
          <a:ext cx="1413347" cy="545468"/>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fld id="{27FB90D4-E284-4FD8-AC4E-F721005ECF60}" type="TxLink">
            <a:rPr lang="en-US" sz="1600" b="1" i="0" u="none" strike="noStrike">
              <a:solidFill>
                <a:schemeClr val="bg1"/>
              </a:solidFill>
              <a:latin typeface="Calibri"/>
              <a:cs typeface="Calibri"/>
            </a:rPr>
            <a:pPr/>
            <a:t>41</a:t>
          </a:fld>
          <a:endParaRPr lang="en-SG" sz="1600" b="1">
            <a:solidFill>
              <a:schemeClr val="bg1"/>
            </a:solidFill>
          </a:endParaRPr>
        </a:p>
      </xdr:txBody>
    </xdr:sp>
    <xdr:clientData/>
  </xdr:twoCellAnchor>
  <xdr:twoCellAnchor>
    <xdr:from>
      <xdr:col>17</xdr:col>
      <xdr:colOff>552873</xdr:colOff>
      <xdr:row>8</xdr:row>
      <xdr:rowOff>26066</xdr:rowOff>
    </xdr:from>
    <xdr:to>
      <xdr:col>20</xdr:col>
      <xdr:colOff>137420</xdr:colOff>
      <xdr:row>11</xdr:row>
      <xdr:rowOff>12734</xdr:rowOff>
    </xdr:to>
    <xdr:sp macro="" textlink="Analysis!S2">
      <xdr:nvSpPr>
        <xdr:cNvPr id="64" name="TextBox 40">
          <a:extLst>
            <a:ext uri="{FF2B5EF4-FFF2-40B4-BE49-F238E27FC236}">
              <a16:creationId xmlns:a16="http://schemas.microsoft.com/office/drawing/2014/main" id="{00000000-0008-0000-0300-000040000000}"/>
            </a:ext>
          </a:extLst>
        </xdr:cNvPr>
        <xdr:cNvSpPr txBox="1"/>
      </xdr:nvSpPr>
      <xdr:spPr>
        <a:xfrm>
          <a:off x="10916073" y="1516199"/>
          <a:ext cx="1413347" cy="545468"/>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fld id="{8F41BB66-8FEF-4517-BF3C-A88A725B9618}" type="TxLink">
            <a:rPr lang="en-US" sz="1200" b="1" i="0" u="none" strike="noStrike">
              <a:solidFill>
                <a:schemeClr val="bg1"/>
              </a:solidFill>
              <a:latin typeface="Calibri"/>
              <a:cs typeface="Calibri"/>
            </a:rPr>
            <a:pPr algn="ctr"/>
            <a:t>Category03</a:t>
          </a:fld>
          <a:endParaRPr lang="en-SG" sz="1200" b="1">
            <a:solidFill>
              <a:schemeClr val="bg1"/>
            </a:solidFill>
          </a:endParaRPr>
        </a:p>
      </xdr:txBody>
    </xdr:sp>
    <xdr:clientData/>
  </xdr:twoCellAnchor>
  <xdr:twoCellAnchor>
    <xdr:from>
      <xdr:col>3</xdr:col>
      <xdr:colOff>491066</xdr:colOff>
      <xdr:row>5</xdr:row>
      <xdr:rowOff>169966</xdr:rowOff>
    </xdr:from>
    <xdr:to>
      <xdr:col>6</xdr:col>
      <xdr:colOff>143933</xdr:colOff>
      <xdr:row>7</xdr:row>
      <xdr:rowOff>171573</xdr:rowOff>
    </xdr:to>
    <xdr:sp macro="" textlink="Analysis!E5">
      <xdr:nvSpPr>
        <xdr:cNvPr id="68" name="TextBox 33">
          <a:extLst>
            <a:ext uri="{FF2B5EF4-FFF2-40B4-BE49-F238E27FC236}">
              <a16:creationId xmlns:a16="http://schemas.microsoft.com/office/drawing/2014/main" id="{00000000-0008-0000-0300-000044000000}"/>
            </a:ext>
          </a:extLst>
        </xdr:cNvPr>
        <xdr:cNvSpPr txBox="1"/>
      </xdr:nvSpPr>
      <xdr:spPr>
        <a:xfrm>
          <a:off x="2319866" y="1101299"/>
          <a:ext cx="1481667" cy="37414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fld id="{4BC2B149-CD4F-4E26-A75D-3BEC689C8537}" type="TxLink">
            <a:rPr lang="en-US" sz="1800" b="1" i="0" u="none" strike="noStrike">
              <a:solidFill>
                <a:schemeClr val="bg1"/>
              </a:solidFill>
              <a:latin typeface="Calibri"/>
              <a:cs typeface="Calibri"/>
            </a:rPr>
            <a:pPr/>
            <a:t>$40,072</a:t>
          </a:fld>
          <a:endParaRPr lang="en-SG" sz="1800" b="1">
            <a:solidFill>
              <a:schemeClr val="bg1"/>
            </a:solidFill>
          </a:endParaRPr>
        </a:p>
      </xdr:txBody>
    </xdr:sp>
    <xdr:clientData/>
  </xdr:twoCellAnchor>
  <xdr:twoCellAnchor>
    <xdr:from>
      <xdr:col>18</xdr:col>
      <xdr:colOff>237065</xdr:colOff>
      <xdr:row>9</xdr:row>
      <xdr:rowOff>59934</xdr:rowOff>
    </xdr:from>
    <xdr:to>
      <xdr:col>20</xdr:col>
      <xdr:colOff>414866</xdr:colOff>
      <xdr:row>10</xdr:row>
      <xdr:rowOff>153872</xdr:rowOff>
    </xdr:to>
    <xdr:sp macro="" textlink="Analysis!T2">
      <xdr:nvSpPr>
        <xdr:cNvPr id="73" name="TextBox 33">
          <a:extLst>
            <a:ext uri="{FF2B5EF4-FFF2-40B4-BE49-F238E27FC236}">
              <a16:creationId xmlns:a16="http://schemas.microsoft.com/office/drawing/2014/main" id="{00000000-0008-0000-0300-000049000000}"/>
            </a:ext>
          </a:extLst>
        </xdr:cNvPr>
        <xdr:cNvSpPr txBox="1"/>
      </xdr:nvSpPr>
      <xdr:spPr>
        <a:xfrm>
          <a:off x="11209865" y="1736334"/>
          <a:ext cx="1397001" cy="28020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fld id="{79743CD7-5440-4FEF-94C9-ED235D9FDF8C}" type="TxLink">
            <a:rPr lang="en-US" sz="1200" b="1" i="0" u="none" strike="noStrike">
              <a:solidFill>
                <a:srgbClr val="FFFF00"/>
              </a:solidFill>
              <a:latin typeface="Calibri"/>
              <a:cs typeface="Calibri"/>
            </a:rPr>
            <a:pPr/>
            <a:t>$13,823.06</a:t>
          </a:fld>
          <a:endParaRPr lang="en-SG" sz="1200" b="1">
            <a:solidFill>
              <a:srgbClr val="FFFF00"/>
            </a:solidFill>
          </a:endParaRPr>
        </a:p>
      </xdr:txBody>
    </xdr:sp>
    <xdr:clientData/>
  </xdr:twoCellAnchor>
  <xdr:twoCellAnchor editAs="oneCell">
    <xdr:from>
      <xdr:col>8</xdr:col>
      <xdr:colOff>491067</xdr:colOff>
      <xdr:row>1</xdr:row>
      <xdr:rowOff>25400</xdr:rowOff>
    </xdr:from>
    <xdr:to>
      <xdr:col>13</xdr:col>
      <xdr:colOff>16932</xdr:colOff>
      <xdr:row>4</xdr:row>
      <xdr:rowOff>33866</xdr:rowOff>
    </xdr:to>
    <mc:AlternateContent xmlns:mc="http://schemas.openxmlformats.org/markup-compatibility/2006" xmlns:a14="http://schemas.microsoft.com/office/drawing/2010/main">
      <mc:Choice Requires="a14">
        <xdr:graphicFrame macro="">
          <xdr:nvGraphicFramePr>
            <xdr:cNvPr id="74" name="SALE TYPE">
              <a:extLst>
                <a:ext uri="{FF2B5EF4-FFF2-40B4-BE49-F238E27FC236}">
                  <a16:creationId xmlns:a16="http://schemas.microsoft.com/office/drawing/2014/main" id="{00000000-0008-0000-0300-00004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367867" y="210457"/>
              <a:ext cx="2573865" cy="563638"/>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67161</xdr:colOff>
      <xdr:row>1</xdr:row>
      <xdr:rowOff>1</xdr:rowOff>
    </xdr:from>
    <xdr:to>
      <xdr:col>16</xdr:col>
      <xdr:colOff>135467</xdr:colOff>
      <xdr:row>4</xdr:row>
      <xdr:rowOff>25401</xdr:rowOff>
    </xdr:to>
    <mc:AlternateContent xmlns:mc="http://schemas.openxmlformats.org/markup-compatibility/2006" xmlns:a14="http://schemas.microsoft.com/office/drawing/2010/main">
      <mc:Choice Requires="a14">
        <xdr:graphicFrame macro="">
          <xdr:nvGraphicFramePr>
            <xdr:cNvPr id="75" name="PAYMENT MODE">
              <a:extLst>
                <a:ext uri="{FF2B5EF4-FFF2-40B4-BE49-F238E27FC236}">
                  <a16:creationId xmlns:a16="http://schemas.microsoft.com/office/drawing/2014/main" id="{00000000-0008-0000-0300-00004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991961" y="185058"/>
              <a:ext cx="1897106" cy="580572"/>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186268</xdr:colOff>
      <xdr:row>12</xdr:row>
      <xdr:rowOff>160868</xdr:rowOff>
    </xdr:from>
    <xdr:to>
      <xdr:col>2</xdr:col>
      <xdr:colOff>76200</xdr:colOff>
      <xdr:row>30</xdr:row>
      <xdr:rowOff>101600</xdr:rowOff>
    </xdr:to>
    <mc:AlternateContent xmlns:mc="http://schemas.openxmlformats.org/markup-compatibility/2006" xmlns:a14="http://schemas.microsoft.com/office/drawing/2010/main">
      <mc:Choice Requires="a14">
        <xdr:graphicFrame macro="">
          <xdr:nvGraphicFramePr>
            <xdr:cNvPr id="76" name="MONTH">
              <a:extLst>
                <a:ext uri="{FF2B5EF4-FFF2-40B4-BE49-F238E27FC236}">
                  <a16:creationId xmlns:a16="http://schemas.microsoft.com/office/drawing/2014/main" id="{00000000-0008-0000-0300-00004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6268" y="2381554"/>
              <a:ext cx="1109132" cy="327176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257661</xdr:colOff>
      <xdr:row>5</xdr:row>
      <xdr:rowOff>44367</xdr:rowOff>
    </xdr:from>
    <xdr:to>
      <xdr:col>2</xdr:col>
      <xdr:colOff>42333</xdr:colOff>
      <xdr:row>11</xdr:row>
      <xdr:rowOff>76200</xdr:rowOff>
    </xdr:to>
    <mc:AlternateContent xmlns:mc="http://schemas.openxmlformats.org/markup-compatibility/2006" xmlns:a14="http://schemas.microsoft.com/office/drawing/2010/main">
      <mc:Choice Requires="a14">
        <xdr:graphicFrame macro="">
          <xdr:nvGraphicFramePr>
            <xdr:cNvPr id="77" name="YEAR">
              <a:extLst>
                <a:ext uri="{FF2B5EF4-FFF2-40B4-BE49-F238E27FC236}">
                  <a16:creationId xmlns:a16="http://schemas.microsoft.com/office/drawing/2014/main" id="{00000000-0008-0000-0300-00004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7661" y="969653"/>
              <a:ext cx="1003872" cy="1142176"/>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440268</xdr:colOff>
      <xdr:row>27</xdr:row>
      <xdr:rowOff>8806</xdr:rowOff>
    </xdr:from>
    <xdr:to>
      <xdr:col>11</xdr:col>
      <xdr:colOff>203200</xdr:colOff>
      <xdr:row>36</xdr:row>
      <xdr:rowOff>42333</xdr:rowOff>
    </xdr:to>
    <xdr:graphicFrame macro="">
      <xdr:nvGraphicFramePr>
        <xdr:cNvPr id="78" name="Chart 77">
          <a:extLst>
            <a:ext uri="{FF2B5EF4-FFF2-40B4-BE49-F238E27FC236}">
              <a16:creationId xmlns:a16="http://schemas.microsoft.com/office/drawing/2014/main" id="{00000000-0008-0000-03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xdr:col>
      <xdr:colOff>524933</xdr:colOff>
      <xdr:row>12</xdr:row>
      <xdr:rowOff>179833</xdr:rowOff>
    </xdr:from>
    <xdr:to>
      <xdr:col>7</xdr:col>
      <xdr:colOff>431800</xdr:colOff>
      <xdr:row>23</xdr:row>
      <xdr:rowOff>33867</xdr:rowOff>
    </xdr:to>
    <xdr:graphicFrame macro="">
      <xdr:nvGraphicFramePr>
        <xdr:cNvPr id="79" name="Chart 78">
          <a:extLst>
            <a:ext uri="{FF2B5EF4-FFF2-40B4-BE49-F238E27FC236}">
              <a16:creationId xmlns:a16="http://schemas.microsoft.com/office/drawing/2014/main" id="{00000000-0008-0000-03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58</xdr:col>
      <xdr:colOff>364341</xdr:colOff>
      <xdr:row>23</xdr:row>
      <xdr:rowOff>108713</xdr:rowOff>
    </xdr:from>
    <xdr:to>
      <xdr:col>62</xdr:col>
      <xdr:colOff>150981</xdr:colOff>
      <xdr:row>35</xdr:row>
      <xdr:rowOff>182373</xdr:rowOff>
    </xdr:to>
    <xdr:graphicFrame macro="">
      <xdr:nvGraphicFramePr>
        <xdr:cNvPr id="80" name="Chart 79">
          <a:extLst>
            <a:ext uri="{FF2B5EF4-FFF2-40B4-BE49-F238E27FC236}">
              <a16:creationId xmlns:a16="http://schemas.microsoft.com/office/drawing/2014/main" id="{00000000-0008-0000-03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16</xdr:col>
      <xdr:colOff>250041</xdr:colOff>
      <xdr:row>17</xdr:row>
      <xdr:rowOff>67734</xdr:rowOff>
    </xdr:from>
    <xdr:to>
      <xdr:col>19</xdr:col>
      <xdr:colOff>516467</xdr:colOff>
      <xdr:row>35</xdr:row>
      <xdr:rowOff>160867</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00000000-0008-0000-0300-00005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0003641" y="3176694"/>
              <a:ext cx="2095226" cy="3384973"/>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541868</xdr:colOff>
      <xdr:row>11</xdr:row>
      <xdr:rowOff>121463</xdr:rowOff>
    </xdr:from>
    <xdr:to>
      <xdr:col>16</xdr:col>
      <xdr:colOff>76200</xdr:colOff>
      <xdr:row>22</xdr:row>
      <xdr:rowOff>33866</xdr:rowOff>
    </xdr:to>
    <xdr:graphicFrame macro="">
      <xdr:nvGraphicFramePr>
        <xdr:cNvPr id="82" name="Chart 81">
          <a:extLst>
            <a:ext uri="{FF2B5EF4-FFF2-40B4-BE49-F238E27FC236}">
              <a16:creationId xmlns:a16="http://schemas.microsoft.com/office/drawing/2014/main" id="{00000000-0008-0000-03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110067</xdr:colOff>
      <xdr:row>26</xdr:row>
      <xdr:rowOff>118534</xdr:rowOff>
    </xdr:from>
    <xdr:to>
      <xdr:col>16</xdr:col>
      <xdr:colOff>59267</xdr:colOff>
      <xdr:row>36</xdr:row>
      <xdr:rowOff>8467</xdr:rowOff>
    </xdr:to>
    <xdr:graphicFrame macro="">
      <xdr:nvGraphicFramePr>
        <xdr:cNvPr id="83" name="Chart 82">
          <a:extLst>
            <a:ext uri="{FF2B5EF4-FFF2-40B4-BE49-F238E27FC236}">
              <a16:creationId xmlns:a16="http://schemas.microsoft.com/office/drawing/2014/main" id="{00000000-0008-0000-03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403860</xdr:colOff>
          <xdr:row>11</xdr:row>
          <xdr:rowOff>114300</xdr:rowOff>
        </xdr:from>
        <xdr:to>
          <xdr:col>5</xdr:col>
          <xdr:colOff>91440</xdr:colOff>
          <xdr:row>12</xdr:row>
          <xdr:rowOff>152400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403860</xdr:colOff>
          <xdr:row>11</xdr:row>
          <xdr:rowOff>114300</xdr:rowOff>
        </xdr:from>
        <xdr:to>
          <xdr:col>7</xdr:col>
          <xdr:colOff>91440</xdr:colOff>
          <xdr:row>12</xdr:row>
          <xdr:rowOff>152400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274320</xdr:colOff>
          <xdr:row>11</xdr:row>
          <xdr:rowOff>129540</xdr:rowOff>
        </xdr:from>
        <xdr:to>
          <xdr:col>8</xdr:col>
          <xdr:colOff>419100</xdr:colOff>
          <xdr:row>23</xdr:row>
          <xdr:rowOff>38100</xdr:rowOff>
        </xdr:to>
        <xdr:sp macro="" textlink="">
          <xdr:nvSpPr>
            <xdr:cNvPr id="5124" name="Spinner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423335</xdr:colOff>
      <xdr:row>11</xdr:row>
      <xdr:rowOff>110066</xdr:rowOff>
    </xdr:from>
    <xdr:to>
      <xdr:col>12</xdr:col>
      <xdr:colOff>228601</xdr:colOff>
      <xdr:row>23</xdr:row>
      <xdr:rowOff>50799</xdr:rowOff>
    </xdr:to>
    <xdr:graphicFrame macro="">
      <xdr:nvGraphicFramePr>
        <xdr:cNvPr id="85" name="Chart 84">
          <a:extLst>
            <a:ext uri="{FF2B5EF4-FFF2-40B4-BE49-F238E27FC236}">
              <a16:creationId xmlns:a16="http://schemas.microsoft.com/office/drawing/2014/main" id="{00000000-0008-0000-03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xdr:col>
      <xdr:colOff>584201</xdr:colOff>
      <xdr:row>11</xdr:row>
      <xdr:rowOff>88387</xdr:rowOff>
    </xdr:from>
    <xdr:to>
      <xdr:col>6</xdr:col>
      <xdr:colOff>205751</xdr:colOff>
      <xdr:row>12</xdr:row>
      <xdr:rowOff>182325</xdr:rowOff>
    </xdr:to>
    <xdr:sp macro="" textlink="">
      <xdr:nvSpPr>
        <xdr:cNvPr id="86" name="TextBox 57">
          <a:extLst>
            <a:ext uri="{FF2B5EF4-FFF2-40B4-BE49-F238E27FC236}">
              <a16:creationId xmlns:a16="http://schemas.microsoft.com/office/drawing/2014/main" id="{00000000-0008-0000-0300-000056000000}"/>
            </a:ext>
          </a:extLst>
        </xdr:cNvPr>
        <xdr:cNvSpPr txBox="1"/>
      </xdr:nvSpPr>
      <xdr:spPr>
        <a:xfrm>
          <a:off x="3022601" y="2137320"/>
          <a:ext cx="840750" cy="28020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sz="1200" b="1">
              <a:solidFill>
                <a:schemeClr val="bg1"/>
              </a:solidFill>
            </a:rPr>
            <a:t>Sale</a:t>
          </a:r>
        </a:p>
      </xdr:txBody>
    </xdr:sp>
    <xdr:clientData/>
  </xdr:twoCellAnchor>
  <xdr:twoCellAnchor>
    <xdr:from>
      <xdr:col>5</xdr:col>
      <xdr:colOff>457200</xdr:colOff>
      <xdr:row>11</xdr:row>
      <xdr:rowOff>88387</xdr:rowOff>
    </xdr:from>
    <xdr:to>
      <xdr:col>6</xdr:col>
      <xdr:colOff>397933</xdr:colOff>
      <xdr:row>12</xdr:row>
      <xdr:rowOff>182325</xdr:rowOff>
    </xdr:to>
    <xdr:sp macro="" textlink="">
      <xdr:nvSpPr>
        <xdr:cNvPr id="87" name="TextBox 57">
          <a:extLst>
            <a:ext uri="{FF2B5EF4-FFF2-40B4-BE49-F238E27FC236}">
              <a16:creationId xmlns:a16="http://schemas.microsoft.com/office/drawing/2014/main" id="{00000000-0008-0000-0300-000057000000}"/>
            </a:ext>
          </a:extLst>
        </xdr:cNvPr>
        <xdr:cNvSpPr txBox="1"/>
      </xdr:nvSpPr>
      <xdr:spPr>
        <a:xfrm>
          <a:off x="3505200" y="2137320"/>
          <a:ext cx="550333" cy="28020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SG" sz="1200" b="1">
              <a:solidFill>
                <a:schemeClr val="bg1"/>
              </a:solidFill>
            </a:rPr>
            <a:t>Profit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C" refreshedDate="44943.33171273148" createdVersion="8" refreshedVersion="8" minRefreshableVersion="3" recordCount="528" xr:uid="{98A5F592-2843-458B-A2D2-AD8070171575}">
  <cacheSource type="worksheet">
    <worksheetSource name="InputData"/>
  </cacheSource>
  <cacheFields count="16">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S" numFmtId="0">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04071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x v="0"/>
    <x v="0"/>
    <n v="9"/>
    <x v="0"/>
    <x v="0"/>
    <n v="0"/>
    <s v="Product24"/>
    <x v="0"/>
    <x v="0"/>
    <n v="144"/>
    <n v="156.96"/>
    <n v="1296"/>
    <n v="1412.64"/>
    <x v="0"/>
    <x v="0"/>
    <x v="0"/>
  </r>
  <r>
    <x v="1"/>
    <x v="1"/>
    <n v="15"/>
    <x v="1"/>
    <x v="1"/>
    <n v="0"/>
    <s v="Product38"/>
    <x v="1"/>
    <x v="1"/>
    <n v="72"/>
    <n v="79.92"/>
    <n v="1080"/>
    <n v="1198.8"/>
    <x v="1"/>
    <x v="0"/>
    <x v="0"/>
  </r>
  <r>
    <x v="1"/>
    <x v="2"/>
    <n v="6"/>
    <x v="2"/>
    <x v="1"/>
    <n v="0"/>
    <s v="Product13"/>
    <x v="2"/>
    <x v="1"/>
    <n v="112"/>
    <n v="122.08"/>
    <n v="672"/>
    <n v="732.48"/>
    <x v="1"/>
    <x v="0"/>
    <x v="0"/>
  </r>
  <r>
    <x v="2"/>
    <x v="3"/>
    <n v="5"/>
    <x v="2"/>
    <x v="0"/>
    <n v="0"/>
    <s v="Product04"/>
    <x v="3"/>
    <x v="2"/>
    <n v="44"/>
    <n v="48.84"/>
    <n v="220"/>
    <n v="244.20000000000002"/>
    <x v="2"/>
    <x v="0"/>
    <x v="0"/>
  </r>
  <r>
    <x v="3"/>
    <x v="4"/>
    <n v="12"/>
    <x v="1"/>
    <x v="0"/>
    <n v="0"/>
    <s v="Product35"/>
    <x v="4"/>
    <x v="3"/>
    <n v="5"/>
    <n v="6.7"/>
    <n v="60"/>
    <n v="80.400000000000006"/>
    <x v="3"/>
    <x v="0"/>
    <x v="0"/>
  </r>
  <r>
    <x v="4"/>
    <x v="5"/>
    <n v="1"/>
    <x v="2"/>
    <x v="1"/>
    <n v="0"/>
    <s v="Product31"/>
    <x v="4"/>
    <x v="1"/>
    <n v="93"/>
    <n v="104.16"/>
    <n v="93"/>
    <n v="104.16"/>
    <x v="4"/>
    <x v="0"/>
    <x v="0"/>
  </r>
  <r>
    <x v="4"/>
    <x v="6"/>
    <n v="8"/>
    <x v="2"/>
    <x v="1"/>
    <n v="0"/>
    <s v="Product03"/>
    <x v="3"/>
    <x v="1"/>
    <n v="71"/>
    <n v="80.94"/>
    <n v="568"/>
    <n v="647.52"/>
    <x v="4"/>
    <x v="0"/>
    <x v="0"/>
  </r>
  <r>
    <x v="4"/>
    <x v="7"/>
    <n v="4"/>
    <x v="2"/>
    <x v="0"/>
    <n v="0"/>
    <s v="Product25"/>
    <x v="0"/>
    <x v="3"/>
    <n v="7"/>
    <n v="8.33"/>
    <n v="28"/>
    <n v="33.32"/>
    <x v="4"/>
    <x v="0"/>
    <x v="0"/>
  </r>
  <r>
    <x v="5"/>
    <x v="8"/>
    <n v="3"/>
    <x v="2"/>
    <x v="1"/>
    <n v="0"/>
    <s v="Product37"/>
    <x v="1"/>
    <x v="1"/>
    <n v="67"/>
    <n v="85.76"/>
    <n v="201"/>
    <n v="257.28000000000003"/>
    <x v="5"/>
    <x v="0"/>
    <x v="0"/>
  </r>
  <r>
    <x v="5"/>
    <x v="9"/>
    <n v="4"/>
    <x v="0"/>
    <x v="0"/>
    <n v="0"/>
    <s v="Product14"/>
    <x v="2"/>
    <x v="1"/>
    <n v="112"/>
    <n v="146.72"/>
    <n v="448"/>
    <n v="586.88"/>
    <x v="5"/>
    <x v="0"/>
    <x v="0"/>
  </r>
  <r>
    <x v="5"/>
    <x v="10"/>
    <n v="4"/>
    <x v="2"/>
    <x v="0"/>
    <n v="0"/>
    <s v="Product42"/>
    <x v="1"/>
    <x v="0"/>
    <n v="120"/>
    <n v="162"/>
    <n v="480"/>
    <n v="648"/>
    <x v="5"/>
    <x v="0"/>
    <x v="0"/>
  </r>
  <r>
    <x v="6"/>
    <x v="10"/>
    <n v="10"/>
    <x v="1"/>
    <x v="1"/>
    <n v="0"/>
    <s v="Product42"/>
    <x v="1"/>
    <x v="0"/>
    <n v="120"/>
    <n v="162"/>
    <n v="1200"/>
    <n v="1620"/>
    <x v="6"/>
    <x v="0"/>
    <x v="0"/>
  </r>
  <r>
    <x v="7"/>
    <x v="11"/>
    <n v="13"/>
    <x v="2"/>
    <x v="0"/>
    <n v="0"/>
    <s v="Product44"/>
    <x v="1"/>
    <x v="1"/>
    <n v="76"/>
    <n v="82.08"/>
    <n v="988"/>
    <n v="1067.04"/>
    <x v="7"/>
    <x v="0"/>
    <x v="0"/>
  </r>
  <r>
    <x v="7"/>
    <x v="12"/>
    <n v="3"/>
    <x v="1"/>
    <x v="1"/>
    <n v="0"/>
    <s v="Product23"/>
    <x v="0"/>
    <x v="0"/>
    <n v="141"/>
    <n v="149.46"/>
    <n v="423"/>
    <n v="448.38"/>
    <x v="7"/>
    <x v="0"/>
    <x v="0"/>
  </r>
  <r>
    <x v="8"/>
    <x v="4"/>
    <n v="6"/>
    <x v="2"/>
    <x v="1"/>
    <n v="0"/>
    <s v="Product35"/>
    <x v="4"/>
    <x v="3"/>
    <n v="5"/>
    <n v="6.7"/>
    <n v="30"/>
    <n v="40.200000000000003"/>
    <x v="8"/>
    <x v="0"/>
    <x v="0"/>
  </r>
  <r>
    <x v="9"/>
    <x v="13"/>
    <n v="4"/>
    <x v="2"/>
    <x v="1"/>
    <n v="0"/>
    <s v="Product34"/>
    <x v="4"/>
    <x v="2"/>
    <n v="55"/>
    <n v="58.3"/>
    <n v="220"/>
    <n v="233.2"/>
    <x v="9"/>
    <x v="0"/>
    <x v="0"/>
  </r>
  <r>
    <x v="9"/>
    <x v="14"/>
    <n v="4"/>
    <x v="2"/>
    <x v="1"/>
    <n v="0"/>
    <s v="Product20"/>
    <x v="0"/>
    <x v="2"/>
    <n v="61"/>
    <n v="76.25"/>
    <n v="244"/>
    <n v="305"/>
    <x v="9"/>
    <x v="0"/>
    <x v="0"/>
  </r>
  <r>
    <x v="10"/>
    <x v="3"/>
    <n v="15"/>
    <x v="0"/>
    <x v="1"/>
    <n v="0"/>
    <s v="Product04"/>
    <x v="3"/>
    <x v="2"/>
    <n v="44"/>
    <n v="48.84"/>
    <n v="660"/>
    <n v="732.6"/>
    <x v="10"/>
    <x v="0"/>
    <x v="0"/>
  </r>
  <r>
    <x v="10"/>
    <x v="6"/>
    <n v="9"/>
    <x v="2"/>
    <x v="0"/>
    <n v="0"/>
    <s v="Product03"/>
    <x v="3"/>
    <x v="1"/>
    <n v="71"/>
    <n v="80.94"/>
    <n v="639"/>
    <n v="728.46"/>
    <x v="10"/>
    <x v="0"/>
    <x v="0"/>
  </r>
  <r>
    <x v="10"/>
    <x v="10"/>
    <n v="6"/>
    <x v="2"/>
    <x v="0"/>
    <n v="0"/>
    <s v="Product42"/>
    <x v="1"/>
    <x v="0"/>
    <n v="120"/>
    <n v="162"/>
    <n v="720"/>
    <n v="972"/>
    <x v="10"/>
    <x v="0"/>
    <x v="0"/>
  </r>
  <r>
    <x v="11"/>
    <x v="13"/>
    <n v="6"/>
    <x v="2"/>
    <x v="1"/>
    <n v="0"/>
    <s v="Product34"/>
    <x v="4"/>
    <x v="2"/>
    <n v="55"/>
    <n v="58.3"/>
    <n v="330"/>
    <n v="349.79999999999995"/>
    <x v="11"/>
    <x v="0"/>
    <x v="0"/>
  </r>
  <r>
    <x v="11"/>
    <x v="4"/>
    <n v="7"/>
    <x v="2"/>
    <x v="0"/>
    <n v="0"/>
    <s v="Product35"/>
    <x v="4"/>
    <x v="3"/>
    <n v="5"/>
    <n v="6.7"/>
    <n v="35"/>
    <n v="46.9"/>
    <x v="11"/>
    <x v="0"/>
    <x v="0"/>
  </r>
  <r>
    <x v="11"/>
    <x v="5"/>
    <n v="14"/>
    <x v="2"/>
    <x v="0"/>
    <n v="0"/>
    <s v="Product31"/>
    <x v="4"/>
    <x v="1"/>
    <n v="93"/>
    <n v="104.16"/>
    <n v="1302"/>
    <n v="1458.24"/>
    <x v="11"/>
    <x v="0"/>
    <x v="0"/>
  </r>
  <r>
    <x v="12"/>
    <x v="11"/>
    <n v="9"/>
    <x v="0"/>
    <x v="1"/>
    <n v="0"/>
    <s v="Product44"/>
    <x v="1"/>
    <x v="1"/>
    <n v="76"/>
    <n v="82.08"/>
    <n v="684"/>
    <n v="738.72"/>
    <x v="12"/>
    <x v="0"/>
    <x v="0"/>
  </r>
  <r>
    <x v="12"/>
    <x v="15"/>
    <n v="7"/>
    <x v="1"/>
    <x v="1"/>
    <n v="0"/>
    <s v="Product06"/>
    <x v="3"/>
    <x v="1"/>
    <n v="75"/>
    <n v="85.5"/>
    <n v="525"/>
    <n v="598.5"/>
    <x v="12"/>
    <x v="0"/>
    <x v="0"/>
  </r>
  <r>
    <x v="12"/>
    <x v="16"/>
    <n v="7"/>
    <x v="1"/>
    <x v="0"/>
    <n v="0"/>
    <s v="Product01"/>
    <x v="3"/>
    <x v="1"/>
    <n v="98"/>
    <n v="103.88"/>
    <n v="686"/>
    <n v="727.16"/>
    <x v="12"/>
    <x v="0"/>
    <x v="0"/>
  </r>
  <r>
    <x v="13"/>
    <x v="17"/>
    <n v="7"/>
    <x v="0"/>
    <x v="0"/>
    <n v="0"/>
    <s v="Product40"/>
    <x v="1"/>
    <x v="1"/>
    <n v="90"/>
    <n v="115.2"/>
    <n v="630"/>
    <n v="806.4"/>
    <x v="13"/>
    <x v="0"/>
    <x v="0"/>
  </r>
  <r>
    <x v="13"/>
    <x v="18"/>
    <n v="3"/>
    <x v="0"/>
    <x v="0"/>
    <n v="0"/>
    <s v="Product32"/>
    <x v="4"/>
    <x v="1"/>
    <n v="89"/>
    <n v="117.48"/>
    <n v="267"/>
    <n v="352.44"/>
    <x v="13"/>
    <x v="0"/>
    <x v="0"/>
  </r>
  <r>
    <x v="14"/>
    <x v="3"/>
    <n v="10"/>
    <x v="1"/>
    <x v="1"/>
    <n v="0"/>
    <s v="Product04"/>
    <x v="3"/>
    <x v="2"/>
    <n v="44"/>
    <n v="48.84"/>
    <n v="440"/>
    <n v="488.40000000000003"/>
    <x v="14"/>
    <x v="0"/>
    <x v="0"/>
  </r>
  <r>
    <x v="14"/>
    <x v="19"/>
    <n v="2"/>
    <x v="2"/>
    <x v="1"/>
    <n v="0"/>
    <s v="Product29"/>
    <x v="4"/>
    <x v="2"/>
    <n v="47"/>
    <n v="53.11"/>
    <n v="94"/>
    <n v="106.22"/>
    <x v="14"/>
    <x v="0"/>
    <x v="0"/>
  </r>
  <r>
    <x v="15"/>
    <x v="20"/>
    <n v="7"/>
    <x v="1"/>
    <x v="0"/>
    <n v="0"/>
    <s v="Product10"/>
    <x v="2"/>
    <x v="0"/>
    <n v="148"/>
    <n v="164.28"/>
    <n v="1036"/>
    <n v="1149.96"/>
    <x v="1"/>
    <x v="1"/>
    <x v="0"/>
  </r>
  <r>
    <x v="16"/>
    <x v="21"/>
    <n v="13"/>
    <x v="2"/>
    <x v="0"/>
    <n v="0"/>
    <s v="Product16"/>
    <x v="2"/>
    <x v="3"/>
    <n v="13"/>
    <n v="16.64"/>
    <n v="169"/>
    <n v="216.32"/>
    <x v="2"/>
    <x v="1"/>
    <x v="0"/>
  </r>
  <r>
    <x v="16"/>
    <x v="22"/>
    <n v="2"/>
    <x v="0"/>
    <x v="1"/>
    <n v="0"/>
    <s v="Product22"/>
    <x v="0"/>
    <x v="0"/>
    <n v="121"/>
    <n v="141.57"/>
    <n v="242"/>
    <n v="283.14"/>
    <x v="2"/>
    <x v="1"/>
    <x v="0"/>
  </r>
  <r>
    <x v="17"/>
    <x v="8"/>
    <n v="4"/>
    <x v="1"/>
    <x v="0"/>
    <n v="0"/>
    <s v="Product37"/>
    <x v="1"/>
    <x v="1"/>
    <n v="67"/>
    <n v="85.76"/>
    <n v="268"/>
    <n v="343.04"/>
    <x v="3"/>
    <x v="1"/>
    <x v="0"/>
  </r>
  <r>
    <x v="18"/>
    <x v="23"/>
    <n v="7"/>
    <x v="1"/>
    <x v="1"/>
    <n v="0"/>
    <s v="Product43"/>
    <x v="1"/>
    <x v="1"/>
    <n v="67"/>
    <n v="83.08"/>
    <n v="469"/>
    <n v="581.55999999999995"/>
    <x v="15"/>
    <x v="1"/>
    <x v="0"/>
  </r>
  <r>
    <x v="18"/>
    <x v="24"/>
    <n v="1"/>
    <x v="2"/>
    <x v="1"/>
    <n v="0"/>
    <s v="Product05"/>
    <x v="3"/>
    <x v="0"/>
    <n v="133"/>
    <n v="155.61000000000001"/>
    <n v="133"/>
    <n v="155.61000000000001"/>
    <x v="15"/>
    <x v="1"/>
    <x v="0"/>
  </r>
  <r>
    <x v="18"/>
    <x v="23"/>
    <n v="9"/>
    <x v="2"/>
    <x v="1"/>
    <n v="0"/>
    <s v="Product43"/>
    <x v="1"/>
    <x v="1"/>
    <n v="67"/>
    <n v="83.08"/>
    <n v="603"/>
    <n v="747.72"/>
    <x v="15"/>
    <x v="1"/>
    <x v="0"/>
  </r>
  <r>
    <x v="19"/>
    <x v="4"/>
    <n v="1"/>
    <x v="2"/>
    <x v="1"/>
    <n v="0"/>
    <s v="Product35"/>
    <x v="4"/>
    <x v="3"/>
    <n v="5"/>
    <n v="6.7"/>
    <n v="5"/>
    <n v="6.7"/>
    <x v="16"/>
    <x v="1"/>
    <x v="0"/>
  </r>
  <r>
    <x v="20"/>
    <x v="13"/>
    <n v="14"/>
    <x v="2"/>
    <x v="0"/>
    <n v="0"/>
    <s v="Product34"/>
    <x v="4"/>
    <x v="2"/>
    <n v="55"/>
    <n v="58.3"/>
    <n v="770"/>
    <n v="816.19999999999993"/>
    <x v="4"/>
    <x v="1"/>
    <x v="0"/>
  </r>
  <r>
    <x v="21"/>
    <x v="25"/>
    <n v="7"/>
    <x v="2"/>
    <x v="1"/>
    <n v="0"/>
    <s v="Product08"/>
    <x v="3"/>
    <x v="1"/>
    <n v="83"/>
    <n v="94.62"/>
    <n v="581"/>
    <n v="662.34"/>
    <x v="6"/>
    <x v="1"/>
    <x v="0"/>
  </r>
  <r>
    <x v="21"/>
    <x v="12"/>
    <n v="9"/>
    <x v="1"/>
    <x v="1"/>
    <n v="0"/>
    <s v="Product23"/>
    <x v="0"/>
    <x v="0"/>
    <n v="141"/>
    <n v="149.46"/>
    <n v="1269"/>
    <n v="1345.14"/>
    <x v="6"/>
    <x v="1"/>
    <x v="0"/>
  </r>
  <r>
    <x v="22"/>
    <x v="26"/>
    <n v="4"/>
    <x v="2"/>
    <x v="0"/>
    <n v="0"/>
    <s v="Product27"/>
    <x v="4"/>
    <x v="2"/>
    <n v="48"/>
    <n v="57.120000000000005"/>
    <n v="192"/>
    <n v="228.48000000000002"/>
    <x v="17"/>
    <x v="1"/>
    <x v="0"/>
  </r>
  <r>
    <x v="23"/>
    <x v="27"/>
    <n v="6"/>
    <x v="1"/>
    <x v="1"/>
    <n v="0"/>
    <s v="Product15"/>
    <x v="2"/>
    <x v="3"/>
    <n v="12"/>
    <n v="15.719999999999999"/>
    <n v="72"/>
    <n v="94.32"/>
    <x v="7"/>
    <x v="1"/>
    <x v="0"/>
  </r>
  <r>
    <x v="24"/>
    <x v="28"/>
    <n v="11"/>
    <x v="1"/>
    <x v="1"/>
    <n v="0"/>
    <s v="Product30"/>
    <x v="4"/>
    <x v="0"/>
    <n v="148"/>
    <n v="201.28"/>
    <n v="1628"/>
    <n v="2214.08"/>
    <x v="9"/>
    <x v="1"/>
    <x v="0"/>
  </r>
  <r>
    <x v="25"/>
    <x v="2"/>
    <n v="5"/>
    <x v="1"/>
    <x v="1"/>
    <n v="0"/>
    <s v="Product13"/>
    <x v="2"/>
    <x v="1"/>
    <n v="112"/>
    <n v="122.08"/>
    <n v="560"/>
    <n v="610.4"/>
    <x v="18"/>
    <x v="1"/>
    <x v="0"/>
  </r>
  <r>
    <x v="26"/>
    <x v="7"/>
    <n v="3"/>
    <x v="2"/>
    <x v="1"/>
    <n v="0"/>
    <s v="Product25"/>
    <x v="0"/>
    <x v="3"/>
    <n v="7"/>
    <n v="8.33"/>
    <n v="21"/>
    <n v="24.990000000000002"/>
    <x v="19"/>
    <x v="1"/>
    <x v="0"/>
  </r>
  <r>
    <x v="26"/>
    <x v="24"/>
    <n v="2"/>
    <x v="2"/>
    <x v="0"/>
    <n v="0"/>
    <s v="Product05"/>
    <x v="3"/>
    <x v="0"/>
    <n v="133"/>
    <n v="155.61000000000001"/>
    <n v="266"/>
    <n v="311.22000000000003"/>
    <x v="19"/>
    <x v="1"/>
    <x v="0"/>
  </r>
  <r>
    <x v="27"/>
    <x v="29"/>
    <n v="4"/>
    <x v="0"/>
    <x v="0"/>
    <n v="0"/>
    <s v="Product02"/>
    <x v="3"/>
    <x v="1"/>
    <n v="105"/>
    <n v="142.80000000000001"/>
    <n v="420"/>
    <n v="571.20000000000005"/>
    <x v="11"/>
    <x v="1"/>
    <x v="0"/>
  </r>
  <r>
    <x v="27"/>
    <x v="18"/>
    <n v="11"/>
    <x v="1"/>
    <x v="1"/>
    <n v="0"/>
    <s v="Product32"/>
    <x v="4"/>
    <x v="1"/>
    <n v="89"/>
    <n v="117.48"/>
    <n v="979"/>
    <n v="1292.28"/>
    <x v="11"/>
    <x v="1"/>
    <x v="0"/>
  </r>
  <r>
    <x v="27"/>
    <x v="28"/>
    <n v="2"/>
    <x v="2"/>
    <x v="0"/>
    <n v="0"/>
    <s v="Product30"/>
    <x v="4"/>
    <x v="0"/>
    <n v="148"/>
    <n v="201.28"/>
    <n v="296"/>
    <n v="402.56"/>
    <x v="11"/>
    <x v="1"/>
    <x v="0"/>
  </r>
  <r>
    <x v="28"/>
    <x v="30"/>
    <n v="11"/>
    <x v="0"/>
    <x v="0"/>
    <n v="0"/>
    <s v="Product18"/>
    <x v="2"/>
    <x v="3"/>
    <n v="37"/>
    <n v="49.21"/>
    <n v="407"/>
    <n v="541.31000000000006"/>
    <x v="13"/>
    <x v="1"/>
    <x v="0"/>
  </r>
  <r>
    <x v="29"/>
    <x v="31"/>
    <n v="1"/>
    <x v="2"/>
    <x v="0"/>
    <n v="0"/>
    <s v="Product11"/>
    <x v="2"/>
    <x v="2"/>
    <n v="44"/>
    <n v="48.4"/>
    <n v="44"/>
    <n v="48.4"/>
    <x v="2"/>
    <x v="2"/>
    <x v="0"/>
  </r>
  <r>
    <x v="30"/>
    <x v="32"/>
    <n v="9"/>
    <x v="2"/>
    <x v="1"/>
    <n v="0"/>
    <s v="Product21"/>
    <x v="0"/>
    <x v="0"/>
    <n v="126"/>
    <n v="162.54"/>
    <n v="1134"/>
    <n v="1462.86"/>
    <x v="20"/>
    <x v="2"/>
    <x v="0"/>
  </r>
  <r>
    <x v="31"/>
    <x v="26"/>
    <n v="6"/>
    <x v="1"/>
    <x v="1"/>
    <n v="0"/>
    <s v="Product27"/>
    <x v="4"/>
    <x v="2"/>
    <n v="48"/>
    <n v="57.120000000000005"/>
    <n v="288"/>
    <n v="342.72"/>
    <x v="21"/>
    <x v="2"/>
    <x v="0"/>
  </r>
  <r>
    <x v="31"/>
    <x v="11"/>
    <n v="9"/>
    <x v="1"/>
    <x v="0"/>
    <n v="0"/>
    <s v="Product44"/>
    <x v="1"/>
    <x v="1"/>
    <n v="76"/>
    <n v="82.08"/>
    <n v="684"/>
    <n v="738.72"/>
    <x v="21"/>
    <x v="2"/>
    <x v="0"/>
  </r>
  <r>
    <x v="32"/>
    <x v="19"/>
    <n v="6"/>
    <x v="0"/>
    <x v="0"/>
    <n v="0"/>
    <s v="Product29"/>
    <x v="4"/>
    <x v="2"/>
    <n v="47"/>
    <n v="53.11"/>
    <n v="282"/>
    <n v="318.65999999999997"/>
    <x v="4"/>
    <x v="2"/>
    <x v="0"/>
  </r>
  <r>
    <x v="33"/>
    <x v="7"/>
    <n v="11"/>
    <x v="2"/>
    <x v="1"/>
    <n v="0"/>
    <s v="Product25"/>
    <x v="0"/>
    <x v="3"/>
    <n v="7"/>
    <n v="8.33"/>
    <n v="77"/>
    <n v="91.63"/>
    <x v="5"/>
    <x v="2"/>
    <x v="0"/>
  </r>
  <r>
    <x v="34"/>
    <x v="33"/>
    <n v="10"/>
    <x v="0"/>
    <x v="1"/>
    <n v="0"/>
    <s v="Product28"/>
    <x v="4"/>
    <x v="3"/>
    <n v="37"/>
    <n v="41.81"/>
    <n v="370"/>
    <n v="418.1"/>
    <x v="22"/>
    <x v="2"/>
    <x v="0"/>
  </r>
  <r>
    <x v="35"/>
    <x v="34"/>
    <n v="11"/>
    <x v="1"/>
    <x v="1"/>
    <n v="0"/>
    <s v="Product39"/>
    <x v="1"/>
    <x v="3"/>
    <n v="37"/>
    <n v="42.55"/>
    <n v="407"/>
    <n v="468.04999999999995"/>
    <x v="17"/>
    <x v="2"/>
    <x v="0"/>
  </r>
  <r>
    <x v="36"/>
    <x v="35"/>
    <n v="14"/>
    <x v="2"/>
    <x v="1"/>
    <n v="0"/>
    <s v="Product12"/>
    <x v="2"/>
    <x v="1"/>
    <n v="73"/>
    <n v="94.17"/>
    <n v="1022"/>
    <n v="1318.38"/>
    <x v="23"/>
    <x v="2"/>
    <x v="0"/>
  </r>
  <r>
    <x v="37"/>
    <x v="10"/>
    <n v="8"/>
    <x v="0"/>
    <x v="1"/>
    <n v="0"/>
    <s v="Product42"/>
    <x v="1"/>
    <x v="0"/>
    <n v="120"/>
    <n v="162"/>
    <n v="960"/>
    <n v="1296"/>
    <x v="7"/>
    <x v="2"/>
    <x v="0"/>
  </r>
  <r>
    <x v="38"/>
    <x v="33"/>
    <n v="9"/>
    <x v="1"/>
    <x v="1"/>
    <n v="0"/>
    <s v="Product28"/>
    <x v="4"/>
    <x v="3"/>
    <n v="37"/>
    <n v="41.81"/>
    <n v="333"/>
    <n v="376.29"/>
    <x v="8"/>
    <x v="2"/>
    <x v="0"/>
  </r>
  <r>
    <x v="39"/>
    <x v="14"/>
    <n v="13"/>
    <x v="1"/>
    <x v="0"/>
    <n v="0"/>
    <s v="Product20"/>
    <x v="0"/>
    <x v="2"/>
    <n v="61"/>
    <n v="76.25"/>
    <n v="793"/>
    <n v="991.25"/>
    <x v="10"/>
    <x v="2"/>
    <x v="0"/>
  </r>
  <r>
    <x v="39"/>
    <x v="34"/>
    <n v="7"/>
    <x v="2"/>
    <x v="0"/>
    <n v="0"/>
    <s v="Product39"/>
    <x v="1"/>
    <x v="3"/>
    <n v="37"/>
    <n v="42.55"/>
    <n v="259"/>
    <n v="297.84999999999997"/>
    <x v="10"/>
    <x v="2"/>
    <x v="0"/>
  </r>
  <r>
    <x v="40"/>
    <x v="29"/>
    <n v="8"/>
    <x v="1"/>
    <x v="0"/>
    <n v="0"/>
    <s v="Product02"/>
    <x v="3"/>
    <x v="1"/>
    <n v="105"/>
    <n v="142.80000000000001"/>
    <n v="840"/>
    <n v="1142.4000000000001"/>
    <x v="18"/>
    <x v="2"/>
    <x v="0"/>
  </r>
  <r>
    <x v="40"/>
    <x v="35"/>
    <n v="4"/>
    <x v="1"/>
    <x v="0"/>
    <n v="0"/>
    <s v="Product12"/>
    <x v="2"/>
    <x v="1"/>
    <n v="73"/>
    <n v="94.17"/>
    <n v="292"/>
    <n v="376.68"/>
    <x v="18"/>
    <x v="2"/>
    <x v="0"/>
  </r>
  <r>
    <x v="41"/>
    <x v="0"/>
    <n v="14"/>
    <x v="1"/>
    <x v="1"/>
    <n v="0"/>
    <s v="Product24"/>
    <x v="0"/>
    <x v="0"/>
    <n v="144"/>
    <n v="156.96"/>
    <n v="2016"/>
    <n v="2197.44"/>
    <x v="11"/>
    <x v="2"/>
    <x v="0"/>
  </r>
  <r>
    <x v="41"/>
    <x v="15"/>
    <n v="4"/>
    <x v="2"/>
    <x v="1"/>
    <n v="0"/>
    <s v="Product06"/>
    <x v="3"/>
    <x v="1"/>
    <n v="75"/>
    <n v="85.5"/>
    <n v="300"/>
    <n v="342"/>
    <x v="11"/>
    <x v="2"/>
    <x v="0"/>
  </r>
  <r>
    <x v="41"/>
    <x v="19"/>
    <n v="8"/>
    <x v="2"/>
    <x v="1"/>
    <n v="0"/>
    <s v="Product29"/>
    <x v="4"/>
    <x v="2"/>
    <n v="47"/>
    <n v="53.11"/>
    <n v="376"/>
    <n v="424.88"/>
    <x v="11"/>
    <x v="2"/>
    <x v="0"/>
  </r>
  <r>
    <x v="41"/>
    <x v="1"/>
    <n v="2"/>
    <x v="2"/>
    <x v="0"/>
    <n v="0"/>
    <s v="Product38"/>
    <x v="1"/>
    <x v="1"/>
    <n v="72"/>
    <n v="79.92"/>
    <n v="144"/>
    <n v="159.84"/>
    <x v="11"/>
    <x v="2"/>
    <x v="0"/>
  </r>
  <r>
    <x v="42"/>
    <x v="16"/>
    <n v="4"/>
    <x v="2"/>
    <x v="1"/>
    <n v="0"/>
    <s v="Product01"/>
    <x v="3"/>
    <x v="1"/>
    <n v="98"/>
    <n v="103.88"/>
    <n v="392"/>
    <n v="415.52"/>
    <x v="12"/>
    <x v="2"/>
    <x v="0"/>
  </r>
  <r>
    <x v="42"/>
    <x v="10"/>
    <n v="1"/>
    <x v="2"/>
    <x v="1"/>
    <n v="0"/>
    <s v="Product42"/>
    <x v="1"/>
    <x v="0"/>
    <n v="120"/>
    <n v="162"/>
    <n v="120"/>
    <n v="162"/>
    <x v="12"/>
    <x v="2"/>
    <x v="0"/>
  </r>
  <r>
    <x v="42"/>
    <x v="20"/>
    <n v="9"/>
    <x v="2"/>
    <x v="0"/>
    <n v="0"/>
    <s v="Product10"/>
    <x v="2"/>
    <x v="0"/>
    <n v="148"/>
    <n v="164.28"/>
    <n v="1332"/>
    <n v="1478.52"/>
    <x v="12"/>
    <x v="2"/>
    <x v="0"/>
  </r>
  <r>
    <x v="43"/>
    <x v="28"/>
    <n v="3"/>
    <x v="2"/>
    <x v="0"/>
    <n v="0"/>
    <s v="Product30"/>
    <x v="4"/>
    <x v="0"/>
    <n v="148"/>
    <n v="201.28"/>
    <n v="444"/>
    <n v="603.84"/>
    <x v="13"/>
    <x v="2"/>
    <x v="0"/>
  </r>
  <r>
    <x v="44"/>
    <x v="36"/>
    <n v="8"/>
    <x v="1"/>
    <x v="1"/>
    <n v="0"/>
    <s v="Product07"/>
    <x v="3"/>
    <x v="2"/>
    <n v="43"/>
    <n v="47.730000000000004"/>
    <n v="344"/>
    <n v="381.84000000000003"/>
    <x v="14"/>
    <x v="2"/>
    <x v="0"/>
  </r>
  <r>
    <x v="45"/>
    <x v="1"/>
    <n v="1"/>
    <x v="1"/>
    <x v="1"/>
    <n v="0"/>
    <s v="Product38"/>
    <x v="1"/>
    <x v="1"/>
    <n v="72"/>
    <n v="79.92"/>
    <n v="72"/>
    <n v="79.92"/>
    <x v="24"/>
    <x v="2"/>
    <x v="0"/>
  </r>
  <r>
    <x v="46"/>
    <x v="10"/>
    <n v="3"/>
    <x v="2"/>
    <x v="1"/>
    <n v="0"/>
    <s v="Product42"/>
    <x v="1"/>
    <x v="0"/>
    <n v="120"/>
    <n v="162"/>
    <n v="360"/>
    <n v="486"/>
    <x v="25"/>
    <x v="2"/>
    <x v="0"/>
  </r>
  <r>
    <x v="47"/>
    <x v="17"/>
    <n v="4"/>
    <x v="2"/>
    <x v="1"/>
    <n v="0"/>
    <s v="Product40"/>
    <x v="1"/>
    <x v="1"/>
    <n v="90"/>
    <n v="115.2"/>
    <n v="360"/>
    <n v="460.8"/>
    <x v="3"/>
    <x v="3"/>
    <x v="0"/>
  </r>
  <r>
    <x v="47"/>
    <x v="37"/>
    <n v="9"/>
    <x v="1"/>
    <x v="1"/>
    <n v="0"/>
    <s v="Product09"/>
    <x v="3"/>
    <x v="3"/>
    <n v="6"/>
    <n v="7.8599999999999994"/>
    <n v="54"/>
    <n v="70.739999999999995"/>
    <x v="3"/>
    <x v="3"/>
    <x v="0"/>
  </r>
  <r>
    <x v="48"/>
    <x v="5"/>
    <n v="15"/>
    <x v="1"/>
    <x v="0"/>
    <n v="0"/>
    <s v="Product31"/>
    <x v="4"/>
    <x v="1"/>
    <n v="93"/>
    <n v="104.16"/>
    <n v="1395"/>
    <n v="1562.3999999999999"/>
    <x v="15"/>
    <x v="3"/>
    <x v="0"/>
  </r>
  <r>
    <x v="49"/>
    <x v="24"/>
    <n v="3"/>
    <x v="1"/>
    <x v="0"/>
    <n v="0"/>
    <s v="Product05"/>
    <x v="3"/>
    <x v="0"/>
    <n v="133"/>
    <n v="155.61000000000001"/>
    <n v="399"/>
    <n v="466.83000000000004"/>
    <x v="4"/>
    <x v="3"/>
    <x v="0"/>
  </r>
  <r>
    <x v="50"/>
    <x v="22"/>
    <n v="14"/>
    <x v="2"/>
    <x v="0"/>
    <n v="0"/>
    <s v="Product22"/>
    <x v="0"/>
    <x v="0"/>
    <n v="121"/>
    <n v="141.57"/>
    <n v="1694"/>
    <n v="1981.98"/>
    <x v="26"/>
    <x v="3"/>
    <x v="0"/>
  </r>
  <r>
    <x v="51"/>
    <x v="8"/>
    <n v="3"/>
    <x v="2"/>
    <x v="1"/>
    <n v="0"/>
    <s v="Product37"/>
    <x v="1"/>
    <x v="1"/>
    <n v="67"/>
    <n v="85.76"/>
    <n v="201"/>
    <n v="257.28000000000003"/>
    <x v="6"/>
    <x v="3"/>
    <x v="0"/>
  </r>
  <r>
    <x v="51"/>
    <x v="19"/>
    <n v="4"/>
    <x v="2"/>
    <x v="0"/>
    <n v="0"/>
    <s v="Product29"/>
    <x v="4"/>
    <x v="2"/>
    <n v="47"/>
    <n v="53.11"/>
    <n v="188"/>
    <n v="212.44"/>
    <x v="6"/>
    <x v="3"/>
    <x v="0"/>
  </r>
  <r>
    <x v="51"/>
    <x v="26"/>
    <n v="9"/>
    <x v="2"/>
    <x v="0"/>
    <n v="0"/>
    <s v="Product27"/>
    <x v="4"/>
    <x v="2"/>
    <n v="48"/>
    <n v="57.120000000000005"/>
    <n v="432"/>
    <n v="514.08000000000004"/>
    <x v="6"/>
    <x v="3"/>
    <x v="0"/>
  </r>
  <r>
    <x v="51"/>
    <x v="38"/>
    <n v="13"/>
    <x v="2"/>
    <x v="1"/>
    <n v="0"/>
    <s v="Product33"/>
    <x v="4"/>
    <x v="1"/>
    <n v="95"/>
    <n v="119.7"/>
    <n v="1235"/>
    <n v="1556.1000000000001"/>
    <x v="6"/>
    <x v="3"/>
    <x v="0"/>
  </r>
  <r>
    <x v="52"/>
    <x v="39"/>
    <n v="3"/>
    <x v="2"/>
    <x v="0"/>
    <n v="0"/>
    <s v="Product17"/>
    <x v="2"/>
    <x v="0"/>
    <n v="134"/>
    <n v="156.78"/>
    <n v="402"/>
    <n v="470.34000000000003"/>
    <x v="17"/>
    <x v="3"/>
    <x v="0"/>
  </r>
  <r>
    <x v="53"/>
    <x v="30"/>
    <n v="15"/>
    <x v="2"/>
    <x v="1"/>
    <n v="0"/>
    <s v="Product18"/>
    <x v="2"/>
    <x v="3"/>
    <n v="37"/>
    <n v="49.21"/>
    <n v="555"/>
    <n v="738.15"/>
    <x v="23"/>
    <x v="3"/>
    <x v="0"/>
  </r>
  <r>
    <x v="54"/>
    <x v="1"/>
    <n v="9"/>
    <x v="0"/>
    <x v="0"/>
    <n v="0"/>
    <s v="Product38"/>
    <x v="1"/>
    <x v="1"/>
    <n v="72"/>
    <n v="79.92"/>
    <n v="648"/>
    <n v="719.28"/>
    <x v="7"/>
    <x v="3"/>
    <x v="0"/>
  </r>
  <r>
    <x v="54"/>
    <x v="40"/>
    <n v="13"/>
    <x v="2"/>
    <x v="1"/>
    <n v="0"/>
    <s v="Product19"/>
    <x v="2"/>
    <x v="0"/>
    <n v="150"/>
    <n v="210"/>
    <n v="1950"/>
    <n v="2730"/>
    <x v="7"/>
    <x v="3"/>
    <x v="0"/>
  </r>
  <r>
    <x v="55"/>
    <x v="10"/>
    <n v="6"/>
    <x v="2"/>
    <x v="0"/>
    <n v="0"/>
    <s v="Product42"/>
    <x v="1"/>
    <x v="0"/>
    <n v="120"/>
    <n v="162"/>
    <n v="720"/>
    <n v="972"/>
    <x v="19"/>
    <x v="3"/>
    <x v="0"/>
  </r>
  <r>
    <x v="55"/>
    <x v="33"/>
    <n v="10"/>
    <x v="2"/>
    <x v="0"/>
    <n v="0"/>
    <s v="Product28"/>
    <x v="4"/>
    <x v="3"/>
    <n v="37"/>
    <n v="41.81"/>
    <n v="370"/>
    <n v="418.1"/>
    <x v="19"/>
    <x v="3"/>
    <x v="0"/>
  </r>
  <r>
    <x v="56"/>
    <x v="28"/>
    <n v="2"/>
    <x v="1"/>
    <x v="0"/>
    <n v="0"/>
    <s v="Product30"/>
    <x v="4"/>
    <x v="0"/>
    <n v="148"/>
    <n v="201.28"/>
    <n v="296"/>
    <n v="402.56"/>
    <x v="27"/>
    <x v="3"/>
    <x v="0"/>
  </r>
  <r>
    <x v="57"/>
    <x v="8"/>
    <n v="3"/>
    <x v="2"/>
    <x v="0"/>
    <n v="0"/>
    <s v="Product37"/>
    <x v="1"/>
    <x v="1"/>
    <n v="67"/>
    <n v="85.76"/>
    <n v="201"/>
    <n v="257.28000000000003"/>
    <x v="12"/>
    <x v="3"/>
    <x v="0"/>
  </r>
  <r>
    <x v="58"/>
    <x v="28"/>
    <n v="7"/>
    <x v="2"/>
    <x v="0"/>
    <n v="0"/>
    <s v="Product30"/>
    <x v="4"/>
    <x v="0"/>
    <n v="148"/>
    <n v="201.28"/>
    <n v="1036"/>
    <n v="1408.96"/>
    <x v="28"/>
    <x v="3"/>
    <x v="0"/>
  </r>
  <r>
    <x v="59"/>
    <x v="19"/>
    <n v="1"/>
    <x v="2"/>
    <x v="0"/>
    <n v="0"/>
    <s v="Product29"/>
    <x v="4"/>
    <x v="2"/>
    <n v="47"/>
    <n v="53.11"/>
    <n v="47"/>
    <n v="53.11"/>
    <x v="24"/>
    <x v="3"/>
    <x v="0"/>
  </r>
  <r>
    <x v="60"/>
    <x v="30"/>
    <n v="3"/>
    <x v="1"/>
    <x v="1"/>
    <n v="0"/>
    <s v="Product18"/>
    <x v="2"/>
    <x v="3"/>
    <n v="37"/>
    <n v="49.21"/>
    <n v="111"/>
    <n v="147.63"/>
    <x v="0"/>
    <x v="4"/>
    <x v="0"/>
  </r>
  <r>
    <x v="60"/>
    <x v="10"/>
    <n v="1"/>
    <x v="1"/>
    <x v="1"/>
    <n v="0"/>
    <s v="Product42"/>
    <x v="1"/>
    <x v="0"/>
    <n v="120"/>
    <n v="162"/>
    <n v="120"/>
    <n v="162"/>
    <x v="0"/>
    <x v="4"/>
    <x v="0"/>
  </r>
  <r>
    <x v="61"/>
    <x v="13"/>
    <n v="3"/>
    <x v="1"/>
    <x v="0"/>
    <n v="0"/>
    <s v="Product34"/>
    <x v="4"/>
    <x v="2"/>
    <n v="55"/>
    <n v="58.3"/>
    <n v="165"/>
    <n v="174.89999999999998"/>
    <x v="2"/>
    <x v="4"/>
    <x v="0"/>
  </r>
  <r>
    <x v="62"/>
    <x v="27"/>
    <n v="13"/>
    <x v="1"/>
    <x v="0"/>
    <n v="0"/>
    <s v="Product15"/>
    <x v="2"/>
    <x v="3"/>
    <n v="12"/>
    <n v="15.719999999999999"/>
    <n v="156"/>
    <n v="204.35999999999999"/>
    <x v="3"/>
    <x v="4"/>
    <x v="0"/>
  </r>
  <r>
    <x v="62"/>
    <x v="9"/>
    <n v="4"/>
    <x v="2"/>
    <x v="1"/>
    <n v="0"/>
    <s v="Product14"/>
    <x v="2"/>
    <x v="1"/>
    <n v="112"/>
    <n v="146.72"/>
    <n v="448"/>
    <n v="586.88"/>
    <x v="3"/>
    <x v="4"/>
    <x v="0"/>
  </r>
  <r>
    <x v="63"/>
    <x v="37"/>
    <n v="13"/>
    <x v="2"/>
    <x v="1"/>
    <n v="0"/>
    <s v="Product09"/>
    <x v="3"/>
    <x v="3"/>
    <n v="6"/>
    <n v="7.8599999999999994"/>
    <n v="78"/>
    <n v="102.17999999999999"/>
    <x v="15"/>
    <x v="4"/>
    <x v="0"/>
  </r>
  <r>
    <x v="64"/>
    <x v="25"/>
    <n v="15"/>
    <x v="2"/>
    <x v="0"/>
    <n v="0"/>
    <s v="Product08"/>
    <x v="3"/>
    <x v="1"/>
    <n v="83"/>
    <n v="94.62"/>
    <n v="1245"/>
    <n v="1419.3000000000002"/>
    <x v="16"/>
    <x v="4"/>
    <x v="0"/>
  </r>
  <r>
    <x v="64"/>
    <x v="37"/>
    <n v="6"/>
    <x v="1"/>
    <x v="0"/>
    <n v="0"/>
    <s v="Product09"/>
    <x v="3"/>
    <x v="3"/>
    <n v="6"/>
    <n v="7.8599999999999994"/>
    <n v="36"/>
    <n v="47.16"/>
    <x v="16"/>
    <x v="4"/>
    <x v="0"/>
  </r>
  <r>
    <x v="65"/>
    <x v="30"/>
    <n v="1"/>
    <x v="2"/>
    <x v="1"/>
    <n v="0"/>
    <s v="Product18"/>
    <x v="2"/>
    <x v="3"/>
    <n v="37"/>
    <n v="49.21"/>
    <n v="37"/>
    <n v="49.21"/>
    <x v="20"/>
    <x v="4"/>
    <x v="0"/>
  </r>
  <r>
    <x v="66"/>
    <x v="21"/>
    <n v="6"/>
    <x v="1"/>
    <x v="0"/>
    <n v="0"/>
    <s v="Product16"/>
    <x v="2"/>
    <x v="3"/>
    <n v="13"/>
    <n v="16.64"/>
    <n v="78"/>
    <n v="99.84"/>
    <x v="4"/>
    <x v="4"/>
    <x v="0"/>
  </r>
  <r>
    <x v="66"/>
    <x v="33"/>
    <n v="8"/>
    <x v="2"/>
    <x v="1"/>
    <n v="0"/>
    <s v="Product28"/>
    <x v="4"/>
    <x v="3"/>
    <n v="37"/>
    <n v="41.81"/>
    <n v="296"/>
    <n v="334.48"/>
    <x v="4"/>
    <x v="4"/>
    <x v="0"/>
  </r>
  <r>
    <x v="67"/>
    <x v="21"/>
    <n v="3"/>
    <x v="2"/>
    <x v="0"/>
    <n v="0"/>
    <s v="Product16"/>
    <x v="2"/>
    <x v="3"/>
    <n v="13"/>
    <n v="16.64"/>
    <n v="39"/>
    <n v="49.92"/>
    <x v="6"/>
    <x v="4"/>
    <x v="0"/>
  </r>
  <r>
    <x v="67"/>
    <x v="4"/>
    <n v="15"/>
    <x v="2"/>
    <x v="0"/>
    <n v="0"/>
    <s v="Product35"/>
    <x v="4"/>
    <x v="3"/>
    <n v="5"/>
    <n v="6.7"/>
    <n v="75"/>
    <n v="100.5"/>
    <x v="6"/>
    <x v="4"/>
    <x v="0"/>
  </r>
  <r>
    <x v="68"/>
    <x v="19"/>
    <n v="4"/>
    <x v="2"/>
    <x v="0"/>
    <n v="0"/>
    <s v="Product29"/>
    <x v="4"/>
    <x v="2"/>
    <n v="47"/>
    <n v="53.11"/>
    <n v="188"/>
    <n v="212.44"/>
    <x v="22"/>
    <x v="4"/>
    <x v="0"/>
  </r>
  <r>
    <x v="69"/>
    <x v="10"/>
    <n v="2"/>
    <x v="1"/>
    <x v="1"/>
    <n v="0"/>
    <s v="Product42"/>
    <x v="1"/>
    <x v="0"/>
    <n v="120"/>
    <n v="162"/>
    <n v="240"/>
    <n v="324"/>
    <x v="9"/>
    <x v="4"/>
    <x v="0"/>
  </r>
  <r>
    <x v="70"/>
    <x v="17"/>
    <n v="11"/>
    <x v="2"/>
    <x v="0"/>
    <n v="0"/>
    <s v="Product40"/>
    <x v="1"/>
    <x v="1"/>
    <n v="90"/>
    <n v="115.2"/>
    <n v="990"/>
    <n v="1267.2"/>
    <x v="19"/>
    <x v="4"/>
    <x v="0"/>
  </r>
  <r>
    <x v="71"/>
    <x v="12"/>
    <n v="13"/>
    <x v="1"/>
    <x v="0"/>
    <n v="0"/>
    <s v="Product23"/>
    <x v="0"/>
    <x v="0"/>
    <n v="141"/>
    <n v="149.46"/>
    <n v="1833"/>
    <n v="1942.98"/>
    <x v="24"/>
    <x v="4"/>
    <x v="0"/>
  </r>
  <r>
    <x v="71"/>
    <x v="2"/>
    <n v="6"/>
    <x v="1"/>
    <x v="1"/>
    <n v="0"/>
    <s v="Product13"/>
    <x v="2"/>
    <x v="1"/>
    <n v="112"/>
    <n v="122.08"/>
    <n v="672"/>
    <n v="732.48"/>
    <x v="24"/>
    <x v="4"/>
    <x v="0"/>
  </r>
  <r>
    <x v="72"/>
    <x v="32"/>
    <n v="10"/>
    <x v="2"/>
    <x v="1"/>
    <n v="0"/>
    <s v="Product21"/>
    <x v="0"/>
    <x v="0"/>
    <n v="126"/>
    <n v="162.54"/>
    <n v="1260"/>
    <n v="1625.3999999999999"/>
    <x v="2"/>
    <x v="5"/>
    <x v="0"/>
  </r>
  <r>
    <x v="73"/>
    <x v="14"/>
    <n v="8"/>
    <x v="0"/>
    <x v="0"/>
    <n v="0"/>
    <s v="Product20"/>
    <x v="0"/>
    <x v="2"/>
    <n v="61"/>
    <n v="76.25"/>
    <n v="488"/>
    <n v="610"/>
    <x v="3"/>
    <x v="5"/>
    <x v="0"/>
  </r>
  <r>
    <x v="73"/>
    <x v="14"/>
    <n v="12"/>
    <x v="1"/>
    <x v="1"/>
    <n v="0"/>
    <s v="Product20"/>
    <x v="0"/>
    <x v="2"/>
    <n v="61"/>
    <n v="76.25"/>
    <n v="732"/>
    <n v="915"/>
    <x v="3"/>
    <x v="5"/>
    <x v="0"/>
  </r>
  <r>
    <x v="74"/>
    <x v="22"/>
    <n v="15"/>
    <x v="0"/>
    <x v="0"/>
    <n v="0"/>
    <s v="Product22"/>
    <x v="0"/>
    <x v="0"/>
    <n v="121"/>
    <n v="141.57"/>
    <n v="1815"/>
    <n v="2123.5499999999997"/>
    <x v="15"/>
    <x v="5"/>
    <x v="0"/>
  </r>
  <r>
    <x v="74"/>
    <x v="4"/>
    <n v="10"/>
    <x v="2"/>
    <x v="0"/>
    <n v="0"/>
    <s v="Product35"/>
    <x v="4"/>
    <x v="3"/>
    <n v="5"/>
    <n v="6.7"/>
    <n v="50"/>
    <n v="67"/>
    <x v="15"/>
    <x v="5"/>
    <x v="0"/>
  </r>
  <r>
    <x v="75"/>
    <x v="38"/>
    <n v="6"/>
    <x v="2"/>
    <x v="0"/>
    <n v="0"/>
    <s v="Product33"/>
    <x v="4"/>
    <x v="1"/>
    <n v="95"/>
    <n v="119.7"/>
    <n v="570"/>
    <n v="718.2"/>
    <x v="16"/>
    <x v="5"/>
    <x v="0"/>
  </r>
  <r>
    <x v="76"/>
    <x v="33"/>
    <n v="11"/>
    <x v="2"/>
    <x v="0"/>
    <n v="0"/>
    <s v="Product28"/>
    <x v="4"/>
    <x v="3"/>
    <n v="37"/>
    <n v="41.81"/>
    <n v="407"/>
    <n v="459.91"/>
    <x v="21"/>
    <x v="5"/>
    <x v="0"/>
  </r>
  <r>
    <x v="76"/>
    <x v="3"/>
    <n v="11"/>
    <x v="0"/>
    <x v="1"/>
    <n v="0"/>
    <s v="Product04"/>
    <x v="3"/>
    <x v="2"/>
    <n v="44"/>
    <n v="48.84"/>
    <n v="484"/>
    <n v="537.24"/>
    <x v="21"/>
    <x v="5"/>
    <x v="0"/>
  </r>
  <r>
    <x v="77"/>
    <x v="16"/>
    <n v="7"/>
    <x v="2"/>
    <x v="0"/>
    <n v="0"/>
    <s v="Product01"/>
    <x v="3"/>
    <x v="1"/>
    <n v="98"/>
    <n v="103.88"/>
    <n v="686"/>
    <n v="727.16"/>
    <x v="4"/>
    <x v="5"/>
    <x v="0"/>
  </r>
  <r>
    <x v="78"/>
    <x v="18"/>
    <n v="12"/>
    <x v="0"/>
    <x v="1"/>
    <n v="0"/>
    <s v="Product32"/>
    <x v="4"/>
    <x v="1"/>
    <n v="89"/>
    <n v="117.48"/>
    <n v="1068"/>
    <n v="1409.76"/>
    <x v="5"/>
    <x v="5"/>
    <x v="0"/>
  </r>
  <r>
    <x v="79"/>
    <x v="41"/>
    <n v="6"/>
    <x v="2"/>
    <x v="0"/>
    <n v="0"/>
    <s v="Product41"/>
    <x v="1"/>
    <x v="0"/>
    <n v="138"/>
    <n v="173.88"/>
    <n v="828"/>
    <n v="1043.28"/>
    <x v="6"/>
    <x v="5"/>
    <x v="0"/>
  </r>
  <r>
    <x v="80"/>
    <x v="7"/>
    <n v="10"/>
    <x v="1"/>
    <x v="1"/>
    <n v="0"/>
    <s v="Product25"/>
    <x v="0"/>
    <x v="3"/>
    <n v="7"/>
    <n v="8.33"/>
    <n v="70"/>
    <n v="83.3"/>
    <x v="29"/>
    <x v="5"/>
    <x v="0"/>
  </r>
  <r>
    <x v="81"/>
    <x v="40"/>
    <n v="5"/>
    <x v="0"/>
    <x v="1"/>
    <n v="0"/>
    <s v="Product19"/>
    <x v="2"/>
    <x v="0"/>
    <n v="150"/>
    <n v="210"/>
    <n v="750"/>
    <n v="1050"/>
    <x v="23"/>
    <x v="5"/>
    <x v="0"/>
  </r>
  <r>
    <x v="81"/>
    <x v="27"/>
    <n v="12"/>
    <x v="1"/>
    <x v="1"/>
    <n v="0"/>
    <s v="Product15"/>
    <x v="2"/>
    <x v="3"/>
    <n v="12"/>
    <n v="15.719999999999999"/>
    <n v="144"/>
    <n v="188.64"/>
    <x v="23"/>
    <x v="5"/>
    <x v="0"/>
  </r>
  <r>
    <x v="81"/>
    <x v="34"/>
    <n v="11"/>
    <x v="2"/>
    <x v="1"/>
    <n v="0"/>
    <s v="Product39"/>
    <x v="1"/>
    <x v="3"/>
    <n v="37"/>
    <n v="42.55"/>
    <n v="407"/>
    <n v="468.04999999999995"/>
    <x v="23"/>
    <x v="5"/>
    <x v="0"/>
  </r>
  <r>
    <x v="82"/>
    <x v="7"/>
    <n v="13"/>
    <x v="2"/>
    <x v="1"/>
    <n v="0"/>
    <s v="Product25"/>
    <x v="0"/>
    <x v="3"/>
    <n v="7"/>
    <n v="8.33"/>
    <n v="91"/>
    <n v="108.29"/>
    <x v="7"/>
    <x v="5"/>
    <x v="0"/>
  </r>
  <r>
    <x v="83"/>
    <x v="41"/>
    <n v="5"/>
    <x v="2"/>
    <x v="0"/>
    <n v="0"/>
    <s v="Product41"/>
    <x v="1"/>
    <x v="0"/>
    <n v="138"/>
    <n v="173.88"/>
    <n v="690"/>
    <n v="869.4"/>
    <x v="8"/>
    <x v="5"/>
    <x v="0"/>
  </r>
  <r>
    <x v="84"/>
    <x v="21"/>
    <n v="1"/>
    <x v="0"/>
    <x v="1"/>
    <n v="0"/>
    <s v="Product16"/>
    <x v="2"/>
    <x v="3"/>
    <n v="13"/>
    <n v="16.64"/>
    <n v="13"/>
    <n v="16.64"/>
    <x v="9"/>
    <x v="5"/>
    <x v="0"/>
  </r>
  <r>
    <x v="85"/>
    <x v="21"/>
    <n v="4"/>
    <x v="2"/>
    <x v="0"/>
    <n v="0"/>
    <s v="Product16"/>
    <x v="2"/>
    <x v="3"/>
    <n v="13"/>
    <n v="16.64"/>
    <n v="52"/>
    <n v="66.56"/>
    <x v="19"/>
    <x v="5"/>
    <x v="0"/>
  </r>
  <r>
    <x v="86"/>
    <x v="31"/>
    <n v="13"/>
    <x v="2"/>
    <x v="0"/>
    <n v="0"/>
    <s v="Product11"/>
    <x v="2"/>
    <x v="2"/>
    <n v="44"/>
    <n v="48.4"/>
    <n v="572"/>
    <n v="629.19999999999993"/>
    <x v="27"/>
    <x v="5"/>
    <x v="0"/>
  </r>
  <r>
    <x v="87"/>
    <x v="37"/>
    <n v="7"/>
    <x v="1"/>
    <x v="0"/>
    <n v="0"/>
    <s v="Product09"/>
    <x v="3"/>
    <x v="3"/>
    <n v="6"/>
    <n v="7.8599999999999994"/>
    <n v="42"/>
    <n v="55.019999999999996"/>
    <x v="12"/>
    <x v="5"/>
    <x v="0"/>
  </r>
  <r>
    <x v="88"/>
    <x v="24"/>
    <n v="11"/>
    <x v="2"/>
    <x v="1"/>
    <n v="0"/>
    <s v="Product05"/>
    <x v="3"/>
    <x v="0"/>
    <n v="133"/>
    <n v="155.61000000000001"/>
    <n v="1463"/>
    <n v="1711.71"/>
    <x v="13"/>
    <x v="5"/>
    <x v="0"/>
  </r>
  <r>
    <x v="89"/>
    <x v="32"/>
    <n v="2"/>
    <x v="1"/>
    <x v="1"/>
    <n v="0"/>
    <s v="Product21"/>
    <x v="0"/>
    <x v="0"/>
    <n v="126"/>
    <n v="162.54"/>
    <n v="252"/>
    <n v="325.08"/>
    <x v="14"/>
    <x v="5"/>
    <x v="0"/>
  </r>
  <r>
    <x v="89"/>
    <x v="4"/>
    <n v="7"/>
    <x v="1"/>
    <x v="0"/>
    <n v="0"/>
    <s v="Product35"/>
    <x v="4"/>
    <x v="3"/>
    <n v="5"/>
    <n v="6.7"/>
    <n v="35"/>
    <n v="46.9"/>
    <x v="14"/>
    <x v="5"/>
    <x v="0"/>
  </r>
  <r>
    <x v="90"/>
    <x v="9"/>
    <n v="4"/>
    <x v="2"/>
    <x v="0"/>
    <n v="0"/>
    <s v="Product14"/>
    <x v="2"/>
    <x v="1"/>
    <n v="112"/>
    <n v="146.72"/>
    <n v="448"/>
    <n v="586.88"/>
    <x v="28"/>
    <x v="5"/>
    <x v="0"/>
  </r>
  <r>
    <x v="91"/>
    <x v="24"/>
    <n v="11"/>
    <x v="2"/>
    <x v="1"/>
    <n v="0"/>
    <s v="Product05"/>
    <x v="3"/>
    <x v="0"/>
    <n v="133"/>
    <n v="155.61000000000001"/>
    <n v="1463"/>
    <n v="1711.71"/>
    <x v="0"/>
    <x v="6"/>
    <x v="0"/>
  </r>
  <r>
    <x v="92"/>
    <x v="20"/>
    <n v="11"/>
    <x v="2"/>
    <x v="1"/>
    <n v="0"/>
    <s v="Product10"/>
    <x v="2"/>
    <x v="0"/>
    <n v="148"/>
    <n v="164.28"/>
    <n v="1628"/>
    <n v="1807.08"/>
    <x v="1"/>
    <x v="6"/>
    <x v="0"/>
  </r>
  <r>
    <x v="93"/>
    <x v="38"/>
    <n v="9"/>
    <x v="1"/>
    <x v="1"/>
    <n v="0"/>
    <s v="Product33"/>
    <x v="4"/>
    <x v="1"/>
    <n v="95"/>
    <n v="119.7"/>
    <n v="855"/>
    <n v="1077.3"/>
    <x v="2"/>
    <x v="6"/>
    <x v="0"/>
  </r>
  <r>
    <x v="93"/>
    <x v="6"/>
    <n v="8"/>
    <x v="1"/>
    <x v="1"/>
    <n v="0"/>
    <s v="Product03"/>
    <x v="3"/>
    <x v="1"/>
    <n v="71"/>
    <n v="80.94"/>
    <n v="568"/>
    <n v="647.52"/>
    <x v="2"/>
    <x v="6"/>
    <x v="0"/>
  </r>
  <r>
    <x v="94"/>
    <x v="29"/>
    <n v="8"/>
    <x v="2"/>
    <x v="0"/>
    <n v="0"/>
    <s v="Product02"/>
    <x v="3"/>
    <x v="1"/>
    <n v="105"/>
    <n v="142.80000000000001"/>
    <n v="840"/>
    <n v="1142.4000000000001"/>
    <x v="15"/>
    <x v="6"/>
    <x v="0"/>
  </r>
  <r>
    <x v="95"/>
    <x v="41"/>
    <n v="15"/>
    <x v="2"/>
    <x v="1"/>
    <n v="0"/>
    <s v="Product41"/>
    <x v="1"/>
    <x v="0"/>
    <n v="138"/>
    <n v="173.88"/>
    <n v="2070"/>
    <n v="2608.1999999999998"/>
    <x v="16"/>
    <x v="6"/>
    <x v="0"/>
  </r>
  <r>
    <x v="96"/>
    <x v="3"/>
    <n v="10"/>
    <x v="2"/>
    <x v="0"/>
    <n v="0"/>
    <s v="Product04"/>
    <x v="3"/>
    <x v="2"/>
    <n v="44"/>
    <n v="48.84"/>
    <n v="440"/>
    <n v="488.40000000000003"/>
    <x v="21"/>
    <x v="6"/>
    <x v="0"/>
  </r>
  <r>
    <x v="97"/>
    <x v="13"/>
    <n v="6"/>
    <x v="0"/>
    <x v="1"/>
    <n v="0"/>
    <s v="Product34"/>
    <x v="4"/>
    <x v="2"/>
    <n v="55"/>
    <n v="58.3"/>
    <n v="330"/>
    <n v="349.79999999999995"/>
    <x v="26"/>
    <x v="6"/>
    <x v="0"/>
  </r>
  <r>
    <x v="98"/>
    <x v="37"/>
    <n v="4"/>
    <x v="0"/>
    <x v="0"/>
    <n v="0"/>
    <s v="Product09"/>
    <x v="3"/>
    <x v="3"/>
    <n v="6"/>
    <n v="7.8599999999999994"/>
    <n v="24"/>
    <n v="31.439999999999998"/>
    <x v="5"/>
    <x v="6"/>
    <x v="0"/>
  </r>
  <r>
    <x v="99"/>
    <x v="40"/>
    <n v="1"/>
    <x v="2"/>
    <x v="1"/>
    <n v="0"/>
    <s v="Product19"/>
    <x v="2"/>
    <x v="0"/>
    <n v="150"/>
    <n v="210"/>
    <n v="150"/>
    <n v="210"/>
    <x v="22"/>
    <x v="6"/>
    <x v="0"/>
  </r>
  <r>
    <x v="100"/>
    <x v="12"/>
    <n v="8"/>
    <x v="0"/>
    <x v="1"/>
    <n v="0"/>
    <s v="Product23"/>
    <x v="0"/>
    <x v="0"/>
    <n v="141"/>
    <n v="149.46"/>
    <n v="1128"/>
    <n v="1195.68"/>
    <x v="23"/>
    <x v="6"/>
    <x v="0"/>
  </r>
  <r>
    <x v="101"/>
    <x v="26"/>
    <n v="14"/>
    <x v="1"/>
    <x v="0"/>
    <n v="0"/>
    <s v="Product27"/>
    <x v="4"/>
    <x v="2"/>
    <n v="48"/>
    <n v="57.120000000000005"/>
    <n v="672"/>
    <n v="799.68000000000006"/>
    <x v="7"/>
    <x v="6"/>
    <x v="0"/>
  </r>
  <r>
    <x v="102"/>
    <x v="1"/>
    <n v="11"/>
    <x v="1"/>
    <x v="0"/>
    <n v="0"/>
    <s v="Product38"/>
    <x v="1"/>
    <x v="1"/>
    <n v="72"/>
    <n v="79.92"/>
    <n v="792"/>
    <n v="879.12"/>
    <x v="9"/>
    <x v="6"/>
    <x v="0"/>
  </r>
  <r>
    <x v="102"/>
    <x v="23"/>
    <n v="5"/>
    <x v="2"/>
    <x v="0"/>
    <n v="0"/>
    <s v="Product43"/>
    <x v="1"/>
    <x v="1"/>
    <n v="67"/>
    <n v="83.08"/>
    <n v="335"/>
    <n v="415.4"/>
    <x v="9"/>
    <x v="6"/>
    <x v="0"/>
  </r>
  <r>
    <x v="103"/>
    <x v="19"/>
    <n v="15"/>
    <x v="2"/>
    <x v="0"/>
    <n v="0"/>
    <s v="Product29"/>
    <x v="4"/>
    <x v="2"/>
    <n v="47"/>
    <n v="53.11"/>
    <n v="705"/>
    <n v="796.65"/>
    <x v="10"/>
    <x v="6"/>
    <x v="0"/>
  </r>
  <r>
    <x v="104"/>
    <x v="42"/>
    <n v="3"/>
    <x v="0"/>
    <x v="1"/>
    <n v="0"/>
    <s v="Product26"/>
    <x v="4"/>
    <x v="3"/>
    <n v="18"/>
    <n v="24.66"/>
    <n v="54"/>
    <n v="73.98"/>
    <x v="18"/>
    <x v="6"/>
    <x v="0"/>
  </r>
  <r>
    <x v="104"/>
    <x v="0"/>
    <n v="14"/>
    <x v="1"/>
    <x v="1"/>
    <n v="0"/>
    <s v="Product24"/>
    <x v="0"/>
    <x v="0"/>
    <n v="144"/>
    <n v="156.96"/>
    <n v="2016"/>
    <n v="2197.44"/>
    <x v="18"/>
    <x v="6"/>
    <x v="0"/>
  </r>
  <r>
    <x v="105"/>
    <x v="43"/>
    <n v="7"/>
    <x v="0"/>
    <x v="0"/>
    <n v="0"/>
    <s v="Product36"/>
    <x v="4"/>
    <x v="1"/>
    <n v="90"/>
    <n v="96.3"/>
    <n v="630"/>
    <n v="674.1"/>
    <x v="19"/>
    <x v="6"/>
    <x v="0"/>
  </r>
  <r>
    <x v="105"/>
    <x v="8"/>
    <n v="8"/>
    <x v="2"/>
    <x v="0"/>
    <n v="0"/>
    <s v="Product37"/>
    <x v="1"/>
    <x v="1"/>
    <n v="67"/>
    <n v="85.76"/>
    <n v="536"/>
    <n v="686.08"/>
    <x v="19"/>
    <x v="6"/>
    <x v="0"/>
  </r>
  <r>
    <x v="106"/>
    <x v="37"/>
    <n v="4"/>
    <x v="1"/>
    <x v="1"/>
    <n v="0"/>
    <s v="Product09"/>
    <x v="3"/>
    <x v="3"/>
    <n v="6"/>
    <n v="7.8599999999999994"/>
    <n v="24"/>
    <n v="31.439999999999998"/>
    <x v="27"/>
    <x v="6"/>
    <x v="0"/>
  </r>
  <r>
    <x v="107"/>
    <x v="11"/>
    <n v="15"/>
    <x v="1"/>
    <x v="1"/>
    <n v="0"/>
    <s v="Product44"/>
    <x v="1"/>
    <x v="1"/>
    <n v="76"/>
    <n v="82.08"/>
    <n v="1140"/>
    <n v="1231.2"/>
    <x v="28"/>
    <x v="6"/>
    <x v="0"/>
  </r>
  <r>
    <x v="108"/>
    <x v="16"/>
    <n v="11"/>
    <x v="2"/>
    <x v="1"/>
    <n v="0"/>
    <s v="Product01"/>
    <x v="3"/>
    <x v="1"/>
    <n v="98"/>
    <n v="103.88"/>
    <n v="1078"/>
    <n v="1142.6799999999998"/>
    <x v="0"/>
    <x v="7"/>
    <x v="0"/>
  </r>
  <r>
    <x v="109"/>
    <x v="12"/>
    <n v="3"/>
    <x v="2"/>
    <x v="0"/>
    <n v="0"/>
    <s v="Product23"/>
    <x v="0"/>
    <x v="0"/>
    <n v="141"/>
    <n v="149.46"/>
    <n v="423"/>
    <n v="448.38"/>
    <x v="1"/>
    <x v="7"/>
    <x v="0"/>
  </r>
  <r>
    <x v="110"/>
    <x v="22"/>
    <n v="13"/>
    <x v="1"/>
    <x v="0"/>
    <n v="0"/>
    <s v="Product22"/>
    <x v="0"/>
    <x v="0"/>
    <n v="121"/>
    <n v="141.57"/>
    <n v="1573"/>
    <n v="1840.4099999999999"/>
    <x v="2"/>
    <x v="7"/>
    <x v="0"/>
  </r>
  <r>
    <x v="110"/>
    <x v="13"/>
    <n v="12"/>
    <x v="1"/>
    <x v="0"/>
    <n v="0"/>
    <s v="Product34"/>
    <x v="4"/>
    <x v="2"/>
    <n v="55"/>
    <n v="58.3"/>
    <n v="660"/>
    <n v="699.59999999999991"/>
    <x v="2"/>
    <x v="7"/>
    <x v="0"/>
  </r>
  <r>
    <x v="111"/>
    <x v="33"/>
    <n v="14"/>
    <x v="2"/>
    <x v="1"/>
    <n v="0"/>
    <s v="Product28"/>
    <x v="4"/>
    <x v="3"/>
    <n v="37"/>
    <n v="41.81"/>
    <n v="518"/>
    <n v="585.34"/>
    <x v="15"/>
    <x v="7"/>
    <x v="0"/>
  </r>
  <r>
    <x v="112"/>
    <x v="8"/>
    <n v="1"/>
    <x v="0"/>
    <x v="1"/>
    <n v="0"/>
    <s v="Product37"/>
    <x v="1"/>
    <x v="1"/>
    <n v="67"/>
    <n v="85.76"/>
    <n v="67"/>
    <n v="85.76"/>
    <x v="16"/>
    <x v="7"/>
    <x v="0"/>
  </r>
  <r>
    <x v="113"/>
    <x v="24"/>
    <n v="4"/>
    <x v="0"/>
    <x v="1"/>
    <n v="0"/>
    <s v="Product05"/>
    <x v="3"/>
    <x v="0"/>
    <n v="133"/>
    <n v="155.61000000000001"/>
    <n v="532"/>
    <n v="622.44000000000005"/>
    <x v="26"/>
    <x v="7"/>
    <x v="0"/>
  </r>
  <r>
    <x v="113"/>
    <x v="11"/>
    <n v="10"/>
    <x v="1"/>
    <x v="1"/>
    <n v="0"/>
    <s v="Product44"/>
    <x v="1"/>
    <x v="1"/>
    <n v="76"/>
    <n v="82.08"/>
    <n v="760"/>
    <n v="820.8"/>
    <x v="26"/>
    <x v="7"/>
    <x v="0"/>
  </r>
  <r>
    <x v="113"/>
    <x v="15"/>
    <n v="6"/>
    <x v="2"/>
    <x v="1"/>
    <n v="0"/>
    <s v="Product06"/>
    <x v="3"/>
    <x v="1"/>
    <n v="75"/>
    <n v="85.5"/>
    <n v="450"/>
    <n v="513"/>
    <x v="26"/>
    <x v="7"/>
    <x v="0"/>
  </r>
  <r>
    <x v="114"/>
    <x v="12"/>
    <n v="4"/>
    <x v="2"/>
    <x v="0"/>
    <n v="0"/>
    <s v="Product23"/>
    <x v="0"/>
    <x v="0"/>
    <n v="141"/>
    <n v="149.46"/>
    <n v="564"/>
    <n v="597.84"/>
    <x v="5"/>
    <x v="7"/>
    <x v="0"/>
  </r>
  <r>
    <x v="115"/>
    <x v="31"/>
    <n v="13"/>
    <x v="2"/>
    <x v="0"/>
    <n v="0"/>
    <s v="Product11"/>
    <x v="2"/>
    <x v="2"/>
    <n v="44"/>
    <n v="48.4"/>
    <n v="572"/>
    <n v="629.19999999999993"/>
    <x v="22"/>
    <x v="7"/>
    <x v="0"/>
  </r>
  <r>
    <x v="115"/>
    <x v="26"/>
    <n v="9"/>
    <x v="2"/>
    <x v="0"/>
    <n v="0"/>
    <s v="Product27"/>
    <x v="4"/>
    <x v="2"/>
    <n v="48"/>
    <n v="57.120000000000005"/>
    <n v="432"/>
    <n v="514.08000000000004"/>
    <x v="22"/>
    <x v="7"/>
    <x v="0"/>
  </r>
  <r>
    <x v="116"/>
    <x v="6"/>
    <n v="3"/>
    <x v="1"/>
    <x v="0"/>
    <n v="0"/>
    <s v="Product03"/>
    <x v="3"/>
    <x v="1"/>
    <n v="71"/>
    <n v="80.94"/>
    <n v="213"/>
    <n v="242.82"/>
    <x v="23"/>
    <x v="7"/>
    <x v="0"/>
  </r>
  <r>
    <x v="117"/>
    <x v="7"/>
    <n v="6"/>
    <x v="2"/>
    <x v="0"/>
    <n v="0"/>
    <s v="Product25"/>
    <x v="0"/>
    <x v="3"/>
    <n v="7"/>
    <n v="8.33"/>
    <n v="42"/>
    <n v="49.980000000000004"/>
    <x v="7"/>
    <x v="7"/>
    <x v="0"/>
  </r>
  <r>
    <x v="118"/>
    <x v="14"/>
    <n v="15"/>
    <x v="2"/>
    <x v="1"/>
    <n v="0"/>
    <s v="Product20"/>
    <x v="0"/>
    <x v="2"/>
    <n v="61"/>
    <n v="76.25"/>
    <n v="915"/>
    <n v="1143.75"/>
    <x v="9"/>
    <x v="7"/>
    <x v="0"/>
  </r>
  <r>
    <x v="118"/>
    <x v="5"/>
    <n v="9"/>
    <x v="2"/>
    <x v="0"/>
    <n v="0"/>
    <s v="Product31"/>
    <x v="4"/>
    <x v="1"/>
    <n v="93"/>
    <n v="104.16"/>
    <n v="837"/>
    <n v="937.43999999999994"/>
    <x v="9"/>
    <x v="7"/>
    <x v="0"/>
  </r>
  <r>
    <x v="118"/>
    <x v="33"/>
    <n v="13"/>
    <x v="2"/>
    <x v="0"/>
    <n v="0"/>
    <s v="Product28"/>
    <x v="4"/>
    <x v="3"/>
    <n v="37"/>
    <n v="41.81"/>
    <n v="481"/>
    <n v="543.53"/>
    <x v="9"/>
    <x v="7"/>
    <x v="0"/>
  </r>
  <r>
    <x v="119"/>
    <x v="34"/>
    <n v="4"/>
    <x v="2"/>
    <x v="0"/>
    <n v="0"/>
    <s v="Product39"/>
    <x v="1"/>
    <x v="3"/>
    <n v="37"/>
    <n v="42.55"/>
    <n v="148"/>
    <n v="170.2"/>
    <x v="12"/>
    <x v="7"/>
    <x v="0"/>
  </r>
  <r>
    <x v="120"/>
    <x v="13"/>
    <n v="12"/>
    <x v="0"/>
    <x v="0"/>
    <n v="0"/>
    <s v="Product34"/>
    <x v="4"/>
    <x v="2"/>
    <n v="55"/>
    <n v="58.3"/>
    <n v="660"/>
    <n v="699.59999999999991"/>
    <x v="28"/>
    <x v="7"/>
    <x v="0"/>
  </r>
  <r>
    <x v="121"/>
    <x v="2"/>
    <n v="13"/>
    <x v="2"/>
    <x v="0"/>
    <n v="0"/>
    <s v="Product13"/>
    <x v="2"/>
    <x v="1"/>
    <n v="112"/>
    <n v="122.08"/>
    <n v="1456"/>
    <n v="1587.04"/>
    <x v="24"/>
    <x v="7"/>
    <x v="0"/>
  </r>
  <r>
    <x v="122"/>
    <x v="16"/>
    <n v="2"/>
    <x v="2"/>
    <x v="0"/>
    <n v="0"/>
    <s v="Product01"/>
    <x v="3"/>
    <x v="1"/>
    <n v="98"/>
    <n v="103.88"/>
    <n v="196"/>
    <n v="207.76"/>
    <x v="25"/>
    <x v="7"/>
    <x v="0"/>
  </r>
  <r>
    <x v="122"/>
    <x v="4"/>
    <n v="11"/>
    <x v="2"/>
    <x v="0"/>
    <n v="0"/>
    <s v="Product35"/>
    <x v="4"/>
    <x v="3"/>
    <n v="5"/>
    <n v="6.7"/>
    <n v="55"/>
    <n v="73.7"/>
    <x v="25"/>
    <x v="7"/>
    <x v="0"/>
  </r>
  <r>
    <x v="123"/>
    <x v="0"/>
    <n v="1"/>
    <x v="0"/>
    <x v="1"/>
    <n v="0"/>
    <s v="Product24"/>
    <x v="0"/>
    <x v="0"/>
    <n v="144"/>
    <n v="156.96"/>
    <n v="144"/>
    <n v="156.96"/>
    <x v="0"/>
    <x v="8"/>
    <x v="0"/>
  </r>
  <r>
    <x v="123"/>
    <x v="6"/>
    <n v="14"/>
    <x v="1"/>
    <x v="0"/>
    <n v="0"/>
    <s v="Product03"/>
    <x v="3"/>
    <x v="1"/>
    <n v="71"/>
    <n v="80.94"/>
    <n v="994"/>
    <n v="1133.1599999999999"/>
    <x v="0"/>
    <x v="8"/>
    <x v="0"/>
  </r>
  <r>
    <x v="124"/>
    <x v="41"/>
    <n v="8"/>
    <x v="2"/>
    <x v="0"/>
    <n v="0"/>
    <s v="Product41"/>
    <x v="1"/>
    <x v="0"/>
    <n v="138"/>
    <n v="173.88"/>
    <n v="1104"/>
    <n v="1391.04"/>
    <x v="2"/>
    <x v="8"/>
    <x v="0"/>
  </r>
  <r>
    <x v="125"/>
    <x v="33"/>
    <n v="7"/>
    <x v="2"/>
    <x v="0"/>
    <n v="0"/>
    <s v="Product28"/>
    <x v="4"/>
    <x v="3"/>
    <n v="37"/>
    <n v="41.81"/>
    <n v="259"/>
    <n v="292.67"/>
    <x v="3"/>
    <x v="8"/>
    <x v="0"/>
  </r>
  <r>
    <x v="125"/>
    <x v="12"/>
    <n v="15"/>
    <x v="2"/>
    <x v="0"/>
    <n v="0"/>
    <s v="Product23"/>
    <x v="0"/>
    <x v="0"/>
    <n v="141"/>
    <n v="149.46"/>
    <n v="2115"/>
    <n v="2241.9"/>
    <x v="3"/>
    <x v="8"/>
    <x v="0"/>
  </r>
  <r>
    <x v="126"/>
    <x v="18"/>
    <n v="1"/>
    <x v="2"/>
    <x v="1"/>
    <n v="0"/>
    <s v="Product32"/>
    <x v="4"/>
    <x v="1"/>
    <n v="89"/>
    <n v="117.48"/>
    <n v="89"/>
    <n v="117.48"/>
    <x v="15"/>
    <x v="8"/>
    <x v="0"/>
  </r>
  <r>
    <x v="127"/>
    <x v="40"/>
    <n v="5"/>
    <x v="2"/>
    <x v="0"/>
    <n v="0"/>
    <s v="Product19"/>
    <x v="2"/>
    <x v="0"/>
    <n v="150"/>
    <n v="210"/>
    <n v="750"/>
    <n v="1050"/>
    <x v="20"/>
    <x v="8"/>
    <x v="0"/>
  </r>
  <r>
    <x v="128"/>
    <x v="11"/>
    <n v="4"/>
    <x v="2"/>
    <x v="0"/>
    <n v="0"/>
    <s v="Product44"/>
    <x v="1"/>
    <x v="1"/>
    <n v="76"/>
    <n v="82.08"/>
    <n v="304"/>
    <n v="328.32"/>
    <x v="4"/>
    <x v="8"/>
    <x v="0"/>
  </r>
  <r>
    <x v="129"/>
    <x v="28"/>
    <n v="6"/>
    <x v="2"/>
    <x v="0"/>
    <n v="0"/>
    <s v="Product30"/>
    <x v="4"/>
    <x v="0"/>
    <n v="148"/>
    <n v="201.28"/>
    <n v="888"/>
    <n v="1207.68"/>
    <x v="26"/>
    <x v="8"/>
    <x v="0"/>
  </r>
  <r>
    <x v="129"/>
    <x v="16"/>
    <n v="9"/>
    <x v="0"/>
    <x v="0"/>
    <n v="0"/>
    <s v="Product01"/>
    <x v="3"/>
    <x v="1"/>
    <n v="98"/>
    <n v="103.88"/>
    <n v="882"/>
    <n v="934.92"/>
    <x v="26"/>
    <x v="8"/>
    <x v="0"/>
  </r>
  <r>
    <x v="129"/>
    <x v="42"/>
    <n v="2"/>
    <x v="2"/>
    <x v="0"/>
    <n v="0"/>
    <s v="Product26"/>
    <x v="4"/>
    <x v="3"/>
    <n v="18"/>
    <n v="24.66"/>
    <n v="36"/>
    <n v="49.32"/>
    <x v="26"/>
    <x v="8"/>
    <x v="0"/>
  </r>
  <r>
    <x v="130"/>
    <x v="16"/>
    <n v="6"/>
    <x v="0"/>
    <x v="0"/>
    <n v="0"/>
    <s v="Product01"/>
    <x v="3"/>
    <x v="1"/>
    <n v="98"/>
    <n v="103.88"/>
    <n v="588"/>
    <n v="623.28"/>
    <x v="5"/>
    <x v="8"/>
    <x v="0"/>
  </r>
  <r>
    <x v="131"/>
    <x v="41"/>
    <n v="7"/>
    <x v="2"/>
    <x v="1"/>
    <n v="0"/>
    <s v="Product41"/>
    <x v="1"/>
    <x v="0"/>
    <n v="138"/>
    <n v="173.88"/>
    <n v="966"/>
    <n v="1217.1599999999999"/>
    <x v="22"/>
    <x v="8"/>
    <x v="0"/>
  </r>
  <r>
    <x v="132"/>
    <x v="10"/>
    <n v="6"/>
    <x v="2"/>
    <x v="0"/>
    <n v="0"/>
    <s v="Product42"/>
    <x v="1"/>
    <x v="0"/>
    <n v="120"/>
    <n v="162"/>
    <n v="720"/>
    <n v="972"/>
    <x v="17"/>
    <x v="8"/>
    <x v="0"/>
  </r>
  <r>
    <x v="132"/>
    <x v="10"/>
    <n v="14"/>
    <x v="2"/>
    <x v="0"/>
    <n v="0"/>
    <s v="Product42"/>
    <x v="1"/>
    <x v="0"/>
    <n v="120"/>
    <n v="162"/>
    <n v="1680"/>
    <n v="2268"/>
    <x v="17"/>
    <x v="8"/>
    <x v="0"/>
  </r>
  <r>
    <x v="133"/>
    <x v="14"/>
    <n v="7"/>
    <x v="0"/>
    <x v="1"/>
    <n v="0"/>
    <s v="Product20"/>
    <x v="0"/>
    <x v="2"/>
    <n v="61"/>
    <n v="76.25"/>
    <n v="427"/>
    <n v="533.75"/>
    <x v="10"/>
    <x v="8"/>
    <x v="0"/>
  </r>
  <r>
    <x v="134"/>
    <x v="17"/>
    <n v="2"/>
    <x v="1"/>
    <x v="1"/>
    <n v="0"/>
    <s v="Product40"/>
    <x v="1"/>
    <x v="1"/>
    <n v="90"/>
    <n v="115.2"/>
    <n v="180"/>
    <n v="230.4"/>
    <x v="18"/>
    <x v="8"/>
    <x v="0"/>
  </r>
  <r>
    <x v="134"/>
    <x v="29"/>
    <n v="4"/>
    <x v="2"/>
    <x v="1"/>
    <n v="0"/>
    <s v="Product02"/>
    <x v="3"/>
    <x v="1"/>
    <n v="105"/>
    <n v="142.80000000000001"/>
    <n v="420"/>
    <n v="571.20000000000005"/>
    <x v="18"/>
    <x v="8"/>
    <x v="0"/>
  </r>
  <r>
    <x v="135"/>
    <x v="30"/>
    <n v="12"/>
    <x v="2"/>
    <x v="1"/>
    <n v="0"/>
    <s v="Product18"/>
    <x v="2"/>
    <x v="3"/>
    <n v="37"/>
    <n v="49.21"/>
    <n v="444"/>
    <n v="590.52"/>
    <x v="19"/>
    <x v="8"/>
    <x v="0"/>
  </r>
  <r>
    <x v="135"/>
    <x v="32"/>
    <n v="7"/>
    <x v="1"/>
    <x v="0"/>
    <n v="0"/>
    <s v="Product21"/>
    <x v="0"/>
    <x v="0"/>
    <n v="126"/>
    <n v="162.54"/>
    <n v="882"/>
    <n v="1137.78"/>
    <x v="19"/>
    <x v="8"/>
    <x v="0"/>
  </r>
  <r>
    <x v="136"/>
    <x v="13"/>
    <n v="1"/>
    <x v="2"/>
    <x v="1"/>
    <n v="0"/>
    <s v="Product34"/>
    <x v="4"/>
    <x v="2"/>
    <n v="55"/>
    <n v="58.3"/>
    <n v="55"/>
    <n v="58.3"/>
    <x v="13"/>
    <x v="8"/>
    <x v="0"/>
  </r>
  <r>
    <x v="137"/>
    <x v="9"/>
    <n v="9"/>
    <x v="1"/>
    <x v="0"/>
    <n v="0"/>
    <s v="Product14"/>
    <x v="2"/>
    <x v="1"/>
    <n v="112"/>
    <n v="146.72"/>
    <n v="1008"/>
    <n v="1320.48"/>
    <x v="24"/>
    <x v="8"/>
    <x v="0"/>
  </r>
  <r>
    <x v="137"/>
    <x v="15"/>
    <n v="5"/>
    <x v="1"/>
    <x v="0"/>
    <n v="0"/>
    <s v="Product06"/>
    <x v="3"/>
    <x v="1"/>
    <n v="75"/>
    <n v="85.5"/>
    <n v="375"/>
    <n v="427.5"/>
    <x v="24"/>
    <x v="8"/>
    <x v="0"/>
  </r>
  <r>
    <x v="138"/>
    <x v="28"/>
    <n v="14"/>
    <x v="1"/>
    <x v="1"/>
    <n v="0"/>
    <s v="Product30"/>
    <x v="4"/>
    <x v="0"/>
    <n v="148"/>
    <n v="201.28"/>
    <n v="2072"/>
    <n v="2817.92"/>
    <x v="0"/>
    <x v="9"/>
    <x v="0"/>
  </r>
  <r>
    <x v="139"/>
    <x v="9"/>
    <n v="15"/>
    <x v="2"/>
    <x v="0"/>
    <n v="0"/>
    <s v="Product14"/>
    <x v="2"/>
    <x v="1"/>
    <n v="112"/>
    <n v="146.72"/>
    <n v="1680"/>
    <n v="2200.8000000000002"/>
    <x v="1"/>
    <x v="9"/>
    <x v="0"/>
  </r>
  <r>
    <x v="140"/>
    <x v="40"/>
    <n v="9"/>
    <x v="2"/>
    <x v="0"/>
    <n v="0"/>
    <s v="Product19"/>
    <x v="2"/>
    <x v="0"/>
    <n v="150"/>
    <n v="210"/>
    <n v="1350"/>
    <n v="1890"/>
    <x v="2"/>
    <x v="9"/>
    <x v="0"/>
  </r>
  <r>
    <x v="141"/>
    <x v="4"/>
    <n v="1"/>
    <x v="2"/>
    <x v="0"/>
    <n v="0"/>
    <s v="Product35"/>
    <x v="4"/>
    <x v="3"/>
    <n v="5"/>
    <n v="6.7"/>
    <n v="5"/>
    <n v="6.7"/>
    <x v="16"/>
    <x v="9"/>
    <x v="0"/>
  </r>
  <r>
    <x v="141"/>
    <x v="43"/>
    <n v="12"/>
    <x v="1"/>
    <x v="0"/>
    <n v="0"/>
    <s v="Product36"/>
    <x v="4"/>
    <x v="1"/>
    <n v="90"/>
    <n v="96.3"/>
    <n v="1080"/>
    <n v="1155.5999999999999"/>
    <x v="16"/>
    <x v="9"/>
    <x v="0"/>
  </r>
  <r>
    <x v="142"/>
    <x v="42"/>
    <n v="6"/>
    <x v="2"/>
    <x v="1"/>
    <n v="0"/>
    <s v="Product26"/>
    <x v="4"/>
    <x v="3"/>
    <n v="18"/>
    <n v="24.66"/>
    <n v="108"/>
    <n v="147.96"/>
    <x v="20"/>
    <x v="9"/>
    <x v="0"/>
  </r>
  <r>
    <x v="143"/>
    <x v="1"/>
    <n v="5"/>
    <x v="2"/>
    <x v="1"/>
    <n v="0"/>
    <s v="Product38"/>
    <x v="1"/>
    <x v="1"/>
    <n v="72"/>
    <n v="79.92"/>
    <n v="360"/>
    <n v="399.6"/>
    <x v="4"/>
    <x v="9"/>
    <x v="0"/>
  </r>
  <r>
    <x v="143"/>
    <x v="18"/>
    <n v="11"/>
    <x v="1"/>
    <x v="1"/>
    <n v="0"/>
    <s v="Product32"/>
    <x v="4"/>
    <x v="1"/>
    <n v="89"/>
    <n v="117.48"/>
    <n v="979"/>
    <n v="1292.28"/>
    <x v="4"/>
    <x v="9"/>
    <x v="0"/>
  </r>
  <r>
    <x v="144"/>
    <x v="4"/>
    <n v="14"/>
    <x v="2"/>
    <x v="1"/>
    <n v="0"/>
    <s v="Product35"/>
    <x v="4"/>
    <x v="3"/>
    <n v="5"/>
    <n v="6.7"/>
    <n v="70"/>
    <n v="93.8"/>
    <x v="26"/>
    <x v="9"/>
    <x v="0"/>
  </r>
  <r>
    <x v="145"/>
    <x v="31"/>
    <n v="15"/>
    <x v="2"/>
    <x v="1"/>
    <n v="0"/>
    <s v="Product11"/>
    <x v="2"/>
    <x v="2"/>
    <n v="44"/>
    <n v="48.4"/>
    <n v="660"/>
    <n v="726"/>
    <x v="5"/>
    <x v="9"/>
    <x v="0"/>
  </r>
  <r>
    <x v="146"/>
    <x v="26"/>
    <n v="8"/>
    <x v="1"/>
    <x v="0"/>
    <n v="0"/>
    <s v="Product27"/>
    <x v="4"/>
    <x v="2"/>
    <n v="48"/>
    <n v="57.120000000000005"/>
    <n v="384"/>
    <n v="456.96000000000004"/>
    <x v="6"/>
    <x v="9"/>
    <x v="0"/>
  </r>
  <r>
    <x v="147"/>
    <x v="16"/>
    <n v="13"/>
    <x v="2"/>
    <x v="0"/>
    <n v="0"/>
    <s v="Product01"/>
    <x v="3"/>
    <x v="1"/>
    <n v="98"/>
    <n v="103.88"/>
    <n v="1274"/>
    <n v="1350.44"/>
    <x v="30"/>
    <x v="9"/>
    <x v="0"/>
  </r>
  <r>
    <x v="148"/>
    <x v="7"/>
    <n v="6"/>
    <x v="1"/>
    <x v="1"/>
    <n v="0"/>
    <s v="Product25"/>
    <x v="0"/>
    <x v="3"/>
    <n v="7"/>
    <n v="8.33"/>
    <n v="42"/>
    <n v="49.980000000000004"/>
    <x v="7"/>
    <x v="9"/>
    <x v="0"/>
  </r>
  <r>
    <x v="148"/>
    <x v="32"/>
    <n v="13"/>
    <x v="1"/>
    <x v="1"/>
    <n v="0"/>
    <s v="Product21"/>
    <x v="0"/>
    <x v="0"/>
    <n v="126"/>
    <n v="162.54"/>
    <n v="1638"/>
    <n v="2113.02"/>
    <x v="7"/>
    <x v="9"/>
    <x v="0"/>
  </r>
  <r>
    <x v="149"/>
    <x v="31"/>
    <n v="7"/>
    <x v="2"/>
    <x v="1"/>
    <n v="0"/>
    <s v="Product11"/>
    <x v="2"/>
    <x v="2"/>
    <n v="44"/>
    <n v="48.4"/>
    <n v="308"/>
    <n v="338.8"/>
    <x v="18"/>
    <x v="9"/>
    <x v="0"/>
  </r>
  <r>
    <x v="149"/>
    <x v="0"/>
    <n v="13"/>
    <x v="1"/>
    <x v="1"/>
    <n v="0"/>
    <s v="Product24"/>
    <x v="0"/>
    <x v="0"/>
    <n v="144"/>
    <n v="156.96"/>
    <n v="1872"/>
    <n v="2040.48"/>
    <x v="18"/>
    <x v="9"/>
    <x v="0"/>
  </r>
  <r>
    <x v="149"/>
    <x v="37"/>
    <n v="1"/>
    <x v="2"/>
    <x v="1"/>
    <n v="0"/>
    <s v="Product09"/>
    <x v="3"/>
    <x v="3"/>
    <n v="6"/>
    <n v="7.8599999999999994"/>
    <n v="6"/>
    <n v="7.8599999999999994"/>
    <x v="18"/>
    <x v="9"/>
    <x v="0"/>
  </r>
  <r>
    <x v="150"/>
    <x v="31"/>
    <n v="3"/>
    <x v="0"/>
    <x v="1"/>
    <n v="0"/>
    <s v="Product11"/>
    <x v="2"/>
    <x v="2"/>
    <n v="44"/>
    <n v="48.4"/>
    <n v="132"/>
    <n v="145.19999999999999"/>
    <x v="27"/>
    <x v="9"/>
    <x v="0"/>
  </r>
  <r>
    <x v="151"/>
    <x v="11"/>
    <n v="9"/>
    <x v="1"/>
    <x v="1"/>
    <n v="0"/>
    <s v="Product44"/>
    <x v="1"/>
    <x v="1"/>
    <n v="76"/>
    <n v="82.08"/>
    <n v="684"/>
    <n v="738.72"/>
    <x v="11"/>
    <x v="9"/>
    <x v="0"/>
  </r>
  <r>
    <x v="152"/>
    <x v="3"/>
    <n v="6"/>
    <x v="0"/>
    <x v="1"/>
    <n v="0"/>
    <s v="Product04"/>
    <x v="3"/>
    <x v="2"/>
    <n v="44"/>
    <n v="48.84"/>
    <n v="264"/>
    <n v="293.04000000000002"/>
    <x v="12"/>
    <x v="9"/>
    <x v="0"/>
  </r>
  <r>
    <x v="153"/>
    <x v="25"/>
    <n v="1"/>
    <x v="2"/>
    <x v="1"/>
    <n v="0"/>
    <s v="Product08"/>
    <x v="3"/>
    <x v="1"/>
    <n v="83"/>
    <n v="94.62"/>
    <n v="83"/>
    <n v="94.62"/>
    <x v="14"/>
    <x v="9"/>
    <x v="0"/>
  </r>
  <r>
    <x v="154"/>
    <x v="1"/>
    <n v="14"/>
    <x v="1"/>
    <x v="0"/>
    <n v="0"/>
    <s v="Product38"/>
    <x v="1"/>
    <x v="1"/>
    <n v="72"/>
    <n v="79.92"/>
    <n v="1008"/>
    <n v="1118.8800000000001"/>
    <x v="28"/>
    <x v="9"/>
    <x v="0"/>
  </r>
  <r>
    <x v="155"/>
    <x v="32"/>
    <n v="6"/>
    <x v="1"/>
    <x v="1"/>
    <n v="0"/>
    <s v="Product21"/>
    <x v="0"/>
    <x v="0"/>
    <n v="126"/>
    <n v="162.54"/>
    <n v="756"/>
    <n v="975.24"/>
    <x v="25"/>
    <x v="9"/>
    <x v="0"/>
  </r>
  <r>
    <x v="156"/>
    <x v="2"/>
    <n v="12"/>
    <x v="2"/>
    <x v="1"/>
    <n v="0"/>
    <s v="Product13"/>
    <x v="2"/>
    <x v="1"/>
    <n v="112"/>
    <n v="122.08"/>
    <n v="1344"/>
    <n v="1464.96"/>
    <x v="2"/>
    <x v="10"/>
    <x v="0"/>
  </r>
  <r>
    <x v="157"/>
    <x v="43"/>
    <n v="10"/>
    <x v="2"/>
    <x v="0"/>
    <n v="0"/>
    <s v="Product36"/>
    <x v="4"/>
    <x v="1"/>
    <n v="90"/>
    <n v="96.3"/>
    <n v="900"/>
    <n v="963"/>
    <x v="16"/>
    <x v="10"/>
    <x v="0"/>
  </r>
  <r>
    <x v="158"/>
    <x v="36"/>
    <n v="15"/>
    <x v="2"/>
    <x v="0"/>
    <n v="0"/>
    <s v="Product07"/>
    <x v="3"/>
    <x v="2"/>
    <n v="43"/>
    <n v="47.730000000000004"/>
    <n v="645"/>
    <n v="715.95"/>
    <x v="21"/>
    <x v="10"/>
    <x v="0"/>
  </r>
  <r>
    <x v="159"/>
    <x v="10"/>
    <n v="6"/>
    <x v="1"/>
    <x v="1"/>
    <n v="0"/>
    <s v="Product42"/>
    <x v="1"/>
    <x v="0"/>
    <n v="120"/>
    <n v="162"/>
    <n v="720"/>
    <n v="972"/>
    <x v="26"/>
    <x v="10"/>
    <x v="0"/>
  </r>
  <r>
    <x v="160"/>
    <x v="17"/>
    <n v="12"/>
    <x v="0"/>
    <x v="0"/>
    <n v="0"/>
    <s v="Product40"/>
    <x v="1"/>
    <x v="1"/>
    <n v="90"/>
    <n v="115.2"/>
    <n v="1080"/>
    <n v="1382.4"/>
    <x v="5"/>
    <x v="10"/>
    <x v="0"/>
  </r>
  <r>
    <x v="161"/>
    <x v="20"/>
    <n v="3"/>
    <x v="1"/>
    <x v="1"/>
    <n v="0"/>
    <s v="Product10"/>
    <x v="2"/>
    <x v="0"/>
    <n v="148"/>
    <n v="164.28"/>
    <n v="444"/>
    <n v="492.84000000000003"/>
    <x v="6"/>
    <x v="10"/>
    <x v="0"/>
  </r>
  <r>
    <x v="162"/>
    <x v="13"/>
    <n v="14"/>
    <x v="1"/>
    <x v="0"/>
    <n v="0"/>
    <s v="Product34"/>
    <x v="4"/>
    <x v="2"/>
    <n v="55"/>
    <n v="58.3"/>
    <n v="770"/>
    <n v="816.19999999999993"/>
    <x v="9"/>
    <x v="10"/>
    <x v="0"/>
  </r>
  <r>
    <x v="162"/>
    <x v="25"/>
    <n v="11"/>
    <x v="1"/>
    <x v="1"/>
    <n v="0"/>
    <s v="Product08"/>
    <x v="3"/>
    <x v="1"/>
    <n v="83"/>
    <n v="94.62"/>
    <n v="913"/>
    <n v="1040.8200000000002"/>
    <x v="9"/>
    <x v="10"/>
    <x v="0"/>
  </r>
  <r>
    <x v="163"/>
    <x v="9"/>
    <n v="1"/>
    <x v="0"/>
    <x v="0"/>
    <n v="0"/>
    <s v="Product14"/>
    <x v="2"/>
    <x v="1"/>
    <n v="112"/>
    <n v="146.72"/>
    <n v="112"/>
    <n v="146.72"/>
    <x v="10"/>
    <x v="10"/>
    <x v="0"/>
  </r>
  <r>
    <x v="163"/>
    <x v="15"/>
    <n v="1"/>
    <x v="1"/>
    <x v="1"/>
    <n v="0"/>
    <s v="Product06"/>
    <x v="3"/>
    <x v="1"/>
    <n v="75"/>
    <n v="85.5"/>
    <n v="75"/>
    <n v="85.5"/>
    <x v="10"/>
    <x v="10"/>
    <x v="0"/>
  </r>
  <r>
    <x v="164"/>
    <x v="35"/>
    <n v="8"/>
    <x v="1"/>
    <x v="0"/>
    <n v="0"/>
    <s v="Product12"/>
    <x v="2"/>
    <x v="1"/>
    <n v="73"/>
    <n v="94.17"/>
    <n v="584"/>
    <n v="753.36"/>
    <x v="13"/>
    <x v="10"/>
    <x v="0"/>
  </r>
  <r>
    <x v="165"/>
    <x v="17"/>
    <n v="2"/>
    <x v="2"/>
    <x v="1"/>
    <n v="0"/>
    <s v="Product40"/>
    <x v="1"/>
    <x v="1"/>
    <n v="90"/>
    <n v="115.2"/>
    <n v="180"/>
    <n v="230.4"/>
    <x v="14"/>
    <x v="10"/>
    <x v="0"/>
  </r>
  <r>
    <x v="166"/>
    <x v="34"/>
    <n v="15"/>
    <x v="2"/>
    <x v="0"/>
    <n v="0"/>
    <s v="Product39"/>
    <x v="1"/>
    <x v="3"/>
    <n v="37"/>
    <n v="42.55"/>
    <n v="555"/>
    <n v="638.25"/>
    <x v="24"/>
    <x v="10"/>
    <x v="0"/>
  </r>
  <r>
    <x v="167"/>
    <x v="21"/>
    <n v="10"/>
    <x v="2"/>
    <x v="1"/>
    <n v="0"/>
    <s v="Product16"/>
    <x v="2"/>
    <x v="3"/>
    <n v="13"/>
    <n v="16.64"/>
    <n v="130"/>
    <n v="166.4"/>
    <x v="1"/>
    <x v="11"/>
    <x v="0"/>
  </r>
  <r>
    <x v="168"/>
    <x v="13"/>
    <n v="2"/>
    <x v="1"/>
    <x v="1"/>
    <n v="0"/>
    <s v="Product34"/>
    <x v="4"/>
    <x v="2"/>
    <n v="55"/>
    <n v="58.3"/>
    <n v="110"/>
    <n v="116.6"/>
    <x v="2"/>
    <x v="11"/>
    <x v="0"/>
  </r>
  <r>
    <x v="168"/>
    <x v="40"/>
    <n v="8"/>
    <x v="1"/>
    <x v="0"/>
    <n v="0"/>
    <s v="Product19"/>
    <x v="2"/>
    <x v="0"/>
    <n v="150"/>
    <n v="210"/>
    <n v="1200"/>
    <n v="1680"/>
    <x v="2"/>
    <x v="11"/>
    <x v="0"/>
  </r>
  <r>
    <x v="169"/>
    <x v="3"/>
    <n v="15"/>
    <x v="2"/>
    <x v="1"/>
    <n v="0"/>
    <s v="Product04"/>
    <x v="3"/>
    <x v="2"/>
    <n v="44"/>
    <n v="48.84"/>
    <n v="660"/>
    <n v="732.6"/>
    <x v="15"/>
    <x v="11"/>
    <x v="0"/>
  </r>
  <r>
    <x v="169"/>
    <x v="20"/>
    <n v="1"/>
    <x v="2"/>
    <x v="0"/>
    <n v="0"/>
    <s v="Product10"/>
    <x v="2"/>
    <x v="0"/>
    <n v="148"/>
    <n v="164.28"/>
    <n v="148"/>
    <n v="164.28"/>
    <x v="15"/>
    <x v="11"/>
    <x v="0"/>
  </r>
  <r>
    <x v="170"/>
    <x v="2"/>
    <n v="8"/>
    <x v="2"/>
    <x v="0"/>
    <n v="0"/>
    <s v="Product13"/>
    <x v="2"/>
    <x v="1"/>
    <n v="112"/>
    <n v="122.08"/>
    <n v="896"/>
    <n v="976.64"/>
    <x v="20"/>
    <x v="11"/>
    <x v="0"/>
  </r>
  <r>
    <x v="171"/>
    <x v="11"/>
    <n v="14"/>
    <x v="2"/>
    <x v="0"/>
    <n v="0"/>
    <s v="Product44"/>
    <x v="1"/>
    <x v="1"/>
    <n v="76"/>
    <n v="82.08"/>
    <n v="1064"/>
    <n v="1149.1199999999999"/>
    <x v="21"/>
    <x v="11"/>
    <x v="0"/>
  </r>
  <r>
    <x v="172"/>
    <x v="10"/>
    <n v="4"/>
    <x v="2"/>
    <x v="0"/>
    <n v="0"/>
    <s v="Product42"/>
    <x v="1"/>
    <x v="0"/>
    <n v="120"/>
    <n v="162"/>
    <n v="480"/>
    <n v="648"/>
    <x v="29"/>
    <x v="11"/>
    <x v="0"/>
  </r>
  <r>
    <x v="173"/>
    <x v="6"/>
    <n v="2"/>
    <x v="2"/>
    <x v="1"/>
    <n v="0"/>
    <s v="Product03"/>
    <x v="3"/>
    <x v="1"/>
    <n v="71"/>
    <n v="80.94"/>
    <n v="142"/>
    <n v="161.88"/>
    <x v="7"/>
    <x v="11"/>
    <x v="0"/>
  </r>
  <r>
    <x v="173"/>
    <x v="22"/>
    <n v="8"/>
    <x v="1"/>
    <x v="1"/>
    <n v="0"/>
    <s v="Product22"/>
    <x v="0"/>
    <x v="0"/>
    <n v="121"/>
    <n v="141.57"/>
    <n v="968"/>
    <n v="1132.56"/>
    <x v="7"/>
    <x v="11"/>
    <x v="0"/>
  </r>
  <r>
    <x v="174"/>
    <x v="12"/>
    <n v="12"/>
    <x v="2"/>
    <x v="0"/>
    <n v="0"/>
    <s v="Product23"/>
    <x v="0"/>
    <x v="0"/>
    <n v="141"/>
    <n v="149.46"/>
    <n v="1692"/>
    <n v="1793.52"/>
    <x v="8"/>
    <x v="11"/>
    <x v="0"/>
  </r>
  <r>
    <x v="174"/>
    <x v="19"/>
    <n v="3"/>
    <x v="0"/>
    <x v="0"/>
    <n v="0"/>
    <s v="Product29"/>
    <x v="4"/>
    <x v="2"/>
    <n v="47"/>
    <n v="53.11"/>
    <n v="141"/>
    <n v="159.32999999999998"/>
    <x v="8"/>
    <x v="11"/>
    <x v="0"/>
  </r>
  <r>
    <x v="174"/>
    <x v="31"/>
    <n v="10"/>
    <x v="1"/>
    <x v="0"/>
    <n v="0"/>
    <s v="Product11"/>
    <x v="2"/>
    <x v="2"/>
    <n v="44"/>
    <n v="48.4"/>
    <n v="440"/>
    <n v="484"/>
    <x v="8"/>
    <x v="11"/>
    <x v="0"/>
  </r>
  <r>
    <x v="175"/>
    <x v="35"/>
    <n v="14"/>
    <x v="2"/>
    <x v="0"/>
    <n v="0"/>
    <s v="Product12"/>
    <x v="2"/>
    <x v="1"/>
    <n v="73"/>
    <n v="94.17"/>
    <n v="1022"/>
    <n v="1318.38"/>
    <x v="9"/>
    <x v="11"/>
    <x v="0"/>
  </r>
  <r>
    <x v="176"/>
    <x v="42"/>
    <n v="10"/>
    <x v="1"/>
    <x v="1"/>
    <n v="0"/>
    <s v="Product26"/>
    <x v="4"/>
    <x v="3"/>
    <n v="18"/>
    <n v="24.66"/>
    <n v="180"/>
    <n v="246.6"/>
    <x v="10"/>
    <x v="11"/>
    <x v="0"/>
  </r>
  <r>
    <x v="177"/>
    <x v="10"/>
    <n v="8"/>
    <x v="0"/>
    <x v="1"/>
    <n v="0"/>
    <s v="Product42"/>
    <x v="1"/>
    <x v="0"/>
    <n v="120"/>
    <n v="162"/>
    <n v="960"/>
    <n v="1296"/>
    <x v="27"/>
    <x v="11"/>
    <x v="0"/>
  </r>
  <r>
    <x v="177"/>
    <x v="43"/>
    <n v="8"/>
    <x v="0"/>
    <x v="0"/>
    <n v="0"/>
    <s v="Product36"/>
    <x v="4"/>
    <x v="1"/>
    <n v="90"/>
    <n v="96.3"/>
    <n v="720"/>
    <n v="770.4"/>
    <x v="27"/>
    <x v="11"/>
    <x v="0"/>
  </r>
  <r>
    <x v="178"/>
    <x v="41"/>
    <n v="14"/>
    <x v="1"/>
    <x v="1"/>
    <n v="0"/>
    <s v="Product41"/>
    <x v="1"/>
    <x v="0"/>
    <n v="138"/>
    <n v="173.88"/>
    <n v="1932"/>
    <n v="2434.3199999999997"/>
    <x v="12"/>
    <x v="11"/>
    <x v="0"/>
  </r>
  <r>
    <x v="179"/>
    <x v="19"/>
    <n v="14"/>
    <x v="2"/>
    <x v="1"/>
    <n v="0"/>
    <s v="Product29"/>
    <x v="4"/>
    <x v="2"/>
    <n v="47"/>
    <n v="53.11"/>
    <n v="658"/>
    <n v="743.54"/>
    <x v="13"/>
    <x v="11"/>
    <x v="0"/>
  </r>
  <r>
    <x v="180"/>
    <x v="19"/>
    <n v="6"/>
    <x v="2"/>
    <x v="1"/>
    <n v="0"/>
    <s v="Product29"/>
    <x v="4"/>
    <x v="2"/>
    <n v="47"/>
    <n v="53.11"/>
    <n v="282"/>
    <n v="318.65999999999997"/>
    <x v="14"/>
    <x v="11"/>
    <x v="0"/>
  </r>
  <r>
    <x v="181"/>
    <x v="20"/>
    <n v="13"/>
    <x v="1"/>
    <x v="0"/>
    <n v="0"/>
    <s v="Product10"/>
    <x v="2"/>
    <x v="0"/>
    <n v="148"/>
    <n v="164.28"/>
    <n v="1924"/>
    <n v="2135.64"/>
    <x v="24"/>
    <x v="11"/>
    <x v="0"/>
  </r>
  <r>
    <x v="182"/>
    <x v="22"/>
    <n v="1"/>
    <x v="0"/>
    <x v="1"/>
    <n v="0"/>
    <s v="Product22"/>
    <x v="0"/>
    <x v="0"/>
    <n v="121"/>
    <n v="141.57"/>
    <n v="121"/>
    <n v="141.57"/>
    <x v="0"/>
    <x v="0"/>
    <x v="1"/>
  </r>
  <r>
    <x v="183"/>
    <x v="20"/>
    <n v="7"/>
    <x v="2"/>
    <x v="1"/>
    <n v="0"/>
    <s v="Product10"/>
    <x v="2"/>
    <x v="0"/>
    <n v="148"/>
    <n v="164.28"/>
    <n v="1036"/>
    <n v="1149.96"/>
    <x v="1"/>
    <x v="0"/>
    <x v="1"/>
  </r>
  <r>
    <x v="183"/>
    <x v="27"/>
    <n v="2"/>
    <x v="1"/>
    <x v="1"/>
    <n v="0"/>
    <s v="Product15"/>
    <x v="2"/>
    <x v="3"/>
    <n v="12"/>
    <n v="15.719999999999999"/>
    <n v="24"/>
    <n v="31.439999999999998"/>
    <x v="1"/>
    <x v="0"/>
    <x v="1"/>
  </r>
  <r>
    <x v="183"/>
    <x v="38"/>
    <n v="1"/>
    <x v="2"/>
    <x v="1"/>
    <n v="0"/>
    <s v="Product33"/>
    <x v="4"/>
    <x v="1"/>
    <n v="95"/>
    <n v="119.7"/>
    <n v="95"/>
    <n v="119.7"/>
    <x v="1"/>
    <x v="0"/>
    <x v="1"/>
  </r>
  <r>
    <x v="184"/>
    <x v="23"/>
    <n v="9"/>
    <x v="2"/>
    <x v="1"/>
    <n v="0"/>
    <s v="Product43"/>
    <x v="1"/>
    <x v="1"/>
    <n v="67"/>
    <n v="83.08"/>
    <n v="603"/>
    <n v="747.72"/>
    <x v="2"/>
    <x v="0"/>
    <x v="1"/>
  </r>
  <r>
    <x v="185"/>
    <x v="35"/>
    <n v="8"/>
    <x v="2"/>
    <x v="0"/>
    <n v="0"/>
    <s v="Product12"/>
    <x v="2"/>
    <x v="1"/>
    <n v="73"/>
    <n v="94.17"/>
    <n v="584"/>
    <n v="753.36"/>
    <x v="3"/>
    <x v="0"/>
    <x v="1"/>
  </r>
  <r>
    <x v="185"/>
    <x v="19"/>
    <n v="1"/>
    <x v="1"/>
    <x v="0"/>
    <n v="0"/>
    <s v="Product29"/>
    <x v="4"/>
    <x v="2"/>
    <n v="47"/>
    <n v="53.11"/>
    <n v="47"/>
    <n v="53.11"/>
    <x v="3"/>
    <x v="0"/>
    <x v="1"/>
  </r>
  <r>
    <x v="186"/>
    <x v="18"/>
    <n v="12"/>
    <x v="2"/>
    <x v="0"/>
    <n v="0"/>
    <s v="Product32"/>
    <x v="4"/>
    <x v="1"/>
    <n v="89"/>
    <n v="117.48"/>
    <n v="1068"/>
    <n v="1409.76"/>
    <x v="4"/>
    <x v="0"/>
    <x v="1"/>
  </r>
  <r>
    <x v="187"/>
    <x v="13"/>
    <n v="14"/>
    <x v="1"/>
    <x v="0"/>
    <n v="0"/>
    <s v="Product34"/>
    <x v="4"/>
    <x v="2"/>
    <n v="55"/>
    <n v="58.3"/>
    <n v="770"/>
    <n v="816.19999999999993"/>
    <x v="26"/>
    <x v="0"/>
    <x v="1"/>
  </r>
  <r>
    <x v="188"/>
    <x v="18"/>
    <n v="2"/>
    <x v="2"/>
    <x v="0"/>
    <n v="0"/>
    <s v="Product32"/>
    <x v="4"/>
    <x v="1"/>
    <n v="89"/>
    <n v="117.48"/>
    <n v="178"/>
    <n v="234.96"/>
    <x v="5"/>
    <x v="0"/>
    <x v="1"/>
  </r>
  <r>
    <x v="189"/>
    <x v="40"/>
    <n v="6"/>
    <x v="1"/>
    <x v="0"/>
    <n v="0"/>
    <s v="Product19"/>
    <x v="2"/>
    <x v="0"/>
    <n v="150"/>
    <n v="210"/>
    <n v="900"/>
    <n v="1260"/>
    <x v="22"/>
    <x v="0"/>
    <x v="1"/>
  </r>
  <r>
    <x v="190"/>
    <x v="31"/>
    <n v="14"/>
    <x v="2"/>
    <x v="0"/>
    <n v="0"/>
    <s v="Product11"/>
    <x v="2"/>
    <x v="2"/>
    <n v="44"/>
    <n v="48.4"/>
    <n v="616"/>
    <n v="677.6"/>
    <x v="29"/>
    <x v="0"/>
    <x v="1"/>
  </r>
  <r>
    <x v="191"/>
    <x v="22"/>
    <n v="10"/>
    <x v="2"/>
    <x v="1"/>
    <n v="0"/>
    <s v="Product22"/>
    <x v="0"/>
    <x v="0"/>
    <n v="121"/>
    <n v="141.57"/>
    <n v="1210"/>
    <n v="1415.6999999999998"/>
    <x v="17"/>
    <x v="0"/>
    <x v="1"/>
  </r>
  <r>
    <x v="192"/>
    <x v="9"/>
    <n v="11"/>
    <x v="1"/>
    <x v="1"/>
    <n v="0"/>
    <s v="Product14"/>
    <x v="2"/>
    <x v="1"/>
    <n v="112"/>
    <n v="146.72"/>
    <n v="1232"/>
    <n v="1613.92"/>
    <x v="23"/>
    <x v="0"/>
    <x v="1"/>
  </r>
  <r>
    <x v="193"/>
    <x v="17"/>
    <n v="4"/>
    <x v="1"/>
    <x v="0"/>
    <n v="0"/>
    <s v="Product40"/>
    <x v="1"/>
    <x v="1"/>
    <n v="90"/>
    <n v="115.2"/>
    <n v="360"/>
    <n v="460.8"/>
    <x v="30"/>
    <x v="0"/>
    <x v="1"/>
  </r>
  <r>
    <x v="194"/>
    <x v="25"/>
    <n v="9"/>
    <x v="0"/>
    <x v="1"/>
    <n v="0"/>
    <s v="Product08"/>
    <x v="3"/>
    <x v="1"/>
    <n v="83"/>
    <n v="94.62"/>
    <n v="747"/>
    <n v="851.58"/>
    <x v="7"/>
    <x v="0"/>
    <x v="1"/>
  </r>
  <r>
    <x v="195"/>
    <x v="32"/>
    <n v="2"/>
    <x v="2"/>
    <x v="1"/>
    <n v="0"/>
    <s v="Product21"/>
    <x v="0"/>
    <x v="0"/>
    <n v="126"/>
    <n v="162.54"/>
    <n v="252"/>
    <n v="325.08"/>
    <x v="9"/>
    <x v="0"/>
    <x v="1"/>
  </r>
  <r>
    <x v="195"/>
    <x v="9"/>
    <n v="7"/>
    <x v="1"/>
    <x v="0"/>
    <n v="0"/>
    <s v="Product14"/>
    <x v="2"/>
    <x v="1"/>
    <n v="112"/>
    <n v="146.72"/>
    <n v="784"/>
    <n v="1027.04"/>
    <x v="9"/>
    <x v="0"/>
    <x v="1"/>
  </r>
  <r>
    <x v="196"/>
    <x v="16"/>
    <n v="6"/>
    <x v="1"/>
    <x v="1"/>
    <n v="0"/>
    <s v="Product01"/>
    <x v="3"/>
    <x v="1"/>
    <n v="98"/>
    <n v="103.88"/>
    <n v="588"/>
    <n v="623.28"/>
    <x v="18"/>
    <x v="0"/>
    <x v="1"/>
  </r>
  <r>
    <x v="197"/>
    <x v="29"/>
    <n v="5"/>
    <x v="0"/>
    <x v="1"/>
    <n v="0"/>
    <s v="Product02"/>
    <x v="3"/>
    <x v="1"/>
    <n v="105"/>
    <n v="142.80000000000001"/>
    <n v="525"/>
    <n v="714"/>
    <x v="19"/>
    <x v="0"/>
    <x v="1"/>
  </r>
  <r>
    <x v="197"/>
    <x v="10"/>
    <n v="8"/>
    <x v="2"/>
    <x v="0"/>
    <n v="0"/>
    <s v="Product42"/>
    <x v="1"/>
    <x v="0"/>
    <n v="120"/>
    <n v="162"/>
    <n v="960"/>
    <n v="1296"/>
    <x v="19"/>
    <x v="0"/>
    <x v="1"/>
  </r>
  <r>
    <x v="198"/>
    <x v="28"/>
    <n v="15"/>
    <x v="1"/>
    <x v="0"/>
    <n v="0"/>
    <s v="Product30"/>
    <x v="4"/>
    <x v="0"/>
    <n v="148"/>
    <n v="201.28"/>
    <n v="2220"/>
    <n v="3019.2"/>
    <x v="27"/>
    <x v="0"/>
    <x v="1"/>
  </r>
  <r>
    <x v="199"/>
    <x v="39"/>
    <n v="14"/>
    <x v="2"/>
    <x v="1"/>
    <n v="0"/>
    <s v="Product17"/>
    <x v="2"/>
    <x v="0"/>
    <n v="134"/>
    <n v="156.78"/>
    <n v="1876"/>
    <n v="2194.92"/>
    <x v="11"/>
    <x v="0"/>
    <x v="1"/>
  </r>
  <r>
    <x v="200"/>
    <x v="21"/>
    <n v="11"/>
    <x v="2"/>
    <x v="0"/>
    <n v="0"/>
    <s v="Product16"/>
    <x v="2"/>
    <x v="3"/>
    <n v="13"/>
    <n v="16.64"/>
    <n v="143"/>
    <n v="183.04000000000002"/>
    <x v="14"/>
    <x v="0"/>
    <x v="1"/>
  </r>
  <r>
    <x v="201"/>
    <x v="12"/>
    <n v="6"/>
    <x v="1"/>
    <x v="1"/>
    <n v="0"/>
    <s v="Product23"/>
    <x v="0"/>
    <x v="0"/>
    <n v="141"/>
    <n v="149.46"/>
    <n v="846"/>
    <n v="896.76"/>
    <x v="25"/>
    <x v="0"/>
    <x v="1"/>
  </r>
  <r>
    <x v="201"/>
    <x v="41"/>
    <n v="9"/>
    <x v="2"/>
    <x v="1"/>
    <n v="0"/>
    <s v="Product41"/>
    <x v="1"/>
    <x v="0"/>
    <n v="138"/>
    <n v="173.88"/>
    <n v="1242"/>
    <n v="1564.92"/>
    <x v="25"/>
    <x v="0"/>
    <x v="1"/>
  </r>
  <r>
    <x v="202"/>
    <x v="24"/>
    <n v="9"/>
    <x v="2"/>
    <x v="1"/>
    <n v="0"/>
    <s v="Product05"/>
    <x v="3"/>
    <x v="0"/>
    <n v="133"/>
    <n v="155.61000000000001"/>
    <n v="1197"/>
    <n v="1400.4900000000002"/>
    <x v="0"/>
    <x v="1"/>
    <x v="1"/>
  </r>
  <r>
    <x v="203"/>
    <x v="9"/>
    <n v="8"/>
    <x v="2"/>
    <x v="0"/>
    <n v="0"/>
    <s v="Product14"/>
    <x v="2"/>
    <x v="1"/>
    <n v="112"/>
    <n v="146.72"/>
    <n v="896"/>
    <n v="1173.76"/>
    <x v="2"/>
    <x v="1"/>
    <x v="1"/>
  </r>
  <r>
    <x v="204"/>
    <x v="30"/>
    <n v="6"/>
    <x v="2"/>
    <x v="1"/>
    <n v="0"/>
    <s v="Product18"/>
    <x v="2"/>
    <x v="3"/>
    <n v="37"/>
    <n v="49.21"/>
    <n v="222"/>
    <n v="295.26"/>
    <x v="15"/>
    <x v="1"/>
    <x v="1"/>
  </r>
  <r>
    <x v="205"/>
    <x v="29"/>
    <n v="6"/>
    <x v="2"/>
    <x v="1"/>
    <n v="0"/>
    <s v="Product02"/>
    <x v="3"/>
    <x v="1"/>
    <n v="105"/>
    <n v="142.80000000000001"/>
    <n v="630"/>
    <n v="856.80000000000007"/>
    <x v="16"/>
    <x v="1"/>
    <x v="1"/>
  </r>
  <r>
    <x v="206"/>
    <x v="24"/>
    <n v="11"/>
    <x v="1"/>
    <x v="1"/>
    <n v="0"/>
    <s v="Product05"/>
    <x v="3"/>
    <x v="0"/>
    <n v="133"/>
    <n v="155.61000000000001"/>
    <n v="1463"/>
    <n v="1711.71"/>
    <x v="21"/>
    <x v="1"/>
    <x v="1"/>
  </r>
  <r>
    <x v="206"/>
    <x v="3"/>
    <n v="3"/>
    <x v="1"/>
    <x v="1"/>
    <n v="0"/>
    <s v="Product04"/>
    <x v="3"/>
    <x v="2"/>
    <n v="44"/>
    <n v="48.84"/>
    <n v="132"/>
    <n v="146.52000000000001"/>
    <x v="21"/>
    <x v="1"/>
    <x v="1"/>
  </r>
  <r>
    <x v="207"/>
    <x v="18"/>
    <n v="14"/>
    <x v="1"/>
    <x v="0"/>
    <n v="0"/>
    <s v="Product32"/>
    <x v="4"/>
    <x v="1"/>
    <n v="89"/>
    <n v="117.48"/>
    <n v="1246"/>
    <n v="1644.72"/>
    <x v="4"/>
    <x v="1"/>
    <x v="1"/>
  </r>
  <r>
    <x v="208"/>
    <x v="20"/>
    <n v="13"/>
    <x v="2"/>
    <x v="1"/>
    <n v="0"/>
    <s v="Product10"/>
    <x v="2"/>
    <x v="0"/>
    <n v="148"/>
    <n v="164.28"/>
    <n v="1924"/>
    <n v="2135.64"/>
    <x v="6"/>
    <x v="1"/>
    <x v="1"/>
  </r>
  <r>
    <x v="209"/>
    <x v="42"/>
    <n v="8"/>
    <x v="1"/>
    <x v="1"/>
    <n v="0"/>
    <s v="Product26"/>
    <x v="4"/>
    <x v="3"/>
    <n v="18"/>
    <n v="24.66"/>
    <n v="144"/>
    <n v="197.28"/>
    <x v="29"/>
    <x v="1"/>
    <x v="1"/>
  </r>
  <r>
    <x v="209"/>
    <x v="33"/>
    <n v="3"/>
    <x v="2"/>
    <x v="1"/>
    <n v="0"/>
    <s v="Product28"/>
    <x v="4"/>
    <x v="3"/>
    <n v="37"/>
    <n v="41.81"/>
    <n v="111"/>
    <n v="125.43"/>
    <x v="29"/>
    <x v="1"/>
    <x v="1"/>
  </r>
  <r>
    <x v="210"/>
    <x v="18"/>
    <n v="1"/>
    <x v="1"/>
    <x v="1"/>
    <n v="0"/>
    <s v="Product32"/>
    <x v="4"/>
    <x v="1"/>
    <n v="89"/>
    <n v="117.48"/>
    <n v="89"/>
    <n v="117.48"/>
    <x v="23"/>
    <x v="1"/>
    <x v="1"/>
  </r>
  <r>
    <x v="211"/>
    <x v="29"/>
    <n v="13"/>
    <x v="1"/>
    <x v="1"/>
    <n v="0"/>
    <s v="Product02"/>
    <x v="3"/>
    <x v="1"/>
    <n v="105"/>
    <n v="142.80000000000001"/>
    <n v="1365"/>
    <n v="1856.4"/>
    <x v="8"/>
    <x v="1"/>
    <x v="1"/>
  </r>
  <r>
    <x v="212"/>
    <x v="35"/>
    <n v="6"/>
    <x v="2"/>
    <x v="1"/>
    <n v="0"/>
    <s v="Product12"/>
    <x v="2"/>
    <x v="1"/>
    <n v="73"/>
    <n v="94.17"/>
    <n v="438"/>
    <n v="565.02"/>
    <x v="9"/>
    <x v="1"/>
    <x v="1"/>
  </r>
  <r>
    <x v="213"/>
    <x v="2"/>
    <n v="6"/>
    <x v="1"/>
    <x v="0"/>
    <n v="0"/>
    <s v="Product13"/>
    <x v="2"/>
    <x v="1"/>
    <n v="112"/>
    <n v="122.08"/>
    <n v="672"/>
    <n v="732.48"/>
    <x v="19"/>
    <x v="1"/>
    <x v="1"/>
  </r>
  <r>
    <x v="213"/>
    <x v="21"/>
    <n v="15"/>
    <x v="1"/>
    <x v="1"/>
    <n v="0"/>
    <s v="Product16"/>
    <x v="2"/>
    <x v="3"/>
    <n v="13"/>
    <n v="16.64"/>
    <n v="195"/>
    <n v="249.60000000000002"/>
    <x v="19"/>
    <x v="1"/>
    <x v="1"/>
  </r>
  <r>
    <x v="213"/>
    <x v="43"/>
    <n v="8"/>
    <x v="2"/>
    <x v="0"/>
    <n v="0"/>
    <s v="Product36"/>
    <x v="4"/>
    <x v="1"/>
    <n v="90"/>
    <n v="96.3"/>
    <n v="720"/>
    <n v="770.4"/>
    <x v="19"/>
    <x v="1"/>
    <x v="1"/>
  </r>
  <r>
    <x v="214"/>
    <x v="35"/>
    <n v="7"/>
    <x v="2"/>
    <x v="1"/>
    <n v="0"/>
    <s v="Product12"/>
    <x v="2"/>
    <x v="1"/>
    <n v="73"/>
    <n v="94.17"/>
    <n v="511"/>
    <n v="659.19"/>
    <x v="13"/>
    <x v="1"/>
    <x v="1"/>
  </r>
  <r>
    <x v="214"/>
    <x v="24"/>
    <n v="15"/>
    <x v="2"/>
    <x v="0"/>
    <n v="0"/>
    <s v="Product05"/>
    <x v="3"/>
    <x v="0"/>
    <n v="133"/>
    <n v="155.61000000000001"/>
    <n v="1995"/>
    <n v="2334.15"/>
    <x v="13"/>
    <x v="1"/>
    <x v="1"/>
  </r>
  <r>
    <x v="215"/>
    <x v="8"/>
    <n v="15"/>
    <x v="2"/>
    <x v="1"/>
    <n v="0"/>
    <s v="Product37"/>
    <x v="1"/>
    <x v="1"/>
    <n v="67"/>
    <n v="85.76"/>
    <n v="1005"/>
    <n v="1286.4000000000001"/>
    <x v="14"/>
    <x v="1"/>
    <x v="1"/>
  </r>
  <r>
    <x v="216"/>
    <x v="42"/>
    <n v="13"/>
    <x v="0"/>
    <x v="0"/>
    <n v="0"/>
    <s v="Product26"/>
    <x v="4"/>
    <x v="3"/>
    <n v="18"/>
    <n v="24.66"/>
    <n v="234"/>
    <n v="320.58"/>
    <x v="3"/>
    <x v="2"/>
    <x v="1"/>
  </r>
  <r>
    <x v="217"/>
    <x v="3"/>
    <n v="2"/>
    <x v="2"/>
    <x v="1"/>
    <n v="0"/>
    <s v="Product04"/>
    <x v="3"/>
    <x v="2"/>
    <n v="44"/>
    <n v="48.84"/>
    <n v="88"/>
    <n v="97.68"/>
    <x v="16"/>
    <x v="2"/>
    <x v="1"/>
  </r>
  <r>
    <x v="218"/>
    <x v="6"/>
    <n v="1"/>
    <x v="2"/>
    <x v="1"/>
    <n v="0"/>
    <s v="Product03"/>
    <x v="3"/>
    <x v="1"/>
    <n v="71"/>
    <n v="80.94"/>
    <n v="71"/>
    <n v="80.94"/>
    <x v="20"/>
    <x v="2"/>
    <x v="1"/>
  </r>
  <r>
    <x v="219"/>
    <x v="11"/>
    <n v="6"/>
    <x v="2"/>
    <x v="0"/>
    <n v="0"/>
    <s v="Product44"/>
    <x v="1"/>
    <x v="1"/>
    <n v="76"/>
    <n v="82.08"/>
    <n v="456"/>
    <n v="492.48"/>
    <x v="21"/>
    <x v="2"/>
    <x v="1"/>
  </r>
  <r>
    <x v="220"/>
    <x v="28"/>
    <n v="3"/>
    <x v="2"/>
    <x v="0"/>
    <n v="0"/>
    <s v="Product30"/>
    <x v="4"/>
    <x v="0"/>
    <n v="148"/>
    <n v="201.28"/>
    <n v="444"/>
    <n v="603.84"/>
    <x v="4"/>
    <x v="2"/>
    <x v="1"/>
  </r>
  <r>
    <x v="220"/>
    <x v="3"/>
    <n v="11"/>
    <x v="1"/>
    <x v="1"/>
    <n v="0"/>
    <s v="Product04"/>
    <x v="3"/>
    <x v="2"/>
    <n v="44"/>
    <n v="48.84"/>
    <n v="484"/>
    <n v="537.24"/>
    <x v="4"/>
    <x v="2"/>
    <x v="1"/>
  </r>
  <r>
    <x v="221"/>
    <x v="38"/>
    <n v="12"/>
    <x v="0"/>
    <x v="0"/>
    <n v="0"/>
    <s v="Product33"/>
    <x v="4"/>
    <x v="1"/>
    <n v="95"/>
    <n v="119.7"/>
    <n v="1140"/>
    <n v="1436.4"/>
    <x v="26"/>
    <x v="2"/>
    <x v="1"/>
  </r>
  <r>
    <x v="222"/>
    <x v="21"/>
    <n v="2"/>
    <x v="2"/>
    <x v="1"/>
    <n v="0"/>
    <s v="Product16"/>
    <x v="2"/>
    <x v="3"/>
    <n v="13"/>
    <n v="16.64"/>
    <n v="26"/>
    <n v="33.28"/>
    <x v="29"/>
    <x v="2"/>
    <x v="1"/>
  </r>
  <r>
    <x v="222"/>
    <x v="42"/>
    <n v="13"/>
    <x v="2"/>
    <x v="0"/>
    <n v="0"/>
    <s v="Product26"/>
    <x v="4"/>
    <x v="3"/>
    <n v="18"/>
    <n v="24.66"/>
    <n v="234"/>
    <n v="320.58"/>
    <x v="29"/>
    <x v="2"/>
    <x v="1"/>
  </r>
  <r>
    <x v="223"/>
    <x v="40"/>
    <n v="2"/>
    <x v="1"/>
    <x v="1"/>
    <n v="0"/>
    <s v="Product19"/>
    <x v="2"/>
    <x v="0"/>
    <n v="150"/>
    <n v="210"/>
    <n v="300"/>
    <n v="420"/>
    <x v="7"/>
    <x v="2"/>
    <x v="1"/>
  </r>
  <r>
    <x v="223"/>
    <x v="26"/>
    <n v="10"/>
    <x v="2"/>
    <x v="1"/>
    <n v="0"/>
    <s v="Product27"/>
    <x v="4"/>
    <x v="2"/>
    <n v="48"/>
    <n v="57.120000000000005"/>
    <n v="480"/>
    <n v="571.20000000000005"/>
    <x v="7"/>
    <x v="2"/>
    <x v="1"/>
  </r>
  <r>
    <x v="224"/>
    <x v="41"/>
    <n v="6"/>
    <x v="0"/>
    <x v="1"/>
    <n v="0"/>
    <s v="Product41"/>
    <x v="1"/>
    <x v="0"/>
    <n v="138"/>
    <n v="173.88"/>
    <n v="828"/>
    <n v="1043.28"/>
    <x v="8"/>
    <x v="2"/>
    <x v="1"/>
  </r>
  <r>
    <x v="225"/>
    <x v="18"/>
    <n v="9"/>
    <x v="2"/>
    <x v="1"/>
    <n v="0"/>
    <s v="Product32"/>
    <x v="4"/>
    <x v="1"/>
    <n v="89"/>
    <n v="117.48"/>
    <n v="801"/>
    <n v="1057.32"/>
    <x v="19"/>
    <x v="2"/>
    <x v="1"/>
  </r>
  <r>
    <x v="226"/>
    <x v="16"/>
    <n v="2"/>
    <x v="0"/>
    <x v="0"/>
    <n v="0"/>
    <s v="Product01"/>
    <x v="3"/>
    <x v="1"/>
    <n v="98"/>
    <n v="103.88"/>
    <n v="196"/>
    <n v="207.76"/>
    <x v="11"/>
    <x v="2"/>
    <x v="1"/>
  </r>
  <r>
    <x v="226"/>
    <x v="28"/>
    <n v="11"/>
    <x v="2"/>
    <x v="0"/>
    <n v="0"/>
    <s v="Product30"/>
    <x v="4"/>
    <x v="0"/>
    <n v="148"/>
    <n v="201.28"/>
    <n v="1628"/>
    <n v="2214.08"/>
    <x v="11"/>
    <x v="2"/>
    <x v="1"/>
  </r>
  <r>
    <x v="227"/>
    <x v="18"/>
    <n v="12"/>
    <x v="1"/>
    <x v="0"/>
    <n v="0"/>
    <s v="Product32"/>
    <x v="4"/>
    <x v="1"/>
    <n v="89"/>
    <n v="117.48"/>
    <n v="1068"/>
    <n v="1409.76"/>
    <x v="28"/>
    <x v="2"/>
    <x v="1"/>
  </r>
  <r>
    <x v="228"/>
    <x v="16"/>
    <n v="13"/>
    <x v="1"/>
    <x v="1"/>
    <n v="0"/>
    <s v="Product01"/>
    <x v="3"/>
    <x v="1"/>
    <n v="98"/>
    <n v="103.88"/>
    <n v="1274"/>
    <n v="1350.44"/>
    <x v="24"/>
    <x v="2"/>
    <x v="1"/>
  </r>
  <r>
    <x v="229"/>
    <x v="29"/>
    <n v="2"/>
    <x v="1"/>
    <x v="1"/>
    <n v="0"/>
    <s v="Product02"/>
    <x v="3"/>
    <x v="1"/>
    <n v="105"/>
    <n v="142.80000000000001"/>
    <n v="210"/>
    <n v="285.60000000000002"/>
    <x v="0"/>
    <x v="3"/>
    <x v="1"/>
  </r>
  <r>
    <x v="230"/>
    <x v="29"/>
    <n v="3"/>
    <x v="2"/>
    <x v="1"/>
    <n v="0"/>
    <s v="Product02"/>
    <x v="3"/>
    <x v="1"/>
    <n v="105"/>
    <n v="142.80000000000001"/>
    <n v="315"/>
    <n v="428.40000000000003"/>
    <x v="1"/>
    <x v="3"/>
    <x v="1"/>
  </r>
  <r>
    <x v="231"/>
    <x v="17"/>
    <n v="2"/>
    <x v="0"/>
    <x v="1"/>
    <n v="0"/>
    <s v="Product40"/>
    <x v="1"/>
    <x v="1"/>
    <n v="90"/>
    <n v="115.2"/>
    <n v="180"/>
    <n v="230.4"/>
    <x v="16"/>
    <x v="3"/>
    <x v="1"/>
  </r>
  <r>
    <x v="232"/>
    <x v="42"/>
    <n v="7"/>
    <x v="2"/>
    <x v="0"/>
    <n v="0"/>
    <s v="Product26"/>
    <x v="4"/>
    <x v="3"/>
    <n v="18"/>
    <n v="24.66"/>
    <n v="126"/>
    <n v="172.62"/>
    <x v="20"/>
    <x v="3"/>
    <x v="1"/>
  </r>
  <r>
    <x v="233"/>
    <x v="34"/>
    <n v="12"/>
    <x v="0"/>
    <x v="1"/>
    <n v="0"/>
    <s v="Product39"/>
    <x v="1"/>
    <x v="3"/>
    <n v="37"/>
    <n v="42.55"/>
    <n v="444"/>
    <n v="510.59999999999997"/>
    <x v="4"/>
    <x v="3"/>
    <x v="1"/>
  </r>
  <r>
    <x v="233"/>
    <x v="29"/>
    <n v="9"/>
    <x v="1"/>
    <x v="0"/>
    <n v="0"/>
    <s v="Product02"/>
    <x v="3"/>
    <x v="1"/>
    <n v="105"/>
    <n v="142.80000000000001"/>
    <n v="945"/>
    <n v="1285.2"/>
    <x v="4"/>
    <x v="3"/>
    <x v="1"/>
  </r>
  <r>
    <x v="234"/>
    <x v="21"/>
    <n v="14"/>
    <x v="0"/>
    <x v="0"/>
    <n v="0"/>
    <s v="Product16"/>
    <x v="2"/>
    <x v="3"/>
    <n v="13"/>
    <n v="16.64"/>
    <n v="182"/>
    <n v="232.96"/>
    <x v="22"/>
    <x v="3"/>
    <x v="1"/>
  </r>
  <r>
    <x v="235"/>
    <x v="41"/>
    <n v="9"/>
    <x v="2"/>
    <x v="1"/>
    <n v="0"/>
    <s v="Product41"/>
    <x v="1"/>
    <x v="0"/>
    <n v="138"/>
    <n v="173.88"/>
    <n v="1242"/>
    <n v="1564.92"/>
    <x v="7"/>
    <x v="3"/>
    <x v="1"/>
  </r>
  <r>
    <x v="236"/>
    <x v="30"/>
    <n v="2"/>
    <x v="0"/>
    <x v="0"/>
    <n v="0"/>
    <s v="Product18"/>
    <x v="2"/>
    <x v="3"/>
    <n v="37"/>
    <n v="49.21"/>
    <n v="74"/>
    <n v="98.42"/>
    <x v="9"/>
    <x v="3"/>
    <x v="1"/>
  </r>
  <r>
    <x v="236"/>
    <x v="35"/>
    <n v="4"/>
    <x v="2"/>
    <x v="0"/>
    <n v="0"/>
    <s v="Product12"/>
    <x v="2"/>
    <x v="1"/>
    <n v="73"/>
    <n v="94.17"/>
    <n v="292"/>
    <n v="376.68"/>
    <x v="9"/>
    <x v="3"/>
    <x v="1"/>
  </r>
  <r>
    <x v="237"/>
    <x v="28"/>
    <n v="2"/>
    <x v="2"/>
    <x v="1"/>
    <n v="0"/>
    <s v="Product30"/>
    <x v="4"/>
    <x v="0"/>
    <n v="148"/>
    <n v="201.28"/>
    <n v="296"/>
    <n v="402.56"/>
    <x v="10"/>
    <x v="3"/>
    <x v="1"/>
  </r>
  <r>
    <x v="237"/>
    <x v="42"/>
    <n v="14"/>
    <x v="1"/>
    <x v="0"/>
    <n v="0"/>
    <s v="Product26"/>
    <x v="4"/>
    <x v="3"/>
    <n v="18"/>
    <n v="24.66"/>
    <n v="252"/>
    <n v="345.24"/>
    <x v="10"/>
    <x v="3"/>
    <x v="1"/>
  </r>
  <r>
    <x v="238"/>
    <x v="11"/>
    <n v="15"/>
    <x v="1"/>
    <x v="0"/>
    <n v="0"/>
    <s v="Product44"/>
    <x v="1"/>
    <x v="1"/>
    <n v="76"/>
    <n v="82.08"/>
    <n v="1140"/>
    <n v="1231.2"/>
    <x v="19"/>
    <x v="3"/>
    <x v="1"/>
  </r>
  <r>
    <x v="239"/>
    <x v="13"/>
    <n v="4"/>
    <x v="2"/>
    <x v="0"/>
    <n v="0"/>
    <s v="Product34"/>
    <x v="4"/>
    <x v="2"/>
    <n v="55"/>
    <n v="58.3"/>
    <n v="220"/>
    <n v="233.2"/>
    <x v="27"/>
    <x v="3"/>
    <x v="1"/>
  </r>
  <r>
    <x v="240"/>
    <x v="3"/>
    <n v="9"/>
    <x v="2"/>
    <x v="1"/>
    <n v="0"/>
    <s v="Product04"/>
    <x v="3"/>
    <x v="2"/>
    <n v="44"/>
    <n v="48.84"/>
    <n v="396"/>
    <n v="439.56000000000006"/>
    <x v="11"/>
    <x v="3"/>
    <x v="1"/>
  </r>
  <r>
    <x v="240"/>
    <x v="6"/>
    <n v="8"/>
    <x v="1"/>
    <x v="0"/>
    <n v="0"/>
    <s v="Product03"/>
    <x v="3"/>
    <x v="1"/>
    <n v="71"/>
    <n v="80.94"/>
    <n v="568"/>
    <n v="647.52"/>
    <x v="11"/>
    <x v="3"/>
    <x v="1"/>
  </r>
  <r>
    <x v="241"/>
    <x v="26"/>
    <n v="2"/>
    <x v="2"/>
    <x v="1"/>
    <n v="0"/>
    <s v="Product27"/>
    <x v="4"/>
    <x v="2"/>
    <n v="48"/>
    <n v="57.120000000000005"/>
    <n v="96"/>
    <n v="114.24000000000001"/>
    <x v="12"/>
    <x v="3"/>
    <x v="1"/>
  </r>
  <r>
    <x v="242"/>
    <x v="9"/>
    <n v="14"/>
    <x v="2"/>
    <x v="1"/>
    <n v="0"/>
    <s v="Product14"/>
    <x v="2"/>
    <x v="1"/>
    <n v="112"/>
    <n v="146.72"/>
    <n v="1568"/>
    <n v="2054.08"/>
    <x v="14"/>
    <x v="3"/>
    <x v="1"/>
  </r>
  <r>
    <x v="243"/>
    <x v="21"/>
    <n v="13"/>
    <x v="1"/>
    <x v="0"/>
    <n v="0"/>
    <s v="Product16"/>
    <x v="2"/>
    <x v="3"/>
    <n v="13"/>
    <n v="16.64"/>
    <n v="169"/>
    <n v="216.32"/>
    <x v="24"/>
    <x v="3"/>
    <x v="1"/>
  </r>
  <r>
    <x v="243"/>
    <x v="26"/>
    <n v="8"/>
    <x v="2"/>
    <x v="0"/>
    <n v="0"/>
    <s v="Product27"/>
    <x v="4"/>
    <x v="2"/>
    <n v="48"/>
    <n v="57.120000000000005"/>
    <n v="384"/>
    <n v="456.96000000000004"/>
    <x v="24"/>
    <x v="3"/>
    <x v="1"/>
  </r>
  <r>
    <x v="244"/>
    <x v="13"/>
    <n v="9"/>
    <x v="0"/>
    <x v="0"/>
    <n v="0"/>
    <s v="Product34"/>
    <x v="4"/>
    <x v="2"/>
    <n v="55"/>
    <n v="58.3"/>
    <n v="495"/>
    <n v="524.69999999999993"/>
    <x v="0"/>
    <x v="4"/>
    <x v="1"/>
  </r>
  <r>
    <x v="244"/>
    <x v="38"/>
    <n v="6"/>
    <x v="1"/>
    <x v="0"/>
    <n v="0"/>
    <s v="Product33"/>
    <x v="4"/>
    <x v="1"/>
    <n v="95"/>
    <n v="119.7"/>
    <n v="570"/>
    <n v="718.2"/>
    <x v="0"/>
    <x v="4"/>
    <x v="1"/>
  </r>
  <r>
    <x v="245"/>
    <x v="2"/>
    <n v="4"/>
    <x v="1"/>
    <x v="1"/>
    <n v="0"/>
    <s v="Product13"/>
    <x v="2"/>
    <x v="1"/>
    <n v="112"/>
    <n v="122.08"/>
    <n v="448"/>
    <n v="488.32"/>
    <x v="1"/>
    <x v="4"/>
    <x v="1"/>
  </r>
  <r>
    <x v="246"/>
    <x v="14"/>
    <n v="10"/>
    <x v="2"/>
    <x v="0"/>
    <n v="0"/>
    <s v="Product20"/>
    <x v="0"/>
    <x v="2"/>
    <n v="61"/>
    <n v="76.25"/>
    <n v="610"/>
    <n v="762.5"/>
    <x v="3"/>
    <x v="4"/>
    <x v="1"/>
  </r>
  <r>
    <x v="247"/>
    <x v="13"/>
    <n v="7"/>
    <x v="2"/>
    <x v="0"/>
    <n v="0"/>
    <s v="Product34"/>
    <x v="4"/>
    <x v="2"/>
    <n v="55"/>
    <n v="58.3"/>
    <n v="385"/>
    <n v="408.09999999999997"/>
    <x v="16"/>
    <x v="4"/>
    <x v="1"/>
  </r>
  <r>
    <x v="248"/>
    <x v="27"/>
    <n v="4"/>
    <x v="1"/>
    <x v="1"/>
    <n v="0"/>
    <s v="Product15"/>
    <x v="2"/>
    <x v="3"/>
    <n v="12"/>
    <n v="15.719999999999999"/>
    <n v="48"/>
    <n v="62.879999999999995"/>
    <x v="20"/>
    <x v="4"/>
    <x v="1"/>
  </r>
  <r>
    <x v="248"/>
    <x v="26"/>
    <n v="1"/>
    <x v="1"/>
    <x v="0"/>
    <n v="0"/>
    <s v="Product27"/>
    <x v="4"/>
    <x v="2"/>
    <n v="48"/>
    <n v="57.120000000000005"/>
    <n v="48"/>
    <n v="57.120000000000005"/>
    <x v="20"/>
    <x v="4"/>
    <x v="1"/>
  </r>
  <r>
    <x v="249"/>
    <x v="22"/>
    <n v="7"/>
    <x v="1"/>
    <x v="0"/>
    <n v="0"/>
    <s v="Product22"/>
    <x v="0"/>
    <x v="0"/>
    <n v="121"/>
    <n v="141.57"/>
    <n v="847"/>
    <n v="990.99"/>
    <x v="21"/>
    <x v="4"/>
    <x v="1"/>
  </r>
  <r>
    <x v="250"/>
    <x v="39"/>
    <n v="12"/>
    <x v="0"/>
    <x v="1"/>
    <n v="0"/>
    <s v="Product17"/>
    <x v="2"/>
    <x v="0"/>
    <n v="134"/>
    <n v="156.78"/>
    <n v="1608"/>
    <n v="1881.3600000000001"/>
    <x v="4"/>
    <x v="4"/>
    <x v="1"/>
  </r>
  <r>
    <x v="251"/>
    <x v="37"/>
    <n v="6"/>
    <x v="2"/>
    <x v="0"/>
    <n v="0"/>
    <s v="Product09"/>
    <x v="3"/>
    <x v="3"/>
    <n v="6"/>
    <n v="7.8599999999999994"/>
    <n v="36"/>
    <n v="47.16"/>
    <x v="26"/>
    <x v="4"/>
    <x v="1"/>
  </r>
  <r>
    <x v="252"/>
    <x v="31"/>
    <n v="7"/>
    <x v="1"/>
    <x v="1"/>
    <n v="0"/>
    <s v="Product11"/>
    <x v="2"/>
    <x v="2"/>
    <n v="44"/>
    <n v="48.4"/>
    <n v="308"/>
    <n v="338.8"/>
    <x v="6"/>
    <x v="4"/>
    <x v="1"/>
  </r>
  <r>
    <x v="253"/>
    <x v="35"/>
    <n v="5"/>
    <x v="2"/>
    <x v="0"/>
    <n v="0"/>
    <s v="Product12"/>
    <x v="2"/>
    <x v="1"/>
    <n v="73"/>
    <n v="94.17"/>
    <n v="365"/>
    <n v="470.85"/>
    <x v="22"/>
    <x v="4"/>
    <x v="1"/>
  </r>
  <r>
    <x v="254"/>
    <x v="25"/>
    <n v="14"/>
    <x v="2"/>
    <x v="1"/>
    <n v="0"/>
    <s v="Product08"/>
    <x v="3"/>
    <x v="1"/>
    <n v="83"/>
    <n v="94.62"/>
    <n v="1162"/>
    <n v="1324.68"/>
    <x v="29"/>
    <x v="4"/>
    <x v="1"/>
  </r>
  <r>
    <x v="255"/>
    <x v="14"/>
    <n v="5"/>
    <x v="1"/>
    <x v="0"/>
    <n v="0"/>
    <s v="Product20"/>
    <x v="0"/>
    <x v="2"/>
    <n v="61"/>
    <n v="76.25"/>
    <n v="305"/>
    <n v="381.25"/>
    <x v="17"/>
    <x v="4"/>
    <x v="1"/>
  </r>
  <r>
    <x v="256"/>
    <x v="20"/>
    <n v="13"/>
    <x v="2"/>
    <x v="1"/>
    <n v="0"/>
    <s v="Product10"/>
    <x v="2"/>
    <x v="0"/>
    <n v="148"/>
    <n v="164.28"/>
    <n v="1924"/>
    <n v="2135.64"/>
    <x v="23"/>
    <x v="4"/>
    <x v="1"/>
  </r>
  <r>
    <x v="256"/>
    <x v="5"/>
    <n v="13"/>
    <x v="1"/>
    <x v="0"/>
    <n v="0"/>
    <s v="Product31"/>
    <x v="4"/>
    <x v="1"/>
    <n v="93"/>
    <n v="104.16"/>
    <n v="1209"/>
    <n v="1354.08"/>
    <x v="23"/>
    <x v="4"/>
    <x v="1"/>
  </r>
  <r>
    <x v="257"/>
    <x v="26"/>
    <n v="8"/>
    <x v="2"/>
    <x v="1"/>
    <n v="0"/>
    <s v="Product27"/>
    <x v="4"/>
    <x v="2"/>
    <n v="48"/>
    <n v="57.120000000000005"/>
    <n v="384"/>
    <n v="456.96000000000004"/>
    <x v="30"/>
    <x v="4"/>
    <x v="1"/>
  </r>
  <r>
    <x v="258"/>
    <x v="26"/>
    <n v="4"/>
    <x v="0"/>
    <x v="0"/>
    <n v="0"/>
    <s v="Product27"/>
    <x v="4"/>
    <x v="2"/>
    <n v="48"/>
    <n v="57.120000000000005"/>
    <n v="192"/>
    <n v="228.48000000000002"/>
    <x v="7"/>
    <x v="4"/>
    <x v="1"/>
  </r>
  <r>
    <x v="258"/>
    <x v="1"/>
    <n v="8"/>
    <x v="0"/>
    <x v="0"/>
    <n v="0"/>
    <s v="Product38"/>
    <x v="1"/>
    <x v="1"/>
    <n v="72"/>
    <n v="79.92"/>
    <n v="576"/>
    <n v="639.36"/>
    <x v="7"/>
    <x v="4"/>
    <x v="1"/>
  </r>
  <r>
    <x v="259"/>
    <x v="11"/>
    <n v="15"/>
    <x v="1"/>
    <x v="1"/>
    <n v="0"/>
    <s v="Product44"/>
    <x v="1"/>
    <x v="1"/>
    <n v="76"/>
    <n v="82.08"/>
    <n v="1140"/>
    <n v="1231.2"/>
    <x v="9"/>
    <x v="4"/>
    <x v="1"/>
  </r>
  <r>
    <x v="260"/>
    <x v="27"/>
    <n v="12"/>
    <x v="2"/>
    <x v="0"/>
    <n v="0"/>
    <s v="Product15"/>
    <x v="2"/>
    <x v="3"/>
    <n v="12"/>
    <n v="15.719999999999999"/>
    <n v="144"/>
    <n v="188.64"/>
    <x v="18"/>
    <x v="4"/>
    <x v="1"/>
  </r>
  <r>
    <x v="261"/>
    <x v="29"/>
    <n v="7"/>
    <x v="1"/>
    <x v="0"/>
    <n v="0"/>
    <s v="Product02"/>
    <x v="3"/>
    <x v="1"/>
    <n v="105"/>
    <n v="142.80000000000001"/>
    <n v="735"/>
    <n v="999.60000000000014"/>
    <x v="11"/>
    <x v="4"/>
    <x v="1"/>
  </r>
  <r>
    <x v="262"/>
    <x v="33"/>
    <n v="2"/>
    <x v="2"/>
    <x v="0"/>
    <n v="0"/>
    <s v="Product28"/>
    <x v="4"/>
    <x v="3"/>
    <n v="37"/>
    <n v="41.81"/>
    <n v="74"/>
    <n v="83.62"/>
    <x v="12"/>
    <x v="4"/>
    <x v="1"/>
  </r>
  <r>
    <x v="262"/>
    <x v="26"/>
    <n v="2"/>
    <x v="1"/>
    <x v="0"/>
    <n v="0"/>
    <s v="Product27"/>
    <x v="4"/>
    <x v="2"/>
    <n v="48"/>
    <n v="57.120000000000005"/>
    <n v="96"/>
    <n v="114.24000000000001"/>
    <x v="12"/>
    <x v="4"/>
    <x v="1"/>
  </r>
  <r>
    <x v="263"/>
    <x v="41"/>
    <n v="10"/>
    <x v="0"/>
    <x v="1"/>
    <n v="0"/>
    <s v="Product41"/>
    <x v="1"/>
    <x v="0"/>
    <n v="138"/>
    <n v="173.88"/>
    <n v="1380"/>
    <n v="1738.8"/>
    <x v="14"/>
    <x v="4"/>
    <x v="1"/>
  </r>
  <r>
    <x v="263"/>
    <x v="25"/>
    <n v="5"/>
    <x v="0"/>
    <x v="0"/>
    <n v="0"/>
    <s v="Product08"/>
    <x v="3"/>
    <x v="1"/>
    <n v="83"/>
    <n v="94.62"/>
    <n v="415"/>
    <n v="473.1"/>
    <x v="14"/>
    <x v="4"/>
    <x v="1"/>
  </r>
  <r>
    <x v="263"/>
    <x v="20"/>
    <n v="9"/>
    <x v="1"/>
    <x v="1"/>
    <n v="0"/>
    <s v="Product10"/>
    <x v="2"/>
    <x v="0"/>
    <n v="148"/>
    <n v="164.28"/>
    <n v="1332"/>
    <n v="1478.52"/>
    <x v="14"/>
    <x v="4"/>
    <x v="1"/>
  </r>
  <r>
    <x v="263"/>
    <x v="3"/>
    <n v="12"/>
    <x v="1"/>
    <x v="0"/>
    <n v="0"/>
    <s v="Product04"/>
    <x v="3"/>
    <x v="2"/>
    <n v="44"/>
    <n v="48.84"/>
    <n v="528"/>
    <n v="586.08000000000004"/>
    <x v="14"/>
    <x v="4"/>
    <x v="1"/>
  </r>
  <r>
    <x v="263"/>
    <x v="14"/>
    <n v="14"/>
    <x v="2"/>
    <x v="1"/>
    <n v="0"/>
    <s v="Product20"/>
    <x v="0"/>
    <x v="2"/>
    <n v="61"/>
    <n v="76.25"/>
    <n v="854"/>
    <n v="1067.5"/>
    <x v="14"/>
    <x v="4"/>
    <x v="1"/>
  </r>
  <r>
    <x v="264"/>
    <x v="11"/>
    <n v="9"/>
    <x v="2"/>
    <x v="0"/>
    <n v="0"/>
    <s v="Product44"/>
    <x v="1"/>
    <x v="1"/>
    <n v="76"/>
    <n v="82.08"/>
    <n v="684"/>
    <n v="738.72"/>
    <x v="24"/>
    <x v="4"/>
    <x v="1"/>
  </r>
  <r>
    <x v="264"/>
    <x v="24"/>
    <n v="4"/>
    <x v="0"/>
    <x v="1"/>
    <n v="0"/>
    <s v="Product05"/>
    <x v="3"/>
    <x v="0"/>
    <n v="133"/>
    <n v="155.61000000000001"/>
    <n v="532"/>
    <n v="622.44000000000005"/>
    <x v="24"/>
    <x v="4"/>
    <x v="1"/>
  </r>
  <r>
    <x v="264"/>
    <x v="38"/>
    <n v="3"/>
    <x v="1"/>
    <x v="1"/>
    <n v="0"/>
    <s v="Product33"/>
    <x v="4"/>
    <x v="1"/>
    <n v="95"/>
    <n v="119.7"/>
    <n v="285"/>
    <n v="359.1"/>
    <x v="24"/>
    <x v="4"/>
    <x v="1"/>
  </r>
  <r>
    <x v="265"/>
    <x v="25"/>
    <n v="14"/>
    <x v="1"/>
    <x v="0"/>
    <n v="0"/>
    <s v="Product08"/>
    <x v="3"/>
    <x v="1"/>
    <n v="83"/>
    <n v="94.62"/>
    <n v="1162"/>
    <n v="1324.68"/>
    <x v="2"/>
    <x v="5"/>
    <x v="1"/>
  </r>
  <r>
    <x v="266"/>
    <x v="33"/>
    <n v="8"/>
    <x v="0"/>
    <x v="0"/>
    <n v="0"/>
    <s v="Product28"/>
    <x v="4"/>
    <x v="3"/>
    <n v="37"/>
    <n v="41.81"/>
    <n v="296"/>
    <n v="334.48"/>
    <x v="26"/>
    <x v="5"/>
    <x v="1"/>
  </r>
  <r>
    <x v="267"/>
    <x v="34"/>
    <n v="13"/>
    <x v="1"/>
    <x v="1"/>
    <n v="0"/>
    <s v="Product39"/>
    <x v="1"/>
    <x v="3"/>
    <n v="37"/>
    <n v="42.55"/>
    <n v="481"/>
    <n v="553.15"/>
    <x v="5"/>
    <x v="5"/>
    <x v="1"/>
  </r>
  <r>
    <x v="267"/>
    <x v="32"/>
    <n v="6"/>
    <x v="2"/>
    <x v="0"/>
    <n v="0"/>
    <s v="Product21"/>
    <x v="0"/>
    <x v="0"/>
    <n v="126"/>
    <n v="162.54"/>
    <n v="756"/>
    <n v="975.24"/>
    <x v="5"/>
    <x v="5"/>
    <x v="1"/>
  </r>
  <r>
    <x v="268"/>
    <x v="42"/>
    <n v="6"/>
    <x v="2"/>
    <x v="1"/>
    <n v="0"/>
    <s v="Product26"/>
    <x v="4"/>
    <x v="3"/>
    <n v="18"/>
    <n v="24.66"/>
    <n v="108"/>
    <n v="147.96"/>
    <x v="22"/>
    <x v="5"/>
    <x v="1"/>
  </r>
  <r>
    <x v="269"/>
    <x v="10"/>
    <n v="15"/>
    <x v="0"/>
    <x v="0"/>
    <n v="0"/>
    <s v="Product42"/>
    <x v="1"/>
    <x v="0"/>
    <n v="120"/>
    <n v="162"/>
    <n v="1800"/>
    <n v="2430"/>
    <x v="17"/>
    <x v="5"/>
    <x v="1"/>
  </r>
  <r>
    <x v="270"/>
    <x v="19"/>
    <n v="15"/>
    <x v="1"/>
    <x v="1"/>
    <n v="0"/>
    <s v="Product29"/>
    <x v="4"/>
    <x v="2"/>
    <n v="47"/>
    <n v="53.11"/>
    <n v="705"/>
    <n v="796.65"/>
    <x v="23"/>
    <x v="5"/>
    <x v="1"/>
  </r>
  <r>
    <x v="271"/>
    <x v="29"/>
    <n v="8"/>
    <x v="2"/>
    <x v="1"/>
    <n v="0"/>
    <s v="Product02"/>
    <x v="3"/>
    <x v="1"/>
    <n v="105"/>
    <n v="142.80000000000001"/>
    <n v="840"/>
    <n v="1142.4000000000001"/>
    <x v="8"/>
    <x v="5"/>
    <x v="1"/>
  </r>
  <r>
    <x v="272"/>
    <x v="39"/>
    <n v="14"/>
    <x v="2"/>
    <x v="1"/>
    <n v="0"/>
    <s v="Product17"/>
    <x v="2"/>
    <x v="0"/>
    <n v="134"/>
    <n v="156.78"/>
    <n v="1876"/>
    <n v="2194.92"/>
    <x v="10"/>
    <x v="5"/>
    <x v="1"/>
  </r>
  <r>
    <x v="273"/>
    <x v="17"/>
    <n v="10"/>
    <x v="1"/>
    <x v="1"/>
    <n v="0"/>
    <s v="Product40"/>
    <x v="1"/>
    <x v="1"/>
    <n v="90"/>
    <n v="115.2"/>
    <n v="900"/>
    <n v="1152"/>
    <x v="18"/>
    <x v="5"/>
    <x v="1"/>
  </r>
  <r>
    <x v="273"/>
    <x v="16"/>
    <n v="4"/>
    <x v="2"/>
    <x v="1"/>
    <n v="0"/>
    <s v="Product01"/>
    <x v="3"/>
    <x v="1"/>
    <n v="98"/>
    <n v="103.88"/>
    <n v="392"/>
    <n v="415.52"/>
    <x v="18"/>
    <x v="5"/>
    <x v="1"/>
  </r>
  <r>
    <x v="274"/>
    <x v="3"/>
    <n v="8"/>
    <x v="2"/>
    <x v="0"/>
    <n v="0"/>
    <s v="Product04"/>
    <x v="3"/>
    <x v="2"/>
    <n v="44"/>
    <n v="48.84"/>
    <n v="352"/>
    <n v="390.72"/>
    <x v="19"/>
    <x v="5"/>
    <x v="1"/>
  </r>
  <r>
    <x v="275"/>
    <x v="30"/>
    <n v="7"/>
    <x v="2"/>
    <x v="1"/>
    <n v="0"/>
    <s v="Product18"/>
    <x v="2"/>
    <x v="3"/>
    <n v="37"/>
    <n v="49.21"/>
    <n v="259"/>
    <n v="344.47"/>
    <x v="27"/>
    <x v="5"/>
    <x v="1"/>
  </r>
  <r>
    <x v="276"/>
    <x v="35"/>
    <n v="7"/>
    <x v="1"/>
    <x v="0"/>
    <n v="0"/>
    <s v="Product12"/>
    <x v="2"/>
    <x v="1"/>
    <n v="73"/>
    <n v="94.17"/>
    <n v="511"/>
    <n v="659.19"/>
    <x v="11"/>
    <x v="5"/>
    <x v="1"/>
  </r>
  <r>
    <x v="277"/>
    <x v="13"/>
    <n v="4"/>
    <x v="2"/>
    <x v="1"/>
    <n v="0"/>
    <s v="Product34"/>
    <x v="4"/>
    <x v="2"/>
    <n v="55"/>
    <n v="58.3"/>
    <n v="220"/>
    <n v="233.2"/>
    <x v="12"/>
    <x v="5"/>
    <x v="1"/>
  </r>
  <r>
    <x v="277"/>
    <x v="23"/>
    <n v="12"/>
    <x v="2"/>
    <x v="0"/>
    <n v="0"/>
    <s v="Product43"/>
    <x v="1"/>
    <x v="1"/>
    <n v="67"/>
    <n v="83.08"/>
    <n v="804"/>
    <n v="996.96"/>
    <x v="12"/>
    <x v="5"/>
    <x v="1"/>
  </r>
  <r>
    <x v="278"/>
    <x v="38"/>
    <n v="15"/>
    <x v="2"/>
    <x v="1"/>
    <n v="0"/>
    <s v="Product33"/>
    <x v="4"/>
    <x v="1"/>
    <n v="95"/>
    <n v="119.7"/>
    <n v="1425"/>
    <n v="1795.5"/>
    <x v="2"/>
    <x v="6"/>
    <x v="1"/>
  </r>
  <r>
    <x v="279"/>
    <x v="36"/>
    <n v="7"/>
    <x v="2"/>
    <x v="0"/>
    <n v="0"/>
    <s v="Product07"/>
    <x v="3"/>
    <x v="2"/>
    <n v="43"/>
    <n v="47.730000000000004"/>
    <n v="301"/>
    <n v="334.11"/>
    <x v="3"/>
    <x v="6"/>
    <x v="1"/>
  </r>
  <r>
    <x v="280"/>
    <x v="7"/>
    <n v="7"/>
    <x v="1"/>
    <x v="1"/>
    <n v="0"/>
    <s v="Product25"/>
    <x v="0"/>
    <x v="3"/>
    <n v="7"/>
    <n v="8.33"/>
    <n v="49"/>
    <n v="58.31"/>
    <x v="15"/>
    <x v="6"/>
    <x v="1"/>
  </r>
  <r>
    <x v="280"/>
    <x v="27"/>
    <n v="8"/>
    <x v="2"/>
    <x v="0"/>
    <n v="0"/>
    <s v="Product15"/>
    <x v="2"/>
    <x v="3"/>
    <n v="12"/>
    <n v="15.719999999999999"/>
    <n v="96"/>
    <n v="125.75999999999999"/>
    <x v="15"/>
    <x v="6"/>
    <x v="1"/>
  </r>
  <r>
    <x v="281"/>
    <x v="41"/>
    <n v="2"/>
    <x v="2"/>
    <x v="1"/>
    <n v="0"/>
    <s v="Product41"/>
    <x v="1"/>
    <x v="0"/>
    <n v="138"/>
    <n v="173.88"/>
    <n v="276"/>
    <n v="347.76"/>
    <x v="16"/>
    <x v="6"/>
    <x v="1"/>
  </r>
  <r>
    <x v="282"/>
    <x v="30"/>
    <n v="2"/>
    <x v="2"/>
    <x v="0"/>
    <n v="0"/>
    <s v="Product18"/>
    <x v="2"/>
    <x v="3"/>
    <n v="37"/>
    <n v="49.21"/>
    <n v="74"/>
    <n v="98.42"/>
    <x v="21"/>
    <x v="6"/>
    <x v="1"/>
  </r>
  <r>
    <x v="283"/>
    <x v="18"/>
    <n v="12"/>
    <x v="1"/>
    <x v="1"/>
    <n v="0"/>
    <s v="Product32"/>
    <x v="4"/>
    <x v="1"/>
    <n v="89"/>
    <n v="117.48"/>
    <n v="1068"/>
    <n v="1409.76"/>
    <x v="26"/>
    <x v="6"/>
    <x v="1"/>
  </r>
  <r>
    <x v="284"/>
    <x v="33"/>
    <n v="12"/>
    <x v="2"/>
    <x v="1"/>
    <n v="0"/>
    <s v="Product28"/>
    <x v="4"/>
    <x v="3"/>
    <n v="37"/>
    <n v="41.81"/>
    <n v="444"/>
    <n v="501.72"/>
    <x v="6"/>
    <x v="6"/>
    <x v="1"/>
  </r>
  <r>
    <x v="285"/>
    <x v="7"/>
    <n v="7"/>
    <x v="2"/>
    <x v="0"/>
    <n v="0"/>
    <s v="Product25"/>
    <x v="0"/>
    <x v="3"/>
    <n v="7"/>
    <n v="8.33"/>
    <n v="49"/>
    <n v="58.31"/>
    <x v="22"/>
    <x v="6"/>
    <x v="1"/>
  </r>
  <r>
    <x v="286"/>
    <x v="38"/>
    <n v="9"/>
    <x v="2"/>
    <x v="0"/>
    <n v="0"/>
    <s v="Product33"/>
    <x v="4"/>
    <x v="1"/>
    <n v="95"/>
    <n v="119.7"/>
    <n v="855"/>
    <n v="1077.3"/>
    <x v="29"/>
    <x v="6"/>
    <x v="1"/>
  </r>
  <r>
    <x v="287"/>
    <x v="3"/>
    <n v="2"/>
    <x v="1"/>
    <x v="0"/>
    <n v="0"/>
    <s v="Product04"/>
    <x v="3"/>
    <x v="2"/>
    <n v="44"/>
    <n v="48.84"/>
    <n v="88"/>
    <n v="97.68"/>
    <x v="17"/>
    <x v="6"/>
    <x v="1"/>
  </r>
  <r>
    <x v="288"/>
    <x v="41"/>
    <n v="8"/>
    <x v="1"/>
    <x v="1"/>
    <n v="0"/>
    <s v="Product41"/>
    <x v="1"/>
    <x v="0"/>
    <n v="138"/>
    <n v="173.88"/>
    <n v="1104"/>
    <n v="1391.04"/>
    <x v="30"/>
    <x v="6"/>
    <x v="1"/>
  </r>
  <r>
    <x v="289"/>
    <x v="20"/>
    <n v="12"/>
    <x v="2"/>
    <x v="0"/>
    <n v="0"/>
    <s v="Product10"/>
    <x v="2"/>
    <x v="0"/>
    <n v="148"/>
    <n v="164.28"/>
    <n v="1776"/>
    <n v="1971.3600000000001"/>
    <x v="7"/>
    <x v="6"/>
    <x v="1"/>
  </r>
  <r>
    <x v="290"/>
    <x v="10"/>
    <n v="8"/>
    <x v="0"/>
    <x v="0"/>
    <n v="0"/>
    <s v="Product42"/>
    <x v="1"/>
    <x v="0"/>
    <n v="120"/>
    <n v="162"/>
    <n v="960"/>
    <n v="1296"/>
    <x v="9"/>
    <x v="6"/>
    <x v="1"/>
  </r>
  <r>
    <x v="291"/>
    <x v="13"/>
    <n v="6"/>
    <x v="2"/>
    <x v="1"/>
    <n v="0"/>
    <s v="Product34"/>
    <x v="4"/>
    <x v="2"/>
    <n v="55"/>
    <n v="58.3"/>
    <n v="330"/>
    <n v="349.79999999999995"/>
    <x v="18"/>
    <x v="6"/>
    <x v="1"/>
  </r>
  <r>
    <x v="292"/>
    <x v="30"/>
    <n v="2"/>
    <x v="1"/>
    <x v="0"/>
    <n v="0"/>
    <s v="Product18"/>
    <x v="2"/>
    <x v="3"/>
    <n v="37"/>
    <n v="49.21"/>
    <n v="74"/>
    <n v="98.42"/>
    <x v="19"/>
    <x v="6"/>
    <x v="1"/>
  </r>
  <r>
    <x v="293"/>
    <x v="15"/>
    <n v="14"/>
    <x v="2"/>
    <x v="1"/>
    <n v="0"/>
    <s v="Product06"/>
    <x v="3"/>
    <x v="1"/>
    <n v="75"/>
    <n v="85.5"/>
    <n v="1050"/>
    <n v="1197"/>
    <x v="27"/>
    <x v="6"/>
    <x v="1"/>
  </r>
  <r>
    <x v="293"/>
    <x v="26"/>
    <n v="1"/>
    <x v="1"/>
    <x v="0"/>
    <n v="0"/>
    <s v="Product27"/>
    <x v="4"/>
    <x v="2"/>
    <n v="48"/>
    <n v="57.120000000000005"/>
    <n v="48"/>
    <n v="57.120000000000005"/>
    <x v="27"/>
    <x v="6"/>
    <x v="1"/>
  </r>
  <r>
    <x v="294"/>
    <x v="11"/>
    <n v="2"/>
    <x v="2"/>
    <x v="1"/>
    <n v="0"/>
    <s v="Product44"/>
    <x v="1"/>
    <x v="1"/>
    <n v="76"/>
    <n v="82.08"/>
    <n v="152"/>
    <n v="164.16"/>
    <x v="11"/>
    <x v="6"/>
    <x v="1"/>
  </r>
  <r>
    <x v="294"/>
    <x v="39"/>
    <n v="12"/>
    <x v="2"/>
    <x v="1"/>
    <n v="0"/>
    <s v="Product17"/>
    <x v="2"/>
    <x v="0"/>
    <n v="134"/>
    <n v="156.78"/>
    <n v="1608"/>
    <n v="1881.3600000000001"/>
    <x v="11"/>
    <x v="6"/>
    <x v="1"/>
  </r>
  <r>
    <x v="294"/>
    <x v="6"/>
    <n v="13"/>
    <x v="1"/>
    <x v="1"/>
    <n v="0"/>
    <s v="Product03"/>
    <x v="3"/>
    <x v="1"/>
    <n v="71"/>
    <n v="80.94"/>
    <n v="923"/>
    <n v="1052.22"/>
    <x v="11"/>
    <x v="6"/>
    <x v="1"/>
  </r>
  <r>
    <x v="295"/>
    <x v="6"/>
    <n v="10"/>
    <x v="1"/>
    <x v="0"/>
    <n v="0"/>
    <s v="Product03"/>
    <x v="3"/>
    <x v="1"/>
    <n v="71"/>
    <n v="80.94"/>
    <n v="710"/>
    <n v="809.4"/>
    <x v="12"/>
    <x v="6"/>
    <x v="1"/>
  </r>
  <r>
    <x v="295"/>
    <x v="42"/>
    <n v="1"/>
    <x v="1"/>
    <x v="1"/>
    <n v="0"/>
    <s v="Product26"/>
    <x v="4"/>
    <x v="3"/>
    <n v="18"/>
    <n v="24.66"/>
    <n v="18"/>
    <n v="24.66"/>
    <x v="12"/>
    <x v="6"/>
    <x v="1"/>
  </r>
  <r>
    <x v="296"/>
    <x v="35"/>
    <n v="5"/>
    <x v="2"/>
    <x v="1"/>
    <n v="0"/>
    <s v="Product12"/>
    <x v="2"/>
    <x v="1"/>
    <n v="73"/>
    <n v="94.17"/>
    <n v="365"/>
    <n v="470.85"/>
    <x v="2"/>
    <x v="7"/>
    <x v="1"/>
  </r>
  <r>
    <x v="297"/>
    <x v="21"/>
    <n v="9"/>
    <x v="1"/>
    <x v="0"/>
    <n v="0"/>
    <s v="Product16"/>
    <x v="2"/>
    <x v="3"/>
    <n v="13"/>
    <n v="16.64"/>
    <n v="117"/>
    <n v="149.76"/>
    <x v="16"/>
    <x v="7"/>
    <x v="1"/>
  </r>
  <r>
    <x v="298"/>
    <x v="21"/>
    <n v="2"/>
    <x v="2"/>
    <x v="0"/>
    <n v="0"/>
    <s v="Product16"/>
    <x v="2"/>
    <x v="3"/>
    <n v="13"/>
    <n v="16.64"/>
    <n v="26"/>
    <n v="33.28"/>
    <x v="21"/>
    <x v="7"/>
    <x v="1"/>
  </r>
  <r>
    <x v="298"/>
    <x v="18"/>
    <n v="12"/>
    <x v="2"/>
    <x v="1"/>
    <n v="0"/>
    <s v="Product32"/>
    <x v="4"/>
    <x v="1"/>
    <n v="89"/>
    <n v="117.48"/>
    <n v="1068"/>
    <n v="1409.76"/>
    <x v="21"/>
    <x v="7"/>
    <x v="1"/>
  </r>
  <r>
    <x v="298"/>
    <x v="32"/>
    <n v="11"/>
    <x v="2"/>
    <x v="1"/>
    <n v="0"/>
    <s v="Product21"/>
    <x v="0"/>
    <x v="0"/>
    <n v="126"/>
    <n v="162.54"/>
    <n v="1386"/>
    <n v="1787.9399999999998"/>
    <x v="21"/>
    <x v="7"/>
    <x v="1"/>
  </r>
  <r>
    <x v="299"/>
    <x v="28"/>
    <n v="14"/>
    <x v="2"/>
    <x v="1"/>
    <n v="0"/>
    <s v="Product30"/>
    <x v="4"/>
    <x v="0"/>
    <n v="148"/>
    <n v="201.28"/>
    <n v="2072"/>
    <n v="2817.92"/>
    <x v="29"/>
    <x v="7"/>
    <x v="1"/>
  </r>
  <r>
    <x v="300"/>
    <x v="31"/>
    <n v="10"/>
    <x v="0"/>
    <x v="1"/>
    <n v="0"/>
    <s v="Product11"/>
    <x v="2"/>
    <x v="2"/>
    <n v="44"/>
    <n v="48.4"/>
    <n v="440"/>
    <n v="484"/>
    <x v="17"/>
    <x v="7"/>
    <x v="1"/>
  </r>
  <r>
    <x v="300"/>
    <x v="27"/>
    <n v="7"/>
    <x v="2"/>
    <x v="0"/>
    <n v="0"/>
    <s v="Product15"/>
    <x v="2"/>
    <x v="3"/>
    <n v="12"/>
    <n v="15.719999999999999"/>
    <n v="84"/>
    <n v="110.03999999999999"/>
    <x v="17"/>
    <x v="7"/>
    <x v="1"/>
  </r>
  <r>
    <x v="301"/>
    <x v="19"/>
    <n v="8"/>
    <x v="1"/>
    <x v="0"/>
    <n v="0"/>
    <s v="Product29"/>
    <x v="4"/>
    <x v="2"/>
    <n v="47"/>
    <n v="53.11"/>
    <n v="376"/>
    <n v="424.88"/>
    <x v="7"/>
    <x v="7"/>
    <x v="1"/>
  </r>
  <r>
    <x v="301"/>
    <x v="20"/>
    <n v="2"/>
    <x v="1"/>
    <x v="1"/>
    <n v="0"/>
    <s v="Product10"/>
    <x v="2"/>
    <x v="0"/>
    <n v="148"/>
    <n v="164.28"/>
    <n v="296"/>
    <n v="328.56"/>
    <x v="7"/>
    <x v="7"/>
    <x v="1"/>
  </r>
  <r>
    <x v="302"/>
    <x v="36"/>
    <n v="3"/>
    <x v="1"/>
    <x v="0"/>
    <n v="0"/>
    <s v="Product07"/>
    <x v="3"/>
    <x v="2"/>
    <n v="43"/>
    <n v="47.730000000000004"/>
    <n v="129"/>
    <n v="143.19"/>
    <x v="8"/>
    <x v="7"/>
    <x v="1"/>
  </r>
  <r>
    <x v="303"/>
    <x v="12"/>
    <n v="13"/>
    <x v="2"/>
    <x v="0"/>
    <n v="0"/>
    <s v="Product23"/>
    <x v="0"/>
    <x v="0"/>
    <n v="141"/>
    <n v="149.46"/>
    <n v="1833"/>
    <n v="1942.98"/>
    <x v="9"/>
    <x v="7"/>
    <x v="1"/>
  </r>
  <r>
    <x v="303"/>
    <x v="38"/>
    <n v="14"/>
    <x v="2"/>
    <x v="0"/>
    <n v="0"/>
    <s v="Product33"/>
    <x v="4"/>
    <x v="1"/>
    <n v="95"/>
    <n v="119.7"/>
    <n v="1330"/>
    <n v="1675.8"/>
    <x v="9"/>
    <x v="7"/>
    <x v="1"/>
  </r>
  <r>
    <x v="304"/>
    <x v="21"/>
    <n v="4"/>
    <x v="2"/>
    <x v="0"/>
    <n v="0"/>
    <s v="Product16"/>
    <x v="2"/>
    <x v="3"/>
    <n v="13"/>
    <n v="16.64"/>
    <n v="52"/>
    <n v="66.56"/>
    <x v="10"/>
    <x v="7"/>
    <x v="1"/>
  </r>
  <r>
    <x v="305"/>
    <x v="11"/>
    <n v="11"/>
    <x v="1"/>
    <x v="0"/>
    <n v="0"/>
    <s v="Product44"/>
    <x v="1"/>
    <x v="1"/>
    <n v="76"/>
    <n v="82.08"/>
    <n v="836"/>
    <n v="902.88"/>
    <x v="19"/>
    <x v="7"/>
    <x v="1"/>
  </r>
  <r>
    <x v="305"/>
    <x v="19"/>
    <n v="14"/>
    <x v="2"/>
    <x v="1"/>
    <n v="0"/>
    <s v="Product29"/>
    <x v="4"/>
    <x v="2"/>
    <n v="47"/>
    <n v="53.11"/>
    <n v="658"/>
    <n v="743.54"/>
    <x v="19"/>
    <x v="7"/>
    <x v="1"/>
  </r>
  <r>
    <x v="306"/>
    <x v="24"/>
    <n v="5"/>
    <x v="2"/>
    <x v="1"/>
    <n v="0"/>
    <s v="Product05"/>
    <x v="3"/>
    <x v="0"/>
    <n v="133"/>
    <n v="155.61000000000001"/>
    <n v="665"/>
    <n v="778.05000000000007"/>
    <x v="27"/>
    <x v="7"/>
    <x v="1"/>
  </r>
  <r>
    <x v="307"/>
    <x v="40"/>
    <n v="13"/>
    <x v="0"/>
    <x v="1"/>
    <n v="0"/>
    <s v="Product19"/>
    <x v="2"/>
    <x v="0"/>
    <n v="150"/>
    <n v="210"/>
    <n v="1950"/>
    <n v="2730"/>
    <x v="12"/>
    <x v="7"/>
    <x v="1"/>
  </r>
  <r>
    <x v="307"/>
    <x v="8"/>
    <n v="8"/>
    <x v="1"/>
    <x v="0"/>
    <n v="0"/>
    <s v="Product37"/>
    <x v="1"/>
    <x v="1"/>
    <n v="67"/>
    <n v="85.76"/>
    <n v="536"/>
    <n v="686.08"/>
    <x v="12"/>
    <x v="7"/>
    <x v="1"/>
  </r>
  <r>
    <x v="308"/>
    <x v="34"/>
    <n v="15"/>
    <x v="0"/>
    <x v="0"/>
    <n v="0"/>
    <s v="Product39"/>
    <x v="1"/>
    <x v="3"/>
    <n v="37"/>
    <n v="42.55"/>
    <n v="555"/>
    <n v="638.25"/>
    <x v="13"/>
    <x v="7"/>
    <x v="1"/>
  </r>
  <r>
    <x v="309"/>
    <x v="24"/>
    <n v="9"/>
    <x v="1"/>
    <x v="0"/>
    <n v="0"/>
    <s v="Product05"/>
    <x v="3"/>
    <x v="0"/>
    <n v="133"/>
    <n v="155.61000000000001"/>
    <n v="1197"/>
    <n v="1400.4900000000002"/>
    <x v="14"/>
    <x v="7"/>
    <x v="1"/>
  </r>
  <r>
    <x v="309"/>
    <x v="34"/>
    <n v="5"/>
    <x v="2"/>
    <x v="0"/>
    <n v="0"/>
    <s v="Product39"/>
    <x v="1"/>
    <x v="3"/>
    <n v="37"/>
    <n v="42.55"/>
    <n v="185"/>
    <n v="212.75"/>
    <x v="14"/>
    <x v="7"/>
    <x v="1"/>
  </r>
  <r>
    <x v="310"/>
    <x v="15"/>
    <n v="6"/>
    <x v="1"/>
    <x v="1"/>
    <n v="0"/>
    <s v="Product06"/>
    <x v="3"/>
    <x v="1"/>
    <n v="75"/>
    <n v="85.5"/>
    <n v="450"/>
    <n v="513"/>
    <x v="24"/>
    <x v="7"/>
    <x v="1"/>
  </r>
  <r>
    <x v="310"/>
    <x v="23"/>
    <n v="6"/>
    <x v="2"/>
    <x v="1"/>
    <n v="0"/>
    <s v="Product43"/>
    <x v="1"/>
    <x v="1"/>
    <n v="67"/>
    <n v="83.08"/>
    <n v="402"/>
    <n v="498.48"/>
    <x v="24"/>
    <x v="7"/>
    <x v="1"/>
  </r>
  <r>
    <x v="310"/>
    <x v="7"/>
    <n v="5"/>
    <x v="2"/>
    <x v="1"/>
    <n v="0"/>
    <s v="Product25"/>
    <x v="0"/>
    <x v="3"/>
    <n v="7"/>
    <n v="8.33"/>
    <n v="35"/>
    <n v="41.65"/>
    <x v="24"/>
    <x v="7"/>
    <x v="1"/>
  </r>
  <r>
    <x v="311"/>
    <x v="27"/>
    <n v="13"/>
    <x v="2"/>
    <x v="1"/>
    <n v="0"/>
    <s v="Product15"/>
    <x v="2"/>
    <x v="3"/>
    <n v="12"/>
    <n v="15.719999999999999"/>
    <n v="156"/>
    <n v="204.35999999999999"/>
    <x v="25"/>
    <x v="7"/>
    <x v="1"/>
  </r>
  <r>
    <x v="312"/>
    <x v="29"/>
    <n v="1"/>
    <x v="2"/>
    <x v="1"/>
    <n v="0"/>
    <s v="Product02"/>
    <x v="3"/>
    <x v="1"/>
    <n v="105"/>
    <n v="142.80000000000001"/>
    <n v="105"/>
    <n v="142.80000000000001"/>
    <x v="3"/>
    <x v="8"/>
    <x v="1"/>
  </r>
  <r>
    <x v="313"/>
    <x v="24"/>
    <n v="12"/>
    <x v="0"/>
    <x v="0"/>
    <n v="0"/>
    <s v="Product05"/>
    <x v="3"/>
    <x v="0"/>
    <n v="133"/>
    <n v="155.61000000000001"/>
    <n v="1596"/>
    <n v="1867.3200000000002"/>
    <x v="16"/>
    <x v="8"/>
    <x v="1"/>
  </r>
  <r>
    <x v="314"/>
    <x v="41"/>
    <n v="9"/>
    <x v="2"/>
    <x v="0"/>
    <n v="0"/>
    <s v="Product41"/>
    <x v="1"/>
    <x v="0"/>
    <n v="138"/>
    <n v="173.88"/>
    <n v="1242"/>
    <n v="1564.92"/>
    <x v="4"/>
    <x v="8"/>
    <x v="1"/>
  </r>
  <r>
    <x v="314"/>
    <x v="6"/>
    <n v="3"/>
    <x v="2"/>
    <x v="0"/>
    <n v="0"/>
    <s v="Product03"/>
    <x v="3"/>
    <x v="1"/>
    <n v="71"/>
    <n v="80.94"/>
    <n v="213"/>
    <n v="242.82"/>
    <x v="4"/>
    <x v="8"/>
    <x v="1"/>
  </r>
  <r>
    <x v="315"/>
    <x v="4"/>
    <n v="15"/>
    <x v="1"/>
    <x v="1"/>
    <n v="0"/>
    <s v="Product35"/>
    <x v="4"/>
    <x v="3"/>
    <n v="5"/>
    <n v="6.7"/>
    <n v="75"/>
    <n v="100.5"/>
    <x v="26"/>
    <x v="8"/>
    <x v="1"/>
  </r>
  <r>
    <x v="315"/>
    <x v="1"/>
    <n v="4"/>
    <x v="2"/>
    <x v="1"/>
    <n v="0"/>
    <s v="Product38"/>
    <x v="1"/>
    <x v="1"/>
    <n v="72"/>
    <n v="79.92"/>
    <n v="288"/>
    <n v="319.68"/>
    <x v="26"/>
    <x v="8"/>
    <x v="1"/>
  </r>
  <r>
    <x v="316"/>
    <x v="19"/>
    <n v="3"/>
    <x v="2"/>
    <x v="1"/>
    <n v="0"/>
    <s v="Product29"/>
    <x v="4"/>
    <x v="2"/>
    <n v="47"/>
    <n v="53.11"/>
    <n v="141"/>
    <n v="159.32999999999998"/>
    <x v="29"/>
    <x v="8"/>
    <x v="1"/>
  </r>
  <r>
    <x v="317"/>
    <x v="8"/>
    <n v="15"/>
    <x v="1"/>
    <x v="0"/>
    <n v="0"/>
    <s v="Product37"/>
    <x v="1"/>
    <x v="1"/>
    <n v="67"/>
    <n v="85.76"/>
    <n v="1005"/>
    <n v="1286.4000000000001"/>
    <x v="17"/>
    <x v="8"/>
    <x v="1"/>
  </r>
  <r>
    <x v="318"/>
    <x v="42"/>
    <n v="14"/>
    <x v="1"/>
    <x v="1"/>
    <n v="0"/>
    <s v="Product26"/>
    <x v="4"/>
    <x v="3"/>
    <n v="18"/>
    <n v="24.66"/>
    <n v="252"/>
    <n v="345.24"/>
    <x v="7"/>
    <x v="8"/>
    <x v="1"/>
  </r>
  <r>
    <x v="319"/>
    <x v="38"/>
    <n v="8"/>
    <x v="0"/>
    <x v="1"/>
    <n v="0"/>
    <s v="Product33"/>
    <x v="4"/>
    <x v="1"/>
    <n v="95"/>
    <n v="119.7"/>
    <n v="760"/>
    <n v="957.6"/>
    <x v="8"/>
    <x v="8"/>
    <x v="1"/>
  </r>
  <r>
    <x v="320"/>
    <x v="38"/>
    <n v="6"/>
    <x v="2"/>
    <x v="0"/>
    <n v="0"/>
    <s v="Product33"/>
    <x v="4"/>
    <x v="1"/>
    <n v="95"/>
    <n v="119.7"/>
    <n v="570"/>
    <n v="718.2"/>
    <x v="9"/>
    <x v="8"/>
    <x v="1"/>
  </r>
  <r>
    <x v="320"/>
    <x v="16"/>
    <n v="10"/>
    <x v="2"/>
    <x v="0"/>
    <n v="0"/>
    <s v="Product01"/>
    <x v="3"/>
    <x v="1"/>
    <n v="98"/>
    <n v="103.88"/>
    <n v="980"/>
    <n v="1038.8"/>
    <x v="9"/>
    <x v="8"/>
    <x v="1"/>
  </r>
  <r>
    <x v="321"/>
    <x v="30"/>
    <n v="14"/>
    <x v="1"/>
    <x v="0"/>
    <n v="0"/>
    <s v="Product18"/>
    <x v="2"/>
    <x v="3"/>
    <n v="37"/>
    <n v="49.21"/>
    <n v="518"/>
    <n v="688.94"/>
    <x v="10"/>
    <x v="8"/>
    <x v="1"/>
  </r>
  <r>
    <x v="321"/>
    <x v="42"/>
    <n v="5"/>
    <x v="2"/>
    <x v="1"/>
    <n v="0"/>
    <s v="Product26"/>
    <x v="4"/>
    <x v="3"/>
    <n v="18"/>
    <n v="24.66"/>
    <n v="90"/>
    <n v="123.3"/>
    <x v="10"/>
    <x v="8"/>
    <x v="1"/>
  </r>
  <r>
    <x v="322"/>
    <x v="23"/>
    <n v="12"/>
    <x v="1"/>
    <x v="0"/>
    <n v="0"/>
    <s v="Product43"/>
    <x v="1"/>
    <x v="1"/>
    <n v="67"/>
    <n v="83.08"/>
    <n v="804"/>
    <n v="996.96"/>
    <x v="18"/>
    <x v="8"/>
    <x v="1"/>
  </r>
  <r>
    <x v="323"/>
    <x v="35"/>
    <n v="12"/>
    <x v="2"/>
    <x v="0"/>
    <n v="0"/>
    <s v="Product12"/>
    <x v="2"/>
    <x v="1"/>
    <n v="73"/>
    <n v="94.17"/>
    <n v="876"/>
    <n v="1130.04"/>
    <x v="19"/>
    <x v="8"/>
    <x v="1"/>
  </r>
  <r>
    <x v="324"/>
    <x v="18"/>
    <n v="14"/>
    <x v="2"/>
    <x v="0"/>
    <n v="0"/>
    <s v="Product32"/>
    <x v="4"/>
    <x v="1"/>
    <n v="89"/>
    <n v="117.48"/>
    <n v="1246"/>
    <n v="1644.72"/>
    <x v="27"/>
    <x v="8"/>
    <x v="1"/>
  </r>
  <r>
    <x v="324"/>
    <x v="18"/>
    <n v="8"/>
    <x v="2"/>
    <x v="1"/>
    <n v="0"/>
    <s v="Product32"/>
    <x v="4"/>
    <x v="1"/>
    <n v="89"/>
    <n v="117.48"/>
    <n v="712"/>
    <n v="939.84"/>
    <x v="27"/>
    <x v="8"/>
    <x v="1"/>
  </r>
  <r>
    <x v="325"/>
    <x v="43"/>
    <n v="4"/>
    <x v="2"/>
    <x v="1"/>
    <n v="0"/>
    <s v="Product36"/>
    <x v="4"/>
    <x v="1"/>
    <n v="90"/>
    <n v="96.3"/>
    <n v="360"/>
    <n v="385.2"/>
    <x v="13"/>
    <x v="8"/>
    <x v="1"/>
  </r>
  <r>
    <x v="325"/>
    <x v="11"/>
    <n v="9"/>
    <x v="2"/>
    <x v="1"/>
    <n v="0"/>
    <s v="Product44"/>
    <x v="1"/>
    <x v="1"/>
    <n v="76"/>
    <n v="82.08"/>
    <n v="684"/>
    <n v="738.72"/>
    <x v="13"/>
    <x v="8"/>
    <x v="1"/>
  </r>
  <r>
    <x v="325"/>
    <x v="1"/>
    <n v="3"/>
    <x v="0"/>
    <x v="1"/>
    <n v="0"/>
    <s v="Product38"/>
    <x v="1"/>
    <x v="1"/>
    <n v="72"/>
    <n v="79.92"/>
    <n v="216"/>
    <n v="239.76"/>
    <x v="13"/>
    <x v="8"/>
    <x v="1"/>
  </r>
  <r>
    <x v="326"/>
    <x v="13"/>
    <n v="13"/>
    <x v="2"/>
    <x v="0"/>
    <n v="0"/>
    <s v="Product34"/>
    <x v="4"/>
    <x v="2"/>
    <n v="55"/>
    <n v="58.3"/>
    <n v="715"/>
    <n v="757.9"/>
    <x v="28"/>
    <x v="8"/>
    <x v="1"/>
  </r>
  <r>
    <x v="327"/>
    <x v="31"/>
    <n v="5"/>
    <x v="2"/>
    <x v="1"/>
    <n v="0"/>
    <s v="Product11"/>
    <x v="2"/>
    <x v="2"/>
    <n v="44"/>
    <n v="48.4"/>
    <n v="220"/>
    <n v="242"/>
    <x v="2"/>
    <x v="9"/>
    <x v="1"/>
  </r>
  <r>
    <x v="328"/>
    <x v="36"/>
    <n v="15"/>
    <x v="2"/>
    <x v="0"/>
    <n v="0"/>
    <s v="Product07"/>
    <x v="3"/>
    <x v="2"/>
    <n v="43"/>
    <n v="47.730000000000004"/>
    <n v="645"/>
    <n v="715.95"/>
    <x v="3"/>
    <x v="9"/>
    <x v="1"/>
  </r>
  <r>
    <x v="329"/>
    <x v="4"/>
    <n v="1"/>
    <x v="2"/>
    <x v="0"/>
    <n v="0"/>
    <s v="Product35"/>
    <x v="4"/>
    <x v="3"/>
    <n v="5"/>
    <n v="6.7"/>
    <n v="5"/>
    <n v="6.7"/>
    <x v="16"/>
    <x v="9"/>
    <x v="1"/>
  </r>
  <r>
    <x v="330"/>
    <x v="1"/>
    <n v="14"/>
    <x v="1"/>
    <x v="0"/>
    <n v="0"/>
    <s v="Product38"/>
    <x v="1"/>
    <x v="1"/>
    <n v="72"/>
    <n v="79.92"/>
    <n v="1008"/>
    <n v="1118.8800000000001"/>
    <x v="4"/>
    <x v="9"/>
    <x v="1"/>
  </r>
  <r>
    <x v="331"/>
    <x v="40"/>
    <n v="9"/>
    <x v="2"/>
    <x v="0"/>
    <n v="0"/>
    <s v="Product19"/>
    <x v="2"/>
    <x v="0"/>
    <n v="150"/>
    <n v="210"/>
    <n v="1350"/>
    <n v="1890"/>
    <x v="26"/>
    <x v="9"/>
    <x v="1"/>
  </r>
  <r>
    <x v="331"/>
    <x v="11"/>
    <n v="12"/>
    <x v="1"/>
    <x v="0"/>
    <n v="0"/>
    <s v="Product44"/>
    <x v="1"/>
    <x v="1"/>
    <n v="76"/>
    <n v="82.08"/>
    <n v="912"/>
    <n v="984.96"/>
    <x v="26"/>
    <x v="9"/>
    <x v="1"/>
  </r>
  <r>
    <x v="332"/>
    <x v="25"/>
    <n v="10"/>
    <x v="2"/>
    <x v="0"/>
    <n v="0"/>
    <s v="Product08"/>
    <x v="3"/>
    <x v="1"/>
    <n v="83"/>
    <n v="94.62"/>
    <n v="830"/>
    <n v="946.2"/>
    <x v="5"/>
    <x v="9"/>
    <x v="1"/>
  </r>
  <r>
    <x v="333"/>
    <x v="29"/>
    <n v="15"/>
    <x v="1"/>
    <x v="0"/>
    <n v="0"/>
    <s v="Product02"/>
    <x v="3"/>
    <x v="1"/>
    <n v="105"/>
    <n v="142.80000000000001"/>
    <n v="1575"/>
    <n v="2142"/>
    <x v="22"/>
    <x v="9"/>
    <x v="1"/>
  </r>
  <r>
    <x v="334"/>
    <x v="11"/>
    <n v="15"/>
    <x v="0"/>
    <x v="0"/>
    <n v="0"/>
    <s v="Product44"/>
    <x v="1"/>
    <x v="1"/>
    <n v="76"/>
    <n v="82.08"/>
    <n v="1140"/>
    <n v="1231.2"/>
    <x v="29"/>
    <x v="9"/>
    <x v="1"/>
  </r>
  <r>
    <x v="335"/>
    <x v="27"/>
    <n v="10"/>
    <x v="2"/>
    <x v="1"/>
    <n v="0"/>
    <s v="Product15"/>
    <x v="2"/>
    <x v="3"/>
    <n v="12"/>
    <n v="15.719999999999999"/>
    <n v="120"/>
    <n v="157.19999999999999"/>
    <x v="17"/>
    <x v="9"/>
    <x v="1"/>
  </r>
  <r>
    <x v="336"/>
    <x v="43"/>
    <n v="3"/>
    <x v="1"/>
    <x v="0"/>
    <n v="0"/>
    <s v="Product36"/>
    <x v="4"/>
    <x v="1"/>
    <n v="90"/>
    <n v="96.3"/>
    <n v="270"/>
    <n v="288.89999999999998"/>
    <x v="23"/>
    <x v="9"/>
    <x v="1"/>
  </r>
  <r>
    <x v="337"/>
    <x v="0"/>
    <n v="14"/>
    <x v="1"/>
    <x v="1"/>
    <n v="0"/>
    <s v="Product24"/>
    <x v="0"/>
    <x v="0"/>
    <n v="144"/>
    <n v="156.96"/>
    <n v="2016"/>
    <n v="2197.44"/>
    <x v="19"/>
    <x v="9"/>
    <x v="1"/>
  </r>
  <r>
    <x v="338"/>
    <x v="10"/>
    <n v="3"/>
    <x v="2"/>
    <x v="1"/>
    <n v="0"/>
    <s v="Product42"/>
    <x v="1"/>
    <x v="0"/>
    <n v="120"/>
    <n v="162"/>
    <n v="360"/>
    <n v="486"/>
    <x v="24"/>
    <x v="9"/>
    <x v="1"/>
  </r>
  <r>
    <x v="339"/>
    <x v="1"/>
    <n v="8"/>
    <x v="2"/>
    <x v="0"/>
    <n v="0"/>
    <s v="Product38"/>
    <x v="1"/>
    <x v="1"/>
    <n v="72"/>
    <n v="79.92"/>
    <n v="576"/>
    <n v="639.36"/>
    <x v="25"/>
    <x v="9"/>
    <x v="1"/>
  </r>
  <r>
    <x v="340"/>
    <x v="35"/>
    <n v="15"/>
    <x v="0"/>
    <x v="0"/>
    <n v="0"/>
    <s v="Product12"/>
    <x v="2"/>
    <x v="1"/>
    <n v="73"/>
    <n v="94.17"/>
    <n v="1095"/>
    <n v="1412.55"/>
    <x v="0"/>
    <x v="10"/>
    <x v="1"/>
  </r>
  <r>
    <x v="341"/>
    <x v="27"/>
    <n v="15"/>
    <x v="0"/>
    <x v="1"/>
    <n v="0"/>
    <s v="Product15"/>
    <x v="2"/>
    <x v="3"/>
    <n v="12"/>
    <n v="15.719999999999999"/>
    <n v="180"/>
    <n v="235.79999999999998"/>
    <x v="1"/>
    <x v="10"/>
    <x v="1"/>
  </r>
  <r>
    <x v="341"/>
    <x v="28"/>
    <n v="15"/>
    <x v="2"/>
    <x v="1"/>
    <n v="0"/>
    <s v="Product30"/>
    <x v="4"/>
    <x v="0"/>
    <n v="148"/>
    <n v="201.28"/>
    <n v="2220"/>
    <n v="3019.2"/>
    <x v="1"/>
    <x v="10"/>
    <x v="1"/>
  </r>
  <r>
    <x v="341"/>
    <x v="4"/>
    <n v="5"/>
    <x v="2"/>
    <x v="1"/>
    <n v="0"/>
    <s v="Product35"/>
    <x v="4"/>
    <x v="3"/>
    <n v="5"/>
    <n v="6.7"/>
    <n v="25"/>
    <n v="33.5"/>
    <x v="1"/>
    <x v="10"/>
    <x v="1"/>
  </r>
  <r>
    <x v="342"/>
    <x v="14"/>
    <n v="11"/>
    <x v="1"/>
    <x v="0"/>
    <n v="0"/>
    <s v="Product20"/>
    <x v="0"/>
    <x v="2"/>
    <n v="61"/>
    <n v="76.25"/>
    <n v="671"/>
    <n v="838.75"/>
    <x v="2"/>
    <x v="10"/>
    <x v="1"/>
  </r>
  <r>
    <x v="343"/>
    <x v="25"/>
    <n v="10"/>
    <x v="2"/>
    <x v="0"/>
    <n v="0"/>
    <s v="Product08"/>
    <x v="3"/>
    <x v="1"/>
    <n v="83"/>
    <n v="94.62"/>
    <n v="830"/>
    <n v="946.2"/>
    <x v="3"/>
    <x v="10"/>
    <x v="1"/>
  </r>
  <r>
    <x v="344"/>
    <x v="40"/>
    <n v="15"/>
    <x v="2"/>
    <x v="1"/>
    <n v="0"/>
    <s v="Product19"/>
    <x v="2"/>
    <x v="0"/>
    <n v="150"/>
    <n v="210"/>
    <n v="2250"/>
    <n v="3150"/>
    <x v="15"/>
    <x v="10"/>
    <x v="1"/>
  </r>
  <r>
    <x v="345"/>
    <x v="23"/>
    <n v="13"/>
    <x v="2"/>
    <x v="1"/>
    <n v="0"/>
    <s v="Product43"/>
    <x v="1"/>
    <x v="1"/>
    <n v="67"/>
    <n v="83.08"/>
    <n v="871"/>
    <n v="1080.04"/>
    <x v="16"/>
    <x v="10"/>
    <x v="1"/>
  </r>
  <r>
    <x v="345"/>
    <x v="27"/>
    <n v="13"/>
    <x v="1"/>
    <x v="0"/>
    <n v="0"/>
    <s v="Product15"/>
    <x v="2"/>
    <x v="3"/>
    <n v="12"/>
    <n v="15.719999999999999"/>
    <n v="156"/>
    <n v="204.35999999999999"/>
    <x v="16"/>
    <x v="10"/>
    <x v="1"/>
  </r>
  <r>
    <x v="345"/>
    <x v="10"/>
    <n v="13"/>
    <x v="2"/>
    <x v="1"/>
    <n v="0"/>
    <s v="Product42"/>
    <x v="1"/>
    <x v="0"/>
    <n v="120"/>
    <n v="162"/>
    <n v="1560"/>
    <n v="2106"/>
    <x v="16"/>
    <x v="10"/>
    <x v="1"/>
  </r>
  <r>
    <x v="346"/>
    <x v="17"/>
    <n v="13"/>
    <x v="1"/>
    <x v="1"/>
    <n v="0"/>
    <s v="Product40"/>
    <x v="1"/>
    <x v="1"/>
    <n v="90"/>
    <n v="115.2"/>
    <n v="1170"/>
    <n v="1497.6000000000001"/>
    <x v="20"/>
    <x v="10"/>
    <x v="1"/>
  </r>
  <r>
    <x v="347"/>
    <x v="43"/>
    <n v="11"/>
    <x v="0"/>
    <x v="1"/>
    <n v="0"/>
    <s v="Product36"/>
    <x v="4"/>
    <x v="1"/>
    <n v="90"/>
    <n v="96.3"/>
    <n v="990"/>
    <n v="1059.3"/>
    <x v="21"/>
    <x v="10"/>
    <x v="1"/>
  </r>
  <r>
    <x v="347"/>
    <x v="40"/>
    <n v="10"/>
    <x v="0"/>
    <x v="0"/>
    <n v="0"/>
    <s v="Product19"/>
    <x v="2"/>
    <x v="0"/>
    <n v="150"/>
    <n v="210"/>
    <n v="1500"/>
    <n v="2100"/>
    <x v="21"/>
    <x v="10"/>
    <x v="1"/>
  </r>
  <r>
    <x v="348"/>
    <x v="26"/>
    <n v="8"/>
    <x v="1"/>
    <x v="1"/>
    <n v="0"/>
    <s v="Product27"/>
    <x v="4"/>
    <x v="2"/>
    <n v="48"/>
    <n v="57.120000000000005"/>
    <n v="384"/>
    <n v="456.96000000000004"/>
    <x v="4"/>
    <x v="10"/>
    <x v="1"/>
  </r>
  <r>
    <x v="349"/>
    <x v="30"/>
    <n v="7"/>
    <x v="2"/>
    <x v="0"/>
    <n v="0"/>
    <s v="Product18"/>
    <x v="2"/>
    <x v="3"/>
    <n v="37"/>
    <n v="49.21"/>
    <n v="259"/>
    <n v="344.47"/>
    <x v="26"/>
    <x v="10"/>
    <x v="1"/>
  </r>
  <r>
    <x v="350"/>
    <x v="26"/>
    <n v="10"/>
    <x v="0"/>
    <x v="1"/>
    <n v="0"/>
    <s v="Product27"/>
    <x v="4"/>
    <x v="2"/>
    <n v="48"/>
    <n v="57.120000000000005"/>
    <n v="480"/>
    <n v="571.20000000000005"/>
    <x v="22"/>
    <x v="10"/>
    <x v="1"/>
  </r>
  <r>
    <x v="351"/>
    <x v="29"/>
    <n v="1"/>
    <x v="2"/>
    <x v="1"/>
    <n v="0"/>
    <s v="Product02"/>
    <x v="3"/>
    <x v="1"/>
    <n v="105"/>
    <n v="142.80000000000001"/>
    <n v="105"/>
    <n v="142.80000000000001"/>
    <x v="29"/>
    <x v="10"/>
    <x v="1"/>
  </r>
  <r>
    <x v="352"/>
    <x v="35"/>
    <n v="14"/>
    <x v="2"/>
    <x v="1"/>
    <n v="0"/>
    <s v="Product12"/>
    <x v="2"/>
    <x v="1"/>
    <n v="73"/>
    <n v="94.17"/>
    <n v="1022"/>
    <n v="1318.38"/>
    <x v="17"/>
    <x v="10"/>
    <x v="1"/>
  </r>
  <r>
    <x v="353"/>
    <x v="39"/>
    <n v="8"/>
    <x v="1"/>
    <x v="0"/>
    <n v="0"/>
    <s v="Product17"/>
    <x v="2"/>
    <x v="0"/>
    <n v="134"/>
    <n v="156.78"/>
    <n v="1072"/>
    <n v="1254.24"/>
    <x v="23"/>
    <x v="10"/>
    <x v="1"/>
  </r>
  <r>
    <x v="354"/>
    <x v="13"/>
    <n v="8"/>
    <x v="2"/>
    <x v="1"/>
    <n v="0"/>
    <s v="Product34"/>
    <x v="4"/>
    <x v="2"/>
    <n v="55"/>
    <n v="58.3"/>
    <n v="440"/>
    <n v="466.4"/>
    <x v="7"/>
    <x v="10"/>
    <x v="1"/>
  </r>
  <r>
    <x v="355"/>
    <x v="14"/>
    <n v="6"/>
    <x v="2"/>
    <x v="1"/>
    <n v="0"/>
    <s v="Product20"/>
    <x v="0"/>
    <x v="2"/>
    <n v="61"/>
    <n v="76.25"/>
    <n v="366"/>
    <n v="457.5"/>
    <x v="10"/>
    <x v="10"/>
    <x v="1"/>
  </r>
  <r>
    <x v="356"/>
    <x v="43"/>
    <n v="12"/>
    <x v="1"/>
    <x v="0"/>
    <n v="0"/>
    <s v="Product36"/>
    <x v="4"/>
    <x v="1"/>
    <n v="90"/>
    <n v="96.3"/>
    <n v="1080"/>
    <n v="1155.5999999999999"/>
    <x v="19"/>
    <x v="10"/>
    <x v="1"/>
  </r>
  <r>
    <x v="357"/>
    <x v="3"/>
    <n v="5"/>
    <x v="2"/>
    <x v="1"/>
    <n v="0"/>
    <s v="Product04"/>
    <x v="3"/>
    <x v="2"/>
    <n v="44"/>
    <n v="48.84"/>
    <n v="220"/>
    <n v="244.20000000000002"/>
    <x v="11"/>
    <x v="10"/>
    <x v="1"/>
  </r>
  <r>
    <x v="358"/>
    <x v="18"/>
    <n v="5"/>
    <x v="2"/>
    <x v="0"/>
    <n v="0"/>
    <s v="Product32"/>
    <x v="4"/>
    <x v="1"/>
    <n v="89"/>
    <n v="117.48"/>
    <n v="445"/>
    <n v="587.4"/>
    <x v="12"/>
    <x v="10"/>
    <x v="1"/>
  </r>
  <r>
    <x v="359"/>
    <x v="13"/>
    <n v="15"/>
    <x v="2"/>
    <x v="0"/>
    <n v="0"/>
    <s v="Product34"/>
    <x v="4"/>
    <x v="2"/>
    <n v="55"/>
    <n v="58.3"/>
    <n v="825"/>
    <n v="874.5"/>
    <x v="13"/>
    <x v="10"/>
    <x v="1"/>
  </r>
  <r>
    <x v="360"/>
    <x v="5"/>
    <n v="8"/>
    <x v="2"/>
    <x v="1"/>
    <n v="0"/>
    <s v="Product31"/>
    <x v="4"/>
    <x v="1"/>
    <n v="93"/>
    <n v="104.16"/>
    <n v="744"/>
    <n v="833.28"/>
    <x v="14"/>
    <x v="10"/>
    <x v="1"/>
  </r>
  <r>
    <x v="361"/>
    <x v="27"/>
    <n v="2"/>
    <x v="2"/>
    <x v="0"/>
    <n v="0"/>
    <s v="Product15"/>
    <x v="2"/>
    <x v="3"/>
    <n v="12"/>
    <n v="15.719999999999999"/>
    <n v="24"/>
    <n v="31.439999999999998"/>
    <x v="24"/>
    <x v="10"/>
    <x v="1"/>
  </r>
  <r>
    <x v="362"/>
    <x v="33"/>
    <n v="5"/>
    <x v="0"/>
    <x v="1"/>
    <n v="0"/>
    <s v="Product28"/>
    <x v="4"/>
    <x v="3"/>
    <n v="37"/>
    <n v="41.81"/>
    <n v="185"/>
    <n v="209.05"/>
    <x v="2"/>
    <x v="11"/>
    <x v="1"/>
  </r>
  <r>
    <x v="363"/>
    <x v="42"/>
    <n v="10"/>
    <x v="2"/>
    <x v="1"/>
    <n v="0"/>
    <s v="Product26"/>
    <x v="4"/>
    <x v="3"/>
    <n v="18"/>
    <n v="24.66"/>
    <n v="180"/>
    <n v="246.6"/>
    <x v="3"/>
    <x v="11"/>
    <x v="1"/>
  </r>
  <r>
    <x v="363"/>
    <x v="11"/>
    <n v="15"/>
    <x v="2"/>
    <x v="1"/>
    <n v="0"/>
    <s v="Product44"/>
    <x v="1"/>
    <x v="1"/>
    <n v="76"/>
    <n v="82.08"/>
    <n v="1140"/>
    <n v="1231.2"/>
    <x v="3"/>
    <x v="11"/>
    <x v="1"/>
  </r>
  <r>
    <x v="364"/>
    <x v="1"/>
    <n v="12"/>
    <x v="2"/>
    <x v="1"/>
    <n v="0"/>
    <s v="Product38"/>
    <x v="1"/>
    <x v="1"/>
    <n v="72"/>
    <n v="79.92"/>
    <n v="864"/>
    <n v="959.04"/>
    <x v="20"/>
    <x v="11"/>
    <x v="1"/>
  </r>
  <r>
    <x v="364"/>
    <x v="21"/>
    <n v="13"/>
    <x v="2"/>
    <x v="0"/>
    <n v="0"/>
    <s v="Product16"/>
    <x v="2"/>
    <x v="3"/>
    <n v="13"/>
    <n v="16.64"/>
    <n v="169"/>
    <n v="216.32"/>
    <x v="20"/>
    <x v="11"/>
    <x v="1"/>
  </r>
  <r>
    <x v="364"/>
    <x v="1"/>
    <n v="5"/>
    <x v="2"/>
    <x v="1"/>
    <n v="0"/>
    <s v="Product38"/>
    <x v="1"/>
    <x v="1"/>
    <n v="72"/>
    <n v="79.92"/>
    <n v="360"/>
    <n v="399.6"/>
    <x v="20"/>
    <x v="11"/>
    <x v="1"/>
  </r>
  <r>
    <x v="365"/>
    <x v="26"/>
    <n v="5"/>
    <x v="2"/>
    <x v="0"/>
    <n v="0"/>
    <s v="Product27"/>
    <x v="4"/>
    <x v="2"/>
    <n v="48"/>
    <n v="57.120000000000005"/>
    <n v="240"/>
    <n v="285.60000000000002"/>
    <x v="5"/>
    <x v="11"/>
    <x v="1"/>
  </r>
  <r>
    <x v="365"/>
    <x v="2"/>
    <n v="9"/>
    <x v="0"/>
    <x v="0"/>
    <n v="0"/>
    <s v="Product13"/>
    <x v="2"/>
    <x v="1"/>
    <n v="112"/>
    <n v="122.08"/>
    <n v="1008"/>
    <n v="1098.72"/>
    <x v="5"/>
    <x v="11"/>
    <x v="1"/>
  </r>
  <r>
    <x v="365"/>
    <x v="9"/>
    <n v="10"/>
    <x v="1"/>
    <x v="1"/>
    <n v="0"/>
    <s v="Product14"/>
    <x v="2"/>
    <x v="1"/>
    <n v="112"/>
    <n v="146.72"/>
    <n v="1120"/>
    <n v="1467.2"/>
    <x v="5"/>
    <x v="11"/>
    <x v="1"/>
  </r>
  <r>
    <x v="366"/>
    <x v="28"/>
    <n v="9"/>
    <x v="0"/>
    <x v="1"/>
    <n v="0"/>
    <s v="Product30"/>
    <x v="4"/>
    <x v="0"/>
    <n v="148"/>
    <n v="201.28"/>
    <n v="1332"/>
    <n v="1811.52"/>
    <x v="6"/>
    <x v="11"/>
    <x v="1"/>
  </r>
  <r>
    <x v="366"/>
    <x v="41"/>
    <n v="10"/>
    <x v="0"/>
    <x v="0"/>
    <n v="0"/>
    <s v="Product41"/>
    <x v="1"/>
    <x v="0"/>
    <n v="138"/>
    <n v="173.88"/>
    <n v="1380"/>
    <n v="1738.8"/>
    <x v="6"/>
    <x v="11"/>
    <x v="1"/>
  </r>
  <r>
    <x v="367"/>
    <x v="24"/>
    <n v="4"/>
    <x v="2"/>
    <x v="1"/>
    <n v="0"/>
    <s v="Product05"/>
    <x v="3"/>
    <x v="0"/>
    <n v="133"/>
    <n v="155.61000000000001"/>
    <n v="532"/>
    <n v="622.44000000000005"/>
    <x v="29"/>
    <x v="11"/>
    <x v="1"/>
  </r>
  <r>
    <x v="368"/>
    <x v="37"/>
    <n v="13"/>
    <x v="2"/>
    <x v="0"/>
    <n v="0"/>
    <s v="Product09"/>
    <x v="3"/>
    <x v="3"/>
    <n v="6"/>
    <n v="7.8599999999999994"/>
    <n v="78"/>
    <n v="102.17999999999999"/>
    <x v="17"/>
    <x v="11"/>
    <x v="1"/>
  </r>
  <r>
    <x v="369"/>
    <x v="11"/>
    <n v="7"/>
    <x v="2"/>
    <x v="0"/>
    <n v="0"/>
    <s v="Product44"/>
    <x v="1"/>
    <x v="1"/>
    <n v="76"/>
    <n v="82.08"/>
    <n v="532"/>
    <n v="574.55999999999995"/>
    <x v="8"/>
    <x v="11"/>
    <x v="1"/>
  </r>
  <r>
    <x v="369"/>
    <x v="31"/>
    <n v="14"/>
    <x v="2"/>
    <x v="1"/>
    <n v="0"/>
    <s v="Product11"/>
    <x v="2"/>
    <x v="2"/>
    <n v="44"/>
    <n v="48.4"/>
    <n v="616"/>
    <n v="677.6"/>
    <x v="8"/>
    <x v="11"/>
    <x v="1"/>
  </r>
  <r>
    <x v="369"/>
    <x v="37"/>
    <n v="11"/>
    <x v="1"/>
    <x v="0"/>
    <n v="0"/>
    <s v="Product09"/>
    <x v="3"/>
    <x v="3"/>
    <n v="6"/>
    <n v="7.8599999999999994"/>
    <n v="66"/>
    <n v="86.46"/>
    <x v="8"/>
    <x v="11"/>
    <x v="1"/>
  </r>
  <r>
    <x v="370"/>
    <x v="15"/>
    <n v="10"/>
    <x v="2"/>
    <x v="0"/>
    <n v="0"/>
    <s v="Product06"/>
    <x v="3"/>
    <x v="1"/>
    <n v="75"/>
    <n v="85.5"/>
    <n v="750"/>
    <n v="855"/>
    <x v="10"/>
    <x v="11"/>
    <x v="1"/>
  </r>
  <r>
    <x v="371"/>
    <x v="25"/>
    <n v="15"/>
    <x v="2"/>
    <x v="0"/>
    <n v="0"/>
    <s v="Product08"/>
    <x v="3"/>
    <x v="1"/>
    <n v="83"/>
    <n v="94.62"/>
    <n v="1245"/>
    <n v="1419.3000000000002"/>
    <x v="28"/>
    <x v="11"/>
    <x v="1"/>
  </r>
  <r>
    <x v="371"/>
    <x v="10"/>
    <n v="1"/>
    <x v="0"/>
    <x v="1"/>
    <n v="0"/>
    <s v="Product42"/>
    <x v="1"/>
    <x v="0"/>
    <n v="120"/>
    <n v="162"/>
    <n v="120"/>
    <n v="162"/>
    <x v="28"/>
    <x v="11"/>
    <x v="1"/>
  </r>
  <r>
    <x v="372"/>
    <x v="41"/>
    <n v="14"/>
    <x v="2"/>
    <x v="0"/>
    <n v="0"/>
    <s v="Product41"/>
    <x v="1"/>
    <x v="0"/>
    <n v="138"/>
    <n v="173.88"/>
    <n v="1932"/>
    <n v="2434.3199999999997"/>
    <x v="24"/>
    <x v="11"/>
    <x v="1"/>
  </r>
  <r>
    <x v="373"/>
    <x v="38"/>
    <n v="12"/>
    <x v="1"/>
    <x v="0"/>
    <n v="0"/>
    <s v="Product33"/>
    <x v="4"/>
    <x v="1"/>
    <n v="95"/>
    <n v="119.7"/>
    <n v="1140"/>
    <n v="1436.4"/>
    <x v="25"/>
    <x v="11"/>
    <x v="1"/>
  </r>
  <r>
    <x v="373"/>
    <x v="31"/>
    <n v="6"/>
    <x v="1"/>
    <x v="0"/>
    <n v="0"/>
    <s v="Product11"/>
    <x v="2"/>
    <x v="2"/>
    <n v="44"/>
    <n v="48.4"/>
    <n v="264"/>
    <n v="290.39999999999998"/>
    <x v="25"/>
    <x v="11"/>
    <x v="1"/>
  </r>
  <r>
    <x v="373"/>
    <x v="31"/>
    <n v="3"/>
    <x v="0"/>
    <x v="1"/>
    <n v="0"/>
    <s v="Product11"/>
    <x v="2"/>
    <x v="2"/>
    <n v="44"/>
    <n v="48.4"/>
    <n v="132"/>
    <n v="145.19999999999999"/>
    <x v="25"/>
    <x v="11"/>
    <x v="1"/>
  </r>
  <r>
    <x v="373"/>
    <x v="31"/>
    <n v="4"/>
    <x v="2"/>
    <x v="0"/>
    <n v="0"/>
    <s v="Product11"/>
    <x v="2"/>
    <x v="2"/>
    <n v="44"/>
    <n v="48.4"/>
    <n v="176"/>
    <n v="193.6"/>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581355-1AF7-42D0-AE9A-E8A674A475F2}" name="Total_buying_val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2:E3" firstHeaderRow="0" firstDataRow="1" firstDataCol="0"/>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items count="3">
        <item x="0"/>
        <item h="1"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585659-5C63-413F-9499-EB79A8294D96}"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 Mode">
  <location ref="Y3:Z4"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h="1" x="2"/>
        <item x="1"/>
        <item h="1" x="0"/>
        <item t="default"/>
      </items>
    </pivotField>
    <pivotField axis="axisRow" showAll="0">
      <items count="3">
        <item x="1"/>
        <item h="1"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4"/>
  </rowFields>
  <rowItems count="1">
    <i>
      <x/>
    </i>
  </rowItems>
  <colItems count="1">
    <i/>
  </colItems>
  <dataFields count="1">
    <dataField name="Total" fld="12" baseField="0" baseItem="0"/>
  </dataFields>
  <chartFormats count="4">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BD9FDF-DE33-4B23-B1F3-E6F059C0BD03}" name="Sale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Sale Type">
  <location ref="V3:W6"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h="1"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3"/>
  </rowFields>
  <rowItems count="3">
    <i>
      <x/>
    </i>
    <i>
      <x v="1"/>
    </i>
    <i>
      <x v="2"/>
    </i>
  </rowItems>
  <colItems count="1">
    <i/>
  </colItems>
  <dataFields count="1">
    <dataField name="Total" fld="12"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39EA96-93D1-4836-9733-4EBD9CD6C165}" name="Total_selling_valu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Day">
  <location ref="A2:B7"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13"/>
  </rowFields>
  <rowItems count="5">
    <i>
      <x v="1"/>
    </i>
    <i>
      <x v="11"/>
    </i>
    <i>
      <x v="17"/>
    </i>
    <i>
      <x v="25"/>
    </i>
    <i>
      <x v="27"/>
    </i>
  </rowItems>
  <colItems count="1">
    <i/>
  </colItems>
  <dataFields count="1">
    <dataField name="Total" fld="12" baseField="0" baseItem="0" numFmtId="166"/>
  </dataFields>
  <formats count="2">
    <format dxfId="12">
      <pivotArea outline="0" collapsedLevelsAreSubtotals="1" fieldPosition="0"/>
    </format>
    <format dxfId="13">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13EC9A-2D81-4B87-B58F-D004713BF9E0}"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O3:P8"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h="1" x="1"/>
        <item t="default"/>
      </items>
    </pivotField>
  </pivotFields>
  <rowFields count="1">
    <field x="7"/>
  </rowFields>
  <rowItems count="5">
    <i>
      <x/>
    </i>
    <i>
      <x v="1"/>
    </i>
    <i>
      <x v="2"/>
    </i>
    <i>
      <x v="3"/>
    </i>
    <i>
      <x v="4"/>
    </i>
  </rowItems>
  <colItems count="1">
    <i/>
  </colItems>
  <dataFields count="1">
    <dataField name="Total" fld="12" baseField="0" baseItem="0" numFmtId="166"/>
  </dataFields>
  <formats count="2">
    <format dxfId="10">
      <pivotArea outline="0" collapsedLevelsAreSubtotals="1"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4D5B20-4F85-477E-8608-C875F7FE510A}"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ID">
  <location ref="K4:M34" firstHeaderRow="0"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axis="axisRow" showAll="0" sortType="ascending">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h="1" x="2"/>
        <item x="1"/>
        <item h="1" x="0"/>
        <item t="default"/>
      </items>
    </pivotField>
    <pivotField showAll="0">
      <items count="3">
        <item x="1"/>
        <item h="1" x="0"/>
        <item t="default"/>
      </items>
    </pivotField>
    <pivotField numFmtId="164" showAll="0"/>
    <pivotField showAll="0"/>
    <pivotField showAll="0"/>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items count="3">
        <item x="0"/>
        <item h="1" x="1"/>
        <item t="default"/>
      </items>
    </pivotField>
  </pivotFields>
  <rowFields count="1">
    <field x="1"/>
  </rowFields>
  <rowItems count="30">
    <i>
      <x v="2"/>
    </i>
    <i>
      <x v="3"/>
    </i>
    <i>
      <x v="5"/>
    </i>
    <i>
      <x v="6"/>
    </i>
    <i>
      <x v="7"/>
    </i>
    <i>
      <x v="8"/>
    </i>
    <i>
      <x v="9"/>
    </i>
    <i>
      <x v="12"/>
    </i>
    <i>
      <x v="14"/>
    </i>
    <i>
      <x v="17"/>
    </i>
    <i>
      <x v="19"/>
    </i>
    <i>
      <x v="20"/>
    </i>
    <i>
      <x v="21"/>
    </i>
    <i>
      <x v="22"/>
    </i>
    <i>
      <x v="23"/>
    </i>
    <i>
      <x v="24"/>
    </i>
    <i>
      <x v="25"/>
    </i>
    <i>
      <x v="26"/>
    </i>
    <i>
      <x v="27"/>
    </i>
    <i>
      <x v="29"/>
    </i>
    <i>
      <x v="31"/>
    </i>
    <i>
      <x v="32"/>
    </i>
    <i>
      <x v="33"/>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F2681F-4B1B-4E1A-8D2A-DF9977809AD9}" name="Month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3:I15" firstHeaderRow="0"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h="1" x="2"/>
        <item x="1"/>
        <item h="1"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h="1"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6A1A8F5-0C97-4202-8413-570837E5B285}" sourceName="SALE TYPE">
  <pivotTables>
    <pivotTable tabId="5" name="Total_selling_value"/>
    <pivotTable tabId="5" name="Categorywise"/>
    <pivotTable tabId="5" name="Monthwise"/>
    <pivotTable tabId="5" name="Productwise"/>
    <pivotTable tabId="5" name="Total_buying_values"/>
    <pivotTable tabId="5" name="Payment Mode"/>
  </pivotTables>
  <data>
    <tabular pivotCacheId="1204071826">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63E248D-5C5B-4740-B08D-E92C2E01DCE0}" sourceName="PAYMENT MODE">
  <pivotTables>
    <pivotTable tabId="5" name="Total_selling_value"/>
    <pivotTable tabId="5" name="Categorywise"/>
    <pivotTable tabId="5" name="Productwise"/>
    <pivotTable tabId="5" name="SaleType"/>
    <pivotTable tabId="5" name="Total_buying_values"/>
    <pivotTable tabId="5" name="Payment Mode"/>
  </pivotTables>
  <data>
    <tabular pivotCacheId="1204071826">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0649E8-C5AA-4A8E-AB98-DB80FC2997E7}" sourceName="MONTH">
  <pivotTables>
    <pivotTable tabId="5" name="Total_selling_value"/>
  </pivotTables>
  <data>
    <tabular pivotCacheId="1204071826">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F3A2590-D2D2-47DB-AA6B-57D3F69A4D2A}" sourceName="YEAR">
  <pivotTables>
    <pivotTable tabId="5" name="Total_selling_value"/>
    <pivotTable tabId="5" name="Categorywise"/>
    <pivotTable tabId="5" name="Monthwise"/>
    <pivotTable tabId="5" name="Payment Mode"/>
    <pivotTable tabId="5" name="Productwise"/>
    <pivotTable tabId="5" name="SaleType"/>
    <pivotTable tabId="5" name="Total_buying_values"/>
  </pivotTables>
  <data>
    <tabular pivotCacheId="1204071826">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C1162B1-E0FC-40A5-9A9C-1A20B4B0FC32}" cache="Slicer_SALE_TYPE" caption="SALE TYPE" columnCount="3" style="SLICER" rowHeight="234950"/>
  <slicer name="PAYMENT MODE" xr10:uid="{0933A3C1-B0CB-4873-83B2-CBC17A844802}" cache="Slicer_PAYMENT_MODE" caption="PAYMENT MODE" columnCount="2" style="SLICER" rowHeight="234950"/>
  <slicer name="MONTH" xr10:uid="{751D4012-52E2-43B6-BBD5-519B3D0B429E}" cache="Slicer_MONTH" caption="MONTH" style="SLICER" rowHeight="234950"/>
  <slicer name="YEAR" xr10:uid="{DC3D98CF-B538-4429-AFE4-DA72F5F3F15D}" cache="Slicer_YEAR" caption="YEAR" style="SLICERS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45" headerRowBorderDxfId="44">
  <autoFilter ref="A1:P529" xr:uid="{60351B27-4213-4B50-AF1E-6DD234ED1CD8}"/>
  <sortState xmlns:xlrd2="http://schemas.microsoft.com/office/spreadsheetml/2017/richdata2" ref="A2:E527">
    <sortCondition ref="A1:A527"/>
  </sortState>
  <tableColumns count="16">
    <tableColumn id="1" xr3:uid="{7E2D9722-C99A-4D79-AD8A-A4AF24D31B15}" name="DATE" dataDxfId="43"/>
    <tableColumn id="3" xr3:uid="{1B687DA1-746A-409E-8132-464ADA2D65F7}" name="PRODUCT ID" dataDxfId="42"/>
    <tableColumn id="2" xr3:uid="{3D21C161-3520-4EEB-95C2-BC89A67F811B}" name="QUANTITY" dataDxfId="41"/>
    <tableColumn id="4" xr3:uid="{51AFA112-3989-4C7A-B537-003512753602}" name="SALE TYPE" dataDxfId="40"/>
    <tableColumn id="5" xr3:uid="{057B8FDA-60FB-4816-999C-2030B688B9CF}" name="PAYMENT MODE" dataDxfId="39"/>
    <tableColumn id="6" xr3:uid="{A77A9445-20AF-4122-92EB-C3706E536AB4}" name="DISCOUNT %" dataDxfId="38"/>
    <tableColumn id="7" xr3:uid="{4B0308AF-CAC0-4A95-AD92-9444A62E8FDD}" name="PRODUCTS" dataDxfId="37">
      <calculatedColumnFormula>VLOOKUP(InputData[[#This Row],[PRODUCT ID]],MasterData[],2,0)</calculatedColumnFormula>
    </tableColumn>
    <tableColumn id="8" xr3:uid="{ACBC9AF6-0F52-419D-B938-709247E46F1F}" name="CATEGORY" dataDxfId="36">
      <calculatedColumnFormula>VLOOKUP(InputData[[#This Row],[PRODUCT ID]],MasterData[],3,0)</calculatedColumnFormula>
    </tableColumn>
    <tableColumn id="9" xr3:uid="{2AEBB8A4-797C-4166-BB34-CADDD7795A94}" name="UOM" dataDxfId="35">
      <calculatedColumnFormula>VLOOKUP(InputData[[#This Row],[PRODUCT ID]],MasterData[],4,0)</calculatedColumnFormula>
    </tableColumn>
    <tableColumn id="10" xr3:uid="{51EF7871-3A58-401C-B389-529EF752B7ED}" name="BUYING PRIZE" dataDxfId="34">
      <calculatedColumnFormula>VLOOKUP(InputData[[#This Row],[PRODUCT ID]],MasterData[],5,0)</calculatedColumnFormula>
    </tableColumn>
    <tableColumn id="11" xr3:uid="{386ED4CA-CC9E-4BF7-AAD7-1005C08C83F5}" name="SELLING PRICE" dataDxfId="33">
      <calculatedColumnFormula>VLOOKUP(InputData[[#This Row],[PRODUCT ID]],MasterData[],6,0)</calculatedColumnFormula>
    </tableColumn>
    <tableColumn id="12" xr3:uid="{DBAE246B-FC51-4D45-B998-80F393214C06}" name="TOTAL BUYING VALUE" dataDxfId="32">
      <calculatedColumnFormula xml:space="preserve"> InputData[[#This Row],[BUYING PRIZE]]*InputData[[#This Row],[QUANTITY]]</calculatedColumnFormula>
    </tableColumn>
    <tableColumn id="13" xr3:uid="{B6F5B51D-7735-4EE2-9411-6D2BF4FA828B}" name="TOTAL SELLING VALUE" dataDxfId="31">
      <calculatedColumnFormula>InputData[[#This Row],[SELLING PRICE]]*InputData[[#This Row],[QUANTITY]]*(1-InputData[[#This Row],[DISCOUNT %]])</calculatedColumnFormula>
    </tableColumn>
    <tableColumn id="14" xr3:uid="{03C80F27-088E-4985-9CA1-D2F2EC486A8D}" name="DAY" dataDxfId="30">
      <calculatedColumnFormula>DAY(InputData[[#This Row],[DATE]])</calculatedColumnFormula>
    </tableColumn>
    <tableColumn id="15" xr3:uid="{5E7DE55A-21E8-41A9-88D1-BF29E545E198}" name="MONTH" dataDxfId="29">
      <calculatedColumnFormula>TEXT(InputData[[#This Row],[DATE]],"mmm")</calculatedColumnFormula>
    </tableColumn>
    <tableColumn id="16" xr3:uid="{D21DD737-4490-4EBE-BC69-0E6F8C2CFB9E}" name="YEAR" dataDxfId="2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7" dataDxfId="25" headerRowBorderDxfId="26">
  <autoFilter ref="A1:F46" xr:uid="{DE6FA1E2-6EE8-430A-AF62-020400F3E926}"/>
  <tableColumns count="6">
    <tableColumn id="1" xr3:uid="{106E50BA-9FFB-484D-AC75-176578AFED44}" name="PRODUCT ID" dataDxfId="24"/>
    <tableColumn id="2" xr3:uid="{C6063C4C-22AC-43C3-B630-5C0916CFA263}" name="PRODUCTS" dataDxfId="23"/>
    <tableColumn id="3" xr3:uid="{FEA9A0A4-A0D7-45FA-BD75-4D9EBBD09441}" name="CATEGORY" dataDxfId="22"/>
    <tableColumn id="4" xr3:uid="{3BDFD3DA-79CD-4B0E-9F98-1F406523093B}" name="UOM" dataDxfId="21"/>
    <tableColumn id="5" xr3:uid="{C286276F-25D5-4D9D-9759-32EF67A133BE}" name="BUYING PRIZE" dataDxfId="20"/>
    <tableColumn id="6" xr3:uid="{BFC92544-6510-4B40-ABEE-FD6A4B0302D7}" name="SELLING PRICE" dataDxfId="19"/>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2AF835-C9E7-4D05-A336-C36BFF6CBADB}" name="Table3" displayName="Table3" ref="A1:P529" totalsRowShown="0">
  <autoFilter ref="A1:P529" xr:uid="{5D2AF835-C9E7-4D05-A336-C36BFF6CBADB}"/>
  <tableColumns count="16">
    <tableColumn id="1" xr3:uid="{08813FA6-C34D-4322-9964-D1980EC61158}" name="DATE" dataDxfId="18"/>
    <tableColumn id="2" xr3:uid="{AEF09C17-9815-4E19-834E-86916389F46E}" name="PRODUCT ID"/>
    <tableColumn id="3" xr3:uid="{0FAAC6FD-F8E7-431B-9251-686FF360B90C}" name="QUANTITY"/>
    <tableColumn id="4" xr3:uid="{C5B1BC18-B9AC-409D-B70F-344877F55359}" name="SALE TYPE"/>
    <tableColumn id="5" xr3:uid="{9E992806-C740-4E4F-BD0E-0A4560684B68}" name="PAYMENT MODE"/>
    <tableColumn id="6" xr3:uid="{08159E7E-4716-420B-BB87-0148CBCC9259}" name="DISCOUNT %"/>
    <tableColumn id="7" xr3:uid="{F1ADDC26-93DA-436E-BC5B-5E8550304EEA}" name="PRODUCTS"/>
    <tableColumn id="8" xr3:uid="{715FCAEE-A7FE-4265-86A2-188399B2FDCC}" name="CATEGORY"/>
    <tableColumn id="9" xr3:uid="{8BF89A7B-E2E6-4EA7-ACBC-BD4A48339267}" name="UOM"/>
    <tableColumn id="10" xr3:uid="{F3848784-543A-4F35-895C-D4DA8A7E1EBD}" name="BUYING PRIZE"/>
    <tableColumn id="11" xr3:uid="{FD61C1FC-958D-4C9E-A033-109A82054A4B}" name="SELLING PRICE"/>
    <tableColumn id="12" xr3:uid="{E637DCDA-71B8-416E-8464-BA5FA1B4D619}" name="TOTAL BUYING VALUE"/>
    <tableColumn id="13" xr3:uid="{FF7E19C4-DE49-4B8F-8D53-75DADFDD52E6}" name="TOTAL SELLING VALUE"/>
    <tableColumn id="14" xr3:uid="{D84A7262-D830-4C81-A5A4-165876416DC7}" name="DAY"/>
    <tableColumn id="15" xr3:uid="{D3BD3733-C5CD-49D2-846E-64ED80631604}" name="MONTH"/>
    <tableColumn id="16" xr3:uid="{5C6543C0-E553-47AE-92E0-834AB9BE504D}"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A483" workbookViewId="0">
      <selection activeCell="J529" sqref="J529"/>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 min="15" max="15" width="12.109375" bestFit="1" customWidth="1"/>
    <col min="16" max="16" width="9.77734375" bestFit="1" customWidth="1"/>
  </cols>
  <sheetData>
    <row r="1" spans="1:16" ht="15" thickBot="1" x14ac:dyDescent="0.35">
      <c r="A1" s="2" t="s">
        <v>99</v>
      </c>
      <c r="B1" s="2" t="s">
        <v>0</v>
      </c>
      <c r="C1" s="2" t="s">
        <v>100</v>
      </c>
      <c r="D1" s="2" t="s">
        <v>101</v>
      </c>
      <c r="E1" s="2" t="s">
        <v>102</v>
      </c>
      <c r="F1" s="2" t="s">
        <v>103</v>
      </c>
      <c r="G1" s="2" t="s">
        <v>113</v>
      </c>
      <c r="H1" s="2" t="s">
        <v>1</v>
      </c>
      <c r="I1" s="2" t="s">
        <v>2</v>
      </c>
      <c r="J1" s="7" t="s">
        <v>3</v>
      </c>
      <c r="K1" s="7" t="s">
        <v>4</v>
      </c>
      <c r="L1" s="7" t="s">
        <v>114</v>
      </c>
      <c r="M1" s="7" t="s">
        <v>115</v>
      </c>
      <c r="N1" s="2" t="s">
        <v>116</v>
      </c>
      <c r="O1" s="2" t="s">
        <v>117</v>
      </c>
      <c r="P1" s="2" t="s">
        <v>118</v>
      </c>
    </row>
    <row r="2" spans="1:16" x14ac:dyDescent="0.3">
      <c r="A2" s="3">
        <v>44197</v>
      </c>
      <c r="B2" s="4" t="s">
        <v>55</v>
      </c>
      <c r="C2" s="5">
        <v>9</v>
      </c>
      <c r="D2" s="5" t="s">
        <v>104</v>
      </c>
      <c r="E2" s="5" t="s">
        <v>105</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 xml:space="preserve"> 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85</v>
      </c>
      <c r="C3" s="5">
        <v>15</v>
      </c>
      <c r="D3" s="5" t="s">
        <v>105</v>
      </c>
      <c r="E3" s="5" t="s">
        <v>106</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 xml:space="preserve"> 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32</v>
      </c>
      <c r="C4" s="5">
        <v>6</v>
      </c>
      <c r="D4" s="5" t="s">
        <v>107</v>
      </c>
      <c r="E4" s="5" t="s">
        <v>106</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 xml:space="preserve"> 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13</v>
      </c>
      <c r="C5" s="5">
        <v>5</v>
      </c>
      <c r="D5" s="5" t="s">
        <v>107</v>
      </c>
      <c r="E5" s="5" t="s">
        <v>105</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 xml:space="preserve"> 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78</v>
      </c>
      <c r="C6" s="5">
        <v>12</v>
      </c>
      <c r="D6" s="5" t="s">
        <v>105</v>
      </c>
      <c r="E6" s="5" t="s">
        <v>105</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 xml:space="preserve"> 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70</v>
      </c>
      <c r="C7" s="5">
        <v>1</v>
      </c>
      <c r="D7" s="5" t="s">
        <v>107</v>
      </c>
      <c r="E7" s="5" t="s">
        <v>106</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 xml:space="preserve"> 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11</v>
      </c>
      <c r="C8" s="5">
        <v>8</v>
      </c>
      <c r="D8" s="5" t="s">
        <v>107</v>
      </c>
      <c r="E8" s="5" t="s">
        <v>106</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 xml:space="preserve"> 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57</v>
      </c>
      <c r="C9" s="5">
        <v>4</v>
      </c>
      <c r="D9" s="5" t="s">
        <v>107</v>
      </c>
      <c r="E9" s="5" t="s">
        <v>105</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 xml:space="preserve"> 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82</v>
      </c>
      <c r="C10" s="5">
        <v>3</v>
      </c>
      <c r="D10" s="5" t="s">
        <v>107</v>
      </c>
      <c r="E10" s="5" t="s">
        <v>106</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 xml:space="preserve"> 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34</v>
      </c>
      <c r="C11" s="5">
        <v>4</v>
      </c>
      <c r="D11" s="5" t="s">
        <v>104</v>
      </c>
      <c r="E11" s="5" t="s">
        <v>105</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 xml:space="preserve"> 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93</v>
      </c>
      <c r="C12" s="5">
        <v>4</v>
      </c>
      <c r="D12" s="5" t="s">
        <v>107</v>
      </c>
      <c r="E12" s="5" t="s">
        <v>105</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 xml:space="preserve"> 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93</v>
      </c>
      <c r="C13" s="5">
        <v>10</v>
      </c>
      <c r="D13" s="5" t="s">
        <v>105</v>
      </c>
      <c r="E13" s="5" t="s">
        <v>106</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 xml:space="preserve"> 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97</v>
      </c>
      <c r="C14" s="5">
        <v>13</v>
      </c>
      <c r="D14" s="5" t="s">
        <v>107</v>
      </c>
      <c r="E14" s="5" t="s">
        <v>105</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 xml:space="preserve"> 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53</v>
      </c>
      <c r="C15" s="5">
        <v>3</v>
      </c>
      <c r="D15" s="5" t="s">
        <v>105</v>
      </c>
      <c r="E15" s="5" t="s">
        <v>106</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 xml:space="preserve"> 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78</v>
      </c>
      <c r="C16" s="5">
        <v>6</v>
      </c>
      <c r="D16" s="5" t="s">
        <v>107</v>
      </c>
      <c r="E16" s="5" t="s">
        <v>106</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 xml:space="preserve"> 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76</v>
      </c>
      <c r="C17" s="5">
        <v>4</v>
      </c>
      <c r="D17" s="5" t="s">
        <v>107</v>
      </c>
      <c r="E17" s="5" t="s">
        <v>106</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 xml:space="preserve"> 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46</v>
      </c>
      <c r="C18" s="5">
        <v>4</v>
      </c>
      <c r="D18" s="5" t="s">
        <v>107</v>
      </c>
      <c r="E18" s="5" t="s">
        <v>106</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 xml:space="preserve"> 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13</v>
      </c>
      <c r="C19" s="5">
        <v>15</v>
      </c>
      <c r="D19" s="5" t="s">
        <v>104</v>
      </c>
      <c r="E19" s="5" t="s">
        <v>106</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 xml:space="preserve"> 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11</v>
      </c>
      <c r="C20" s="5">
        <v>9</v>
      </c>
      <c r="D20" s="5" t="s">
        <v>107</v>
      </c>
      <c r="E20" s="5" t="s">
        <v>105</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 xml:space="preserve"> 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93</v>
      </c>
      <c r="C21" s="5">
        <v>6</v>
      </c>
      <c r="D21" s="5" t="s">
        <v>107</v>
      </c>
      <c r="E21" s="5" t="s">
        <v>105</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 xml:space="preserve"> 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76</v>
      </c>
      <c r="C22" s="5">
        <v>6</v>
      </c>
      <c r="D22" s="5" t="s">
        <v>107</v>
      </c>
      <c r="E22" s="5" t="s">
        <v>106</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 xml:space="preserve"> 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78</v>
      </c>
      <c r="C23" s="5">
        <v>7</v>
      </c>
      <c r="D23" s="5" t="s">
        <v>107</v>
      </c>
      <c r="E23" s="5" t="s">
        <v>105</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 xml:space="preserve"> 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70</v>
      </c>
      <c r="C24" s="5">
        <v>14</v>
      </c>
      <c r="D24" s="5" t="s">
        <v>107</v>
      </c>
      <c r="E24" s="5" t="s">
        <v>105</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 xml:space="preserve"> 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97</v>
      </c>
      <c r="C25" s="5">
        <v>9</v>
      </c>
      <c r="D25" s="5" t="s">
        <v>104</v>
      </c>
      <c r="E25" s="5" t="s">
        <v>106</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 xml:space="preserve"> 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17</v>
      </c>
      <c r="C26" s="5">
        <v>7</v>
      </c>
      <c r="D26" s="5" t="s">
        <v>105</v>
      </c>
      <c r="E26" s="5" t="s">
        <v>106</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 xml:space="preserve"> 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5</v>
      </c>
      <c r="C27" s="5">
        <v>7</v>
      </c>
      <c r="D27" s="5" t="s">
        <v>105</v>
      </c>
      <c r="E27" s="5" t="s">
        <v>105</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 xml:space="preserve"> 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89</v>
      </c>
      <c r="C28" s="5">
        <v>7</v>
      </c>
      <c r="D28" s="5" t="s">
        <v>104</v>
      </c>
      <c r="E28" s="5" t="s">
        <v>105</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 xml:space="preserve"> 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72</v>
      </c>
      <c r="C29" s="5">
        <v>3</v>
      </c>
      <c r="D29" s="5" t="s">
        <v>104</v>
      </c>
      <c r="E29" s="5" t="s">
        <v>105</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 xml:space="preserve"> 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13</v>
      </c>
      <c r="C30" s="5">
        <v>10</v>
      </c>
      <c r="D30" s="5" t="s">
        <v>105</v>
      </c>
      <c r="E30" s="5" t="s">
        <v>106</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 xml:space="preserve"> 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66</v>
      </c>
      <c r="C31" s="5">
        <v>2</v>
      </c>
      <c r="D31" s="5" t="s">
        <v>107</v>
      </c>
      <c r="E31" s="5" t="s">
        <v>106</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 xml:space="preserve"> 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25</v>
      </c>
      <c r="C32" s="5">
        <v>7</v>
      </c>
      <c r="D32" s="5" t="s">
        <v>105</v>
      </c>
      <c r="E32" s="5" t="s">
        <v>105</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 xml:space="preserve"> 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38</v>
      </c>
      <c r="C33" s="5">
        <v>13</v>
      </c>
      <c r="D33" s="5" t="s">
        <v>107</v>
      </c>
      <c r="E33" s="5" t="s">
        <v>105</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 xml:space="preserve"> 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51</v>
      </c>
      <c r="C34" s="5">
        <v>2</v>
      </c>
      <c r="D34" s="5" t="s">
        <v>104</v>
      </c>
      <c r="E34" s="5" t="s">
        <v>106</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 xml:space="preserve"> 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82</v>
      </c>
      <c r="C35" s="5">
        <v>4</v>
      </c>
      <c r="D35" s="5" t="s">
        <v>105</v>
      </c>
      <c r="E35" s="5" t="s">
        <v>105</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 xml:space="preserve"> 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95</v>
      </c>
      <c r="C36" s="5">
        <v>7</v>
      </c>
      <c r="D36" s="5" t="s">
        <v>105</v>
      </c>
      <c r="E36" s="5" t="s">
        <v>106</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 xml:space="preserve"> 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15</v>
      </c>
      <c r="C37" s="5">
        <v>1</v>
      </c>
      <c r="D37" s="5" t="s">
        <v>107</v>
      </c>
      <c r="E37" s="5" t="s">
        <v>106</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 xml:space="preserve"> 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95</v>
      </c>
      <c r="C38" s="5">
        <v>9</v>
      </c>
      <c r="D38" s="5" t="s">
        <v>107</v>
      </c>
      <c r="E38" s="5" t="s">
        <v>106</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 xml:space="preserve"> 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78</v>
      </c>
      <c r="C39" s="5">
        <v>1</v>
      </c>
      <c r="D39" s="5" t="s">
        <v>107</v>
      </c>
      <c r="E39" s="5" t="s">
        <v>106</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 xml:space="preserve"> 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76</v>
      </c>
      <c r="C40" s="5">
        <v>14</v>
      </c>
      <c r="D40" s="5" t="s">
        <v>107</v>
      </c>
      <c r="E40" s="5" t="s">
        <v>105</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 xml:space="preserve"> 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21</v>
      </c>
      <c r="C41" s="5">
        <v>7</v>
      </c>
      <c r="D41" s="5" t="s">
        <v>107</v>
      </c>
      <c r="E41" s="5" t="s">
        <v>106</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 xml:space="preserve"> 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53</v>
      </c>
      <c r="C42" s="5">
        <v>9</v>
      </c>
      <c r="D42" s="5" t="s">
        <v>105</v>
      </c>
      <c r="E42" s="5" t="s">
        <v>106</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 xml:space="preserve"> 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62</v>
      </c>
      <c r="C43" s="5">
        <v>4</v>
      </c>
      <c r="D43" s="5" t="s">
        <v>107</v>
      </c>
      <c r="E43" s="5" t="s">
        <v>105</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 xml:space="preserve"> 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36</v>
      </c>
      <c r="C44" s="5">
        <v>6</v>
      </c>
      <c r="D44" s="5" t="s">
        <v>105</v>
      </c>
      <c r="E44" s="5" t="s">
        <v>106</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 xml:space="preserve"> 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68</v>
      </c>
      <c r="C45" s="5">
        <v>11</v>
      </c>
      <c r="D45" s="5" t="s">
        <v>105</v>
      </c>
      <c r="E45" s="5" t="s">
        <v>106</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 xml:space="preserve"> 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32</v>
      </c>
      <c r="C46" s="5">
        <v>5</v>
      </c>
      <c r="D46" s="5" t="s">
        <v>105</v>
      </c>
      <c r="E46" s="5" t="s">
        <v>106</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 xml:space="preserve"> 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57</v>
      </c>
      <c r="C47" s="5">
        <v>3</v>
      </c>
      <c r="D47" s="5" t="s">
        <v>107</v>
      </c>
      <c r="E47" s="5" t="s">
        <v>106</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 xml:space="preserve"> 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15</v>
      </c>
      <c r="C48" s="5">
        <v>2</v>
      </c>
      <c r="D48" s="5" t="s">
        <v>107</v>
      </c>
      <c r="E48" s="5" t="s">
        <v>105</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 xml:space="preserve"> 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9</v>
      </c>
      <c r="C49" s="5">
        <v>4</v>
      </c>
      <c r="D49" s="5" t="s">
        <v>104</v>
      </c>
      <c r="E49" s="5" t="s">
        <v>105</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 xml:space="preserve"> 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72</v>
      </c>
      <c r="C50" s="5">
        <v>11</v>
      </c>
      <c r="D50" s="5" t="s">
        <v>105</v>
      </c>
      <c r="E50" s="5" t="s">
        <v>106</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 xml:space="preserve"> 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68</v>
      </c>
      <c r="C51" s="5">
        <v>2</v>
      </c>
      <c r="D51" s="5" t="s">
        <v>107</v>
      </c>
      <c r="E51" s="5" t="s">
        <v>105</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 xml:space="preserve"> 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42</v>
      </c>
      <c r="C52" s="5">
        <v>11</v>
      </c>
      <c r="D52" s="5" t="s">
        <v>104</v>
      </c>
      <c r="E52" s="5" t="s">
        <v>105</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 xml:space="preserve"> 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28</v>
      </c>
      <c r="C53" s="5">
        <v>1</v>
      </c>
      <c r="D53" s="5" t="s">
        <v>107</v>
      </c>
      <c r="E53" s="5" t="s">
        <v>105</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 xml:space="preserve"> 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49</v>
      </c>
      <c r="C54" s="5">
        <v>9</v>
      </c>
      <c r="D54" s="5" t="s">
        <v>107</v>
      </c>
      <c r="E54" s="5" t="s">
        <v>106</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 xml:space="preserve"> 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62</v>
      </c>
      <c r="C55" s="5">
        <v>6</v>
      </c>
      <c r="D55" s="5" t="s">
        <v>105</v>
      </c>
      <c r="E55" s="5" t="s">
        <v>106</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 xml:space="preserve"> 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97</v>
      </c>
      <c r="C56" s="5">
        <v>9</v>
      </c>
      <c r="D56" s="5" t="s">
        <v>105</v>
      </c>
      <c r="E56" s="5" t="s">
        <v>105</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 xml:space="preserve"> 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66</v>
      </c>
      <c r="C57" s="5">
        <v>6</v>
      </c>
      <c r="D57" s="5" t="s">
        <v>104</v>
      </c>
      <c r="E57" s="5" t="s">
        <v>105</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 xml:space="preserve"> 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57</v>
      </c>
      <c r="C58" s="5">
        <v>11</v>
      </c>
      <c r="D58" s="5" t="s">
        <v>107</v>
      </c>
      <c r="E58" s="5" t="s">
        <v>106</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 xml:space="preserve"> 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64</v>
      </c>
      <c r="C59" s="5">
        <v>10</v>
      </c>
      <c r="D59" s="5" t="s">
        <v>104</v>
      </c>
      <c r="E59" s="5" t="s">
        <v>106</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 xml:space="preserve"> 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87</v>
      </c>
      <c r="C60" s="5">
        <v>11</v>
      </c>
      <c r="D60" s="5" t="s">
        <v>105</v>
      </c>
      <c r="E60" s="5" t="s">
        <v>106</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 xml:space="preserve"> 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30</v>
      </c>
      <c r="C61" s="5">
        <v>14</v>
      </c>
      <c r="D61" s="5" t="s">
        <v>107</v>
      </c>
      <c r="E61" s="5" t="s">
        <v>106</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 xml:space="preserve"> 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93</v>
      </c>
      <c r="C62" s="5">
        <v>8</v>
      </c>
      <c r="D62" s="5" t="s">
        <v>104</v>
      </c>
      <c r="E62" s="5" t="s">
        <v>106</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 xml:space="preserve"> 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64</v>
      </c>
      <c r="C63" s="5">
        <v>9</v>
      </c>
      <c r="D63" s="5" t="s">
        <v>105</v>
      </c>
      <c r="E63" s="5" t="s">
        <v>106</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 xml:space="preserve"> 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46</v>
      </c>
      <c r="C64" s="5">
        <v>13</v>
      </c>
      <c r="D64" s="5" t="s">
        <v>105</v>
      </c>
      <c r="E64" s="5" t="s">
        <v>105</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 xml:space="preserve"> 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87</v>
      </c>
      <c r="C65" s="5">
        <v>7</v>
      </c>
      <c r="D65" s="5" t="s">
        <v>107</v>
      </c>
      <c r="E65" s="5" t="s">
        <v>105</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 xml:space="preserve"> 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9</v>
      </c>
      <c r="C66" s="5">
        <v>8</v>
      </c>
      <c r="D66" s="5" t="s">
        <v>105</v>
      </c>
      <c r="E66" s="5" t="s">
        <v>105</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 xml:space="preserve"> 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30</v>
      </c>
      <c r="C67" s="5">
        <v>4</v>
      </c>
      <c r="D67" s="5" t="s">
        <v>105</v>
      </c>
      <c r="E67" s="5" t="s">
        <v>105</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 xml:space="preserve"> 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55</v>
      </c>
      <c r="C68" s="5">
        <v>14</v>
      </c>
      <c r="D68" s="5" t="s">
        <v>105</v>
      </c>
      <c r="E68" s="5" t="s">
        <v>106</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 xml:space="preserve"> 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17</v>
      </c>
      <c r="C69" s="5">
        <v>4</v>
      </c>
      <c r="D69" s="5" t="s">
        <v>107</v>
      </c>
      <c r="E69" s="5" t="s">
        <v>106</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 xml:space="preserve"> 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66</v>
      </c>
      <c r="C70" s="5">
        <v>8</v>
      </c>
      <c r="D70" s="5" t="s">
        <v>107</v>
      </c>
      <c r="E70" s="5" t="s">
        <v>106</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 xml:space="preserve"> 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85</v>
      </c>
      <c r="C71" s="5">
        <v>2</v>
      </c>
      <c r="D71" s="5" t="s">
        <v>107</v>
      </c>
      <c r="E71" s="5" t="s">
        <v>105</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 xml:space="preserve"> 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5</v>
      </c>
      <c r="C72" s="5">
        <v>4</v>
      </c>
      <c r="D72" s="5" t="s">
        <v>107</v>
      </c>
      <c r="E72" s="5" t="s">
        <v>106</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 xml:space="preserve"> 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93</v>
      </c>
      <c r="C73" s="5">
        <v>1</v>
      </c>
      <c r="D73" s="5" t="s">
        <v>107</v>
      </c>
      <c r="E73" s="5" t="s">
        <v>106</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 xml:space="preserve"> 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25</v>
      </c>
      <c r="C74" s="5">
        <v>9</v>
      </c>
      <c r="D74" s="5" t="s">
        <v>107</v>
      </c>
      <c r="E74" s="5" t="s">
        <v>105</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 xml:space="preserve"> 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68</v>
      </c>
      <c r="C75" s="5">
        <v>3</v>
      </c>
      <c r="D75" s="5" t="s">
        <v>107</v>
      </c>
      <c r="E75" s="5" t="s">
        <v>105</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 xml:space="preserve"> 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19</v>
      </c>
      <c r="C76" s="5">
        <v>8</v>
      </c>
      <c r="D76" s="5" t="s">
        <v>105</v>
      </c>
      <c r="E76" s="5" t="s">
        <v>106</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 xml:space="preserve"> 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85</v>
      </c>
      <c r="C77" s="5">
        <v>1</v>
      </c>
      <c r="D77" s="5" t="s">
        <v>105</v>
      </c>
      <c r="E77" s="5" t="s">
        <v>106</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 xml:space="preserve"> 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93</v>
      </c>
      <c r="C78" s="5">
        <v>3</v>
      </c>
      <c r="D78" s="5" t="s">
        <v>107</v>
      </c>
      <c r="E78" s="5" t="s">
        <v>106</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 xml:space="preserve"> 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89</v>
      </c>
      <c r="C79" s="5">
        <v>4</v>
      </c>
      <c r="D79" s="5" t="s">
        <v>107</v>
      </c>
      <c r="E79" s="5" t="s">
        <v>106</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 xml:space="preserve"> 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23</v>
      </c>
      <c r="C80" s="5">
        <v>9</v>
      </c>
      <c r="D80" s="5" t="s">
        <v>105</v>
      </c>
      <c r="E80" s="5" t="s">
        <v>106</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 xml:space="preserve"> 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70</v>
      </c>
      <c r="C81" s="5">
        <v>15</v>
      </c>
      <c r="D81" s="5" t="s">
        <v>105</v>
      </c>
      <c r="E81" s="5" t="s">
        <v>105</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 xml:space="preserve"> 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15</v>
      </c>
      <c r="C82" s="5">
        <v>3</v>
      </c>
      <c r="D82" s="5" t="s">
        <v>105</v>
      </c>
      <c r="E82" s="5" t="s">
        <v>105</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 xml:space="preserve"> 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51</v>
      </c>
      <c r="C83" s="5">
        <v>14</v>
      </c>
      <c r="D83" s="5" t="s">
        <v>107</v>
      </c>
      <c r="E83" s="5" t="s">
        <v>105</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 xml:space="preserve"> 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82</v>
      </c>
      <c r="C84" s="5">
        <v>3</v>
      </c>
      <c r="D84" s="5" t="s">
        <v>107</v>
      </c>
      <c r="E84" s="5" t="s">
        <v>106</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 xml:space="preserve"> 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66</v>
      </c>
      <c r="C85" s="5">
        <v>4</v>
      </c>
      <c r="D85" s="5" t="s">
        <v>107</v>
      </c>
      <c r="E85" s="5" t="s">
        <v>105</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 xml:space="preserve"> 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62</v>
      </c>
      <c r="C86" s="5">
        <v>9</v>
      </c>
      <c r="D86" s="5" t="s">
        <v>107</v>
      </c>
      <c r="E86" s="5" t="s">
        <v>105</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 xml:space="preserve"> 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74</v>
      </c>
      <c r="C87" s="5">
        <v>13</v>
      </c>
      <c r="D87" s="5" t="s">
        <v>107</v>
      </c>
      <c r="E87" s="5" t="s">
        <v>106</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 xml:space="preserve"> 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40</v>
      </c>
      <c r="C88" s="5">
        <v>3</v>
      </c>
      <c r="D88" s="5" t="s">
        <v>107</v>
      </c>
      <c r="E88" s="5" t="s">
        <v>105</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 xml:space="preserve"> 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42</v>
      </c>
      <c r="C89" s="5">
        <v>15</v>
      </c>
      <c r="D89" s="5" t="s">
        <v>107</v>
      </c>
      <c r="E89" s="5" t="s">
        <v>106</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 xml:space="preserve"> 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85</v>
      </c>
      <c r="C90" s="5">
        <v>9</v>
      </c>
      <c r="D90" s="5" t="s">
        <v>104</v>
      </c>
      <c r="E90" s="5" t="s">
        <v>105</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 xml:space="preserve"> 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44</v>
      </c>
      <c r="C91" s="5">
        <v>13</v>
      </c>
      <c r="D91" s="5" t="s">
        <v>107</v>
      </c>
      <c r="E91" s="5" t="s">
        <v>106</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 xml:space="preserve"> 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93</v>
      </c>
      <c r="C92" s="5">
        <v>6</v>
      </c>
      <c r="D92" s="5" t="s">
        <v>107</v>
      </c>
      <c r="E92" s="5" t="s">
        <v>105</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 xml:space="preserve"> 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64</v>
      </c>
      <c r="C93" s="5">
        <v>10</v>
      </c>
      <c r="D93" s="5" t="s">
        <v>107</v>
      </c>
      <c r="E93" s="5" t="s">
        <v>105</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 xml:space="preserve"> 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68</v>
      </c>
      <c r="C94" s="5">
        <v>2</v>
      </c>
      <c r="D94" s="5" t="s">
        <v>105</v>
      </c>
      <c r="E94" s="5" t="s">
        <v>105</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 xml:space="preserve"> 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82</v>
      </c>
      <c r="C95" s="5">
        <v>3</v>
      </c>
      <c r="D95" s="5" t="s">
        <v>107</v>
      </c>
      <c r="E95" s="5" t="s">
        <v>105</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 xml:space="preserve"> 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68</v>
      </c>
      <c r="C96" s="5">
        <v>7</v>
      </c>
      <c r="D96" s="5" t="s">
        <v>107</v>
      </c>
      <c r="E96" s="5" t="s">
        <v>105</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 xml:space="preserve"> 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66</v>
      </c>
      <c r="C97" s="5">
        <v>1</v>
      </c>
      <c r="D97" s="5" t="s">
        <v>107</v>
      </c>
      <c r="E97" s="5" t="s">
        <v>105</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 xml:space="preserve"> 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42</v>
      </c>
      <c r="C98" s="5">
        <v>3</v>
      </c>
      <c r="D98" s="5" t="s">
        <v>105</v>
      </c>
      <c r="E98" s="5" t="s">
        <v>106</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 xml:space="preserve"> 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93</v>
      </c>
      <c r="C99" s="5">
        <v>1</v>
      </c>
      <c r="D99" s="5" t="s">
        <v>105</v>
      </c>
      <c r="E99" s="5" t="s">
        <v>106</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 xml:space="preserve"> 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76</v>
      </c>
      <c r="C100" s="5">
        <v>3</v>
      </c>
      <c r="D100" s="5" t="s">
        <v>105</v>
      </c>
      <c r="E100" s="5" t="s">
        <v>105</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 xml:space="preserve"> 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36</v>
      </c>
      <c r="C101" s="5">
        <v>13</v>
      </c>
      <c r="D101" s="5" t="s">
        <v>105</v>
      </c>
      <c r="E101" s="5" t="s">
        <v>105</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 xml:space="preserve"> 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34</v>
      </c>
      <c r="C102" s="5">
        <v>4</v>
      </c>
      <c r="D102" s="5" t="s">
        <v>107</v>
      </c>
      <c r="E102" s="5" t="s">
        <v>106</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 xml:space="preserve"> 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23</v>
      </c>
      <c r="C103" s="5">
        <v>13</v>
      </c>
      <c r="D103" s="5" t="s">
        <v>107</v>
      </c>
      <c r="E103" s="5" t="s">
        <v>106</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 xml:space="preserve"> 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21</v>
      </c>
      <c r="C104" s="5">
        <v>15</v>
      </c>
      <c r="D104" s="5" t="s">
        <v>107</v>
      </c>
      <c r="E104" s="5" t="s">
        <v>105</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 xml:space="preserve"> 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23</v>
      </c>
      <c r="C105" s="5">
        <v>6</v>
      </c>
      <c r="D105" s="5" t="s">
        <v>105</v>
      </c>
      <c r="E105" s="5" t="s">
        <v>105</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 xml:space="preserve"> 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42</v>
      </c>
      <c r="C106" s="5">
        <v>1</v>
      </c>
      <c r="D106" s="5" t="s">
        <v>107</v>
      </c>
      <c r="E106" s="5" t="s">
        <v>106</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 xml:space="preserve"> 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38</v>
      </c>
      <c r="C107" s="5">
        <v>6</v>
      </c>
      <c r="D107" s="5" t="s">
        <v>105</v>
      </c>
      <c r="E107" s="5" t="s">
        <v>105</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 xml:space="preserve"> 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64</v>
      </c>
      <c r="C108" s="5">
        <v>8</v>
      </c>
      <c r="D108" s="5" t="s">
        <v>107</v>
      </c>
      <c r="E108" s="5" t="s">
        <v>106</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 xml:space="preserve"> 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38</v>
      </c>
      <c r="C109" s="5">
        <v>3</v>
      </c>
      <c r="D109" s="5" t="s">
        <v>107</v>
      </c>
      <c r="E109" s="5" t="s">
        <v>105</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 xml:space="preserve"> 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78</v>
      </c>
      <c r="C110" s="5">
        <v>15</v>
      </c>
      <c r="D110" s="5" t="s">
        <v>107</v>
      </c>
      <c r="E110" s="5" t="s">
        <v>105</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 xml:space="preserve"> 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66</v>
      </c>
      <c r="C111" s="5">
        <v>4</v>
      </c>
      <c r="D111" s="5" t="s">
        <v>107</v>
      </c>
      <c r="E111" s="5" t="s">
        <v>105</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 xml:space="preserve"> 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93</v>
      </c>
      <c r="C112" s="5">
        <v>2</v>
      </c>
      <c r="D112" s="5" t="s">
        <v>105</v>
      </c>
      <c r="E112" s="5" t="s">
        <v>106</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 xml:space="preserve"> 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89</v>
      </c>
      <c r="C113" s="5">
        <v>11</v>
      </c>
      <c r="D113" s="5" t="s">
        <v>107</v>
      </c>
      <c r="E113" s="5" t="s">
        <v>105</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 xml:space="preserve"> 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53</v>
      </c>
      <c r="C114" s="5">
        <v>13</v>
      </c>
      <c r="D114" s="5" t="s">
        <v>105</v>
      </c>
      <c r="E114" s="5" t="s">
        <v>105</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 xml:space="preserve"> 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32</v>
      </c>
      <c r="C115" s="5">
        <v>6</v>
      </c>
      <c r="D115" s="5" t="s">
        <v>105</v>
      </c>
      <c r="E115" s="5" t="s">
        <v>106</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 xml:space="preserve"> 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49</v>
      </c>
      <c r="C116" s="5">
        <v>10</v>
      </c>
      <c r="D116" s="5" t="s">
        <v>107</v>
      </c>
      <c r="E116" s="5" t="s">
        <v>106</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 xml:space="preserve"> 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46</v>
      </c>
      <c r="C117" s="5">
        <v>8</v>
      </c>
      <c r="D117" s="5" t="s">
        <v>104</v>
      </c>
      <c r="E117" s="5" t="s">
        <v>105</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 xml:space="preserve"> 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46</v>
      </c>
      <c r="C118" s="5">
        <v>12</v>
      </c>
      <c r="D118" s="5" t="s">
        <v>105</v>
      </c>
      <c r="E118" s="5" t="s">
        <v>106</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 xml:space="preserve"> 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51</v>
      </c>
      <c r="C119" s="5">
        <v>15</v>
      </c>
      <c r="D119" s="5" t="s">
        <v>104</v>
      </c>
      <c r="E119" s="5" t="s">
        <v>105</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 xml:space="preserve"> 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78</v>
      </c>
      <c r="C120" s="5">
        <v>10</v>
      </c>
      <c r="D120" s="5" t="s">
        <v>107</v>
      </c>
      <c r="E120" s="5" t="s">
        <v>105</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 xml:space="preserve"> 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74</v>
      </c>
      <c r="C121" s="5">
        <v>6</v>
      </c>
      <c r="D121" s="5" t="s">
        <v>107</v>
      </c>
      <c r="E121" s="5" t="s">
        <v>105</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 xml:space="preserve"> 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64</v>
      </c>
      <c r="C122" s="5">
        <v>11</v>
      </c>
      <c r="D122" s="5" t="s">
        <v>107</v>
      </c>
      <c r="E122" s="5" t="s">
        <v>105</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 xml:space="preserve"> 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13</v>
      </c>
      <c r="C123" s="5">
        <v>11</v>
      </c>
      <c r="D123" s="5" t="s">
        <v>104</v>
      </c>
      <c r="E123" s="5" t="s">
        <v>106</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 xml:space="preserve"> 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5</v>
      </c>
      <c r="C124" s="5">
        <v>7</v>
      </c>
      <c r="D124" s="5" t="s">
        <v>107</v>
      </c>
      <c r="E124" s="5" t="s">
        <v>105</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 xml:space="preserve"> 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72</v>
      </c>
      <c r="C125" s="5">
        <v>12</v>
      </c>
      <c r="D125" s="5" t="s">
        <v>104</v>
      </c>
      <c r="E125" s="5" t="s">
        <v>106</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 xml:space="preserve"> 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91</v>
      </c>
      <c r="C126" s="5">
        <v>6</v>
      </c>
      <c r="D126" s="5" t="s">
        <v>107</v>
      </c>
      <c r="E126" s="5" t="s">
        <v>105</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 xml:space="preserve"> 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57</v>
      </c>
      <c r="C127" s="5">
        <v>10</v>
      </c>
      <c r="D127" s="5" t="s">
        <v>105</v>
      </c>
      <c r="E127" s="5" t="s">
        <v>106</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 xml:space="preserve"> 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44</v>
      </c>
      <c r="C128" s="5">
        <v>5</v>
      </c>
      <c r="D128" s="5" t="s">
        <v>104</v>
      </c>
      <c r="E128" s="5" t="s">
        <v>106</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 xml:space="preserve"> 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36</v>
      </c>
      <c r="C129" s="5">
        <v>12</v>
      </c>
      <c r="D129" s="5" t="s">
        <v>105</v>
      </c>
      <c r="E129" s="5" t="s">
        <v>106</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 xml:space="preserve"> 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87</v>
      </c>
      <c r="C130" s="5">
        <v>11</v>
      </c>
      <c r="D130" s="5" t="s">
        <v>107</v>
      </c>
      <c r="E130" s="5" t="s">
        <v>106</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 xml:space="preserve"> 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57</v>
      </c>
      <c r="C131" s="5">
        <v>13</v>
      </c>
      <c r="D131" s="5" t="s">
        <v>107</v>
      </c>
      <c r="E131" s="5" t="s">
        <v>106</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 xml:space="preserve"> 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91</v>
      </c>
      <c r="C132" s="5">
        <v>5</v>
      </c>
      <c r="D132" s="5" t="s">
        <v>107</v>
      </c>
      <c r="E132" s="5" t="s">
        <v>105</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 xml:space="preserve"> 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38</v>
      </c>
      <c r="C133" s="5">
        <v>1</v>
      </c>
      <c r="D133" s="5" t="s">
        <v>104</v>
      </c>
      <c r="E133" s="5" t="s">
        <v>106</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 xml:space="preserve"> 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38</v>
      </c>
      <c r="C134" s="5">
        <v>4</v>
      </c>
      <c r="D134" s="5" t="s">
        <v>107</v>
      </c>
      <c r="E134" s="5" t="s">
        <v>105</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 xml:space="preserve"> 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28</v>
      </c>
      <c r="C135" s="5">
        <v>13</v>
      </c>
      <c r="D135" s="5" t="s">
        <v>107</v>
      </c>
      <c r="E135" s="5" t="s">
        <v>105</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 xml:space="preserve"> 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23</v>
      </c>
      <c r="C136" s="5">
        <v>7</v>
      </c>
      <c r="D136" s="5" t="s">
        <v>105</v>
      </c>
      <c r="E136" s="5" t="s">
        <v>105</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 xml:space="preserve"> 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15</v>
      </c>
      <c r="C137" s="5">
        <v>11</v>
      </c>
      <c r="D137" s="5" t="s">
        <v>107</v>
      </c>
      <c r="E137" s="5" t="s">
        <v>106</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 xml:space="preserve"> 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49</v>
      </c>
      <c r="C138" s="5">
        <v>2</v>
      </c>
      <c r="D138" s="5" t="s">
        <v>105</v>
      </c>
      <c r="E138" s="5" t="s">
        <v>106</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 xml:space="preserve"> 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78</v>
      </c>
      <c r="C139" s="5">
        <v>7</v>
      </c>
      <c r="D139" s="5" t="s">
        <v>105</v>
      </c>
      <c r="E139" s="5" t="s">
        <v>105</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 xml:space="preserve"> 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34</v>
      </c>
      <c r="C140" s="5">
        <v>4</v>
      </c>
      <c r="D140" s="5" t="s">
        <v>107</v>
      </c>
      <c r="E140" s="5" t="s">
        <v>105</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 xml:space="preserve"> 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15</v>
      </c>
      <c r="C141" s="5">
        <v>11</v>
      </c>
      <c r="D141" s="5" t="s">
        <v>107</v>
      </c>
      <c r="E141" s="5" t="s">
        <v>106</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 xml:space="preserve"> 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25</v>
      </c>
      <c r="C142" s="5">
        <v>11</v>
      </c>
      <c r="D142" s="5" t="s">
        <v>107</v>
      </c>
      <c r="E142" s="5" t="s">
        <v>106</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 xml:space="preserve"> 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74</v>
      </c>
      <c r="C143" s="5">
        <v>9</v>
      </c>
      <c r="D143" s="5" t="s">
        <v>105</v>
      </c>
      <c r="E143" s="5" t="s">
        <v>106</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 xml:space="preserve"> 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11</v>
      </c>
      <c r="C144" s="5">
        <v>8</v>
      </c>
      <c r="D144" s="5" t="s">
        <v>105</v>
      </c>
      <c r="E144" s="5" t="s">
        <v>106</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 xml:space="preserve"> 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9</v>
      </c>
      <c r="C145" s="5">
        <v>8</v>
      </c>
      <c r="D145" s="5" t="s">
        <v>107</v>
      </c>
      <c r="E145" s="5" t="s">
        <v>105</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 xml:space="preserve"> 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91</v>
      </c>
      <c r="C146" s="5">
        <v>15</v>
      </c>
      <c r="D146" s="5" t="s">
        <v>107</v>
      </c>
      <c r="E146" s="5" t="s">
        <v>106</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 xml:space="preserve"> 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13</v>
      </c>
      <c r="C147" s="5">
        <v>10</v>
      </c>
      <c r="D147" s="5" t="s">
        <v>107</v>
      </c>
      <c r="E147" s="5" t="s">
        <v>105</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 xml:space="preserve"> 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76</v>
      </c>
      <c r="C148" s="5">
        <v>6</v>
      </c>
      <c r="D148" s="5" t="s">
        <v>104</v>
      </c>
      <c r="E148" s="5" t="s">
        <v>106</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 xml:space="preserve"> 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23</v>
      </c>
      <c r="C149" s="5">
        <v>4</v>
      </c>
      <c r="D149" s="5" t="s">
        <v>104</v>
      </c>
      <c r="E149" s="5" t="s">
        <v>105</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 xml:space="preserve"> 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44</v>
      </c>
      <c r="C150" s="5">
        <v>1</v>
      </c>
      <c r="D150" s="5" t="s">
        <v>107</v>
      </c>
      <c r="E150" s="5" t="s">
        <v>106</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 xml:space="preserve"> 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53</v>
      </c>
      <c r="C151" s="5">
        <v>8</v>
      </c>
      <c r="D151" s="5" t="s">
        <v>104</v>
      </c>
      <c r="E151" s="5" t="s">
        <v>106</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 xml:space="preserve"> 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62</v>
      </c>
      <c r="C152" s="5">
        <v>14</v>
      </c>
      <c r="D152" s="5" t="s">
        <v>105</v>
      </c>
      <c r="E152" s="5" t="s">
        <v>105</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 xml:space="preserve"> 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85</v>
      </c>
      <c r="C153" s="5">
        <v>11</v>
      </c>
      <c r="D153" s="5" t="s">
        <v>105</v>
      </c>
      <c r="E153" s="5" t="s">
        <v>105</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 xml:space="preserve"> 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95</v>
      </c>
      <c r="C154" s="5">
        <v>5</v>
      </c>
      <c r="D154" s="5" t="s">
        <v>107</v>
      </c>
      <c r="E154" s="5" t="s">
        <v>105</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 xml:space="preserve"> 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66</v>
      </c>
      <c r="C155" s="5">
        <v>15</v>
      </c>
      <c r="D155" s="5" t="s">
        <v>107</v>
      </c>
      <c r="E155" s="5" t="s">
        <v>105</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 xml:space="preserve"> 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59</v>
      </c>
      <c r="C156" s="5">
        <v>3</v>
      </c>
      <c r="D156" s="5" t="s">
        <v>104</v>
      </c>
      <c r="E156" s="5" t="s">
        <v>106</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 xml:space="preserve"> 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55</v>
      </c>
      <c r="C157" s="5">
        <v>14</v>
      </c>
      <c r="D157" s="5" t="s">
        <v>105</v>
      </c>
      <c r="E157" s="5" t="s">
        <v>106</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 xml:space="preserve"> 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80</v>
      </c>
      <c r="C158" s="5">
        <v>7</v>
      </c>
      <c r="D158" s="5" t="s">
        <v>104</v>
      </c>
      <c r="E158" s="5" t="s">
        <v>105</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 xml:space="preserve"> 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82</v>
      </c>
      <c r="C159" s="5">
        <v>8</v>
      </c>
      <c r="D159" s="5" t="s">
        <v>107</v>
      </c>
      <c r="E159" s="5" t="s">
        <v>105</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 xml:space="preserve"> 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23</v>
      </c>
      <c r="C160" s="5">
        <v>4</v>
      </c>
      <c r="D160" s="5" t="s">
        <v>105</v>
      </c>
      <c r="E160" s="5" t="s">
        <v>106</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 xml:space="preserve"> 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97</v>
      </c>
      <c r="C161" s="5">
        <v>15</v>
      </c>
      <c r="D161" s="5" t="s">
        <v>105</v>
      </c>
      <c r="E161" s="5" t="s">
        <v>106</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 xml:space="preserve"> 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5</v>
      </c>
      <c r="C162" s="5">
        <v>11</v>
      </c>
      <c r="D162" s="5" t="s">
        <v>107</v>
      </c>
      <c r="E162" s="5" t="s">
        <v>106</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 xml:space="preserve"> 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53</v>
      </c>
      <c r="C163" s="5">
        <v>3</v>
      </c>
      <c r="D163" s="5" t="s">
        <v>107</v>
      </c>
      <c r="E163" s="5" t="s">
        <v>105</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 xml:space="preserve"> 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51</v>
      </c>
      <c r="C164" s="5">
        <v>13</v>
      </c>
      <c r="D164" s="5" t="s">
        <v>105</v>
      </c>
      <c r="E164" s="5" t="s">
        <v>105</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 xml:space="preserve"> 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76</v>
      </c>
      <c r="C165" s="5">
        <v>12</v>
      </c>
      <c r="D165" s="5" t="s">
        <v>105</v>
      </c>
      <c r="E165" s="5" t="s">
        <v>105</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 xml:space="preserve"> 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64</v>
      </c>
      <c r="C166" s="5">
        <v>14</v>
      </c>
      <c r="D166" s="5" t="s">
        <v>107</v>
      </c>
      <c r="E166" s="5" t="s">
        <v>106</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 xml:space="preserve"> 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82</v>
      </c>
      <c r="C167" s="5">
        <v>1</v>
      </c>
      <c r="D167" s="5" t="s">
        <v>104</v>
      </c>
      <c r="E167" s="5" t="s">
        <v>106</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 xml:space="preserve"> 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15</v>
      </c>
      <c r="C168" s="5">
        <v>4</v>
      </c>
      <c r="D168" s="5" t="s">
        <v>104</v>
      </c>
      <c r="E168" s="5" t="s">
        <v>106</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 xml:space="preserve"> 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97</v>
      </c>
      <c r="C169" s="5">
        <v>10</v>
      </c>
      <c r="D169" s="5" t="s">
        <v>105</v>
      </c>
      <c r="E169" s="5" t="s">
        <v>106</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 xml:space="preserve"> 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17</v>
      </c>
      <c r="C170" s="5">
        <v>6</v>
      </c>
      <c r="D170" s="5" t="s">
        <v>107</v>
      </c>
      <c r="E170" s="5" t="s">
        <v>106</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 xml:space="preserve"> 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53</v>
      </c>
      <c r="C171" s="5">
        <v>4</v>
      </c>
      <c r="D171" s="5" t="s">
        <v>107</v>
      </c>
      <c r="E171" s="5" t="s">
        <v>105</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 xml:space="preserve"> 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28</v>
      </c>
      <c r="C172" s="5">
        <v>13</v>
      </c>
      <c r="D172" s="5" t="s">
        <v>107</v>
      </c>
      <c r="E172" s="5" t="s">
        <v>105</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 xml:space="preserve"> 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62</v>
      </c>
      <c r="C173" s="5">
        <v>9</v>
      </c>
      <c r="D173" s="5" t="s">
        <v>107</v>
      </c>
      <c r="E173" s="5" t="s">
        <v>105</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 xml:space="preserve"> 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11</v>
      </c>
      <c r="C174" s="5">
        <v>3</v>
      </c>
      <c r="D174" s="5" t="s">
        <v>105</v>
      </c>
      <c r="E174" s="5" t="s">
        <v>105</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 xml:space="preserve"> 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57</v>
      </c>
      <c r="C175" s="5">
        <v>6</v>
      </c>
      <c r="D175" s="5" t="s">
        <v>107</v>
      </c>
      <c r="E175" s="5" t="s">
        <v>105</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 xml:space="preserve"> 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46</v>
      </c>
      <c r="C176" s="5">
        <v>15</v>
      </c>
      <c r="D176" s="5" t="s">
        <v>107</v>
      </c>
      <c r="E176" s="5" t="s">
        <v>106</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 xml:space="preserve"> 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70</v>
      </c>
      <c r="C177" s="5">
        <v>9</v>
      </c>
      <c r="D177" s="5" t="s">
        <v>107</v>
      </c>
      <c r="E177" s="5" t="s">
        <v>105</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 xml:space="preserve"> 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64</v>
      </c>
      <c r="C178" s="5">
        <v>13</v>
      </c>
      <c r="D178" s="5" t="s">
        <v>107</v>
      </c>
      <c r="E178" s="5" t="s">
        <v>105</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 xml:space="preserve"> 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87</v>
      </c>
      <c r="C179" s="5">
        <v>4</v>
      </c>
      <c r="D179" s="5" t="s">
        <v>107</v>
      </c>
      <c r="E179" s="5" t="s">
        <v>105</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 xml:space="preserve"> 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76</v>
      </c>
      <c r="C180" s="5">
        <v>12</v>
      </c>
      <c r="D180" s="5" t="s">
        <v>104</v>
      </c>
      <c r="E180" s="5" t="s">
        <v>105</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 xml:space="preserve"> 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32</v>
      </c>
      <c r="C181" s="5">
        <v>13</v>
      </c>
      <c r="D181" s="5" t="s">
        <v>107</v>
      </c>
      <c r="E181" s="5" t="s">
        <v>105</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 xml:space="preserve"> 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5</v>
      </c>
      <c r="C182" s="5">
        <v>2</v>
      </c>
      <c r="D182" s="5" t="s">
        <v>107</v>
      </c>
      <c r="E182" s="5" t="s">
        <v>105</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 xml:space="preserve"> 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78</v>
      </c>
      <c r="C183" s="5">
        <v>11</v>
      </c>
      <c r="D183" s="5" t="s">
        <v>107</v>
      </c>
      <c r="E183" s="5" t="s">
        <v>105</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 xml:space="preserve"> 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55</v>
      </c>
      <c r="C184" s="5">
        <v>1</v>
      </c>
      <c r="D184" s="5" t="s">
        <v>104</v>
      </c>
      <c r="E184" s="5" t="s">
        <v>106</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 xml:space="preserve"> 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11</v>
      </c>
      <c r="C185" s="5">
        <v>14</v>
      </c>
      <c r="D185" s="5" t="s">
        <v>105</v>
      </c>
      <c r="E185" s="5" t="s">
        <v>105</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 xml:space="preserve"> 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91</v>
      </c>
      <c r="C186" s="5">
        <v>8</v>
      </c>
      <c r="D186" s="5" t="s">
        <v>107</v>
      </c>
      <c r="E186" s="5" t="s">
        <v>105</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 xml:space="preserve"> 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64</v>
      </c>
      <c r="C187" s="5">
        <v>7</v>
      </c>
      <c r="D187" s="5" t="s">
        <v>107</v>
      </c>
      <c r="E187" s="5" t="s">
        <v>105</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 xml:space="preserve"> 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53</v>
      </c>
      <c r="C188" s="5">
        <v>15</v>
      </c>
      <c r="D188" s="5" t="s">
        <v>107</v>
      </c>
      <c r="E188" s="5" t="s">
        <v>105</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 xml:space="preserve"> 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72</v>
      </c>
      <c r="C189" s="5">
        <v>1</v>
      </c>
      <c r="D189" s="5" t="s">
        <v>107</v>
      </c>
      <c r="E189" s="5" t="s">
        <v>106</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 xml:space="preserve"> 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44</v>
      </c>
      <c r="C190" s="5">
        <v>5</v>
      </c>
      <c r="D190" s="5" t="s">
        <v>107</v>
      </c>
      <c r="E190" s="5" t="s">
        <v>105</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 xml:space="preserve"> 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97</v>
      </c>
      <c r="C191" s="5">
        <v>4</v>
      </c>
      <c r="D191" s="5" t="s">
        <v>107</v>
      </c>
      <c r="E191" s="5" t="s">
        <v>105</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 xml:space="preserve"> 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68</v>
      </c>
      <c r="C192" s="5">
        <v>6</v>
      </c>
      <c r="D192" s="5" t="s">
        <v>107</v>
      </c>
      <c r="E192" s="5" t="s">
        <v>105</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 xml:space="preserve"> 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5</v>
      </c>
      <c r="C193" s="5">
        <v>9</v>
      </c>
      <c r="D193" s="5" t="s">
        <v>104</v>
      </c>
      <c r="E193" s="5" t="s">
        <v>105</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 xml:space="preserve"> 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59</v>
      </c>
      <c r="C194" s="5">
        <v>2</v>
      </c>
      <c r="D194" s="5" t="s">
        <v>107</v>
      </c>
      <c r="E194" s="5" t="s">
        <v>105</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 xml:space="preserve"> 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5</v>
      </c>
      <c r="C195" s="5">
        <v>6</v>
      </c>
      <c r="D195" s="5" t="s">
        <v>104</v>
      </c>
      <c r="E195" s="5" t="s">
        <v>105</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 xml:space="preserve"> 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91</v>
      </c>
      <c r="C196" s="5">
        <v>7</v>
      </c>
      <c r="D196" s="5" t="s">
        <v>107</v>
      </c>
      <c r="E196" s="5" t="s">
        <v>106</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 xml:space="preserve"> 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93</v>
      </c>
      <c r="C197" s="5">
        <v>6</v>
      </c>
      <c r="D197" s="5" t="s">
        <v>107</v>
      </c>
      <c r="E197" s="5" t="s">
        <v>105</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 xml:space="preserve"> 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93</v>
      </c>
      <c r="C198" s="5">
        <v>14</v>
      </c>
      <c r="D198" s="5" t="s">
        <v>107</v>
      </c>
      <c r="E198" s="5" t="s">
        <v>105</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 xml:space="preserve"> 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46</v>
      </c>
      <c r="C199" s="5">
        <v>7</v>
      </c>
      <c r="D199" s="5" t="s">
        <v>104</v>
      </c>
      <c r="E199" s="5" t="s">
        <v>106</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 xml:space="preserve"> 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89</v>
      </c>
      <c r="C200" s="5">
        <v>2</v>
      </c>
      <c r="D200" s="5" t="s">
        <v>105</v>
      </c>
      <c r="E200" s="5" t="s">
        <v>106</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 xml:space="preserve"> 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9</v>
      </c>
      <c r="C201" s="5">
        <v>4</v>
      </c>
      <c r="D201" s="5" t="s">
        <v>107</v>
      </c>
      <c r="E201" s="5" t="s">
        <v>106</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 xml:space="preserve"> 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42</v>
      </c>
      <c r="C202" s="5">
        <v>12</v>
      </c>
      <c r="D202" s="5" t="s">
        <v>107</v>
      </c>
      <c r="E202" s="5" t="s">
        <v>106</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 xml:space="preserve"> 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49</v>
      </c>
      <c r="C203" s="5">
        <v>7</v>
      </c>
      <c r="D203" s="5" t="s">
        <v>105</v>
      </c>
      <c r="E203" s="5" t="s">
        <v>105</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 xml:space="preserve"> 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76</v>
      </c>
      <c r="C204" s="5">
        <v>1</v>
      </c>
      <c r="D204" s="5" t="s">
        <v>107</v>
      </c>
      <c r="E204" s="5" t="s">
        <v>106</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 xml:space="preserve"> 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34</v>
      </c>
      <c r="C205" s="5">
        <v>9</v>
      </c>
      <c r="D205" s="5" t="s">
        <v>105</v>
      </c>
      <c r="E205" s="5" t="s">
        <v>105</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 xml:space="preserve"> 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17</v>
      </c>
      <c r="C206" s="5">
        <v>5</v>
      </c>
      <c r="D206" s="5" t="s">
        <v>105</v>
      </c>
      <c r="E206" s="5" t="s">
        <v>105</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 xml:space="preserve"> 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68</v>
      </c>
      <c r="C207" s="5">
        <v>14</v>
      </c>
      <c r="D207" s="5" t="s">
        <v>105</v>
      </c>
      <c r="E207" s="5" t="s">
        <v>106</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 xml:space="preserve"> 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34</v>
      </c>
      <c r="C208" s="5">
        <v>15</v>
      </c>
      <c r="D208" s="5" t="s">
        <v>107</v>
      </c>
      <c r="E208" s="5" t="s">
        <v>105</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 xml:space="preserve"> 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44</v>
      </c>
      <c r="C209" s="5">
        <v>9</v>
      </c>
      <c r="D209" s="5" t="s">
        <v>107</v>
      </c>
      <c r="E209" s="5" t="s">
        <v>105</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 xml:space="preserve"> 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78</v>
      </c>
      <c r="C210" s="5">
        <v>1</v>
      </c>
      <c r="D210" s="5" t="s">
        <v>107</v>
      </c>
      <c r="E210" s="5" t="s">
        <v>105</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 xml:space="preserve"> 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80</v>
      </c>
      <c r="C211" s="5">
        <v>12</v>
      </c>
      <c r="D211" s="5" t="s">
        <v>105</v>
      </c>
      <c r="E211" s="5" t="s">
        <v>105</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 xml:space="preserve"> 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59</v>
      </c>
      <c r="C212" s="5">
        <v>6</v>
      </c>
      <c r="D212" s="5" t="s">
        <v>107</v>
      </c>
      <c r="E212" s="5" t="s">
        <v>106</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 xml:space="preserve"> 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85</v>
      </c>
      <c r="C213" s="5">
        <v>5</v>
      </c>
      <c r="D213" s="5" t="s">
        <v>107</v>
      </c>
      <c r="E213" s="5" t="s">
        <v>106</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 xml:space="preserve"> 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72</v>
      </c>
      <c r="C214" s="5">
        <v>11</v>
      </c>
      <c r="D214" s="5" t="s">
        <v>105</v>
      </c>
      <c r="E214" s="5" t="s">
        <v>106</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 xml:space="preserve"> 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78</v>
      </c>
      <c r="C215" s="5">
        <v>14</v>
      </c>
      <c r="D215" s="5" t="s">
        <v>107</v>
      </c>
      <c r="E215" s="5" t="s">
        <v>106</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 xml:space="preserve"> 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28</v>
      </c>
      <c r="C216" s="5">
        <v>15</v>
      </c>
      <c r="D216" s="5" t="s">
        <v>107</v>
      </c>
      <c r="E216" s="5" t="s">
        <v>106</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 xml:space="preserve"> 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62</v>
      </c>
      <c r="C217" s="5">
        <v>8</v>
      </c>
      <c r="D217" s="5" t="s">
        <v>105</v>
      </c>
      <c r="E217" s="5" t="s">
        <v>105</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 xml:space="preserve"> 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5</v>
      </c>
      <c r="C218" s="5">
        <v>13</v>
      </c>
      <c r="D218" s="5" t="s">
        <v>107</v>
      </c>
      <c r="E218" s="5" t="s">
        <v>105</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 xml:space="preserve"> 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57</v>
      </c>
      <c r="C219" s="5">
        <v>6</v>
      </c>
      <c r="D219" s="5" t="s">
        <v>105</v>
      </c>
      <c r="E219" s="5" t="s">
        <v>106</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 xml:space="preserve"> 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49</v>
      </c>
      <c r="C220" s="5">
        <v>13</v>
      </c>
      <c r="D220" s="5" t="s">
        <v>105</v>
      </c>
      <c r="E220" s="5" t="s">
        <v>106</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 xml:space="preserve"> 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28</v>
      </c>
      <c r="C221" s="5">
        <v>7</v>
      </c>
      <c r="D221" s="5" t="s">
        <v>107</v>
      </c>
      <c r="E221" s="5" t="s">
        <v>106</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 xml:space="preserve"> 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55</v>
      </c>
      <c r="C222" s="5">
        <v>13</v>
      </c>
      <c r="D222" s="5" t="s">
        <v>105</v>
      </c>
      <c r="E222" s="5" t="s">
        <v>106</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 xml:space="preserve"> 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23</v>
      </c>
      <c r="C223" s="5">
        <v>1</v>
      </c>
      <c r="D223" s="5" t="s">
        <v>107</v>
      </c>
      <c r="E223" s="5" t="s">
        <v>106</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 xml:space="preserve"> 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28</v>
      </c>
      <c r="C224" s="5">
        <v>3</v>
      </c>
      <c r="D224" s="5" t="s">
        <v>104</v>
      </c>
      <c r="E224" s="5" t="s">
        <v>106</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 xml:space="preserve"> 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97</v>
      </c>
      <c r="C225" s="5">
        <v>9</v>
      </c>
      <c r="D225" s="5" t="s">
        <v>105</v>
      </c>
      <c r="E225" s="5" t="s">
        <v>106</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 xml:space="preserve"> 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13</v>
      </c>
      <c r="C226" s="5">
        <v>6</v>
      </c>
      <c r="D226" s="5" t="s">
        <v>104</v>
      </c>
      <c r="E226" s="5" t="s">
        <v>106</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 xml:space="preserve"> 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21</v>
      </c>
      <c r="C227" s="5">
        <v>1</v>
      </c>
      <c r="D227" s="5" t="s">
        <v>107</v>
      </c>
      <c r="E227" s="5" t="s">
        <v>106</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 xml:space="preserve"> 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85</v>
      </c>
      <c r="C228" s="5">
        <v>14</v>
      </c>
      <c r="D228" s="5" t="s">
        <v>105</v>
      </c>
      <c r="E228" s="5" t="s">
        <v>105</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 xml:space="preserve"> 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49</v>
      </c>
      <c r="C229" s="5">
        <v>6</v>
      </c>
      <c r="D229" s="5" t="s">
        <v>105</v>
      </c>
      <c r="E229" s="5" t="s">
        <v>106</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 xml:space="preserve"> 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32</v>
      </c>
      <c r="C230" s="5">
        <v>12</v>
      </c>
      <c r="D230" s="5" t="s">
        <v>107</v>
      </c>
      <c r="E230" s="5" t="s">
        <v>106</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 xml:space="preserve"> 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80</v>
      </c>
      <c r="C231" s="5">
        <v>10</v>
      </c>
      <c r="D231" s="5" t="s">
        <v>107</v>
      </c>
      <c r="E231" s="5" t="s">
        <v>105</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 xml:space="preserve"> 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19</v>
      </c>
      <c r="C232" s="5">
        <v>15</v>
      </c>
      <c r="D232" s="5" t="s">
        <v>107</v>
      </c>
      <c r="E232" s="5" t="s">
        <v>105</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 xml:space="preserve"> 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93</v>
      </c>
      <c r="C233" s="5">
        <v>6</v>
      </c>
      <c r="D233" s="5" t="s">
        <v>105</v>
      </c>
      <c r="E233" s="5" t="s">
        <v>106</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 xml:space="preserve"> 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89</v>
      </c>
      <c r="C234" s="5">
        <v>12</v>
      </c>
      <c r="D234" s="5" t="s">
        <v>104</v>
      </c>
      <c r="E234" s="5" t="s">
        <v>105</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 xml:space="preserve"> 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25</v>
      </c>
      <c r="C235" s="5">
        <v>3</v>
      </c>
      <c r="D235" s="5" t="s">
        <v>105</v>
      </c>
      <c r="E235" s="5" t="s">
        <v>106</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 xml:space="preserve"> 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76</v>
      </c>
      <c r="C236" s="5">
        <v>14</v>
      </c>
      <c r="D236" s="5" t="s">
        <v>105</v>
      </c>
      <c r="E236" s="5" t="s">
        <v>105</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 xml:space="preserve"> 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21</v>
      </c>
      <c r="C237" s="5">
        <v>11</v>
      </c>
      <c r="D237" s="5" t="s">
        <v>105</v>
      </c>
      <c r="E237" s="5" t="s">
        <v>106</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 xml:space="preserve"> 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34</v>
      </c>
      <c r="C238" s="5">
        <v>1</v>
      </c>
      <c r="D238" s="5" t="s">
        <v>104</v>
      </c>
      <c r="E238" s="5" t="s">
        <v>105</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 xml:space="preserve"> 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17</v>
      </c>
      <c r="C239" s="5">
        <v>1</v>
      </c>
      <c r="D239" s="5" t="s">
        <v>105</v>
      </c>
      <c r="E239" s="5" t="s">
        <v>106</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 xml:space="preserve"> 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30</v>
      </c>
      <c r="C240" s="5">
        <v>8</v>
      </c>
      <c r="D240" s="5" t="s">
        <v>105</v>
      </c>
      <c r="E240" s="5" t="s">
        <v>105</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 xml:space="preserve"> 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89</v>
      </c>
      <c r="C241" s="5">
        <v>2</v>
      </c>
      <c r="D241" s="5" t="s">
        <v>107</v>
      </c>
      <c r="E241" s="5" t="s">
        <v>106</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 xml:space="preserve"> 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87</v>
      </c>
      <c r="C242" s="5">
        <v>15</v>
      </c>
      <c r="D242" s="5" t="s">
        <v>107</v>
      </c>
      <c r="E242" s="5" t="s">
        <v>105</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 xml:space="preserve"> 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38</v>
      </c>
      <c r="C243" s="5">
        <v>10</v>
      </c>
      <c r="D243" s="5" t="s">
        <v>107</v>
      </c>
      <c r="E243" s="5" t="s">
        <v>106</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 xml:space="preserve"> 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76</v>
      </c>
      <c r="C244" s="5">
        <v>2</v>
      </c>
      <c r="D244" s="5" t="s">
        <v>105</v>
      </c>
      <c r="E244" s="5" t="s">
        <v>106</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 xml:space="preserve"> 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44</v>
      </c>
      <c r="C245" s="5">
        <v>8</v>
      </c>
      <c r="D245" s="5" t="s">
        <v>105</v>
      </c>
      <c r="E245" s="5" t="s">
        <v>105</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 xml:space="preserve"> 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13</v>
      </c>
      <c r="C246" s="5">
        <v>15</v>
      </c>
      <c r="D246" s="5" t="s">
        <v>107</v>
      </c>
      <c r="E246" s="5" t="s">
        <v>106</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 xml:space="preserve"> 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25</v>
      </c>
      <c r="C247" s="5">
        <v>1</v>
      </c>
      <c r="D247" s="5" t="s">
        <v>107</v>
      </c>
      <c r="E247" s="5" t="s">
        <v>105</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 xml:space="preserve"> 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32</v>
      </c>
      <c r="C248" s="5">
        <v>8</v>
      </c>
      <c r="D248" s="5" t="s">
        <v>107</v>
      </c>
      <c r="E248" s="5" t="s">
        <v>105</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 xml:space="preserve"> 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97</v>
      </c>
      <c r="C249" s="5">
        <v>14</v>
      </c>
      <c r="D249" s="5" t="s">
        <v>107</v>
      </c>
      <c r="E249" s="5" t="s">
        <v>105</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 xml:space="preserve"> 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93</v>
      </c>
      <c r="C250" s="5">
        <v>4</v>
      </c>
      <c r="D250" s="5" t="s">
        <v>107</v>
      </c>
      <c r="E250" s="5" t="s">
        <v>105</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 xml:space="preserve"> 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11</v>
      </c>
      <c r="C251" s="5">
        <v>2</v>
      </c>
      <c r="D251" s="5" t="s">
        <v>107</v>
      </c>
      <c r="E251" s="5" t="s">
        <v>106</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 xml:space="preserve"> 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51</v>
      </c>
      <c r="C252" s="5">
        <v>8</v>
      </c>
      <c r="D252" s="5" t="s">
        <v>105</v>
      </c>
      <c r="E252" s="5" t="s">
        <v>106</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 xml:space="preserve"> 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53</v>
      </c>
      <c r="C253" s="5">
        <v>12</v>
      </c>
      <c r="D253" s="5" t="s">
        <v>107</v>
      </c>
      <c r="E253" s="5" t="s">
        <v>105</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 xml:space="preserve"> 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66</v>
      </c>
      <c r="C254" s="5">
        <v>3</v>
      </c>
      <c r="D254" s="5" t="s">
        <v>104</v>
      </c>
      <c r="E254" s="5" t="s">
        <v>105</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 xml:space="preserve"> 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28</v>
      </c>
      <c r="C255" s="5">
        <v>10</v>
      </c>
      <c r="D255" s="5" t="s">
        <v>105</v>
      </c>
      <c r="E255" s="5" t="s">
        <v>105</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 xml:space="preserve"> 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30</v>
      </c>
      <c r="C256" s="5">
        <v>14</v>
      </c>
      <c r="D256" s="5" t="s">
        <v>107</v>
      </c>
      <c r="E256" s="5" t="s">
        <v>105</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 xml:space="preserve"> 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59</v>
      </c>
      <c r="C257" s="5">
        <v>10</v>
      </c>
      <c r="D257" s="5" t="s">
        <v>105</v>
      </c>
      <c r="E257" s="5" t="s">
        <v>106</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 xml:space="preserve"> 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93</v>
      </c>
      <c r="C258" s="5">
        <v>8</v>
      </c>
      <c r="D258" s="5" t="s">
        <v>104</v>
      </c>
      <c r="E258" s="5" t="s">
        <v>106</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 xml:space="preserve"> 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80</v>
      </c>
      <c r="C259" s="5">
        <v>8</v>
      </c>
      <c r="D259" s="5" t="s">
        <v>104</v>
      </c>
      <c r="E259" s="5" t="s">
        <v>105</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 xml:space="preserve"> 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91</v>
      </c>
      <c r="C260" s="5">
        <v>14</v>
      </c>
      <c r="D260" s="5" t="s">
        <v>105</v>
      </c>
      <c r="E260" s="5" t="s">
        <v>106</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 xml:space="preserve"> 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66</v>
      </c>
      <c r="C261" s="5">
        <v>14</v>
      </c>
      <c r="D261" s="5" t="s">
        <v>107</v>
      </c>
      <c r="E261" s="5" t="s">
        <v>106</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 xml:space="preserve"> 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66</v>
      </c>
      <c r="C262" s="5">
        <v>6</v>
      </c>
      <c r="D262" s="5" t="s">
        <v>107</v>
      </c>
      <c r="E262" s="5" t="s">
        <v>106</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 xml:space="preserve"> 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25</v>
      </c>
      <c r="C263" s="5">
        <v>13</v>
      </c>
      <c r="D263" s="5" t="s">
        <v>105</v>
      </c>
      <c r="E263" s="5" t="s">
        <v>105</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 xml:space="preserve"> 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51</v>
      </c>
      <c r="C264" s="5">
        <v>1</v>
      </c>
      <c r="D264" s="5" t="s">
        <v>104</v>
      </c>
      <c r="E264" s="5" t="s">
        <v>106</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 xml:space="preserve"> 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25</v>
      </c>
      <c r="C265" s="5">
        <v>7</v>
      </c>
      <c r="D265" s="5" t="s">
        <v>107</v>
      </c>
      <c r="E265" s="5" t="s">
        <v>106</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 xml:space="preserve"> 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36</v>
      </c>
      <c r="C266" s="5">
        <v>2</v>
      </c>
      <c r="D266" s="5" t="s">
        <v>105</v>
      </c>
      <c r="E266" s="5" t="s">
        <v>106</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 xml:space="preserve"> 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74</v>
      </c>
      <c r="C267" s="5">
        <v>1</v>
      </c>
      <c r="D267" s="5" t="s">
        <v>107</v>
      </c>
      <c r="E267" s="5" t="s">
        <v>106</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 xml:space="preserve"> 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95</v>
      </c>
      <c r="C268" s="5">
        <v>9</v>
      </c>
      <c r="D268" s="5" t="s">
        <v>107</v>
      </c>
      <c r="E268" s="5" t="s">
        <v>106</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 xml:space="preserve"> 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30</v>
      </c>
      <c r="C269" s="5">
        <v>8</v>
      </c>
      <c r="D269" s="5" t="s">
        <v>107</v>
      </c>
      <c r="E269" s="5" t="s">
        <v>105</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 xml:space="preserve"> 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66</v>
      </c>
      <c r="C270" s="5">
        <v>1</v>
      </c>
      <c r="D270" s="5" t="s">
        <v>105</v>
      </c>
      <c r="E270" s="5" t="s">
        <v>105</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 xml:space="preserve"> 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72</v>
      </c>
      <c r="C271" s="5">
        <v>12</v>
      </c>
      <c r="D271" s="5" t="s">
        <v>107</v>
      </c>
      <c r="E271" s="5" t="s">
        <v>105</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 xml:space="preserve"> 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76</v>
      </c>
      <c r="C272" s="5">
        <v>14</v>
      </c>
      <c r="D272" s="5" t="s">
        <v>105</v>
      </c>
      <c r="E272" s="5" t="s">
        <v>105</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 xml:space="preserve"> 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72</v>
      </c>
      <c r="C273" s="5">
        <v>2</v>
      </c>
      <c r="D273" s="5" t="s">
        <v>107</v>
      </c>
      <c r="E273" s="5" t="s">
        <v>105</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 xml:space="preserve"> 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44</v>
      </c>
      <c r="C274" s="5">
        <v>6</v>
      </c>
      <c r="D274" s="5" t="s">
        <v>105</v>
      </c>
      <c r="E274" s="5" t="s">
        <v>105</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 xml:space="preserve"> 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28</v>
      </c>
      <c r="C275" s="5">
        <v>14</v>
      </c>
      <c r="D275" s="5" t="s">
        <v>107</v>
      </c>
      <c r="E275" s="5" t="s">
        <v>105</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 xml:space="preserve"> 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51</v>
      </c>
      <c r="C276" s="5">
        <v>10</v>
      </c>
      <c r="D276" s="5" t="s">
        <v>107</v>
      </c>
      <c r="E276" s="5" t="s">
        <v>106</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 xml:space="preserve"> 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34</v>
      </c>
      <c r="C277" s="5">
        <v>11</v>
      </c>
      <c r="D277" s="5" t="s">
        <v>105</v>
      </c>
      <c r="E277" s="5" t="s">
        <v>106</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 xml:space="preserve"> 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89</v>
      </c>
      <c r="C278" s="5">
        <v>4</v>
      </c>
      <c r="D278" s="5" t="s">
        <v>105</v>
      </c>
      <c r="E278" s="5" t="s">
        <v>105</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 xml:space="preserve"> 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21</v>
      </c>
      <c r="C279" s="5">
        <v>9</v>
      </c>
      <c r="D279" s="5" t="s">
        <v>104</v>
      </c>
      <c r="E279" s="5" t="s">
        <v>106</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 xml:space="preserve"> 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49</v>
      </c>
      <c r="C280" s="5">
        <v>2</v>
      </c>
      <c r="D280" s="5" t="s">
        <v>107</v>
      </c>
      <c r="E280" s="5" t="s">
        <v>106</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 xml:space="preserve"> 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34</v>
      </c>
      <c r="C281" s="5">
        <v>7</v>
      </c>
      <c r="D281" s="5" t="s">
        <v>105</v>
      </c>
      <c r="E281" s="5" t="s">
        <v>105</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 xml:space="preserve"> 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5</v>
      </c>
      <c r="C282" s="5">
        <v>6</v>
      </c>
      <c r="D282" s="5" t="s">
        <v>105</v>
      </c>
      <c r="E282" s="5" t="s">
        <v>106</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 xml:space="preserve"> 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9</v>
      </c>
      <c r="C283" s="5">
        <v>5</v>
      </c>
      <c r="D283" s="5" t="s">
        <v>104</v>
      </c>
      <c r="E283" s="5" t="s">
        <v>106</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 xml:space="preserve"> 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93</v>
      </c>
      <c r="C284" s="5">
        <v>8</v>
      </c>
      <c r="D284" s="5" t="s">
        <v>107</v>
      </c>
      <c r="E284" s="5" t="s">
        <v>105</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 xml:space="preserve"> 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68</v>
      </c>
      <c r="C285" s="5">
        <v>15</v>
      </c>
      <c r="D285" s="5" t="s">
        <v>105</v>
      </c>
      <c r="E285" s="5" t="s">
        <v>105</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 xml:space="preserve"> 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40</v>
      </c>
      <c r="C286" s="5">
        <v>14</v>
      </c>
      <c r="D286" s="5" t="s">
        <v>107</v>
      </c>
      <c r="E286" s="5" t="s">
        <v>106</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 xml:space="preserve"> 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38</v>
      </c>
      <c r="C287" s="5">
        <v>11</v>
      </c>
      <c r="D287" s="5" t="s">
        <v>107</v>
      </c>
      <c r="E287" s="5" t="s">
        <v>105</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 xml:space="preserve"> 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53</v>
      </c>
      <c r="C288" s="5">
        <v>6</v>
      </c>
      <c r="D288" s="5" t="s">
        <v>105</v>
      </c>
      <c r="E288" s="5" t="s">
        <v>106</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 xml:space="preserve"> 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91</v>
      </c>
      <c r="C289" s="5">
        <v>9</v>
      </c>
      <c r="D289" s="5" t="s">
        <v>107</v>
      </c>
      <c r="E289" s="5" t="s">
        <v>106</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 xml:space="preserve"> 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15</v>
      </c>
      <c r="C290" s="5">
        <v>9</v>
      </c>
      <c r="D290" s="5" t="s">
        <v>107</v>
      </c>
      <c r="E290" s="5" t="s">
        <v>106</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 xml:space="preserve"> 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34</v>
      </c>
      <c r="C291" s="5">
        <v>8</v>
      </c>
      <c r="D291" s="5" t="s">
        <v>107</v>
      </c>
      <c r="E291" s="5" t="s">
        <v>105</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 xml:space="preserve"> 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42</v>
      </c>
      <c r="C292" s="5">
        <v>6</v>
      </c>
      <c r="D292" s="5" t="s">
        <v>107</v>
      </c>
      <c r="E292" s="5" t="s">
        <v>106</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 xml:space="preserve"> 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9</v>
      </c>
      <c r="C293" s="5">
        <v>6</v>
      </c>
      <c r="D293" s="5" t="s">
        <v>107</v>
      </c>
      <c r="E293" s="5" t="s">
        <v>106</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 xml:space="preserve"> 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15</v>
      </c>
      <c r="C294" s="5">
        <v>11</v>
      </c>
      <c r="D294" s="5" t="s">
        <v>105</v>
      </c>
      <c r="E294" s="5" t="s">
        <v>106</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 xml:space="preserve"> 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13</v>
      </c>
      <c r="C295" s="5">
        <v>3</v>
      </c>
      <c r="D295" s="5" t="s">
        <v>105</v>
      </c>
      <c r="E295" s="5" t="s">
        <v>106</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 xml:space="preserve"> 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72</v>
      </c>
      <c r="C296" s="5">
        <v>14</v>
      </c>
      <c r="D296" s="5" t="s">
        <v>105</v>
      </c>
      <c r="E296" s="5" t="s">
        <v>105</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 xml:space="preserve"> 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25</v>
      </c>
      <c r="C297" s="5">
        <v>13</v>
      </c>
      <c r="D297" s="5" t="s">
        <v>107</v>
      </c>
      <c r="E297" s="5" t="s">
        <v>106</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 xml:space="preserve"> 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59</v>
      </c>
      <c r="C298" s="5">
        <v>8</v>
      </c>
      <c r="D298" s="5" t="s">
        <v>105</v>
      </c>
      <c r="E298" s="5" t="s">
        <v>106</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 xml:space="preserve"> 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64</v>
      </c>
      <c r="C299" s="5">
        <v>3</v>
      </c>
      <c r="D299" s="5" t="s">
        <v>107</v>
      </c>
      <c r="E299" s="5" t="s">
        <v>106</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 xml:space="preserve"> 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72</v>
      </c>
      <c r="C300" s="5">
        <v>1</v>
      </c>
      <c r="D300" s="5" t="s">
        <v>105</v>
      </c>
      <c r="E300" s="5" t="s">
        <v>106</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 xml:space="preserve"> 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9</v>
      </c>
      <c r="C301" s="5">
        <v>13</v>
      </c>
      <c r="D301" s="5" t="s">
        <v>105</v>
      </c>
      <c r="E301" s="5" t="s">
        <v>106</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 xml:space="preserve"> 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30</v>
      </c>
      <c r="C302" s="5">
        <v>6</v>
      </c>
      <c r="D302" s="5" t="s">
        <v>107</v>
      </c>
      <c r="E302" s="5" t="s">
        <v>106</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 xml:space="preserve"> 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32</v>
      </c>
      <c r="C303" s="5">
        <v>6</v>
      </c>
      <c r="D303" s="5" t="s">
        <v>105</v>
      </c>
      <c r="E303" s="5" t="s">
        <v>105</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 xml:space="preserve"> 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38</v>
      </c>
      <c r="C304" s="5">
        <v>15</v>
      </c>
      <c r="D304" s="5" t="s">
        <v>105</v>
      </c>
      <c r="E304" s="5" t="s">
        <v>106</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 xml:space="preserve"> 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80</v>
      </c>
      <c r="C305" s="5">
        <v>8</v>
      </c>
      <c r="D305" s="5" t="s">
        <v>107</v>
      </c>
      <c r="E305" s="5" t="s">
        <v>105</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 xml:space="preserve"> 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30</v>
      </c>
      <c r="C306" s="5">
        <v>7</v>
      </c>
      <c r="D306" s="5" t="s">
        <v>107</v>
      </c>
      <c r="E306" s="5" t="s">
        <v>106</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 xml:space="preserve"> 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15</v>
      </c>
      <c r="C307" s="5">
        <v>15</v>
      </c>
      <c r="D307" s="5" t="s">
        <v>107</v>
      </c>
      <c r="E307" s="5" t="s">
        <v>105</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 xml:space="preserve"> 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82</v>
      </c>
      <c r="C308" s="5">
        <v>15</v>
      </c>
      <c r="D308" s="5" t="s">
        <v>107</v>
      </c>
      <c r="E308" s="5" t="s">
        <v>106</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 xml:space="preserve"> 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59</v>
      </c>
      <c r="C309" s="5">
        <v>13</v>
      </c>
      <c r="D309" s="5" t="s">
        <v>104</v>
      </c>
      <c r="E309" s="5" t="s">
        <v>105</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 xml:space="preserve"> 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13</v>
      </c>
      <c r="C310" s="5">
        <v>2</v>
      </c>
      <c r="D310" s="5" t="s">
        <v>107</v>
      </c>
      <c r="E310" s="5" t="s">
        <v>106</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 xml:space="preserve"> 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11</v>
      </c>
      <c r="C311" s="5">
        <v>1</v>
      </c>
      <c r="D311" s="5" t="s">
        <v>107</v>
      </c>
      <c r="E311" s="5" t="s">
        <v>106</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 xml:space="preserve"> 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97</v>
      </c>
      <c r="C312" s="5">
        <v>6</v>
      </c>
      <c r="D312" s="5" t="s">
        <v>107</v>
      </c>
      <c r="E312" s="5" t="s">
        <v>105</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 xml:space="preserve"> 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68</v>
      </c>
      <c r="C313" s="5">
        <v>3</v>
      </c>
      <c r="D313" s="5" t="s">
        <v>107</v>
      </c>
      <c r="E313" s="5" t="s">
        <v>105</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 xml:space="preserve"> 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13</v>
      </c>
      <c r="C314" s="5">
        <v>11</v>
      </c>
      <c r="D314" s="5" t="s">
        <v>105</v>
      </c>
      <c r="E314" s="5" t="s">
        <v>106</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 xml:space="preserve"> 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74</v>
      </c>
      <c r="C315" s="5">
        <v>12</v>
      </c>
      <c r="D315" s="5" t="s">
        <v>104</v>
      </c>
      <c r="E315" s="5" t="s">
        <v>105</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 xml:space="preserve"> 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38</v>
      </c>
      <c r="C316" s="5">
        <v>2</v>
      </c>
      <c r="D316" s="5" t="s">
        <v>107</v>
      </c>
      <c r="E316" s="5" t="s">
        <v>106</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 xml:space="preserve"> 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59</v>
      </c>
      <c r="C317" s="5">
        <v>13</v>
      </c>
      <c r="D317" s="5" t="s">
        <v>107</v>
      </c>
      <c r="E317" s="5" t="s">
        <v>105</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 xml:space="preserve"> 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44</v>
      </c>
      <c r="C318" s="5">
        <v>2</v>
      </c>
      <c r="D318" s="5" t="s">
        <v>105</v>
      </c>
      <c r="E318" s="5" t="s">
        <v>106</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 xml:space="preserve"> 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62</v>
      </c>
      <c r="C319" s="5">
        <v>10</v>
      </c>
      <c r="D319" s="5" t="s">
        <v>107</v>
      </c>
      <c r="E319" s="5" t="s">
        <v>106</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 xml:space="preserve"> 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91</v>
      </c>
      <c r="C320" s="5">
        <v>6</v>
      </c>
      <c r="D320" s="5" t="s">
        <v>104</v>
      </c>
      <c r="E320" s="5" t="s">
        <v>106</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 xml:space="preserve"> 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72</v>
      </c>
      <c r="C321" s="5">
        <v>9</v>
      </c>
      <c r="D321" s="5" t="s">
        <v>107</v>
      </c>
      <c r="E321" s="5" t="s">
        <v>106</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 xml:space="preserve"> 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5</v>
      </c>
      <c r="C322" s="5">
        <v>2</v>
      </c>
      <c r="D322" s="5" t="s">
        <v>104</v>
      </c>
      <c r="E322" s="5" t="s">
        <v>105</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 xml:space="preserve"> 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68</v>
      </c>
      <c r="C323" s="5">
        <v>11</v>
      </c>
      <c r="D323" s="5" t="s">
        <v>107</v>
      </c>
      <c r="E323" s="5" t="s">
        <v>105</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 xml:space="preserve"> 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72</v>
      </c>
      <c r="C324" s="5">
        <v>12</v>
      </c>
      <c r="D324" s="5" t="s">
        <v>105</v>
      </c>
      <c r="E324" s="5" t="s">
        <v>105</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 xml:space="preserve"> 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5</v>
      </c>
      <c r="C325" s="5">
        <v>13</v>
      </c>
      <c r="D325" s="5" t="s">
        <v>105</v>
      </c>
      <c r="E325" s="5" t="s">
        <v>106</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 xml:space="preserve"> 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9</v>
      </c>
      <c r="C326" s="5">
        <v>2</v>
      </c>
      <c r="D326" s="5" t="s">
        <v>105</v>
      </c>
      <c r="E326" s="5" t="s">
        <v>106</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 xml:space="preserve"> 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9</v>
      </c>
      <c r="C327" s="5">
        <v>3</v>
      </c>
      <c r="D327" s="5" t="s">
        <v>107</v>
      </c>
      <c r="E327" s="5" t="s">
        <v>106</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 xml:space="preserve"> 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89</v>
      </c>
      <c r="C328" s="5">
        <v>2</v>
      </c>
      <c r="D328" s="5" t="s">
        <v>104</v>
      </c>
      <c r="E328" s="5" t="s">
        <v>106</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 xml:space="preserve"> 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59</v>
      </c>
      <c r="C329" s="5">
        <v>7</v>
      </c>
      <c r="D329" s="5" t="s">
        <v>107</v>
      </c>
      <c r="E329" s="5" t="s">
        <v>105</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 xml:space="preserve"> 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87</v>
      </c>
      <c r="C330" s="5">
        <v>12</v>
      </c>
      <c r="D330" s="5" t="s">
        <v>104</v>
      </c>
      <c r="E330" s="5" t="s">
        <v>106</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 xml:space="preserve"> 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9</v>
      </c>
      <c r="C331" s="5">
        <v>9</v>
      </c>
      <c r="D331" s="5" t="s">
        <v>105</v>
      </c>
      <c r="E331" s="5" t="s">
        <v>105</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 xml:space="preserve"> 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38</v>
      </c>
      <c r="C332" s="5">
        <v>14</v>
      </c>
      <c r="D332" s="5" t="s">
        <v>104</v>
      </c>
      <c r="E332" s="5" t="s">
        <v>105</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 xml:space="preserve"> 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91</v>
      </c>
      <c r="C333" s="5">
        <v>9</v>
      </c>
      <c r="D333" s="5" t="s">
        <v>107</v>
      </c>
      <c r="E333" s="5" t="s">
        <v>106</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 xml:space="preserve"> 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42</v>
      </c>
      <c r="C334" s="5">
        <v>2</v>
      </c>
      <c r="D334" s="5" t="s">
        <v>104</v>
      </c>
      <c r="E334" s="5" t="s">
        <v>105</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 xml:space="preserve"> 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30</v>
      </c>
      <c r="C335" s="5">
        <v>4</v>
      </c>
      <c r="D335" s="5" t="s">
        <v>107</v>
      </c>
      <c r="E335" s="5" t="s">
        <v>105</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 xml:space="preserve"> 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68</v>
      </c>
      <c r="C336" s="5">
        <v>2</v>
      </c>
      <c r="D336" s="5" t="s">
        <v>107</v>
      </c>
      <c r="E336" s="5" t="s">
        <v>106</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 xml:space="preserve"> 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59</v>
      </c>
      <c r="C337" s="5">
        <v>14</v>
      </c>
      <c r="D337" s="5" t="s">
        <v>105</v>
      </c>
      <c r="E337" s="5" t="s">
        <v>105</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 xml:space="preserve"> 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97</v>
      </c>
      <c r="C338" s="5">
        <v>15</v>
      </c>
      <c r="D338" s="5" t="s">
        <v>105</v>
      </c>
      <c r="E338" s="5" t="s">
        <v>105</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 xml:space="preserve"> 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76</v>
      </c>
      <c r="C339" s="5">
        <v>4</v>
      </c>
      <c r="D339" s="5" t="s">
        <v>107</v>
      </c>
      <c r="E339" s="5" t="s">
        <v>105</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 xml:space="preserve"> 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13</v>
      </c>
      <c r="C340" s="5">
        <v>9</v>
      </c>
      <c r="D340" s="5" t="s">
        <v>107</v>
      </c>
      <c r="E340" s="5" t="s">
        <v>106</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 xml:space="preserve"> 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11</v>
      </c>
      <c r="C341" s="5">
        <v>8</v>
      </c>
      <c r="D341" s="5" t="s">
        <v>105</v>
      </c>
      <c r="E341" s="5" t="s">
        <v>105</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 xml:space="preserve"> 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62</v>
      </c>
      <c r="C342" s="5">
        <v>2</v>
      </c>
      <c r="D342" s="5" t="s">
        <v>107</v>
      </c>
      <c r="E342" s="5" t="s">
        <v>106</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 xml:space="preserve"> 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34</v>
      </c>
      <c r="C343" s="5">
        <v>14</v>
      </c>
      <c r="D343" s="5" t="s">
        <v>107</v>
      </c>
      <c r="E343" s="5" t="s">
        <v>106</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 xml:space="preserve"> 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38</v>
      </c>
      <c r="C344" s="5">
        <v>13</v>
      </c>
      <c r="D344" s="5" t="s">
        <v>105</v>
      </c>
      <c r="E344" s="5" t="s">
        <v>105</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 xml:space="preserve"> 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62</v>
      </c>
      <c r="C345" s="5">
        <v>8</v>
      </c>
      <c r="D345" s="5" t="s">
        <v>107</v>
      </c>
      <c r="E345" s="5" t="s">
        <v>105</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 xml:space="preserve"> 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76</v>
      </c>
      <c r="C346" s="5">
        <v>9</v>
      </c>
      <c r="D346" s="5" t="s">
        <v>104</v>
      </c>
      <c r="E346" s="5" t="s">
        <v>105</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 xml:space="preserve"> 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74</v>
      </c>
      <c r="C347" s="5">
        <v>6</v>
      </c>
      <c r="D347" s="5" t="s">
        <v>105</v>
      </c>
      <c r="E347" s="5" t="s">
        <v>105</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 xml:space="preserve"> 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32</v>
      </c>
      <c r="C348" s="5">
        <v>4</v>
      </c>
      <c r="D348" s="5" t="s">
        <v>105</v>
      </c>
      <c r="E348" s="5" t="s">
        <v>106</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 xml:space="preserve"> 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46</v>
      </c>
      <c r="C349" s="5">
        <v>10</v>
      </c>
      <c r="D349" s="5" t="s">
        <v>107</v>
      </c>
      <c r="E349" s="5" t="s">
        <v>105</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 xml:space="preserve"> 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76</v>
      </c>
      <c r="C350" s="5">
        <v>7</v>
      </c>
      <c r="D350" s="5" t="s">
        <v>107</v>
      </c>
      <c r="E350" s="5" t="s">
        <v>105</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 xml:space="preserve"> 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36</v>
      </c>
      <c r="C351" s="5">
        <v>4</v>
      </c>
      <c r="D351" s="5" t="s">
        <v>105</v>
      </c>
      <c r="E351" s="5" t="s">
        <v>106</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 xml:space="preserve"> 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62</v>
      </c>
      <c r="C352" s="5">
        <v>1</v>
      </c>
      <c r="D352" s="5" t="s">
        <v>105</v>
      </c>
      <c r="E352" s="5" t="s">
        <v>105</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 xml:space="preserve"> 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51</v>
      </c>
      <c r="C353" s="5">
        <v>7</v>
      </c>
      <c r="D353" s="5" t="s">
        <v>105</v>
      </c>
      <c r="E353" s="5" t="s">
        <v>105</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 xml:space="preserve"> 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40</v>
      </c>
      <c r="C354" s="5">
        <v>12</v>
      </c>
      <c r="D354" s="5" t="s">
        <v>104</v>
      </c>
      <c r="E354" s="5" t="s">
        <v>106</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 xml:space="preserve"> 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23</v>
      </c>
      <c r="C355" s="5">
        <v>6</v>
      </c>
      <c r="D355" s="5" t="s">
        <v>107</v>
      </c>
      <c r="E355" s="5" t="s">
        <v>105</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 xml:space="preserve"> 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28</v>
      </c>
      <c r="C356" s="5">
        <v>7</v>
      </c>
      <c r="D356" s="5" t="s">
        <v>105</v>
      </c>
      <c r="E356" s="5" t="s">
        <v>106</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 xml:space="preserve"> 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30</v>
      </c>
      <c r="C357" s="5">
        <v>5</v>
      </c>
      <c r="D357" s="5" t="s">
        <v>107</v>
      </c>
      <c r="E357" s="5" t="s">
        <v>105</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 xml:space="preserve"> 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21</v>
      </c>
      <c r="C358" s="5">
        <v>14</v>
      </c>
      <c r="D358" s="5" t="s">
        <v>107</v>
      </c>
      <c r="E358" s="5" t="s">
        <v>106</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 xml:space="preserve"> 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46</v>
      </c>
      <c r="C359" s="5">
        <v>5</v>
      </c>
      <c r="D359" s="5" t="s">
        <v>105</v>
      </c>
      <c r="E359" s="5" t="s">
        <v>105</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 xml:space="preserve"> 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25</v>
      </c>
      <c r="C360" s="5">
        <v>13</v>
      </c>
      <c r="D360" s="5" t="s">
        <v>107</v>
      </c>
      <c r="E360" s="5" t="s">
        <v>106</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 xml:space="preserve"> 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70</v>
      </c>
      <c r="C361" s="5">
        <v>13</v>
      </c>
      <c r="D361" s="5" t="s">
        <v>105</v>
      </c>
      <c r="E361" s="5" t="s">
        <v>105</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 xml:space="preserve"> 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62</v>
      </c>
      <c r="C362" s="5">
        <v>8</v>
      </c>
      <c r="D362" s="5" t="s">
        <v>107</v>
      </c>
      <c r="E362" s="5" t="s">
        <v>106</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 xml:space="preserve"> 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62</v>
      </c>
      <c r="C363" s="5">
        <v>4</v>
      </c>
      <c r="D363" s="5" t="s">
        <v>104</v>
      </c>
      <c r="E363" s="5" t="s">
        <v>105</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 xml:space="preserve"> 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85</v>
      </c>
      <c r="C364" s="5">
        <v>8</v>
      </c>
      <c r="D364" s="5" t="s">
        <v>104</v>
      </c>
      <c r="E364" s="5" t="s">
        <v>105</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 xml:space="preserve"> 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97</v>
      </c>
      <c r="C365" s="5">
        <v>15</v>
      </c>
      <c r="D365" s="5" t="s">
        <v>105</v>
      </c>
      <c r="E365" s="5" t="s">
        <v>106</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 xml:space="preserve"> 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36</v>
      </c>
      <c r="C366" s="5">
        <v>12</v>
      </c>
      <c r="D366" s="5" t="s">
        <v>107</v>
      </c>
      <c r="E366" s="5" t="s">
        <v>105</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 xml:space="preserve"> 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9</v>
      </c>
      <c r="C367" s="5">
        <v>7</v>
      </c>
      <c r="D367" s="5" t="s">
        <v>105</v>
      </c>
      <c r="E367" s="5" t="s">
        <v>105</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 xml:space="preserve"> 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64</v>
      </c>
      <c r="C368" s="5">
        <v>2</v>
      </c>
      <c r="D368" s="5" t="s">
        <v>107</v>
      </c>
      <c r="E368" s="5" t="s">
        <v>105</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 xml:space="preserve"> 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62</v>
      </c>
      <c r="C369" s="5">
        <v>2</v>
      </c>
      <c r="D369" s="5" t="s">
        <v>105</v>
      </c>
      <c r="E369" s="5" t="s">
        <v>105</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 xml:space="preserve"> 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91</v>
      </c>
      <c r="C370" s="5">
        <v>10</v>
      </c>
      <c r="D370" s="5" t="s">
        <v>104</v>
      </c>
      <c r="E370" s="5" t="s">
        <v>106</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 xml:space="preserve"> 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21</v>
      </c>
      <c r="C371" s="5">
        <v>5</v>
      </c>
      <c r="D371" s="5" t="s">
        <v>104</v>
      </c>
      <c r="E371" s="5" t="s">
        <v>105</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 xml:space="preserve"> 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25</v>
      </c>
      <c r="C372" s="5">
        <v>9</v>
      </c>
      <c r="D372" s="5" t="s">
        <v>105</v>
      </c>
      <c r="E372" s="5" t="s">
        <v>106</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 xml:space="preserve"> 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13</v>
      </c>
      <c r="C373" s="5">
        <v>12</v>
      </c>
      <c r="D373" s="5" t="s">
        <v>105</v>
      </c>
      <c r="E373" s="5" t="s">
        <v>105</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 xml:space="preserve"> 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46</v>
      </c>
      <c r="C374" s="5">
        <v>14</v>
      </c>
      <c r="D374" s="5" t="s">
        <v>107</v>
      </c>
      <c r="E374" s="5" t="s">
        <v>106</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 xml:space="preserve"> 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97</v>
      </c>
      <c r="C375" s="5">
        <v>9</v>
      </c>
      <c r="D375" s="5" t="s">
        <v>107</v>
      </c>
      <c r="E375" s="5" t="s">
        <v>105</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 xml:space="preserve"> 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15</v>
      </c>
      <c r="C376" s="5">
        <v>4</v>
      </c>
      <c r="D376" s="5" t="s">
        <v>104</v>
      </c>
      <c r="E376" s="5" t="s">
        <v>106</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 xml:space="preserve"> 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74</v>
      </c>
      <c r="C377" s="5">
        <v>3</v>
      </c>
      <c r="D377" s="5" t="s">
        <v>105</v>
      </c>
      <c r="E377" s="5" t="s">
        <v>106</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 xml:space="preserve"> 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21</v>
      </c>
      <c r="C378" s="5">
        <v>14</v>
      </c>
      <c r="D378" s="5" t="s">
        <v>105</v>
      </c>
      <c r="E378" s="5" t="s">
        <v>105</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 xml:space="preserve"> 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64</v>
      </c>
      <c r="C379" s="5">
        <v>8</v>
      </c>
      <c r="D379" s="5" t="s">
        <v>104</v>
      </c>
      <c r="E379" s="5" t="s">
        <v>105</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 xml:space="preserve"> 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87</v>
      </c>
      <c r="C380" s="5">
        <v>13</v>
      </c>
      <c r="D380" s="5" t="s">
        <v>105</v>
      </c>
      <c r="E380" s="5" t="s">
        <v>106</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 xml:space="preserve"> 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49</v>
      </c>
      <c r="C381" s="5">
        <v>6</v>
      </c>
      <c r="D381" s="5" t="s">
        <v>107</v>
      </c>
      <c r="E381" s="5" t="s">
        <v>105</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 xml:space="preserve"> 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59</v>
      </c>
      <c r="C382" s="5">
        <v>6</v>
      </c>
      <c r="D382" s="5" t="s">
        <v>107</v>
      </c>
      <c r="E382" s="5" t="s">
        <v>106</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 xml:space="preserve"> 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93</v>
      </c>
      <c r="C383" s="5">
        <v>15</v>
      </c>
      <c r="D383" s="5" t="s">
        <v>104</v>
      </c>
      <c r="E383" s="5" t="s">
        <v>105</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 xml:space="preserve"> 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66</v>
      </c>
      <c r="C384" s="5">
        <v>15</v>
      </c>
      <c r="D384" s="5" t="s">
        <v>105</v>
      </c>
      <c r="E384" s="5" t="s">
        <v>106</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 xml:space="preserve"> 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9</v>
      </c>
      <c r="C385" s="5">
        <v>8</v>
      </c>
      <c r="D385" s="5" t="s">
        <v>107</v>
      </c>
      <c r="E385" s="5" t="s">
        <v>106</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 xml:space="preserve"> 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40</v>
      </c>
      <c r="C386" s="5">
        <v>14</v>
      </c>
      <c r="D386" s="5" t="s">
        <v>107</v>
      </c>
      <c r="E386" s="5" t="s">
        <v>106</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 xml:space="preserve"> 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89</v>
      </c>
      <c r="C387" s="5">
        <v>10</v>
      </c>
      <c r="D387" s="5" t="s">
        <v>105</v>
      </c>
      <c r="E387" s="5" t="s">
        <v>106</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 xml:space="preserve"> 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5</v>
      </c>
      <c r="C388" s="5">
        <v>4</v>
      </c>
      <c r="D388" s="5" t="s">
        <v>107</v>
      </c>
      <c r="E388" s="5" t="s">
        <v>106</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 xml:space="preserve"> 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13</v>
      </c>
      <c r="C389" s="5">
        <v>8</v>
      </c>
      <c r="D389" s="5" t="s">
        <v>107</v>
      </c>
      <c r="E389" s="5" t="s">
        <v>105</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 xml:space="preserve"> 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42</v>
      </c>
      <c r="C390" s="5">
        <v>7</v>
      </c>
      <c r="D390" s="5" t="s">
        <v>107</v>
      </c>
      <c r="E390" s="5" t="s">
        <v>106</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 xml:space="preserve"> 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30</v>
      </c>
      <c r="C391" s="5">
        <v>7</v>
      </c>
      <c r="D391" s="5" t="s">
        <v>105</v>
      </c>
      <c r="E391" s="5" t="s">
        <v>105</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 xml:space="preserve"> 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76</v>
      </c>
      <c r="C392" s="5">
        <v>4</v>
      </c>
      <c r="D392" s="5" t="s">
        <v>107</v>
      </c>
      <c r="E392" s="5" t="s">
        <v>106</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 xml:space="preserve"> 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95</v>
      </c>
      <c r="C393" s="5">
        <v>12</v>
      </c>
      <c r="D393" s="5" t="s">
        <v>107</v>
      </c>
      <c r="E393" s="5" t="s">
        <v>105</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 xml:space="preserve"> 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74</v>
      </c>
      <c r="C394" s="5">
        <v>15</v>
      </c>
      <c r="D394" s="5" t="s">
        <v>107</v>
      </c>
      <c r="E394" s="5" t="s">
        <v>106</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 xml:space="preserve"> 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19</v>
      </c>
      <c r="C395" s="5">
        <v>7</v>
      </c>
      <c r="D395" s="5" t="s">
        <v>107</v>
      </c>
      <c r="E395" s="5" t="s">
        <v>105</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 xml:space="preserve"> 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57</v>
      </c>
      <c r="C396" s="5">
        <v>7</v>
      </c>
      <c r="D396" s="5" t="s">
        <v>105</v>
      </c>
      <c r="E396" s="5" t="s">
        <v>106</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 xml:space="preserve"> 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36</v>
      </c>
      <c r="C397" s="5">
        <v>8</v>
      </c>
      <c r="D397" s="5" t="s">
        <v>107</v>
      </c>
      <c r="E397" s="5" t="s">
        <v>105</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 xml:space="preserve"> 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91</v>
      </c>
      <c r="C398" s="5">
        <v>2</v>
      </c>
      <c r="D398" s="5" t="s">
        <v>107</v>
      </c>
      <c r="E398" s="5" t="s">
        <v>106</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 xml:space="preserve"> 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42</v>
      </c>
      <c r="C399" s="5">
        <v>2</v>
      </c>
      <c r="D399" s="5" t="s">
        <v>107</v>
      </c>
      <c r="E399" s="5" t="s">
        <v>105</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 xml:space="preserve"> 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72</v>
      </c>
      <c r="C400" s="5">
        <v>12</v>
      </c>
      <c r="D400" s="5" t="s">
        <v>105</v>
      </c>
      <c r="E400" s="5" t="s">
        <v>106</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 xml:space="preserve"> 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64</v>
      </c>
      <c r="C401" s="5">
        <v>12</v>
      </c>
      <c r="D401" s="5" t="s">
        <v>107</v>
      </c>
      <c r="E401" s="5" t="s">
        <v>106</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 xml:space="preserve"> 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57</v>
      </c>
      <c r="C402" s="5">
        <v>7</v>
      </c>
      <c r="D402" s="5" t="s">
        <v>107</v>
      </c>
      <c r="E402" s="5" t="s">
        <v>105</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 xml:space="preserve"> 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74</v>
      </c>
      <c r="C403" s="5">
        <v>9</v>
      </c>
      <c r="D403" s="5" t="s">
        <v>107</v>
      </c>
      <c r="E403" s="5" t="s">
        <v>105</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 xml:space="preserve"> 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13</v>
      </c>
      <c r="C404" s="5">
        <v>2</v>
      </c>
      <c r="D404" s="5" t="s">
        <v>105</v>
      </c>
      <c r="E404" s="5" t="s">
        <v>105</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 xml:space="preserve"> 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91</v>
      </c>
      <c r="C405" s="5">
        <v>8</v>
      </c>
      <c r="D405" s="5" t="s">
        <v>105</v>
      </c>
      <c r="E405" s="5" t="s">
        <v>106</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 xml:space="preserve"> 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25</v>
      </c>
      <c r="C406" s="5">
        <v>12</v>
      </c>
      <c r="D406" s="5" t="s">
        <v>107</v>
      </c>
      <c r="E406" s="5" t="s">
        <v>105</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 xml:space="preserve"> 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93</v>
      </c>
      <c r="C407" s="5">
        <v>8</v>
      </c>
      <c r="D407" s="5" t="s">
        <v>104</v>
      </c>
      <c r="E407" s="5" t="s">
        <v>105</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 xml:space="preserve"> 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76</v>
      </c>
      <c r="C408" s="5">
        <v>6</v>
      </c>
      <c r="D408" s="5" t="s">
        <v>107</v>
      </c>
      <c r="E408" s="5" t="s">
        <v>106</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 xml:space="preserve"> 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42</v>
      </c>
      <c r="C409" s="5">
        <v>2</v>
      </c>
      <c r="D409" s="5" t="s">
        <v>105</v>
      </c>
      <c r="E409" s="5" t="s">
        <v>105</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 xml:space="preserve"> 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17</v>
      </c>
      <c r="C410" s="5">
        <v>14</v>
      </c>
      <c r="D410" s="5" t="s">
        <v>107</v>
      </c>
      <c r="E410" s="5" t="s">
        <v>106</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 xml:space="preserve"> 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62</v>
      </c>
      <c r="C411" s="5">
        <v>1</v>
      </c>
      <c r="D411" s="5" t="s">
        <v>105</v>
      </c>
      <c r="E411" s="5" t="s">
        <v>105</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 xml:space="preserve"> 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97</v>
      </c>
      <c r="C412" s="5">
        <v>2</v>
      </c>
      <c r="D412" s="5" t="s">
        <v>107</v>
      </c>
      <c r="E412" s="5" t="s">
        <v>106</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 xml:space="preserve"> 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40</v>
      </c>
      <c r="C413" s="5">
        <v>12</v>
      </c>
      <c r="D413" s="5" t="s">
        <v>107</v>
      </c>
      <c r="E413" s="5" t="s">
        <v>106</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 xml:space="preserve"> 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11</v>
      </c>
      <c r="C414" s="5">
        <v>13</v>
      </c>
      <c r="D414" s="5" t="s">
        <v>105</v>
      </c>
      <c r="E414" s="5" t="s">
        <v>106</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 xml:space="preserve"> 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11</v>
      </c>
      <c r="C415" s="5">
        <v>10</v>
      </c>
      <c r="D415" s="5" t="s">
        <v>105</v>
      </c>
      <c r="E415" s="5" t="s">
        <v>105</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 xml:space="preserve"> 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59</v>
      </c>
      <c r="C416" s="5">
        <v>1</v>
      </c>
      <c r="D416" s="5" t="s">
        <v>105</v>
      </c>
      <c r="E416" s="5" t="s">
        <v>106</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 xml:space="preserve"> 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30</v>
      </c>
      <c r="C417" s="5">
        <v>5</v>
      </c>
      <c r="D417" s="5" t="s">
        <v>107</v>
      </c>
      <c r="E417" s="5" t="s">
        <v>106</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 xml:space="preserve"> 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38</v>
      </c>
      <c r="C418" s="5">
        <v>9</v>
      </c>
      <c r="D418" s="5" t="s">
        <v>105</v>
      </c>
      <c r="E418" s="5" t="s">
        <v>105</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 xml:space="preserve"> 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38</v>
      </c>
      <c r="C419" s="5">
        <v>2</v>
      </c>
      <c r="D419" s="5" t="s">
        <v>107</v>
      </c>
      <c r="E419" s="5" t="s">
        <v>105</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 xml:space="preserve"> 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72</v>
      </c>
      <c r="C420" s="5">
        <v>12</v>
      </c>
      <c r="D420" s="5" t="s">
        <v>107</v>
      </c>
      <c r="E420" s="5" t="s">
        <v>106</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 xml:space="preserve"> 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49</v>
      </c>
      <c r="C421" s="5">
        <v>11</v>
      </c>
      <c r="D421" s="5" t="s">
        <v>107</v>
      </c>
      <c r="E421" s="5" t="s">
        <v>106</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 xml:space="preserve"> 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68</v>
      </c>
      <c r="C422" s="5">
        <v>14</v>
      </c>
      <c r="D422" s="5" t="s">
        <v>107</v>
      </c>
      <c r="E422" s="5" t="s">
        <v>106</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 xml:space="preserve"> 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28</v>
      </c>
      <c r="C423" s="5">
        <v>10</v>
      </c>
      <c r="D423" s="5" t="s">
        <v>104</v>
      </c>
      <c r="E423" s="5" t="s">
        <v>106</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 xml:space="preserve"> 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36</v>
      </c>
      <c r="C424" s="5">
        <v>7</v>
      </c>
      <c r="D424" s="5" t="s">
        <v>107</v>
      </c>
      <c r="E424" s="5" t="s">
        <v>105</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 xml:space="preserve"> 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66</v>
      </c>
      <c r="C425" s="5">
        <v>8</v>
      </c>
      <c r="D425" s="5" t="s">
        <v>105</v>
      </c>
      <c r="E425" s="5" t="s">
        <v>105</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 xml:space="preserve"> 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25</v>
      </c>
      <c r="C426" s="5">
        <v>2</v>
      </c>
      <c r="D426" s="5" t="s">
        <v>105</v>
      </c>
      <c r="E426" s="5" t="s">
        <v>106</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 xml:space="preserve"> 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19</v>
      </c>
      <c r="C427" s="5">
        <v>3</v>
      </c>
      <c r="D427" s="5" t="s">
        <v>105</v>
      </c>
      <c r="E427" s="5" t="s">
        <v>105</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 xml:space="preserve"> 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53</v>
      </c>
      <c r="C428" s="5">
        <v>13</v>
      </c>
      <c r="D428" s="5" t="s">
        <v>107</v>
      </c>
      <c r="E428" s="5" t="s">
        <v>105</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 xml:space="preserve"> 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74</v>
      </c>
      <c r="C429" s="5">
        <v>14</v>
      </c>
      <c r="D429" s="5" t="s">
        <v>107</v>
      </c>
      <c r="E429" s="5" t="s">
        <v>105</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 xml:space="preserve"> 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38</v>
      </c>
      <c r="C430" s="5">
        <v>4</v>
      </c>
      <c r="D430" s="5" t="s">
        <v>107</v>
      </c>
      <c r="E430" s="5" t="s">
        <v>105</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 xml:space="preserve"> 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97</v>
      </c>
      <c r="C431" s="5">
        <v>11</v>
      </c>
      <c r="D431" s="5" t="s">
        <v>105</v>
      </c>
      <c r="E431" s="5" t="s">
        <v>105</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 xml:space="preserve"> 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66</v>
      </c>
      <c r="C432" s="5">
        <v>14</v>
      </c>
      <c r="D432" s="5" t="s">
        <v>107</v>
      </c>
      <c r="E432" s="5" t="s">
        <v>106</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 xml:space="preserve"> 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15</v>
      </c>
      <c r="C433" s="5">
        <v>5</v>
      </c>
      <c r="D433" s="5" t="s">
        <v>107</v>
      </c>
      <c r="E433" s="5" t="s">
        <v>106</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 xml:space="preserve"> 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44</v>
      </c>
      <c r="C434" s="5">
        <v>13</v>
      </c>
      <c r="D434" s="5" t="s">
        <v>104</v>
      </c>
      <c r="E434" s="5" t="s">
        <v>106</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 xml:space="preserve"> 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82</v>
      </c>
      <c r="C435" s="5">
        <v>8</v>
      </c>
      <c r="D435" s="5" t="s">
        <v>105</v>
      </c>
      <c r="E435" s="5" t="s">
        <v>105</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 xml:space="preserve"> 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87</v>
      </c>
      <c r="C436" s="5">
        <v>15</v>
      </c>
      <c r="D436" s="5" t="s">
        <v>104</v>
      </c>
      <c r="E436" s="5" t="s">
        <v>105</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 xml:space="preserve"> 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15</v>
      </c>
      <c r="C437" s="5">
        <v>9</v>
      </c>
      <c r="D437" s="5" t="s">
        <v>105</v>
      </c>
      <c r="E437" s="5" t="s">
        <v>105</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 xml:space="preserve"> 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87</v>
      </c>
      <c r="C438" s="5">
        <v>5</v>
      </c>
      <c r="D438" s="5" t="s">
        <v>107</v>
      </c>
      <c r="E438" s="5" t="s">
        <v>105</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 xml:space="preserve"> 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17</v>
      </c>
      <c r="C439" s="5">
        <v>6</v>
      </c>
      <c r="D439" s="5" t="s">
        <v>105</v>
      </c>
      <c r="E439" s="5" t="s">
        <v>106</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 xml:space="preserve"> 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95</v>
      </c>
      <c r="C440" s="5">
        <v>6</v>
      </c>
      <c r="D440" s="5" t="s">
        <v>107</v>
      </c>
      <c r="E440" s="5" t="s">
        <v>106</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 xml:space="preserve"> 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57</v>
      </c>
      <c r="C441" s="5">
        <v>5</v>
      </c>
      <c r="D441" s="5" t="s">
        <v>107</v>
      </c>
      <c r="E441" s="5" t="s">
        <v>106</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 xml:space="preserve"> 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36</v>
      </c>
      <c r="C442" s="5">
        <v>13</v>
      </c>
      <c r="D442" s="5" t="s">
        <v>107</v>
      </c>
      <c r="E442" s="5" t="s">
        <v>106</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 xml:space="preserve"> 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9</v>
      </c>
      <c r="C443" s="5">
        <v>1</v>
      </c>
      <c r="D443" s="5" t="s">
        <v>107</v>
      </c>
      <c r="E443" s="5" t="s">
        <v>106</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 xml:space="preserve"> 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15</v>
      </c>
      <c r="C444" s="5">
        <v>12</v>
      </c>
      <c r="D444" s="5" t="s">
        <v>104</v>
      </c>
      <c r="E444" s="5" t="s">
        <v>105</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 xml:space="preserve"> 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91</v>
      </c>
      <c r="C445" s="5">
        <v>9</v>
      </c>
      <c r="D445" s="5" t="s">
        <v>107</v>
      </c>
      <c r="E445" s="5" t="s">
        <v>105</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 xml:space="preserve"> 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11</v>
      </c>
      <c r="C446" s="5">
        <v>3</v>
      </c>
      <c r="D446" s="5" t="s">
        <v>107</v>
      </c>
      <c r="E446" s="5" t="s">
        <v>105</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 xml:space="preserve"> 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78</v>
      </c>
      <c r="C447" s="5">
        <v>15</v>
      </c>
      <c r="D447" s="5" t="s">
        <v>105</v>
      </c>
      <c r="E447" s="5" t="s">
        <v>106</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 xml:space="preserve"> 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85</v>
      </c>
      <c r="C448" s="5">
        <v>4</v>
      </c>
      <c r="D448" s="5" t="s">
        <v>107</v>
      </c>
      <c r="E448" s="5" t="s">
        <v>106</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 xml:space="preserve"> 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66</v>
      </c>
      <c r="C449" s="5">
        <v>3</v>
      </c>
      <c r="D449" s="5" t="s">
        <v>107</v>
      </c>
      <c r="E449" s="5" t="s">
        <v>106</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 xml:space="preserve"> 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82</v>
      </c>
      <c r="C450" s="5">
        <v>15</v>
      </c>
      <c r="D450" s="5" t="s">
        <v>105</v>
      </c>
      <c r="E450" s="5" t="s">
        <v>105</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 xml:space="preserve"> 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59</v>
      </c>
      <c r="C451" s="5">
        <v>14</v>
      </c>
      <c r="D451" s="5" t="s">
        <v>105</v>
      </c>
      <c r="E451" s="5" t="s">
        <v>106</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 xml:space="preserve"> 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74</v>
      </c>
      <c r="C452" s="5">
        <v>8</v>
      </c>
      <c r="D452" s="5" t="s">
        <v>104</v>
      </c>
      <c r="E452" s="5" t="s">
        <v>106</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 xml:space="preserve"> 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74</v>
      </c>
      <c r="C453" s="5">
        <v>6</v>
      </c>
      <c r="D453" s="5" t="s">
        <v>107</v>
      </c>
      <c r="E453" s="5" t="s">
        <v>105</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 xml:space="preserve"> 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5</v>
      </c>
      <c r="C454" s="5">
        <v>10</v>
      </c>
      <c r="D454" s="5" t="s">
        <v>107</v>
      </c>
      <c r="E454" s="5" t="s">
        <v>105</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 xml:space="preserve"> 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42</v>
      </c>
      <c r="C455" s="5">
        <v>14</v>
      </c>
      <c r="D455" s="5" t="s">
        <v>105</v>
      </c>
      <c r="E455" s="5" t="s">
        <v>105</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 xml:space="preserve"> 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59</v>
      </c>
      <c r="C456" s="5">
        <v>5</v>
      </c>
      <c r="D456" s="5" t="s">
        <v>107</v>
      </c>
      <c r="E456" s="5" t="s">
        <v>106</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 xml:space="preserve"> 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95</v>
      </c>
      <c r="C457" s="5">
        <v>12</v>
      </c>
      <c r="D457" s="5" t="s">
        <v>105</v>
      </c>
      <c r="E457" s="5" t="s">
        <v>105</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 xml:space="preserve"> 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30</v>
      </c>
      <c r="C458" s="5">
        <v>12</v>
      </c>
      <c r="D458" s="5" t="s">
        <v>107</v>
      </c>
      <c r="E458" s="5" t="s">
        <v>105</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 xml:space="preserve"> 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72</v>
      </c>
      <c r="C459" s="5">
        <v>14</v>
      </c>
      <c r="D459" s="5" t="s">
        <v>107</v>
      </c>
      <c r="E459" s="5" t="s">
        <v>105</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 xml:space="preserve"> 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72</v>
      </c>
      <c r="C460" s="5">
        <v>8</v>
      </c>
      <c r="D460" s="5" t="s">
        <v>107</v>
      </c>
      <c r="E460" s="5" t="s">
        <v>106</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 xml:space="preserve"> 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80</v>
      </c>
      <c r="C461" s="5">
        <v>4</v>
      </c>
      <c r="D461" s="5" t="s">
        <v>107</v>
      </c>
      <c r="E461" s="5" t="s">
        <v>106</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 xml:space="preserve"> 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97</v>
      </c>
      <c r="C462" s="5">
        <v>9</v>
      </c>
      <c r="D462" s="5" t="s">
        <v>107</v>
      </c>
      <c r="E462" s="5" t="s">
        <v>106</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 xml:space="preserve"> 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85</v>
      </c>
      <c r="C463" s="5">
        <v>3</v>
      </c>
      <c r="D463" s="5" t="s">
        <v>104</v>
      </c>
      <c r="E463" s="5" t="s">
        <v>106</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 xml:space="preserve"> 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76</v>
      </c>
      <c r="C464" s="5">
        <v>13</v>
      </c>
      <c r="D464" s="5" t="s">
        <v>107</v>
      </c>
      <c r="E464" s="5" t="s">
        <v>105</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 xml:space="preserve"> 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28</v>
      </c>
      <c r="C465" s="5">
        <v>5</v>
      </c>
      <c r="D465" s="5" t="s">
        <v>107</v>
      </c>
      <c r="E465" s="5" t="s">
        <v>106</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 xml:space="preserve"> 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19</v>
      </c>
      <c r="C466" s="5">
        <v>15</v>
      </c>
      <c r="D466" s="5" t="s">
        <v>107</v>
      </c>
      <c r="E466" s="5" t="s">
        <v>105</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 xml:space="preserve"> 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78</v>
      </c>
      <c r="C467" s="5">
        <v>1</v>
      </c>
      <c r="D467" s="5" t="s">
        <v>107</v>
      </c>
      <c r="E467" s="5" t="s">
        <v>105</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 xml:space="preserve"> 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85</v>
      </c>
      <c r="C468" s="5">
        <v>14</v>
      </c>
      <c r="D468" s="5" t="s">
        <v>105</v>
      </c>
      <c r="E468" s="5" t="s">
        <v>105</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 xml:space="preserve"> 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44</v>
      </c>
      <c r="C469" s="5">
        <v>9</v>
      </c>
      <c r="D469" s="5" t="s">
        <v>107</v>
      </c>
      <c r="E469" s="5" t="s">
        <v>105</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 xml:space="preserve"> 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97</v>
      </c>
      <c r="C470" s="5">
        <v>12</v>
      </c>
      <c r="D470" s="5" t="s">
        <v>105</v>
      </c>
      <c r="E470" s="5" t="s">
        <v>105</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 xml:space="preserve"> 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21</v>
      </c>
      <c r="C471" s="5">
        <v>10</v>
      </c>
      <c r="D471" s="5" t="s">
        <v>107</v>
      </c>
      <c r="E471" s="5" t="s">
        <v>105</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 xml:space="preserve"> 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9</v>
      </c>
      <c r="C472" s="5">
        <v>15</v>
      </c>
      <c r="D472" s="5" t="s">
        <v>105</v>
      </c>
      <c r="E472" s="5" t="s">
        <v>105</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 xml:space="preserve"> 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97</v>
      </c>
      <c r="C473" s="5">
        <v>15</v>
      </c>
      <c r="D473" s="5" t="s">
        <v>104</v>
      </c>
      <c r="E473" s="5" t="s">
        <v>105</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 xml:space="preserve"> 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36</v>
      </c>
      <c r="C474" s="5">
        <v>10</v>
      </c>
      <c r="D474" s="5" t="s">
        <v>107</v>
      </c>
      <c r="E474" s="5" t="s">
        <v>106</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 xml:space="preserve"> 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80</v>
      </c>
      <c r="C475" s="5">
        <v>3</v>
      </c>
      <c r="D475" s="5" t="s">
        <v>105</v>
      </c>
      <c r="E475" s="5" t="s">
        <v>105</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 xml:space="preserve"> 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55</v>
      </c>
      <c r="C476" s="5">
        <v>14</v>
      </c>
      <c r="D476" s="5" t="s">
        <v>105</v>
      </c>
      <c r="E476" s="5" t="s">
        <v>106</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 xml:space="preserve"> 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93</v>
      </c>
      <c r="C477" s="5">
        <v>3</v>
      </c>
      <c r="D477" s="5" t="s">
        <v>107</v>
      </c>
      <c r="E477" s="5" t="s">
        <v>106</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 xml:space="preserve"> 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85</v>
      </c>
      <c r="C478" s="5">
        <v>8</v>
      </c>
      <c r="D478" s="5" t="s">
        <v>107</v>
      </c>
      <c r="E478" s="5" t="s">
        <v>105</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 xml:space="preserve"> 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30</v>
      </c>
      <c r="C479" s="5">
        <v>15</v>
      </c>
      <c r="D479" s="5" t="s">
        <v>104</v>
      </c>
      <c r="E479" s="5" t="s">
        <v>105</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 xml:space="preserve"> 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36</v>
      </c>
      <c r="C480" s="5">
        <v>15</v>
      </c>
      <c r="D480" s="5" t="s">
        <v>104</v>
      </c>
      <c r="E480" s="5" t="s">
        <v>106</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 xml:space="preserve"> 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68</v>
      </c>
      <c r="C481" s="5">
        <v>15</v>
      </c>
      <c r="D481" s="5" t="s">
        <v>107</v>
      </c>
      <c r="E481" s="5" t="s">
        <v>106</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 xml:space="preserve"> 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78</v>
      </c>
      <c r="C482" s="5">
        <v>5</v>
      </c>
      <c r="D482" s="5" t="s">
        <v>107</v>
      </c>
      <c r="E482" s="5" t="s">
        <v>106</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 xml:space="preserve"> 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46</v>
      </c>
      <c r="C483" s="5">
        <v>11</v>
      </c>
      <c r="D483" s="5" t="s">
        <v>105</v>
      </c>
      <c r="E483" s="5" t="s">
        <v>105</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 xml:space="preserve"> 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21</v>
      </c>
      <c r="C484" s="5">
        <v>10</v>
      </c>
      <c r="D484" s="5" t="s">
        <v>107</v>
      </c>
      <c r="E484" s="5" t="s">
        <v>105</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 xml:space="preserve"> 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44</v>
      </c>
      <c r="C485" s="5">
        <v>15</v>
      </c>
      <c r="D485" s="5" t="s">
        <v>107</v>
      </c>
      <c r="E485" s="5" t="s">
        <v>106</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 xml:space="preserve"> 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95</v>
      </c>
      <c r="C486" s="5">
        <v>13</v>
      </c>
      <c r="D486" s="5" t="s">
        <v>107</v>
      </c>
      <c r="E486" s="5" t="s">
        <v>106</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 xml:space="preserve"> 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36</v>
      </c>
      <c r="C487" s="5">
        <v>13</v>
      </c>
      <c r="D487" s="5" t="s">
        <v>105</v>
      </c>
      <c r="E487" s="5" t="s">
        <v>105</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 xml:space="preserve"> 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93</v>
      </c>
      <c r="C488" s="5">
        <v>13</v>
      </c>
      <c r="D488" s="5" t="s">
        <v>107</v>
      </c>
      <c r="E488" s="5" t="s">
        <v>106</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 xml:space="preserve"> 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89</v>
      </c>
      <c r="C489" s="5">
        <v>13</v>
      </c>
      <c r="D489" s="5" t="s">
        <v>105</v>
      </c>
      <c r="E489" s="5" t="s">
        <v>106</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 xml:space="preserve"> 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80</v>
      </c>
      <c r="C490" s="5">
        <v>11</v>
      </c>
      <c r="D490" s="5" t="s">
        <v>104</v>
      </c>
      <c r="E490" s="5" t="s">
        <v>106</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 xml:space="preserve"> 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44</v>
      </c>
      <c r="C491" s="5">
        <v>10</v>
      </c>
      <c r="D491" s="5" t="s">
        <v>104</v>
      </c>
      <c r="E491" s="5" t="s">
        <v>105</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 xml:space="preserve"> 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62</v>
      </c>
      <c r="C492" s="5">
        <v>8</v>
      </c>
      <c r="D492" s="5" t="s">
        <v>105</v>
      </c>
      <c r="E492" s="5" t="s">
        <v>106</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 xml:space="preserve"> 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42</v>
      </c>
      <c r="C493" s="5">
        <v>7</v>
      </c>
      <c r="D493" s="5" t="s">
        <v>107</v>
      </c>
      <c r="E493" s="5" t="s">
        <v>105</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 xml:space="preserve"> 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62</v>
      </c>
      <c r="C494" s="5">
        <v>10</v>
      </c>
      <c r="D494" s="5" t="s">
        <v>104</v>
      </c>
      <c r="E494" s="5" t="s">
        <v>106</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 xml:space="preserve"> 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9</v>
      </c>
      <c r="C495" s="5">
        <v>1</v>
      </c>
      <c r="D495" s="5" t="s">
        <v>107</v>
      </c>
      <c r="E495" s="5" t="s">
        <v>106</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 xml:space="preserve"> 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30</v>
      </c>
      <c r="C496" s="5">
        <v>14</v>
      </c>
      <c r="D496" s="5" t="s">
        <v>107</v>
      </c>
      <c r="E496" s="5" t="s">
        <v>106</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 xml:space="preserve"> 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40</v>
      </c>
      <c r="C497" s="5">
        <v>8</v>
      </c>
      <c r="D497" s="5" t="s">
        <v>105</v>
      </c>
      <c r="E497" s="5" t="s">
        <v>105</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 xml:space="preserve"> 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76</v>
      </c>
      <c r="C498" s="5">
        <v>8</v>
      </c>
      <c r="D498" s="5" t="s">
        <v>107</v>
      </c>
      <c r="E498" s="5" t="s">
        <v>106</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 xml:space="preserve"> 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46</v>
      </c>
      <c r="C499" s="5">
        <v>6</v>
      </c>
      <c r="D499" s="5" t="s">
        <v>107</v>
      </c>
      <c r="E499" s="5" t="s">
        <v>106</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 xml:space="preserve"> 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80</v>
      </c>
      <c r="C500" s="5">
        <v>12</v>
      </c>
      <c r="D500" s="5" t="s">
        <v>105</v>
      </c>
      <c r="E500" s="5" t="s">
        <v>105</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 xml:space="preserve"> 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13</v>
      </c>
      <c r="C501" s="5">
        <v>5</v>
      </c>
      <c r="D501" s="5" t="s">
        <v>107</v>
      </c>
      <c r="E501" s="5" t="s">
        <v>106</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 xml:space="preserve"> 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72</v>
      </c>
      <c r="C502" s="5">
        <v>5</v>
      </c>
      <c r="D502" s="5" t="s">
        <v>107</v>
      </c>
      <c r="E502" s="5" t="s">
        <v>105</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 xml:space="preserve"> 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76</v>
      </c>
      <c r="C503" s="5">
        <v>15</v>
      </c>
      <c r="D503" s="5" t="s">
        <v>107</v>
      </c>
      <c r="E503" s="5" t="s">
        <v>105</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 xml:space="preserve"> 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70</v>
      </c>
      <c r="C504" s="5">
        <v>8</v>
      </c>
      <c r="D504" s="5" t="s">
        <v>107</v>
      </c>
      <c r="E504" s="5" t="s">
        <v>106</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 xml:space="preserve"> 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36</v>
      </c>
      <c r="C505" s="5">
        <v>2</v>
      </c>
      <c r="D505" s="5" t="s">
        <v>107</v>
      </c>
      <c r="E505" s="5" t="s">
        <v>105</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 xml:space="preserve"> 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64</v>
      </c>
      <c r="C506" s="5">
        <v>5</v>
      </c>
      <c r="D506" s="5" t="s">
        <v>104</v>
      </c>
      <c r="E506" s="5" t="s">
        <v>106</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 xml:space="preserve"> 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59</v>
      </c>
      <c r="C507" s="5">
        <v>10</v>
      </c>
      <c r="D507" s="5" t="s">
        <v>107</v>
      </c>
      <c r="E507" s="5" t="s">
        <v>106</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 xml:space="preserve"> 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97</v>
      </c>
      <c r="C508" s="5">
        <v>15</v>
      </c>
      <c r="D508" s="5" t="s">
        <v>107</v>
      </c>
      <c r="E508" s="5" t="s">
        <v>106</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 xml:space="preserve"> 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85</v>
      </c>
      <c r="C509" s="5">
        <v>12</v>
      </c>
      <c r="D509" s="5" t="s">
        <v>107</v>
      </c>
      <c r="E509" s="5" t="s">
        <v>106</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 xml:space="preserve"> 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38</v>
      </c>
      <c r="C510" s="5">
        <v>13</v>
      </c>
      <c r="D510" s="5" t="s">
        <v>107</v>
      </c>
      <c r="E510" s="5" t="s">
        <v>105</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 xml:space="preserve"> 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85</v>
      </c>
      <c r="C511" s="5">
        <v>5</v>
      </c>
      <c r="D511" s="5" t="s">
        <v>107</v>
      </c>
      <c r="E511" s="5" t="s">
        <v>106</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 xml:space="preserve"> 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62</v>
      </c>
      <c r="C512" s="5">
        <v>5</v>
      </c>
      <c r="D512" s="5" t="s">
        <v>107</v>
      </c>
      <c r="E512" s="5" t="s">
        <v>105</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 xml:space="preserve"> 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32</v>
      </c>
      <c r="C513" s="5">
        <v>9</v>
      </c>
      <c r="D513" s="5" t="s">
        <v>104</v>
      </c>
      <c r="E513" s="5" t="s">
        <v>105</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 xml:space="preserve"> 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34</v>
      </c>
      <c r="C514" s="5">
        <v>10</v>
      </c>
      <c r="D514" s="5" t="s">
        <v>105</v>
      </c>
      <c r="E514" s="5" t="s">
        <v>106</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 xml:space="preserve"> 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68</v>
      </c>
      <c r="C515" s="5">
        <v>9</v>
      </c>
      <c r="D515" s="5" t="s">
        <v>104</v>
      </c>
      <c r="E515" s="5" t="s">
        <v>106</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 xml:space="preserve"> 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91</v>
      </c>
      <c r="C516" s="5">
        <v>10</v>
      </c>
      <c r="D516" s="5" t="s">
        <v>104</v>
      </c>
      <c r="E516" s="5" t="s">
        <v>105</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 xml:space="preserve"> 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15</v>
      </c>
      <c r="C517" s="5">
        <v>4</v>
      </c>
      <c r="D517" s="5" t="s">
        <v>107</v>
      </c>
      <c r="E517" s="5" t="s">
        <v>106</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 xml:space="preserve"> 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23</v>
      </c>
      <c r="C518" s="5">
        <v>13</v>
      </c>
      <c r="D518" s="5" t="s">
        <v>107</v>
      </c>
      <c r="E518" s="5" t="s">
        <v>105</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 xml:space="preserve"> 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97</v>
      </c>
      <c r="C519" s="5">
        <v>7</v>
      </c>
      <c r="D519" s="5" t="s">
        <v>107</v>
      </c>
      <c r="E519" s="5" t="s">
        <v>105</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 xml:space="preserve"> 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28</v>
      </c>
      <c r="C520" s="5">
        <v>14</v>
      </c>
      <c r="D520" s="5" t="s">
        <v>107</v>
      </c>
      <c r="E520" s="5" t="s">
        <v>106</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 xml:space="preserve"> 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23</v>
      </c>
      <c r="C521" s="5">
        <v>11</v>
      </c>
      <c r="D521" s="5" t="s">
        <v>105</v>
      </c>
      <c r="E521" s="5" t="s">
        <v>105</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 xml:space="preserve"> 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17</v>
      </c>
      <c r="C522" s="5">
        <v>10</v>
      </c>
      <c r="D522" s="5" t="s">
        <v>107</v>
      </c>
      <c r="E522" s="5" t="s">
        <v>105</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 xml:space="preserve"> 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21</v>
      </c>
      <c r="C523" s="5">
        <v>15</v>
      </c>
      <c r="D523" s="5" t="s">
        <v>107</v>
      </c>
      <c r="E523" s="5" t="s">
        <v>105</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 xml:space="preserve"> 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93</v>
      </c>
      <c r="C524" s="5">
        <v>1</v>
      </c>
      <c r="D524" s="5" t="s">
        <v>104</v>
      </c>
      <c r="E524" s="5" t="s">
        <v>106</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 xml:space="preserve"> 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91</v>
      </c>
      <c r="C525" s="5">
        <v>14</v>
      </c>
      <c r="D525" s="5" t="s">
        <v>107</v>
      </c>
      <c r="E525" s="5" t="s">
        <v>105</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 xml:space="preserve"> 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74</v>
      </c>
      <c r="C526" s="5">
        <v>12</v>
      </c>
      <c r="D526" s="5" t="s">
        <v>105</v>
      </c>
      <c r="E526" s="5" t="s">
        <v>105</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 xml:space="preserve"> 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28</v>
      </c>
      <c r="C527" s="5">
        <v>6</v>
      </c>
      <c r="D527" s="5" t="s">
        <v>105</v>
      </c>
      <c r="E527" s="5" t="s">
        <v>105</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 xml:space="preserve"> 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28</v>
      </c>
      <c r="C528" s="5">
        <v>3</v>
      </c>
      <c r="D528" s="5" t="s">
        <v>104</v>
      </c>
      <c r="E528" s="5" t="s">
        <v>106</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 xml:space="preserve"> 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3">
      <c r="A529" s="3">
        <v>44926</v>
      </c>
      <c r="B529" s="4" t="s">
        <v>28</v>
      </c>
      <c r="C529" s="5">
        <v>4</v>
      </c>
      <c r="D529" s="5" t="s">
        <v>107</v>
      </c>
      <c r="E529" s="5" t="s">
        <v>105</v>
      </c>
      <c r="F529" s="6">
        <v>0</v>
      </c>
      <c r="G529" t="str">
        <f>VLOOKUP(InputData[[#This Row],[PRODUCT ID]],MasterData[],2,0)</f>
        <v>Product11</v>
      </c>
      <c r="H529" t="str">
        <f>VLOOKUP(InputData[[#This Row],[PRODUCT ID]],MasterData[],3,0)</f>
        <v>Category02</v>
      </c>
      <c r="I529" t="str">
        <f>VLOOKUP(InputData[[#This Row],[PRODUCT ID]],MasterData[],4,0)</f>
        <v>Lt</v>
      </c>
      <c r="J529" s="8">
        <f>VLOOKUP(InputData[[#This Row],[PRODUCT ID]],MasterData[],5,0)</f>
        <v>44</v>
      </c>
      <c r="K529" s="8">
        <f>VLOOKUP(InputData[[#This Row],[PRODUCT ID]],MasterData[],6,0)</f>
        <v>48.4</v>
      </c>
      <c r="L529" s="8">
        <f xml:space="preserve"> InputData[[#This Row],[BUYING PRIZE]]*InputData[[#This Row],[QUANTITY]]</f>
        <v>176</v>
      </c>
      <c r="M529" s="8">
        <f>InputData[[#This Row],[SELLING PRICE]]*InputData[[#This Row],[QUANTITY]]*(1-InputData[[#This Row],[DISCOUNT %]])</f>
        <v>193.6</v>
      </c>
      <c r="N529">
        <f>DAY(InputData[[#This Row],[DATE]])</f>
        <v>31</v>
      </c>
      <c r="O529" t="str">
        <f>TEXT(InputData[[#This Row],[DATE]],"mmm")</f>
        <v>Dec</v>
      </c>
      <c r="P529">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9" workbookViewId="0">
      <selection activeCell="B47" sqref="B47"/>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113</v>
      </c>
      <c r="C1" s="1" t="s">
        <v>1</v>
      </c>
      <c r="D1" s="1" t="s">
        <v>2</v>
      </c>
      <c r="E1" s="1" t="s">
        <v>3</v>
      </c>
      <c r="F1" s="1" t="s">
        <v>4</v>
      </c>
    </row>
    <row r="2" spans="1:6" x14ac:dyDescent="0.3">
      <c r="A2" t="s">
        <v>5</v>
      </c>
      <c r="B2" t="s">
        <v>6</v>
      </c>
      <c r="C2" t="s">
        <v>7</v>
      </c>
      <c r="D2" t="s">
        <v>8</v>
      </c>
      <c r="E2">
        <v>98</v>
      </c>
      <c r="F2">
        <v>103.88</v>
      </c>
    </row>
    <row r="3" spans="1:6" x14ac:dyDescent="0.3">
      <c r="A3" t="s">
        <v>9</v>
      </c>
      <c r="B3" t="s">
        <v>10</v>
      </c>
      <c r="C3" t="s">
        <v>7</v>
      </c>
      <c r="D3" t="s">
        <v>8</v>
      </c>
      <c r="E3">
        <v>105</v>
      </c>
      <c r="F3">
        <v>142.80000000000001</v>
      </c>
    </row>
    <row r="4" spans="1:6" x14ac:dyDescent="0.3">
      <c r="A4" t="s">
        <v>11</v>
      </c>
      <c r="B4" t="s">
        <v>12</v>
      </c>
      <c r="C4" t="s">
        <v>7</v>
      </c>
      <c r="D4" t="s">
        <v>8</v>
      </c>
      <c r="E4">
        <v>71</v>
      </c>
      <c r="F4">
        <v>80.94</v>
      </c>
    </row>
    <row r="5" spans="1:6" x14ac:dyDescent="0.3">
      <c r="A5" t="s">
        <v>13</v>
      </c>
      <c r="B5" t="s">
        <v>14</v>
      </c>
      <c r="C5" t="s">
        <v>7</v>
      </c>
      <c r="D5" t="s">
        <v>108</v>
      </c>
      <c r="E5">
        <v>44</v>
      </c>
      <c r="F5">
        <v>48.84</v>
      </c>
    </row>
    <row r="6" spans="1:6" x14ac:dyDescent="0.3">
      <c r="A6" t="s">
        <v>15</v>
      </c>
      <c r="B6" t="s">
        <v>16</v>
      </c>
      <c r="C6" t="s">
        <v>7</v>
      </c>
      <c r="D6" t="s">
        <v>109</v>
      </c>
      <c r="E6">
        <v>133</v>
      </c>
      <c r="F6">
        <v>155.61000000000001</v>
      </c>
    </row>
    <row r="7" spans="1:6" x14ac:dyDescent="0.3">
      <c r="A7" t="s">
        <v>17</v>
      </c>
      <c r="B7" t="s">
        <v>18</v>
      </c>
      <c r="C7" t="s">
        <v>7</v>
      </c>
      <c r="D7" t="s">
        <v>8</v>
      </c>
      <c r="E7">
        <v>75</v>
      </c>
      <c r="F7">
        <v>85.5</v>
      </c>
    </row>
    <row r="8" spans="1:6" x14ac:dyDescent="0.3">
      <c r="A8" t="s">
        <v>19</v>
      </c>
      <c r="B8" t="s">
        <v>20</v>
      </c>
      <c r="C8" t="s">
        <v>7</v>
      </c>
      <c r="D8" t="s">
        <v>108</v>
      </c>
      <c r="E8">
        <v>43</v>
      </c>
      <c r="F8">
        <v>47.730000000000004</v>
      </c>
    </row>
    <row r="9" spans="1:6" x14ac:dyDescent="0.3">
      <c r="A9" t="s">
        <v>21</v>
      </c>
      <c r="B9" t="s">
        <v>22</v>
      </c>
      <c r="C9" t="s">
        <v>7</v>
      </c>
      <c r="D9" t="s">
        <v>8</v>
      </c>
      <c r="E9">
        <v>83</v>
      </c>
      <c r="F9">
        <v>94.62</v>
      </c>
    </row>
    <row r="10" spans="1:6" x14ac:dyDescent="0.3">
      <c r="A10" t="s">
        <v>23</v>
      </c>
      <c r="B10" t="s">
        <v>24</v>
      </c>
      <c r="C10" t="s">
        <v>7</v>
      </c>
      <c r="D10" t="s">
        <v>110</v>
      </c>
      <c r="E10">
        <v>6</v>
      </c>
      <c r="F10">
        <v>7.8599999999999994</v>
      </c>
    </row>
    <row r="11" spans="1:6" x14ac:dyDescent="0.3">
      <c r="A11" t="s">
        <v>25</v>
      </c>
      <c r="B11" t="s">
        <v>26</v>
      </c>
      <c r="C11" t="s">
        <v>27</v>
      </c>
      <c r="D11" t="s">
        <v>109</v>
      </c>
      <c r="E11">
        <v>148</v>
      </c>
      <c r="F11">
        <v>164.28</v>
      </c>
    </row>
    <row r="12" spans="1:6" x14ac:dyDescent="0.3">
      <c r="A12" t="s">
        <v>28</v>
      </c>
      <c r="B12" t="s">
        <v>29</v>
      </c>
      <c r="C12" t="s">
        <v>27</v>
      </c>
      <c r="D12" t="s">
        <v>108</v>
      </c>
      <c r="E12">
        <v>44</v>
      </c>
      <c r="F12">
        <v>48.4</v>
      </c>
    </row>
    <row r="13" spans="1:6" x14ac:dyDescent="0.3">
      <c r="A13" t="s">
        <v>30</v>
      </c>
      <c r="B13" t="s">
        <v>31</v>
      </c>
      <c r="C13" t="s">
        <v>27</v>
      </c>
      <c r="D13" t="s">
        <v>8</v>
      </c>
      <c r="E13">
        <v>73</v>
      </c>
      <c r="F13">
        <v>94.17</v>
      </c>
    </row>
    <row r="14" spans="1:6" x14ac:dyDescent="0.3">
      <c r="A14" t="s">
        <v>32</v>
      </c>
      <c r="B14" t="s">
        <v>33</v>
      </c>
      <c r="C14" t="s">
        <v>27</v>
      </c>
      <c r="D14" t="s">
        <v>8</v>
      </c>
      <c r="E14">
        <v>112</v>
      </c>
      <c r="F14">
        <v>122.08</v>
      </c>
    </row>
    <row r="15" spans="1:6" x14ac:dyDescent="0.3">
      <c r="A15" t="s">
        <v>34</v>
      </c>
      <c r="B15" t="s">
        <v>35</v>
      </c>
      <c r="C15" t="s">
        <v>27</v>
      </c>
      <c r="D15" t="s">
        <v>8</v>
      </c>
      <c r="E15">
        <v>112</v>
      </c>
      <c r="F15">
        <v>146.72</v>
      </c>
    </row>
    <row r="16" spans="1:6" x14ac:dyDescent="0.3">
      <c r="A16" t="s">
        <v>36</v>
      </c>
      <c r="B16" t="s">
        <v>37</v>
      </c>
      <c r="C16" t="s">
        <v>27</v>
      </c>
      <c r="D16" t="s">
        <v>110</v>
      </c>
      <c r="E16">
        <v>12</v>
      </c>
      <c r="F16">
        <v>15.719999999999999</v>
      </c>
    </row>
    <row r="17" spans="1:6" x14ac:dyDescent="0.3">
      <c r="A17" t="s">
        <v>38</v>
      </c>
      <c r="B17" t="s">
        <v>39</v>
      </c>
      <c r="C17" t="s">
        <v>27</v>
      </c>
      <c r="D17" t="s">
        <v>110</v>
      </c>
      <c r="E17">
        <v>13</v>
      </c>
      <c r="F17">
        <v>16.64</v>
      </c>
    </row>
    <row r="18" spans="1:6" x14ac:dyDescent="0.3">
      <c r="A18" t="s">
        <v>40</v>
      </c>
      <c r="B18" t="s">
        <v>41</v>
      </c>
      <c r="C18" t="s">
        <v>27</v>
      </c>
      <c r="D18" t="s">
        <v>109</v>
      </c>
      <c r="E18">
        <v>134</v>
      </c>
      <c r="F18">
        <v>156.78</v>
      </c>
    </row>
    <row r="19" spans="1:6" x14ac:dyDescent="0.3">
      <c r="A19" t="s">
        <v>42</v>
      </c>
      <c r="B19" t="s">
        <v>43</v>
      </c>
      <c r="C19" t="s">
        <v>27</v>
      </c>
      <c r="D19" t="s">
        <v>110</v>
      </c>
      <c r="E19">
        <v>37</v>
      </c>
      <c r="F19">
        <v>49.21</v>
      </c>
    </row>
    <row r="20" spans="1:6" x14ac:dyDescent="0.3">
      <c r="A20" t="s">
        <v>44</v>
      </c>
      <c r="B20" t="s">
        <v>45</v>
      </c>
      <c r="C20" t="s">
        <v>27</v>
      </c>
      <c r="D20" t="s">
        <v>109</v>
      </c>
      <c r="E20">
        <v>150</v>
      </c>
      <c r="F20">
        <v>210</v>
      </c>
    </row>
    <row r="21" spans="1:6" x14ac:dyDescent="0.3">
      <c r="A21" t="s">
        <v>46</v>
      </c>
      <c r="B21" t="s">
        <v>47</v>
      </c>
      <c r="C21" t="s">
        <v>48</v>
      </c>
      <c r="D21" t="s">
        <v>108</v>
      </c>
      <c r="E21">
        <v>61</v>
      </c>
      <c r="F21">
        <v>76.25</v>
      </c>
    </row>
    <row r="22" spans="1:6" x14ac:dyDescent="0.3">
      <c r="A22" t="s">
        <v>49</v>
      </c>
      <c r="B22" t="s">
        <v>50</v>
      </c>
      <c r="C22" t="s">
        <v>48</v>
      </c>
      <c r="D22" t="s">
        <v>109</v>
      </c>
      <c r="E22">
        <v>126</v>
      </c>
      <c r="F22">
        <v>162.54</v>
      </c>
    </row>
    <row r="23" spans="1:6" x14ac:dyDescent="0.3">
      <c r="A23" t="s">
        <v>51</v>
      </c>
      <c r="B23" t="s">
        <v>52</v>
      </c>
      <c r="C23" t="s">
        <v>48</v>
      </c>
      <c r="D23" t="s">
        <v>109</v>
      </c>
      <c r="E23">
        <v>121</v>
      </c>
      <c r="F23">
        <v>141.57</v>
      </c>
    </row>
    <row r="24" spans="1:6" x14ac:dyDescent="0.3">
      <c r="A24" t="s">
        <v>53</v>
      </c>
      <c r="B24" t="s">
        <v>54</v>
      </c>
      <c r="C24" t="s">
        <v>48</v>
      </c>
      <c r="D24" t="s">
        <v>109</v>
      </c>
      <c r="E24">
        <v>141</v>
      </c>
      <c r="F24">
        <v>149.46</v>
      </c>
    </row>
    <row r="25" spans="1:6" x14ac:dyDescent="0.3">
      <c r="A25" t="s">
        <v>55</v>
      </c>
      <c r="B25" t="s">
        <v>56</v>
      </c>
      <c r="C25" t="s">
        <v>48</v>
      </c>
      <c r="D25" t="s">
        <v>109</v>
      </c>
      <c r="E25">
        <v>144</v>
      </c>
      <c r="F25">
        <v>156.96</v>
      </c>
    </row>
    <row r="26" spans="1:6" x14ac:dyDescent="0.3">
      <c r="A26" t="s">
        <v>57</v>
      </c>
      <c r="B26" t="s">
        <v>58</v>
      </c>
      <c r="C26" t="s">
        <v>48</v>
      </c>
      <c r="D26" t="s">
        <v>110</v>
      </c>
      <c r="E26">
        <v>7</v>
      </c>
      <c r="F26">
        <v>8.33</v>
      </c>
    </row>
    <row r="27" spans="1:6" x14ac:dyDescent="0.3">
      <c r="A27" t="s">
        <v>59</v>
      </c>
      <c r="B27" t="s">
        <v>60</v>
      </c>
      <c r="C27" t="s">
        <v>61</v>
      </c>
      <c r="D27" t="s">
        <v>110</v>
      </c>
      <c r="E27">
        <v>18</v>
      </c>
      <c r="F27">
        <v>24.66</v>
      </c>
    </row>
    <row r="28" spans="1:6" x14ac:dyDescent="0.3">
      <c r="A28" t="s">
        <v>62</v>
      </c>
      <c r="B28" t="s">
        <v>63</v>
      </c>
      <c r="C28" t="s">
        <v>61</v>
      </c>
      <c r="D28" t="s">
        <v>108</v>
      </c>
      <c r="E28">
        <v>48</v>
      </c>
      <c r="F28">
        <v>57.120000000000005</v>
      </c>
    </row>
    <row r="29" spans="1:6" x14ac:dyDescent="0.3">
      <c r="A29" t="s">
        <v>64</v>
      </c>
      <c r="B29" t="s">
        <v>65</v>
      </c>
      <c r="C29" t="s">
        <v>61</v>
      </c>
      <c r="D29" t="s">
        <v>110</v>
      </c>
      <c r="E29">
        <v>37</v>
      </c>
      <c r="F29">
        <v>41.81</v>
      </c>
    </row>
    <row r="30" spans="1:6" x14ac:dyDescent="0.3">
      <c r="A30" t="s">
        <v>66</v>
      </c>
      <c r="B30" t="s">
        <v>67</v>
      </c>
      <c r="C30" t="s">
        <v>61</v>
      </c>
      <c r="D30" t="s">
        <v>108</v>
      </c>
      <c r="E30">
        <v>47</v>
      </c>
      <c r="F30">
        <v>53.11</v>
      </c>
    </row>
    <row r="31" spans="1:6" x14ac:dyDescent="0.3">
      <c r="A31" t="s">
        <v>68</v>
      </c>
      <c r="B31" t="s">
        <v>69</v>
      </c>
      <c r="C31" t="s">
        <v>61</v>
      </c>
      <c r="D31" t="s">
        <v>109</v>
      </c>
      <c r="E31">
        <v>148</v>
      </c>
      <c r="F31">
        <v>201.28</v>
      </c>
    </row>
    <row r="32" spans="1:6" x14ac:dyDescent="0.3">
      <c r="A32" t="s">
        <v>70</v>
      </c>
      <c r="B32" t="s">
        <v>71</v>
      </c>
      <c r="C32" t="s">
        <v>61</v>
      </c>
      <c r="D32" t="s">
        <v>8</v>
      </c>
      <c r="E32">
        <v>93</v>
      </c>
      <c r="F32">
        <v>104.16</v>
      </c>
    </row>
    <row r="33" spans="1:6" x14ac:dyDescent="0.3">
      <c r="A33" t="s">
        <v>72</v>
      </c>
      <c r="B33" t="s">
        <v>73</v>
      </c>
      <c r="C33" t="s">
        <v>61</v>
      </c>
      <c r="D33" t="s">
        <v>8</v>
      </c>
      <c r="E33">
        <v>89</v>
      </c>
      <c r="F33">
        <v>117.48</v>
      </c>
    </row>
    <row r="34" spans="1:6" x14ac:dyDescent="0.3">
      <c r="A34" t="s">
        <v>74</v>
      </c>
      <c r="B34" t="s">
        <v>75</v>
      </c>
      <c r="C34" t="s">
        <v>61</v>
      </c>
      <c r="D34" t="s">
        <v>8</v>
      </c>
      <c r="E34">
        <v>95</v>
      </c>
      <c r="F34">
        <v>119.7</v>
      </c>
    </row>
    <row r="35" spans="1:6" x14ac:dyDescent="0.3">
      <c r="A35" t="s">
        <v>76</v>
      </c>
      <c r="B35" t="s">
        <v>77</v>
      </c>
      <c r="C35" t="s">
        <v>61</v>
      </c>
      <c r="D35" t="s">
        <v>108</v>
      </c>
      <c r="E35">
        <v>55</v>
      </c>
      <c r="F35">
        <v>58.3</v>
      </c>
    </row>
    <row r="36" spans="1:6" x14ac:dyDescent="0.3">
      <c r="A36" t="s">
        <v>78</v>
      </c>
      <c r="B36" t="s">
        <v>79</v>
      </c>
      <c r="C36" t="s">
        <v>61</v>
      </c>
      <c r="D36" t="s">
        <v>110</v>
      </c>
      <c r="E36">
        <v>5</v>
      </c>
      <c r="F36">
        <v>6.7</v>
      </c>
    </row>
    <row r="37" spans="1:6" x14ac:dyDescent="0.3">
      <c r="A37" t="s">
        <v>80</v>
      </c>
      <c r="B37" t="s">
        <v>81</v>
      </c>
      <c r="C37" t="s">
        <v>61</v>
      </c>
      <c r="D37" t="s">
        <v>8</v>
      </c>
      <c r="E37">
        <v>90</v>
      </c>
      <c r="F37">
        <v>96.3</v>
      </c>
    </row>
    <row r="38" spans="1:6" x14ac:dyDescent="0.3">
      <c r="A38" t="s">
        <v>82</v>
      </c>
      <c r="B38" t="s">
        <v>83</v>
      </c>
      <c r="C38" t="s">
        <v>84</v>
      </c>
      <c r="D38" t="s">
        <v>8</v>
      </c>
      <c r="E38">
        <v>67</v>
      </c>
      <c r="F38">
        <v>85.76</v>
      </c>
    </row>
    <row r="39" spans="1:6" x14ac:dyDescent="0.3">
      <c r="A39" t="s">
        <v>85</v>
      </c>
      <c r="B39" t="s">
        <v>86</v>
      </c>
      <c r="C39" t="s">
        <v>84</v>
      </c>
      <c r="D39" t="s">
        <v>8</v>
      </c>
      <c r="E39">
        <v>72</v>
      </c>
      <c r="F39">
        <v>79.92</v>
      </c>
    </row>
    <row r="40" spans="1:6" x14ac:dyDescent="0.3">
      <c r="A40" t="s">
        <v>87</v>
      </c>
      <c r="B40" t="s">
        <v>88</v>
      </c>
      <c r="C40" t="s">
        <v>84</v>
      </c>
      <c r="D40" t="s">
        <v>110</v>
      </c>
      <c r="E40">
        <v>37</v>
      </c>
      <c r="F40">
        <v>42.55</v>
      </c>
    </row>
    <row r="41" spans="1:6" x14ac:dyDescent="0.3">
      <c r="A41" t="s">
        <v>89</v>
      </c>
      <c r="B41" t="s">
        <v>90</v>
      </c>
      <c r="C41" t="s">
        <v>84</v>
      </c>
      <c r="D41" t="s">
        <v>8</v>
      </c>
      <c r="E41">
        <v>90</v>
      </c>
      <c r="F41">
        <v>115.2</v>
      </c>
    </row>
    <row r="42" spans="1:6" x14ac:dyDescent="0.3">
      <c r="A42" t="s">
        <v>91</v>
      </c>
      <c r="B42" t="s">
        <v>92</v>
      </c>
      <c r="C42" t="s">
        <v>84</v>
      </c>
      <c r="D42" t="s">
        <v>109</v>
      </c>
      <c r="E42">
        <v>138</v>
      </c>
      <c r="F42">
        <v>173.88</v>
      </c>
    </row>
    <row r="43" spans="1:6" x14ac:dyDescent="0.3">
      <c r="A43" t="s">
        <v>93</v>
      </c>
      <c r="B43" t="s">
        <v>94</v>
      </c>
      <c r="C43" t="s">
        <v>84</v>
      </c>
      <c r="D43" t="s">
        <v>109</v>
      </c>
      <c r="E43">
        <v>120</v>
      </c>
      <c r="F43">
        <v>162</v>
      </c>
    </row>
    <row r="44" spans="1:6" x14ac:dyDescent="0.3">
      <c r="A44" t="s">
        <v>95</v>
      </c>
      <c r="B44" t="s">
        <v>96</v>
      </c>
      <c r="C44" t="s">
        <v>84</v>
      </c>
      <c r="D44" t="s">
        <v>8</v>
      </c>
      <c r="E44">
        <v>67</v>
      </c>
      <c r="F44">
        <v>83.08</v>
      </c>
    </row>
    <row r="45" spans="1:6" x14ac:dyDescent="0.3">
      <c r="A45" t="s">
        <v>97</v>
      </c>
      <c r="B45" t="s">
        <v>98</v>
      </c>
      <c r="C45" t="s">
        <v>84</v>
      </c>
      <c r="D45" t="s">
        <v>8</v>
      </c>
      <c r="E45">
        <v>76</v>
      </c>
      <c r="F45">
        <v>82.08</v>
      </c>
    </row>
    <row r="46" spans="1:6" x14ac:dyDescent="0.3">
      <c r="A46" t="s">
        <v>111</v>
      </c>
      <c r="B46" t="s">
        <v>112</v>
      </c>
      <c r="C46" t="s">
        <v>84</v>
      </c>
      <c r="D46" t="s">
        <v>8</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3C493-6276-4FBC-8B9C-F4102312ED06}">
  <dimension ref="A1:P529"/>
  <sheetViews>
    <sheetView workbookViewId="0">
      <selection sqref="A1:P529"/>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2.109375" customWidth="1"/>
    <col min="8" max="8" width="11.88671875" customWidth="1"/>
    <col min="10" max="10" width="14.6640625" customWidth="1"/>
    <col min="11" max="11" width="15.109375" customWidth="1"/>
    <col min="12" max="12" width="21.44140625" customWidth="1"/>
    <col min="13" max="13" width="21.77734375" customWidth="1"/>
    <col min="15" max="15" width="9.5546875" customWidth="1"/>
  </cols>
  <sheetData>
    <row r="1" spans="1:16" x14ac:dyDescent="0.3">
      <c r="A1" t="s">
        <v>99</v>
      </c>
      <c r="B1" t="s">
        <v>0</v>
      </c>
      <c r="C1" t="s">
        <v>100</v>
      </c>
      <c r="D1" t="s">
        <v>101</v>
      </c>
      <c r="E1" t="s">
        <v>102</v>
      </c>
      <c r="F1" t="s">
        <v>103</v>
      </c>
      <c r="G1" t="s">
        <v>113</v>
      </c>
      <c r="H1" t="s">
        <v>1</v>
      </c>
      <c r="I1" t="s">
        <v>2</v>
      </c>
      <c r="J1" t="s">
        <v>3</v>
      </c>
      <c r="K1" t="s">
        <v>4</v>
      </c>
      <c r="L1" t="s">
        <v>114</v>
      </c>
      <c r="M1" t="s">
        <v>115</v>
      </c>
      <c r="N1" t="s">
        <v>116</v>
      </c>
      <c r="O1" t="s">
        <v>117</v>
      </c>
      <c r="P1" t="s">
        <v>118</v>
      </c>
    </row>
    <row r="2" spans="1:16" x14ac:dyDescent="0.3">
      <c r="A2" s="12">
        <v>44197</v>
      </c>
      <c r="B2" t="s">
        <v>55</v>
      </c>
      <c r="C2">
        <v>9</v>
      </c>
      <c r="D2" t="s">
        <v>104</v>
      </c>
      <c r="E2" t="s">
        <v>105</v>
      </c>
      <c r="F2">
        <v>0</v>
      </c>
      <c r="G2" t="s">
        <v>56</v>
      </c>
      <c r="H2" t="s">
        <v>48</v>
      </c>
      <c r="I2" t="s">
        <v>109</v>
      </c>
      <c r="J2">
        <v>144</v>
      </c>
      <c r="K2">
        <v>156.96</v>
      </c>
      <c r="L2">
        <v>1296</v>
      </c>
      <c r="M2">
        <v>1412.64</v>
      </c>
      <c r="N2">
        <v>1</v>
      </c>
      <c r="O2" t="s">
        <v>119</v>
      </c>
      <c r="P2">
        <v>2021</v>
      </c>
    </row>
    <row r="3" spans="1:16" x14ac:dyDescent="0.3">
      <c r="A3" s="12">
        <v>44198</v>
      </c>
      <c r="B3" t="s">
        <v>85</v>
      </c>
      <c r="C3">
        <v>15</v>
      </c>
      <c r="D3" t="s">
        <v>105</v>
      </c>
      <c r="E3" t="s">
        <v>106</v>
      </c>
      <c r="F3">
        <v>0</v>
      </c>
      <c r="G3" t="s">
        <v>86</v>
      </c>
      <c r="H3" t="s">
        <v>84</v>
      </c>
      <c r="I3" t="s">
        <v>8</v>
      </c>
      <c r="J3">
        <v>72</v>
      </c>
      <c r="K3">
        <v>79.92</v>
      </c>
      <c r="L3">
        <v>1080</v>
      </c>
      <c r="M3">
        <v>1198.8</v>
      </c>
      <c r="N3">
        <v>2</v>
      </c>
      <c r="O3" t="s">
        <v>119</v>
      </c>
      <c r="P3">
        <v>2021</v>
      </c>
    </row>
    <row r="4" spans="1:16" x14ac:dyDescent="0.3">
      <c r="A4" s="12">
        <v>44198</v>
      </c>
      <c r="B4" t="s">
        <v>32</v>
      </c>
      <c r="C4">
        <v>6</v>
      </c>
      <c r="D4" t="s">
        <v>107</v>
      </c>
      <c r="E4" t="s">
        <v>106</v>
      </c>
      <c r="F4">
        <v>0</v>
      </c>
      <c r="G4" t="s">
        <v>33</v>
      </c>
      <c r="H4" t="s">
        <v>27</v>
      </c>
      <c r="I4" t="s">
        <v>8</v>
      </c>
      <c r="J4">
        <v>112</v>
      </c>
      <c r="K4">
        <v>122.08</v>
      </c>
      <c r="L4">
        <v>672</v>
      </c>
      <c r="M4">
        <v>732.48</v>
      </c>
      <c r="N4">
        <v>2</v>
      </c>
      <c r="O4" t="s">
        <v>119</v>
      </c>
      <c r="P4">
        <v>2021</v>
      </c>
    </row>
    <row r="5" spans="1:16" x14ac:dyDescent="0.3">
      <c r="A5" s="12">
        <v>44199</v>
      </c>
      <c r="B5" t="s">
        <v>13</v>
      </c>
      <c r="C5">
        <v>5</v>
      </c>
      <c r="D5" t="s">
        <v>107</v>
      </c>
      <c r="E5" t="s">
        <v>105</v>
      </c>
      <c r="F5">
        <v>0</v>
      </c>
      <c r="G5" t="s">
        <v>14</v>
      </c>
      <c r="H5" t="s">
        <v>7</v>
      </c>
      <c r="I5" t="s">
        <v>108</v>
      </c>
      <c r="J5">
        <v>44</v>
      </c>
      <c r="K5">
        <v>48.84</v>
      </c>
      <c r="L5">
        <v>220</v>
      </c>
      <c r="M5">
        <v>244.20000000000002</v>
      </c>
      <c r="N5">
        <v>3</v>
      </c>
      <c r="O5" t="s">
        <v>119</v>
      </c>
      <c r="P5">
        <v>2021</v>
      </c>
    </row>
    <row r="6" spans="1:16" x14ac:dyDescent="0.3">
      <c r="A6" s="12">
        <v>44200</v>
      </c>
      <c r="B6" t="s">
        <v>78</v>
      </c>
      <c r="C6">
        <v>12</v>
      </c>
      <c r="D6" t="s">
        <v>105</v>
      </c>
      <c r="E6" t="s">
        <v>105</v>
      </c>
      <c r="F6">
        <v>0</v>
      </c>
      <c r="G6" t="s">
        <v>79</v>
      </c>
      <c r="H6" t="s">
        <v>61</v>
      </c>
      <c r="I6" t="s">
        <v>110</v>
      </c>
      <c r="J6">
        <v>5</v>
      </c>
      <c r="K6">
        <v>6.7</v>
      </c>
      <c r="L6">
        <v>60</v>
      </c>
      <c r="M6">
        <v>80.400000000000006</v>
      </c>
      <c r="N6">
        <v>4</v>
      </c>
      <c r="O6" t="s">
        <v>119</v>
      </c>
      <c r="P6">
        <v>2021</v>
      </c>
    </row>
    <row r="7" spans="1:16" x14ac:dyDescent="0.3">
      <c r="A7" s="12">
        <v>44205</v>
      </c>
      <c r="B7" t="s">
        <v>70</v>
      </c>
      <c r="C7">
        <v>1</v>
      </c>
      <c r="D7" t="s">
        <v>107</v>
      </c>
      <c r="E7" t="s">
        <v>106</v>
      </c>
      <c r="F7">
        <v>0</v>
      </c>
      <c r="G7" t="s">
        <v>71</v>
      </c>
      <c r="H7" t="s">
        <v>61</v>
      </c>
      <c r="I7" t="s">
        <v>8</v>
      </c>
      <c r="J7">
        <v>93</v>
      </c>
      <c r="K7">
        <v>104.16</v>
      </c>
      <c r="L7">
        <v>93</v>
      </c>
      <c r="M7">
        <v>104.16</v>
      </c>
      <c r="N7">
        <v>9</v>
      </c>
      <c r="O7" t="s">
        <v>119</v>
      </c>
      <c r="P7">
        <v>2021</v>
      </c>
    </row>
    <row r="8" spans="1:16" x14ac:dyDescent="0.3">
      <c r="A8" s="12">
        <v>44205</v>
      </c>
      <c r="B8" t="s">
        <v>11</v>
      </c>
      <c r="C8">
        <v>8</v>
      </c>
      <c r="D8" t="s">
        <v>107</v>
      </c>
      <c r="E8" t="s">
        <v>106</v>
      </c>
      <c r="F8">
        <v>0</v>
      </c>
      <c r="G8" t="s">
        <v>12</v>
      </c>
      <c r="H8" t="s">
        <v>7</v>
      </c>
      <c r="I8" t="s">
        <v>8</v>
      </c>
      <c r="J8">
        <v>71</v>
      </c>
      <c r="K8">
        <v>80.94</v>
      </c>
      <c r="L8">
        <v>568</v>
      </c>
      <c r="M8">
        <v>647.52</v>
      </c>
      <c r="N8">
        <v>9</v>
      </c>
      <c r="O8" t="s">
        <v>119</v>
      </c>
      <c r="P8">
        <v>2021</v>
      </c>
    </row>
    <row r="9" spans="1:16" x14ac:dyDescent="0.3">
      <c r="A9" s="12">
        <v>44205</v>
      </c>
      <c r="B9" t="s">
        <v>57</v>
      </c>
      <c r="C9">
        <v>4</v>
      </c>
      <c r="D9" t="s">
        <v>107</v>
      </c>
      <c r="E9" t="s">
        <v>105</v>
      </c>
      <c r="F9">
        <v>0</v>
      </c>
      <c r="G9" t="s">
        <v>58</v>
      </c>
      <c r="H9" t="s">
        <v>48</v>
      </c>
      <c r="I9" t="s">
        <v>110</v>
      </c>
      <c r="J9">
        <v>7</v>
      </c>
      <c r="K9">
        <v>8.33</v>
      </c>
      <c r="L9">
        <v>28</v>
      </c>
      <c r="M9">
        <v>33.32</v>
      </c>
      <c r="N9">
        <v>9</v>
      </c>
      <c r="O9" t="s">
        <v>119</v>
      </c>
      <c r="P9">
        <v>2021</v>
      </c>
    </row>
    <row r="10" spans="1:16" x14ac:dyDescent="0.3">
      <c r="A10" s="12">
        <v>44207</v>
      </c>
      <c r="B10" t="s">
        <v>82</v>
      </c>
      <c r="C10">
        <v>3</v>
      </c>
      <c r="D10" t="s">
        <v>107</v>
      </c>
      <c r="E10" t="s">
        <v>106</v>
      </c>
      <c r="F10">
        <v>0</v>
      </c>
      <c r="G10" t="s">
        <v>83</v>
      </c>
      <c r="H10" t="s">
        <v>84</v>
      </c>
      <c r="I10" t="s">
        <v>8</v>
      </c>
      <c r="J10">
        <v>67</v>
      </c>
      <c r="K10">
        <v>85.76</v>
      </c>
      <c r="L10">
        <v>201</v>
      </c>
      <c r="M10">
        <v>257.28000000000003</v>
      </c>
      <c r="N10">
        <v>11</v>
      </c>
      <c r="O10" t="s">
        <v>119</v>
      </c>
      <c r="P10">
        <v>2021</v>
      </c>
    </row>
    <row r="11" spans="1:16" x14ac:dyDescent="0.3">
      <c r="A11" s="12">
        <v>44207</v>
      </c>
      <c r="B11" t="s">
        <v>34</v>
      </c>
      <c r="C11">
        <v>4</v>
      </c>
      <c r="D11" t="s">
        <v>104</v>
      </c>
      <c r="E11" t="s">
        <v>105</v>
      </c>
      <c r="F11">
        <v>0</v>
      </c>
      <c r="G11" t="s">
        <v>35</v>
      </c>
      <c r="H11" t="s">
        <v>27</v>
      </c>
      <c r="I11" t="s">
        <v>8</v>
      </c>
      <c r="J11">
        <v>112</v>
      </c>
      <c r="K11">
        <v>146.72</v>
      </c>
      <c r="L11">
        <v>448</v>
      </c>
      <c r="M11">
        <v>586.88</v>
      </c>
      <c r="N11">
        <v>11</v>
      </c>
      <c r="O11" t="s">
        <v>119</v>
      </c>
      <c r="P11">
        <v>2021</v>
      </c>
    </row>
    <row r="12" spans="1:16" x14ac:dyDescent="0.3">
      <c r="A12" s="12">
        <v>44207</v>
      </c>
      <c r="B12" t="s">
        <v>93</v>
      </c>
      <c r="C12">
        <v>4</v>
      </c>
      <c r="D12" t="s">
        <v>107</v>
      </c>
      <c r="E12" t="s">
        <v>105</v>
      </c>
      <c r="F12">
        <v>0</v>
      </c>
      <c r="G12" t="s">
        <v>94</v>
      </c>
      <c r="H12" t="s">
        <v>84</v>
      </c>
      <c r="I12" t="s">
        <v>109</v>
      </c>
      <c r="J12">
        <v>120</v>
      </c>
      <c r="K12">
        <v>162</v>
      </c>
      <c r="L12">
        <v>480</v>
      </c>
      <c r="M12">
        <v>648</v>
      </c>
      <c r="N12">
        <v>11</v>
      </c>
      <c r="O12" t="s">
        <v>119</v>
      </c>
      <c r="P12">
        <v>2021</v>
      </c>
    </row>
    <row r="13" spans="1:16" x14ac:dyDescent="0.3">
      <c r="A13" s="12">
        <v>44208</v>
      </c>
      <c r="B13" t="s">
        <v>93</v>
      </c>
      <c r="C13">
        <v>10</v>
      </c>
      <c r="D13" t="s">
        <v>105</v>
      </c>
      <c r="E13" t="s">
        <v>106</v>
      </c>
      <c r="F13">
        <v>0</v>
      </c>
      <c r="G13" t="s">
        <v>94</v>
      </c>
      <c r="H13" t="s">
        <v>84</v>
      </c>
      <c r="I13" t="s">
        <v>109</v>
      </c>
      <c r="J13">
        <v>120</v>
      </c>
      <c r="K13">
        <v>162</v>
      </c>
      <c r="L13">
        <v>1200</v>
      </c>
      <c r="M13">
        <v>1620</v>
      </c>
      <c r="N13">
        <v>12</v>
      </c>
      <c r="O13" t="s">
        <v>119</v>
      </c>
      <c r="P13">
        <v>2021</v>
      </c>
    </row>
    <row r="14" spans="1:16" x14ac:dyDescent="0.3">
      <c r="A14" s="12">
        <v>44214</v>
      </c>
      <c r="B14" t="s">
        <v>97</v>
      </c>
      <c r="C14">
        <v>13</v>
      </c>
      <c r="D14" t="s">
        <v>107</v>
      </c>
      <c r="E14" t="s">
        <v>105</v>
      </c>
      <c r="F14">
        <v>0</v>
      </c>
      <c r="G14" t="s">
        <v>98</v>
      </c>
      <c r="H14" t="s">
        <v>84</v>
      </c>
      <c r="I14" t="s">
        <v>8</v>
      </c>
      <c r="J14">
        <v>76</v>
      </c>
      <c r="K14">
        <v>82.08</v>
      </c>
      <c r="L14">
        <v>988</v>
      </c>
      <c r="M14">
        <v>1067.04</v>
      </c>
      <c r="N14">
        <v>18</v>
      </c>
      <c r="O14" t="s">
        <v>119</v>
      </c>
      <c r="P14">
        <v>2021</v>
      </c>
    </row>
    <row r="15" spans="1:16" x14ac:dyDescent="0.3">
      <c r="A15" s="12">
        <v>44214</v>
      </c>
      <c r="B15" t="s">
        <v>53</v>
      </c>
      <c r="C15">
        <v>3</v>
      </c>
      <c r="D15" t="s">
        <v>105</v>
      </c>
      <c r="E15" t="s">
        <v>106</v>
      </c>
      <c r="F15">
        <v>0</v>
      </c>
      <c r="G15" t="s">
        <v>54</v>
      </c>
      <c r="H15" t="s">
        <v>48</v>
      </c>
      <c r="I15" t="s">
        <v>109</v>
      </c>
      <c r="J15">
        <v>141</v>
      </c>
      <c r="K15">
        <v>149.46</v>
      </c>
      <c r="L15">
        <v>423</v>
      </c>
      <c r="M15">
        <v>448.38</v>
      </c>
      <c r="N15">
        <v>18</v>
      </c>
      <c r="O15" t="s">
        <v>119</v>
      </c>
      <c r="P15">
        <v>2021</v>
      </c>
    </row>
    <row r="16" spans="1:16" x14ac:dyDescent="0.3">
      <c r="A16" s="12">
        <v>44215</v>
      </c>
      <c r="B16" t="s">
        <v>78</v>
      </c>
      <c r="C16">
        <v>6</v>
      </c>
      <c r="D16" t="s">
        <v>107</v>
      </c>
      <c r="E16" t="s">
        <v>106</v>
      </c>
      <c r="F16">
        <v>0</v>
      </c>
      <c r="G16" t="s">
        <v>79</v>
      </c>
      <c r="H16" t="s">
        <v>61</v>
      </c>
      <c r="I16" t="s">
        <v>110</v>
      </c>
      <c r="J16">
        <v>5</v>
      </c>
      <c r="K16">
        <v>6.7</v>
      </c>
      <c r="L16">
        <v>30</v>
      </c>
      <c r="M16">
        <v>40.200000000000003</v>
      </c>
      <c r="N16">
        <v>19</v>
      </c>
      <c r="O16" t="s">
        <v>119</v>
      </c>
      <c r="P16">
        <v>2021</v>
      </c>
    </row>
    <row r="17" spans="1:16" x14ac:dyDescent="0.3">
      <c r="A17" s="12">
        <v>44216</v>
      </c>
      <c r="B17" t="s">
        <v>76</v>
      </c>
      <c r="C17">
        <v>4</v>
      </c>
      <c r="D17" t="s">
        <v>107</v>
      </c>
      <c r="E17" t="s">
        <v>106</v>
      </c>
      <c r="F17">
        <v>0</v>
      </c>
      <c r="G17" t="s">
        <v>77</v>
      </c>
      <c r="H17" t="s">
        <v>61</v>
      </c>
      <c r="I17" t="s">
        <v>108</v>
      </c>
      <c r="J17">
        <v>55</v>
      </c>
      <c r="K17">
        <v>58.3</v>
      </c>
      <c r="L17">
        <v>220</v>
      </c>
      <c r="M17">
        <v>233.2</v>
      </c>
      <c r="N17">
        <v>20</v>
      </c>
      <c r="O17" t="s">
        <v>119</v>
      </c>
      <c r="P17">
        <v>2021</v>
      </c>
    </row>
    <row r="18" spans="1:16" x14ac:dyDescent="0.3">
      <c r="A18" s="12">
        <v>44216</v>
      </c>
      <c r="B18" t="s">
        <v>46</v>
      </c>
      <c r="C18">
        <v>4</v>
      </c>
      <c r="D18" t="s">
        <v>107</v>
      </c>
      <c r="E18" t="s">
        <v>106</v>
      </c>
      <c r="F18">
        <v>0</v>
      </c>
      <c r="G18" t="s">
        <v>47</v>
      </c>
      <c r="H18" t="s">
        <v>48</v>
      </c>
      <c r="I18" t="s">
        <v>108</v>
      </c>
      <c r="J18">
        <v>61</v>
      </c>
      <c r="K18">
        <v>76.25</v>
      </c>
      <c r="L18">
        <v>244</v>
      </c>
      <c r="M18">
        <v>305</v>
      </c>
      <c r="N18">
        <v>20</v>
      </c>
      <c r="O18" t="s">
        <v>119</v>
      </c>
      <c r="P18">
        <v>2021</v>
      </c>
    </row>
    <row r="19" spans="1:16" x14ac:dyDescent="0.3">
      <c r="A19" s="12">
        <v>44217</v>
      </c>
      <c r="B19" t="s">
        <v>13</v>
      </c>
      <c r="C19">
        <v>15</v>
      </c>
      <c r="D19" t="s">
        <v>104</v>
      </c>
      <c r="E19" t="s">
        <v>106</v>
      </c>
      <c r="F19">
        <v>0</v>
      </c>
      <c r="G19" t="s">
        <v>14</v>
      </c>
      <c r="H19" t="s">
        <v>7</v>
      </c>
      <c r="I19" t="s">
        <v>108</v>
      </c>
      <c r="J19">
        <v>44</v>
      </c>
      <c r="K19">
        <v>48.84</v>
      </c>
      <c r="L19">
        <v>660</v>
      </c>
      <c r="M19">
        <v>732.6</v>
      </c>
      <c r="N19">
        <v>21</v>
      </c>
      <c r="O19" t="s">
        <v>119</v>
      </c>
      <c r="P19">
        <v>2021</v>
      </c>
    </row>
    <row r="20" spans="1:16" x14ac:dyDescent="0.3">
      <c r="A20" s="12">
        <v>44217</v>
      </c>
      <c r="B20" t="s">
        <v>11</v>
      </c>
      <c r="C20">
        <v>9</v>
      </c>
      <c r="D20" t="s">
        <v>107</v>
      </c>
      <c r="E20" t="s">
        <v>105</v>
      </c>
      <c r="F20">
        <v>0</v>
      </c>
      <c r="G20" t="s">
        <v>12</v>
      </c>
      <c r="H20" t="s">
        <v>7</v>
      </c>
      <c r="I20" t="s">
        <v>8</v>
      </c>
      <c r="J20">
        <v>71</v>
      </c>
      <c r="K20">
        <v>80.94</v>
      </c>
      <c r="L20">
        <v>639</v>
      </c>
      <c r="M20">
        <v>728.46</v>
      </c>
      <c r="N20">
        <v>21</v>
      </c>
      <c r="O20" t="s">
        <v>119</v>
      </c>
      <c r="P20">
        <v>2021</v>
      </c>
    </row>
    <row r="21" spans="1:16" x14ac:dyDescent="0.3">
      <c r="A21" s="12">
        <v>44217</v>
      </c>
      <c r="B21" t="s">
        <v>93</v>
      </c>
      <c r="C21">
        <v>6</v>
      </c>
      <c r="D21" t="s">
        <v>107</v>
      </c>
      <c r="E21" t="s">
        <v>105</v>
      </c>
      <c r="F21">
        <v>0</v>
      </c>
      <c r="G21" t="s">
        <v>94</v>
      </c>
      <c r="H21" t="s">
        <v>84</v>
      </c>
      <c r="I21" t="s">
        <v>109</v>
      </c>
      <c r="J21">
        <v>120</v>
      </c>
      <c r="K21">
        <v>162</v>
      </c>
      <c r="L21">
        <v>720</v>
      </c>
      <c r="M21">
        <v>972</v>
      </c>
      <c r="N21">
        <v>21</v>
      </c>
      <c r="O21" t="s">
        <v>119</v>
      </c>
      <c r="P21">
        <v>2021</v>
      </c>
    </row>
    <row r="22" spans="1:16" x14ac:dyDescent="0.3">
      <c r="A22" s="12">
        <v>44221</v>
      </c>
      <c r="B22" t="s">
        <v>76</v>
      </c>
      <c r="C22">
        <v>6</v>
      </c>
      <c r="D22" t="s">
        <v>107</v>
      </c>
      <c r="E22" t="s">
        <v>106</v>
      </c>
      <c r="F22">
        <v>0</v>
      </c>
      <c r="G22" t="s">
        <v>77</v>
      </c>
      <c r="H22" t="s">
        <v>61</v>
      </c>
      <c r="I22" t="s">
        <v>108</v>
      </c>
      <c r="J22">
        <v>55</v>
      </c>
      <c r="K22">
        <v>58.3</v>
      </c>
      <c r="L22">
        <v>330</v>
      </c>
      <c r="M22">
        <v>349.79999999999995</v>
      </c>
      <c r="N22">
        <v>25</v>
      </c>
      <c r="O22" t="s">
        <v>119</v>
      </c>
      <c r="P22">
        <v>2021</v>
      </c>
    </row>
    <row r="23" spans="1:16" x14ac:dyDescent="0.3">
      <c r="A23" s="12">
        <v>44221</v>
      </c>
      <c r="B23" t="s">
        <v>78</v>
      </c>
      <c r="C23">
        <v>7</v>
      </c>
      <c r="D23" t="s">
        <v>107</v>
      </c>
      <c r="E23" t="s">
        <v>105</v>
      </c>
      <c r="F23">
        <v>0</v>
      </c>
      <c r="G23" t="s">
        <v>79</v>
      </c>
      <c r="H23" t="s">
        <v>61</v>
      </c>
      <c r="I23" t="s">
        <v>110</v>
      </c>
      <c r="J23">
        <v>5</v>
      </c>
      <c r="K23">
        <v>6.7</v>
      </c>
      <c r="L23">
        <v>35</v>
      </c>
      <c r="M23">
        <v>46.9</v>
      </c>
      <c r="N23">
        <v>25</v>
      </c>
      <c r="O23" t="s">
        <v>119</v>
      </c>
      <c r="P23">
        <v>2021</v>
      </c>
    </row>
    <row r="24" spans="1:16" x14ac:dyDescent="0.3">
      <c r="A24" s="12">
        <v>44221</v>
      </c>
      <c r="B24" t="s">
        <v>70</v>
      </c>
      <c r="C24">
        <v>14</v>
      </c>
      <c r="D24" t="s">
        <v>107</v>
      </c>
      <c r="E24" t="s">
        <v>105</v>
      </c>
      <c r="F24">
        <v>0</v>
      </c>
      <c r="G24" t="s">
        <v>71</v>
      </c>
      <c r="H24" t="s">
        <v>61</v>
      </c>
      <c r="I24" t="s">
        <v>8</v>
      </c>
      <c r="J24">
        <v>93</v>
      </c>
      <c r="K24">
        <v>104.16</v>
      </c>
      <c r="L24">
        <v>1302</v>
      </c>
      <c r="M24">
        <v>1458.24</v>
      </c>
      <c r="N24">
        <v>25</v>
      </c>
      <c r="O24" t="s">
        <v>119</v>
      </c>
      <c r="P24">
        <v>2021</v>
      </c>
    </row>
    <row r="25" spans="1:16" x14ac:dyDescent="0.3">
      <c r="A25" s="12">
        <v>44222</v>
      </c>
      <c r="B25" t="s">
        <v>97</v>
      </c>
      <c r="C25">
        <v>9</v>
      </c>
      <c r="D25" t="s">
        <v>104</v>
      </c>
      <c r="E25" t="s">
        <v>106</v>
      </c>
      <c r="F25">
        <v>0</v>
      </c>
      <c r="G25" t="s">
        <v>98</v>
      </c>
      <c r="H25" t="s">
        <v>84</v>
      </c>
      <c r="I25" t="s">
        <v>8</v>
      </c>
      <c r="J25">
        <v>76</v>
      </c>
      <c r="K25">
        <v>82.08</v>
      </c>
      <c r="L25">
        <v>684</v>
      </c>
      <c r="M25">
        <v>738.72</v>
      </c>
      <c r="N25">
        <v>26</v>
      </c>
      <c r="O25" t="s">
        <v>119</v>
      </c>
      <c r="P25">
        <v>2021</v>
      </c>
    </row>
    <row r="26" spans="1:16" x14ac:dyDescent="0.3">
      <c r="A26" s="12">
        <v>44222</v>
      </c>
      <c r="B26" t="s">
        <v>17</v>
      </c>
      <c r="C26">
        <v>7</v>
      </c>
      <c r="D26" t="s">
        <v>105</v>
      </c>
      <c r="E26" t="s">
        <v>106</v>
      </c>
      <c r="F26">
        <v>0</v>
      </c>
      <c r="G26" t="s">
        <v>18</v>
      </c>
      <c r="H26" t="s">
        <v>7</v>
      </c>
      <c r="I26" t="s">
        <v>8</v>
      </c>
      <c r="J26">
        <v>75</v>
      </c>
      <c r="K26">
        <v>85.5</v>
      </c>
      <c r="L26">
        <v>525</v>
      </c>
      <c r="M26">
        <v>598.5</v>
      </c>
      <c r="N26">
        <v>26</v>
      </c>
      <c r="O26" t="s">
        <v>119</v>
      </c>
      <c r="P26">
        <v>2021</v>
      </c>
    </row>
    <row r="27" spans="1:16" x14ac:dyDescent="0.3">
      <c r="A27" s="12">
        <v>44222</v>
      </c>
      <c r="B27" t="s">
        <v>5</v>
      </c>
      <c r="C27">
        <v>7</v>
      </c>
      <c r="D27" t="s">
        <v>105</v>
      </c>
      <c r="E27" t="s">
        <v>105</v>
      </c>
      <c r="F27">
        <v>0</v>
      </c>
      <c r="G27" t="s">
        <v>6</v>
      </c>
      <c r="H27" t="s">
        <v>7</v>
      </c>
      <c r="I27" t="s">
        <v>8</v>
      </c>
      <c r="J27">
        <v>98</v>
      </c>
      <c r="K27">
        <v>103.88</v>
      </c>
      <c r="L27">
        <v>686</v>
      </c>
      <c r="M27">
        <v>727.16</v>
      </c>
      <c r="N27">
        <v>26</v>
      </c>
      <c r="O27" t="s">
        <v>119</v>
      </c>
      <c r="P27">
        <v>2021</v>
      </c>
    </row>
    <row r="28" spans="1:16" x14ac:dyDescent="0.3">
      <c r="A28" s="12">
        <v>44223</v>
      </c>
      <c r="B28" t="s">
        <v>89</v>
      </c>
      <c r="C28">
        <v>7</v>
      </c>
      <c r="D28" t="s">
        <v>104</v>
      </c>
      <c r="E28" t="s">
        <v>105</v>
      </c>
      <c r="F28">
        <v>0</v>
      </c>
      <c r="G28" t="s">
        <v>90</v>
      </c>
      <c r="H28" t="s">
        <v>84</v>
      </c>
      <c r="I28" t="s">
        <v>8</v>
      </c>
      <c r="J28">
        <v>90</v>
      </c>
      <c r="K28">
        <v>115.2</v>
      </c>
      <c r="L28">
        <v>630</v>
      </c>
      <c r="M28">
        <v>806.4</v>
      </c>
      <c r="N28">
        <v>27</v>
      </c>
      <c r="O28" t="s">
        <v>119</v>
      </c>
      <c r="P28">
        <v>2021</v>
      </c>
    </row>
    <row r="29" spans="1:16" x14ac:dyDescent="0.3">
      <c r="A29" s="12">
        <v>44223</v>
      </c>
      <c r="B29" t="s">
        <v>72</v>
      </c>
      <c r="C29">
        <v>3</v>
      </c>
      <c r="D29" t="s">
        <v>104</v>
      </c>
      <c r="E29" t="s">
        <v>105</v>
      </c>
      <c r="F29">
        <v>0</v>
      </c>
      <c r="G29" t="s">
        <v>73</v>
      </c>
      <c r="H29" t="s">
        <v>61</v>
      </c>
      <c r="I29" t="s">
        <v>8</v>
      </c>
      <c r="J29">
        <v>89</v>
      </c>
      <c r="K29">
        <v>117.48</v>
      </c>
      <c r="L29">
        <v>267</v>
      </c>
      <c r="M29">
        <v>352.44</v>
      </c>
      <c r="N29">
        <v>27</v>
      </c>
      <c r="O29" t="s">
        <v>119</v>
      </c>
      <c r="P29">
        <v>2021</v>
      </c>
    </row>
    <row r="30" spans="1:16" x14ac:dyDescent="0.3">
      <c r="A30" s="12">
        <v>44224</v>
      </c>
      <c r="B30" t="s">
        <v>13</v>
      </c>
      <c r="C30">
        <v>10</v>
      </c>
      <c r="D30" t="s">
        <v>105</v>
      </c>
      <c r="E30" t="s">
        <v>106</v>
      </c>
      <c r="F30">
        <v>0</v>
      </c>
      <c r="G30" t="s">
        <v>14</v>
      </c>
      <c r="H30" t="s">
        <v>7</v>
      </c>
      <c r="I30" t="s">
        <v>108</v>
      </c>
      <c r="J30">
        <v>44</v>
      </c>
      <c r="K30">
        <v>48.84</v>
      </c>
      <c r="L30">
        <v>440</v>
      </c>
      <c r="M30">
        <v>488.40000000000003</v>
      </c>
      <c r="N30">
        <v>28</v>
      </c>
      <c r="O30" t="s">
        <v>119</v>
      </c>
      <c r="P30">
        <v>2021</v>
      </c>
    </row>
    <row r="31" spans="1:16" x14ac:dyDescent="0.3">
      <c r="A31" s="12">
        <v>44224</v>
      </c>
      <c r="B31" t="s">
        <v>66</v>
      </c>
      <c r="C31">
        <v>2</v>
      </c>
      <c r="D31" t="s">
        <v>107</v>
      </c>
      <c r="E31" t="s">
        <v>106</v>
      </c>
      <c r="F31">
        <v>0</v>
      </c>
      <c r="G31" t="s">
        <v>67</v>
      </c>
      <c r="H31" t="s">
        <v>61</v>
      </c>
      <c r="I31" t="s">
        <v>108</v>
      </c>
      <c r="J31">
        <v>47</v>
      </c>
      <c r="K31">
        <v>53.11</v>
      </c>
      <c r="L31">
        <v>94</v>
      </c>
      <c r="M31">
        <v>106.22</v>
      </c>
      <c r="N31">
        <v>28</v>
      </c>
      <c r="O31" t="s">
        <v>119</v>
      </c>
      <c r="P31">
        <v>2021</v>
      </c>
    </row>
    <row r="32" spans="1:16" x14ac:dyDescent="0.3">
      <c r="A32" s="12">
        <v>44229</v>
      </c>
      <c r="B32" t="s">
        <v>25</v>
      </c>
      <c r="C32">
        <v>7</v>
      </c>
      <c r="D32" t="s">
        <v>105</v>
      </c>
      <c r="E32" t="s">
        <v>105</v>
      </c>
      <c r="F32">
        <v>0</v>
      </c>
      <c r="G32" t="s">
        <v>26</v>
      </c>
      <c r="H32" t="s">
        <v>27</v>
      </c>
      <c r="I32" t="s">
        <v>109</v>
      </c>
      <c r="J32">
        <v>148</v>
      </c>
      <c r="K32">
        <v>164.28</v>
      </c>
      <c r="L32">
        <v>1036</v>
      </c>
      <c r="M32">
        <v>1149.96</v>
      </c>
      <c r="N32">
        <v>2</v>
      </c>
      <c r="O32" t="s">
        <v>120</v>
      </c>
      <c r="P32">
        <v>2021</v>
      </c>
    </row>
    <row r="33" spans="1:16" x14ac:dyDescent="0.3">
      <c r="A33" s="12">
        <v>44230</v>
      </c>
      <c r="B33" t="s">
        <v>38</v>
      </c>
      <c r="C33">
        <v>13</v>
      </c>
      <c r="D33" t="s">
        <v>107</v>
      </c>
      <c r="E33" t="s">
        <v>105</v>
      </c>
      <c r="F33">
        <v>0</v>
      </c>
      <c r="G33" t="s">
        <v>39</v>
      </c>
      <c r="H33" t="s">
        <v>27</v>
      </c>
      <c r="I33" t="s">
        <v>110</v>
      </c>
      <c r="J33">
        <v>13</v>
      </c>
      <c r="K33">
        <v>16.64</v>
      </c>
      <c r="L33">
        <v>169</v>
      </c>
      <c r="M33">
        <v>216.32</v>
      </c>
      <c r="N33">
        <v>3</v>
      </c>
      <c r="O33" t="s">
        <v>120</v>
      </c>
      <c r="P33">
        <v>2021</v>
      </c>
    </row>
    <row r="34" spans="1:16" x14ac:dyDescent="0.3">
      <c r="A34" s="12">
        <v>44230</v>
      </c>
      <c r="B34" t="s">
        <v>51</v>
      </c>
      <c r="C34">
        <v>2</v>
      </c>
      <c r="D34" t="s">
        <v>104</v>
      </c>
      <c r="E34" t="s">
        <v>106</v>
      </c>
      <c r="F34">
        <v>0</v>
      </c>
      <c r="G34" t="s">
        <v>52</v>
      </c>
      <c r="H34" t="s">
        <v>48</v>
      </c>
      <c r="I34" t="s">
        <v>109</v>
      </c>
      <c r="J34">
        <v>121</v>
      </c>
      <c r="K34">
        <v>141.57</v>
      </c>
      <c r="L34">
        <v>242</v>
      </c>
      <c r="M34">
        <v>283.14</v>
      </c>
      <c r="N34">
        <v>3</v>
      </c>
      <c r="O34" t="s">
        <v>120</v>
      </c>
      <c r="P34">
        <v>2021</v>
      </c>
    </row>
    <row r="35" spans="1:16" x14ac:dyDescent="0.3">
      <c r="A35" s="12">
        <v>44231</v>
      </c>
      <c r="B35" t="s">
        <v>82</v>
      </c>
      <c r="C35">
        <v>4</v>
      </c>
      <c r="D35" t="s">
        <v>105</v>
      </c>
      <c r="E35" t="s">
        <v>105</v>
      </c>
      <c r="F35">
        <v>0</v>
      </c>
      <c r="G35" t="s">
        <v>83</v>
      </c>
      <c r="H35" t="s">
        <v>84</v>
      </c>
      <c r="I35" t="s">
        <v>8</v>
      </c>
      <c r="J35">
        <v>67</v>
      </c>
      <c r="K35">
        <v>85.76</v>
      </c>
      <c r="L35">
        <v>268</v>
      </c>
      <c r="M35">
        <v>343.04</v>
      </c>
      <c r="N35">
        <v>4</v>
      </c>
      <c r="O35" t="s">
        <v>120</v>
      </c>
      <c r="P35">
        <v>2021</v>
      </c>
    </row>
    <row r="36" spans="1:16" x14ac:dyDescent="0.3">
      <c r="A36" s="12">
        <v>44232</v>
      </c>
      <c r="B36" t="s">
        <v>95</v>
      </c>
      <c r="C36">
        <v>7</v>
      </c>
      <c r="D36" t="s">
        <v>105</v>
      </c>
      <c r="E36" t="s">
        <v>106</v>
      </c>
      <c r="F36">
        <v>0</v>
      </c>
      <c r="G36" t="s">
        <v>96</v>
      </c>
      <c r="H36" t="s">
        <v>84</v>
      </c>
      <c r="I36" t="s">
        <v>8</v>
      </c>
      <c r="J36">
        <v>67</v>
      </c>
      <c r="K36">
        <v>83.08</v>
      </c>
      <c r="L36">
        <v>469</v>
      </c>
      <c r="M36">
        <v>581.55999999999995</v>
      </c>
      <c r="N36">
        <v>5</v>
      </c>
      <c r="O36" t="s">
        <v>120</v>
      </c>
      <c r="P36">
        <v>2021</v>
      </c>
    </row>
    <row r="37" spans="1:16" x14ac:dyDescent="0.3">
      <c r="A37" s="12">
        <v>44232</v>
      </c>
      <c r="B37" t="s">
        <v>15</v>
      </c>
      <c r="C37">
        <v>1</v>
      </c>
      <c r="D37" t="s">
        <v>107</v>
      </c>
      <c r="E37" t="s">
        <v>106</v>
      </c>
      <c r="F37">
        <v>0</v>
      </c>
      <c r="G37" t="s">
        <v>16</v>
      </c>
      <c r="H37" t="s">
        <v>7</v>
      </c>
      <c r="I37" t="s">
        <v>109</v>
      </c>
      <c r="J37">
        <v>133</v>
      </c>
      <c r="K37">
        <v>155.61000000000001</v>
      </c>
      <c r="L37">
        <v>133</v>
      </c>
      <c r="M37">
        <v>155.61000000000001</v>
      </c>
      <c r="N37">
        <v>5</v>
      </c>
      <c r="O37" t="s">
        <v>120</v>
      </c>
      <c r="P37">
        <v>2021</v>
      </c>
    </row>
    <row r="38" spans="1:16" x14ac:dyDescent="0.3">
      <c r="A38" s="12">
        <v>44232</v>
      </c>
      <c r="B38" t="s">
        <v>95</v>
      </c>
      <c r="C38">
        <v>9</v>
      </c>
      <c r="D38" t="s">
        <v>107</v>
      </c>
      <c r="E38" t="s">
        <v>106</v>
      </c>
      <c r="F38">
        <v>0</v>
      </c>
      <c r="G38" t="s">
        <v>96</v>
      </c>
      <c r="H38" t="s">
        <v>84</v>
      </c>
      <c r="I38" t="s">
        <v>8</v>
      </c>
      <c r="J38">
        <v>67</v>
      </c>
      <c r="K38">
        <v>83.08</v>
      </c>
      <c r="L38">
        <v>603</v>
      </c>
      <c r="M38">
        <v>747.72</v>
      </c>
      <c r="N38">
        <v>5</v>
      </c>
      <c r="O38" t="s">
        <v>120</v>
      </c>
      <c r="P38">
        <v>2021</v>
      </c>
    </row>
    <row r="39" spans="1:16" x14ac:dyDescent="0.3">
      <c r="A39" s="12">
        <v>44233</v>
      </c>
      <c r="B39" t="s">
        <v>78</v>
      </c>
      <c r="C39">
        <v>1</v>
      </c>
      <c r="D39" t="s">
        <v>107</v>
      </c>
      <c r="E39" t="s">
        <v>106</v>
      </c>
      <c r="F39">
        <v>0</v>
      </c>
      <c r="G39" t="s">
        <v>79</v>
      </c>
      <c r="H39" t="s">
        <v>61</v>
      </c>
      <c r="I39" t="s">
        <v>110</v>
      </c>
      <c r="J39">
        <v>5</v>
      </c>
      <c r="K39">
        <v>6.7</v>
      </c>
      <c r="L39">
        <v>5</v>
      </c>
      <c r="M39">
        <v>6.7</v>
      </c>
      <c r="N39">
        <v>6</v>
      </c>
      <c r="O39" t="s">
        <v>120</v>
      </c>
      <c r="P39">
        <v>2021</v>
      </c>
    </row>
    <row r="40" spans="1:16" x14ac:dyDescent="0.3">
      <c r="A40" s="12">
        <v>44236</v>
      </c>
      <c r="B40" t="s">
        <v>76</v>
      </c>
      <c r="C40">
        <v>14</v>
      </c>
      <c r="D40" t="s">
        <v>107</v>
      </c>
      <c r="E40" t="s">
        <v>105</v>
      </c>
      <c r="F40">
        <v>0</v>
      </c>
      <c r="G40" t="s">
        <v>77</v>
      </c>
      <c r="H40" t="s">
        <v>61</v>
      </c>
      <c r="I40" t="s">
        <v>108</v>
      </c>
      <c r="J40">
        <v>55</v>
      </c>
      <c r="K40">
        <v>58.3</v>
      </c>
      <c r="L40">
        <v>770</v>
      </c>
      <c r="M40">
        <v>816.19999999999993</v>
      </c>
      <c r="N40">
        <v>9</v>
      </c>
      <c r="O40" t="s">
        <v>120</v>
      </c>
      <c r="P40">
        <v>2021</v>
      </c>
    </row>
    <row r="41" spans="1:16" x14ac:dyDescent="0.3">
      <c r="A41" s="12">
        <v>44239</v>
      </c>
      <c r="B41" t="s">
        <v>21</v>
      </c>
      <c r="C41">
        <v>7</v>
      </c>
      <c r="D41" t="s">
        <v>107</v>
      </c>
      <c r="E41" t="s">
        <v>106</v>
      </c>
      <c r="F41">
        <v>0</v>
      </c>
      <c r="G41" t="s">
        <v>22</v>
      </c>
      <c r="H41" t="s">
        <v>7</v>
      </c>
      <c r="I41" t="s">
        <v>8</v>
      </c>
      <c r="J41">
        <v>83</v>
      </c>
      <c r="K41">
        <v>94.62</v>
      </c>
      <c r="L41">
        <v>581</v>
      </c>
      <c r="M41">
        <v>662.34</v>
      </c>
      <c r="N41">
        <v>12</v>
      </c>
      <c r="O41" t="s">
        <v>120</v>
      </c>
      <c r="P41">
        <v>2021</v>
      </c>
    </row>
    <row r="42" spans="1:16" x14ac:dyDescent="0.3">
      <c r="A42" s="12">
        <v>44239</v>
      </c>
      <c r="B42" t="s">
        <v>53</v>
      </c>
      <c r="C42">
        <v>9</v>
      </c>
      <c r="D42" t="s">
        <v>105</v>
      </c>
      <c r="E42" t="s">
        <v>106</v>
      </c>
      <c r="F42">
        <v>0</v>
      </c>
      <c r="G42" t="s">
        <v>54</v>
      </c>
      <c r="H42" t="s">
        <v>48</v>
      </c>
      <c r="I42" t="s">
        <v>109</v>
      </c>
      <c r="J42">
        <v>141</v>
      </c>
      <c r="K42">
        <v>149.46</v>
      </c>
      <c r="L42">
        <v>1269</v>
      </c>
      <c r="M42">
        <v>1345.14</v>
      </c>
      <c r="N42">
        <v>12</v>
      </c>
      <c r="O42" t="s">
        <v>120</v>
      </c>
      <c r="P42">
        <v>2021</v>
      </c>
    </row>
    <row r="43" spans="1:16" x14ac:dyDescent="0.3">
      <c r="A43" s="12">
        <v>44242</v>
      </c>
      <c r="B43" t="s">
        <v>62</v>
      </c>
      <c r="C43">
        <v>4</v>
      </c>
      <c r="D43" t="s">
        <v>107</v>
      </c>
      <c r="E43" t="s">
        <v>105</v>
      </c>
      <c r="F43">
        <v>0</v>
      </c>
      <c r="G43" t="s">
        <v>63</v>
      </c>
      <c r="H43" t="s">
        <v>61</v>
      </c>
      <c r="I43" t="s">
        <v>108</v>
      </c>
      <c r="J43">
        <v>48</v>
      </c>
      <c r="K43">
        <v>57.120000000000005</v>
      </c>
      <c r="L43">
        <v>192</v>
      </c>
      <c r="M43">
        <v>228.48000000000002</v>
      </c>
      <c r="N43">
        <v>15</v>
      </c>
      <c r="O43" t="s">
        <v>120</v>
      </c>
      <c r="P43">
        <v>2021</v>
      </c>
    </row>
    <row r="44" spans="1:16" x14ac:dyDescent="0.3">
      <c r="A44" s="12">
        <v>44245</v>
      </c>
      <c r="B44" t="s">
        <v>36</v>
      </c>
      <c r="C44">
        <v>6</v>
      </c>
      <c r="D44" t="s">
        <v>105</v>
      </c>
      <c r="E44" t="s">
        <v>106</v>
      </c>
      <c r="F44">
        <v>0</v>
      </c>
      <c r="G44" t="s">
        <v>37</v>
      </c>
      <c r="H44" t="s">
        <v>27</v>
      </c>
      <c r="I44" t="s">
        <v>110</v>
      </c>
      <c r="J44">
        <v>12</v>
      </c>
      <c r="K44">
        <v>15.719999999999999</v>
      </c>
      <c r="L44">
        <v>72</v>
      </c>
      <c r="M44">
        <v>94.32</v>
      </c>
      <c r="N44">
        <v>18</v>
      </c>
      <c r="O44" t="s">
        <v>120</v>
      </c>
      <c r="P44">
        <v>2021</v>
      </c>
    </row>
    <row r="45" spans="1:16" x14ac:dyDescent="0.3">
      <c r="A45" s="12">
        <v>44247</v>
      </c>
      <c r="B45" t="s">
        <v>68</v>
      </c>
      <c r="C45">
        <v>11</v>
      </c>
      <c r="D45" t="s">
        <v>105</v>
      </c>
      <c r="E45" t="s">
        <v>106</v>
      </c>
      <c r="F45">
        <v>0</v>
      </c>
      <c r="G45" t="s">
        <v>69</v>
      </c>
      <c r="H45" t="s">
        <v>61</v>
      </c>
      <c r="I45" t="s">
        <v>109</v>
      </c>
      <c r="J45">
        <v>148</v>
      </c>
      <c r="K45">
        <v>201.28</v>
      </c>
      <c r="L45">
        <v>1628</v>
      </c>
      <c r="M45">
        <v>2214.08</v>
      </c>
      <c r="N45">
        <v>20</v>
      </c>
      <c r="O45" t="s">
        <v>120</v>
      </c>
      <c r="P45">
        <v>2021</v>
      </c>
    </row>
    <row r="46" spans="1:16" x14ac:dyDescent="0.3">
      <c r="A46" s="12">
        <v>44249</v>
      </c>
      <c r="B46" t="s">
        <v>32</v>
      </c>
      <c r="C46">
        <v>5</v>
      </c>
      <c r="D46" t="s">
        <v>105</v>
      </c>
      <c r="E46" t="s">
        <v>106</v>
      </c>
      <c r="F46">
        <v>0</v>
      </c>
      <c r="G46" t="s">
        <v>33</v>
      </c>
      <c r="H46" t="s">
        <v>27</v>
      </c>
      <c r="I46" t="s">
        <v>8</v>
      </c>
      <c r="J46">
        <v>112</v>
      </c>
      <c r="K46">
        <v>122.08</v>
      </c>
      <c r="L46">
        <v>560</v>
      </c>
      <c r="M46">
        <v>610.4</v>
      </c>
      <c r="N46">
        <v>22</v>
      </c>
      <c r="O46" t="s">
        <v>120</v>
      </c>
      <c r="P46">
        <v>2021</v>
      </c>
    </row>
    <row r="47" spans="1:16" x14ac:dyDescent="0.3">
      <c r="A47" s="12">
        <v>44250</v>
      </c>
      <c r="B47" t="s">
        <v>57</v>
      </c>
      <c r="C47">
        <v>3</v>
      </c>
      <c r="D47" t="s">
        <v>107</v>
      </c>
      <c r="E47" t="s">
        <v>106</v>
      </c>
      <c r="F47">
        <v>0</v>
      </c>
      <c r="G47" t="s">
        <v>58</v>
      </c>
      <c r="H47" t="s">
        <v>48</v>
      </c>
      <c r="I47" t="s">
        <v>110</v>
      </c>
      <c r="J47">
        <v>7</v>
      </c>
      <c r="K47">
        <v>8.33</v>
      </c>
      <c r="L47">
        <v>21</v>
      </c>
      <c r="M47">
        <v>24.990000000000002</v>
      </c>
      <c r="N47">
        <v>23</v>
      </c>
      <c r="O47" t="s">
        <v>120</v>
      </c>
      <c r="P47">
        <v>2021</v>
      </c>
    </row>
    <row r="48" spans="1:16" x14ac:dyDescent="0.3">
      <c r="A48" s="12">
        <v>44250</v>
      </c>
      <c r="B48" t="s">
        <v>15</v>
      </c>
      <c r="C48">
        <v>2</v>
      </c>
      <c r="D48" t="s">
        <v>107</v>
      </c>
      <c r="E48" t="s">
        <v>105</v>
      </c>
      <c r="F48">
        <v>0</v>
      </c>
      <c r="G48" t="s">
        <v>16</v>
      </c>
      <c r="H48" t="s">
        <v>7</v>
      </c>
      <c r="I48" t="s">
        <v>109</v>
      </c>
      <c r="J48">
        <v>133</v>
      </c>
      <c r="K48">
        <v>155.61000000000001</v>
      </c>
      <c r="L48">
        <v>266</v>
      </c>
      <c r="M48">
        <v>311.22000000000003</v>
      </c>
      <c r="N48">
        <v>23</v>
      </c>
      <c r="O48" t="s">
        <v>120</v>
      </c>
      <c r="P48">
        <v>2021</v>
      </c>
    </row>
    <row r="49" spans="1:16" x14ac:dyDescent="0.3">
      <c r="A49" s="12">
        <v>44252</v>
      </c>
      <c r="B49" t="s">
        <v>9</v>
      </c>
      <c r="C49">
        <v>4</v>
      </c>
      <c r="D49" t="s">
        <v>104</v>
      </c>
      <c r="E49" t="s">
        <v>105</v>
      </c>
      <c r="F49">
        <v>0</v>
      </c>
      <c r="G49" t="s">
        <v>10</v>
      </c>
      <c r="H49" t="s">
        <v>7</v>
      </c>
      <c r="I49" t="s">
        <v>8</v>
      </c>
      <c r="J49">
        <v>105</v>
      </c>
      <c r="K49">
        <v>142.80000000000001</v>
      </c>
      <c r="L49">
        <v>420</v>
      </c>
      <c r="M49">
        <v>571.20000000000005</v>
      </c>
      <c r="N49">
        <v>25</v>
      </c>
      <c r="O49" t="s">
        <v>120</v>
      </c>
      <c r="P49">
        <v>2021</v>
      </c>
    </row>
    <row r="50" spans="1:16" x14ac:dyDescent="0.3">
      <c r="A50" s="12">
        <v>44252</v>
      </c>
      <c r="B50" t="s">
        <v>72</v>
      </c>
      <c r="C50">
        <v>11</v>
      </c>
      <c r="D50" t="s">
        <v>105</v>
      </c>
      <c r="E50" t="s">
        <v>106</v>
      </c>
      <c r="F50">
        <v>0</v>
      </c>
      <c r="G50" t="s">
        <v>73</v>
      </c>
      <c r="H50" t="s">
        <v>61</v>
      </c>
      <c r="I50" t="s">
        <v>8</v>
      </c>
      <c r="J50">
        <v>89</v>
      </c>
      <c r="K50">
        <v>117.48</v>
      </c>
      <c r="L50">
        <v>979</v>
      </c>
      <c r="M50">
        <v>1292.28</v>
      </c>
      <c r="N50">
        <v>25</v>
      </c>
      <c r="O50" t="s">
        <v>120</v>
      </c>
      <c r="P50">
        <v>2021</v>
      </c>
    </row>
    <row r="51" spans="1:16" x14ac:dyDescent="0.3">
      <c r="A51" s="12">
        <v>44252</v>
      </c>
      <c r="B51" t="s">
        <v>68</v>
      </c>
      <c r="C51">
        <v>2</v>
      </c>
      <c r="D51" t="s">
        <v>107</v>
      </c>
      <c r="E51" t="s">
        <v>105</v>
      </c>
      <c r="F51">
        <v>0</v>
      </c>
      <c r="G51" t="s">
        <v>69</v>
      </c>
      <c r="H51" t="s">
        <v>61</v>
      </c>
      <c r="I51" t="s">
        <v>109</v>
      </c>
      <c r="J51">
        <v>148</v>
      </c>
      <c r="K51">
        <v>201.28</v>
      </c>
      <c r="L51">
        <v>296</v>
      </c>
      <c r="M51">
        <v>402.56</v>
      </c>
      <c r="N51">
        <v>25</v>
      </c>
      <c r="O51" t="s">
        <v>120</v>
      </c>
      <c r="P51">
        <v>2021</v>
      </c>
    </row>
    <row r="52" spans="1:16" x14ac:dyDescent="0.3">
      <c r="A52" s="12">
        <v>44254</v>
      </c>
      <c r="B52" t="s">
        <v>42</v>
      </c>
      <c r="C52">
        <v>11</v>
      </c>
      <c r="D52" t="s">
        <v>104</v>
      </c>
      <c r="E52" t="s">
        <v>105</v>
      </c>
      <c r="F52">
        <v>0</v>
      </c>
      <c r="G52" t="s">
        <v>43</v>
      </c>
      <c r="H52" t="s">
        <v>27</v>
      </c>
      <c r="I52" t="s">
        <v>110</v>
      </c>
      <c r="J52">
        <v>37</v>
      </c>
      <c r="K52">
        <v>49.21</v>
      </c>
      <c r="L52">
        <v>407</v>
      </c>
      <c r="M52">
        <v>541.31000000000006</v>
      </c>
      <c r="N52">
        <v>27</v>
      </c>
      <c r="O52" t="s">
        <v>120</v>
      </c>
      <c r="P52">
        <v>2021</v>
      </c>
    </row>
    <row r="53" spans="1:16" x14ac:dyDescent="0.3">
      <c r="A53" s="12">
        <v>44258</v>
      </c>
      <c r="B53" t="s">
        <v>28</v>
      </c>
      <c r="C53">
        <v>1</v>
      </c>
      <c r="D53" t="s">
        <v>107</v>
      </c>
      <c r="E53" t="s">
        <v>105</v>
      </c>
      <c r="F53">
        <v>0</v>
      </c>
      <c r="G53" t="s">
        <v>29</v>
      </c>
      <c r="H53" t="s">
        <v>27</v>
      </c>
      <c r="I53" t="s">
        <v>108</v>
      </c>
      <c r="J53">
        <v>44</v>
      </c>
      <c r="K53">
        <v>48.4</v>
      </c>
      <c r="L53">
        <v>44</v>
      </c>
      <c r="M53">
        <v>48.4</v>
      </c>
      <c r="N53">
        <v>3</v>
      </c>
      <c r="O53" t="s">
        <v>121</v>
      </c>
      <c r="P53">
        <v>2021</v>
      </c>
    </row>
    <row r="54" spans="1:16" x14ac:dyDescent="0.3">
      <c r="A54" s="12">
        <v>44262</v>
      </c>
      <c r="B54" t="s">
        <v>49</v>
      </c>
      <c r="C54">
        <v>9</v>
      </c>
      <c r="D54" t="s">
        <v>107</v>
      </c>
      <c r="E54" t="s">
        <v>106</v>
      </c>
      <c r="F54">
        <v>0</v>
      </c>
      <c r="G54" t="s">
        <v>50</v>
      </c>
      <c r="H54" t="s">
        <v>48</v>
      </c>
      <c r="I54" t="s">
        <v>109</v>
      </c>
      <c r="J54">
        <v>126</v>
      </c>
      <c r="K54">
        <v>162.54</v>
      </c>
      <c r="L54">
        <v>1134</v>
      </c>
      <c r="M54">
        <v>1462.86</v>
      </c>
      <c r="N54">
        <v>7</v>
      </c>
      <c r="O54" t="s">
        <v>121</v>
      </c>
      <c r="P54">
        <v>2021</v>
      </c>
    </row>
    <row r="55" spans="1:16" x14ac:dyDescent="0.3">
      <c r="A55" s="12">
        <v>44263</v>
      </c>
      <c r="B55" t="s">
        <v>62</v>
      </c>
      <c r="C55">
        <v>6</v>
      </c>
      <c r="D55" t="s">
        <v>105</v>
      </c>
      <c r="E55" t="s">
        <v>106</v>
      </c>
      <c r="F55">
        <v>0</v>
      </c>
      <c r="G55" t="s">
        <v>63</v>
      </c>
      <c r="H55" t="s">
        <v>61</v>
      </c>
      <c r="I55" t="s">
        <v>108</v>
      </c>
      <c r="J55">
        <v>48</v>
      </c>
      <c r="K55">
        <v>57.120000000000005</v>
      </c>
      <c r="L55">
        <v>288</v>
      </c>
      <c r="M55">
        <v>342.72</v>
      </c>
      <c r="N55">
        <v>8</v>
      </c>
      <c r="O55" t="s">
        <v>121</v>
      </c>
      <c r="P55">
        <v>2021</v>
      </c>
    </row>
    <row r="56" spans="1:16" x14ac:dyDescent="0.3">
      <c r="A56" s="12">
        <v>44263</v>
      </c>
      <c r="B56" t="s">
        <v>97</v>
      </c>
      <c r="C56">
        <v>9</v>
      </c>
      <c r="D56" t="s">
        <v>105</v>
      </c>
      <c r="E56" t="s">
        <v>105</v>
      </c>
      <c r="F56">
        <v>0</v>
      </c>
      <c r="G56" t="s">
        <v>98</v>
      </c>
      <c r="H56" t="s">
        <v>84</v>
      </c>
      <c r="I56" t="s">
        <v>8</v>
      </c>
      <c r="J56">
        <v>76</v>
      </c>
      <c r="K56">
        <v>82.08</v>
      </c>
      <c r="L56">
        <v>684</v>
      </c>
      <c r="M56">
        <v>738.72</v>
      </c>
      <c r="N56">
        <v>8</v>
      </c>
      <c r="O56" t="s">
        <v>121</v>
      </c>
      <c r="P56">
        <v>2021</v>
      </c>
    </row>
    <row r="57" spans="1:16" x14ac:dyDescent="0.3">
      <c r="A57" s="12">
        <v>44264</v>
      </c>
      <c r="B57" t="s">
        <v>66</v>
      </c>
      <c r="C57">
        <v>6</v>
      </c>
      <c r="D57" t="s">
        <v>104</v>
      </c>
      <c r="E57" t="s">
        <v>105</v>
      </c>
      <c r="F57">
        <v>0</v>
      </c>
      <c r="G57" t="s">
        <v>67</v>
      </c>
      <c r="H57" t="s">
        <v>61</v>
      </c>
      <c r="I57" t="s">
        <v>108</v>
      </c>
      <c r="J57">
        <v>47</v>
      </c>
      <c r="K57">
        <v>53.11</v>
      </c>
      <c r="L57">
        <v>282</v>
      </c>
      <c r="M57">
        <v>318.65999999999997</v>
      </c>
      <c r="N57">
        <v>9</v>
      </c>
      <c r="O57" t="s">
        <v>121</v>
      </c>
      <c r="P57">
        <v>2021</v>
      </c>
    </row>
    <row r="58" spans="1:16" x14ac:dyDescent="0.3">
      <c r="A58" s="12">
        <v>44266</v>
      </c>
      <c r="B58" t="s">
        <v>57</v>
      </c>
      <c r="C58">
        <v>11</v>
      </c>
      <c r="D58" t="s">
        <v>107</v>
      </c>
      <c r="E58" t="s">
        <v>106</v>
      </c>
      <c r="F58">
        <v>0</v>
      </c>
      <c r="G58" t="s">
        <v>58</v>
      </c>
      <c r="H58" t="s">
        <v>48</v>
      </c>
      <c r="I58" t="s">
        <v>110</v>
      </c>
      <c r="J58">
        <v>7</v>
      </c>
      <c r="K58">
        <v>8.33</v>
      </c>
      <c r="L58">
        <v>77</v>
      </c>
      <c r="M58">
        <v>91.63</v>
      </c>
      <c r="N58">
        <v>11</v>
      </c>
      <c r="O58" t="s">
        <v>121</v>
      </c>
      <c r="P58">
        <v>2021</v>
      </c>
    </row>
    <row r="59" spans="1:16" x14ac:dyDescent="0.3">
      <c r="A59" s="12">
        <v>44268</v>
      </c>
      <c r="B59" t="s">
        <v>64</v>
      </c>
      <c r="C59">
        <v>10</v>
      </c>
      <c r="D59" t="s">
        <v>104</v>
      </c>
      <c r="E59" t="s">
        <v>106</v>
      </c>
      <c r="F59">
        <v>0</v>
      </c>
      <c r="G59" t="s">
        <v>65</v>
      </c>
      <c r="H59" t="s">
        <v>61</v>
      </c>
      <c r="I59" t="s">
        <v>110</v>
      </c>
      <c r="J59">
        <v>37</v>
      </c>
      <c r="K59">
        <v>41.81</v>
      </c>
      <c r="L59">
        <v>370</v>
      </c>
      <c r="M59">
        <v>418.1</v>
      </c>
      <c r="N59">
        <v>13</v>
      </c>
      <c r="O59" t="s">
        <v>121</v>
      </c>
      <c r="P59">
        <v>2021</v>
      </c>
    </row>
    <row r="60" spans="1:16" x14ac:dyDescent="0.3">
      <c r="A60" s="12">
        <v>44270</v>
      </c>
      <c r="B60" t="s">
        <v>87</v>
      </c>
      <c r="C60">
        <v>11</v>
      </c>
      <c r="D60" t="s">
        <v>105</v>
      </c>
      <c r="E60" t="s">
        <v>106</v>
      </c>
      <c r="F60">
        <v>0</v>
      </c>
      <c r="G60" t="s">
        <v>88</v>
      </c>
      <c r="H60" t="s">
        <v>84</v>
      </c>
      <c r="I60" t="s">
        <v>110</v>
      </c>
      <c r="J60">
        <v>37</v>
      </c>
      <c r="K60">
        <v>42.55</v>
      </c>
      <c r="L60">
        <v>407</v>
      </c>
      <c r="M60">
        <v>468.04999999999995</v>
      </c>
      <c r="N60">
        <v>15</v>
      </c>
      <c r="O60" t="s">
        <v>121</v>
      </c>
      <c r="P60">
        <v>2021</v>
      </c>
    </row>
    <row r="61" spans="1:16" x14ac:dyDescent="0.3">
      <c r="A61" s="12">
        <v>44271</v>
      </c>
      <c r="B61" t="s">
        <v>30</v>
      </c>
      <c r="C61">
        <v>14</v>
      </c>
      <c r="D61" t="s">
        <v>107</v>
      </c>
      <c r="E61" t="s">
        <v>106</v>
      </c>
      <c r="F61">
        <v>0</v>
      </c>
      <c r="G61" t="s">
        <v>31</v>
      </c>
      <c r="H61" t="s">
        <v>27</v>
      </c>
      <c r="I61" t="s">
        <v>8</v>
      </c>
      <c r="J61">
        <v>73</v>
      </c>
      <c r="K61">
        <v>94.17</v>
      </c>
      <c r="L61">
        <v>1022</v>
      </c>
      <c r="M61">
        <v>1318.38</v>
      </c>
      <c r="N61">
        <v>16</v>
      </c>
      <c r="O61" t="s">
        <v>121</v>
      </c>
      <c r="P61">
        <v>2021</v>
      </c>
    </row>
    <row r="62" spans="1:16" x14ac:dyDescent="0.3">
      <c r="A62" s="12">
        <v>44273</v>
      </c>
      <c r="B62" t="s">
        <v>93</v>
      </c>
      <c r="C62">
        <v>8</v>
      </c>
      <c r="D62" t="s">
        <v>104</v>
      </c>
      <c r="E62" t="s">
        <v>106</v>
      </c>
      <c r="F62">
        <v>0</v>
      </c>
      <c r="G62" t="s">
        <v>94</v>
      </c>
      <c r="H62" t="s">
        <v>84</v>
      </c>
      <c r="I62" t="s">
        <v>109</v>
      </c>
      <c r="J62">
        <v>120</v>
      </c>
      <c r="K62">
        <v>162</v>
      </c>
      <c r="L62">
        <v>960</v>
      </c>
      <c r="M62">
        <v>1296</v>
      </c>
      <c r="N62">
        <v>18</v>
      </c>
      <c r="O62" t="s">
        <v>121</v>
      </c>
      <c r="P62">
        <v>2021</v>
      </c>
    </row>
    <row r="63" spans="1:16" x14ac:dyDescent="0.3">
      <c r="A63" s="12">
        <v>44274</v>
      </c>
      <c r="B63" t="s">
        <v>64</v>
      </c>
      <c r="C63">
        <v>9</v>
      </c>
      <c r="D63" t="s">
        <v>105</v>
      </c>
      <c r="E63" t="s">
        <v>106</v>
      </c>
      <c r="F63">
        <v>0</v>
      </c>
      <c r="G63" t="s">
        <v>65</v>
      </c>
      <c r="H63" t="s">
        <v>61</v>
      </c>
      <c r="I63" t="s">
        <v>110</v>
      </c>
      <c r="J63">
        <v>37</v>
      </c>
      <c r="K63">
        <v>41.81</v>
      </c>
      <c r="L63">
        <v>333</v>
      </c>
      <c r="M63">
        <v>376.29</v>
      </c>
      <c r="N63">
        <v>19</v>
      </c>
      <c r="O63" t="s">
        <v>121</v>
      </c>
      <c r="P63">
        <v>2021</v>
      </c>
    </row>
    <row r="64" spans="1:16" x14ac:dyDescent="0.3">
      <c r="A64" s="12">
        <v>44276</v>
      </c>
      <c r="B64" t="s">
        <v>46</v>
      </c>
      <c r="C64">
        <v>13</v>
      </c>
      <c r="D64" t="s">
        <v>105</v>
      </c>
      <c r="E64" t="s">
        <v>105</v>
      </c>
      <c r="F64">
        <v>0</v>
      </c>
      <c r="G64" t="s">
        <v>47</v>
      </c>
      <c r="H64" t="s">
        <v>48</v>
      </c>
      <c r="I64" t="s">
        <v>108</v>
      </c>
      <c r="J64">
        <v>61</v>
      </c>
      <c r="K64">
        <v>76.25</v>
      </c>
      <c r="L64">
        <v>793</v>
      </c>
      <c r="M64">
        <v>991.25</v>
      </c>
      <c r="N64">
        <v>21</v>
      </c>
      <c r="O64" t="s">
        <v>121</v>
      </c>
      <c r="P64">
        <v>2021</v>
      </c>
    </row>
    <row r="65" spans="1:16" x14ac:dyDescent="0.3">
      <c r="A65" s="12">
        <v>44276</v>
      </c>
      <c r="B65" t="s">
        <v>87</v>
      </c>
      <c r="C65">
        <v>7</v>
      </c>
      <c r="D65" t="s">
        <v>107</v>
      </c>
      <c r="E65" t="s">
        <v>105</v>
      </c>
      <c r="F65">
        <v>0</v>
      </c>
      <c r="G65" t="s">
        <v>88</v>
      </c>
      <c r="H65" t="s">
        <v>84</v>
      </c>
      <c r="I65" t="s">
        <v>110</v>
      </c>
      <c r="J65">
        <v>37</v>
      </c>
      <c r="K65">
        <v>42.55</v>
      </c>
      <c r="L65">
        <v>259</v>
      </c>
      <c r="M65">
        <v>297.84999999999997</v>
      </c>
      <c r="N65">
        <v>21</v>
      </c>
      <c r="O65" t="s">
        <v>121</v>
      </c>
      <c r="P65">
        <v>2021</v>
      </c>
    </row>
    <row r="66" spans="1:16" x14ac:dyDescent="0.3">
      <c r="A66" s="12">
        <v>44277</v>
      </c>
      <c r="B66" t="s">
        <v>9</v>
      </c>
      <c r="C66">
        <v>8</v>
      </c>
      <c r="D66" t="s">
        <v>105</v>
      </c>
      <c r="E66" t="s">
        <v>105</v>
      </c>
      <c r="F66">
        <v>0</v>
      </c>
      <c r="G66" t="s">
        <v>10</v>
      </c>
      <c r="H66" t="s">
        <v>7</v>
      </c>
      <c r="I66" t="s">
        <v>8</v>
      </c>
      <c r="J66">
        <v>105</v>
      </c>
      <c r="K66">
        <v>142.80000000000001</v>
      </c>
      <c r="L66">
        <v>840</v>
      </c>
      <c r="M66">
        <v>1142.4000000000001</v>
      </c>
      <c r="N66">
        <v>22</v>
      </c>
      <c r="O66" t="s">
        <v>121</v>
      </c>
      <c r="P66">
        <v>2021</v>
      </c>
    </row>
    <row r="67" spans="1:16" x14ac:dyDescent="0.3">
      <c r="A67" s="12">
        <v>44277</v>
      </c>
      <c r="B67" t="s">
        <v>30</v>
      </c>
      <c r="C67">
        <v>4</v>
      </c>
      <c r="D67" t="s">
        <v>105</v>
      </c>
      <c r="E67" t="s">
        <v>105</v>
      </c>
      <c r="F67">
        <v>0</v>
      </c>
      <c r="G67" t="s">
        <v>31</v>
      </c>
      <c r="H67" t="s">
        <v>27</v>
      </c>
      <c r="I67" t="s">
        <v>8</v>
      </c>
      <c r="J67">
        <v>73</v>
      </c>
      <c r="K67">
        <v>94.17</v>
      </c>
      <c r="L67">
        <v>292</v>
      </c>
      <c r="M67">
        <v>376.68</v>
      </c>
      <c r="N67">
        <v>22</v>
      </c>
      <c r="O67" t="s">
        <v>121</v>
      </c>
      <c r="P67">
        <v>2021</v>
      </c>
    </row>
    <row r="68" spans="1:16" x14ac:dyDescent="0.3">
      <c r="A68" s="12">
        <v>44280</v>
      </c>
      <c r="B68" t="s">
        <v>55</v>
      </c>
      <c r="C68">
        <v>14</v>
      </c>
      <c r="D68" t="s">
        <v>105</v>
      </c>
      <c r="E68" t="s">
        <v>106</v>
      </c>
      <c r="F68">
        <v>0</v>
      </c>
      <c r="G68" t="s">
        <v>56</v>
      </c>
      <c r="H68" t="s">
        <v>48</v>
      </c>
      <c r="I68" t="s">
        <v>109</v>
      </c>
      <c r="J68">
        <v>144</v>
      </c>
      <c r="K68">
        <v>156.96</v>
      </c>
      <c r="L68">
        <v>2016</v>
      </c>
      <c r="M68">
        <v>2197.44</v>
      </c>
      <c r="N68">
        <v>25</v>
      </c>
      <c r="O68" t="s">
        <v>121</v>
      </c>
      <c r="P68">
        <v>2021</v>
      </c>
    </row>
    <row r="69" spans="1:16" x14ac:dyDescent="0.3">
      <c r="A69" s="12">
        <v>44280</v>
      </c>
      <c r="B69" t="s">
        <v>17</v>
      </c>
      <c r="C69">
        <v>4</v>
      </c>
      <c r="D69" t="s">
        <v>107</v>
      </c>
      <c r="E69" t="s">
        <v>106</v>
      </c>
      <c r="F69">
        <v>0</v>
      </c>
      <c r="G69" t="s">
        <v>18</v>
      </c>
      <c r="H69" t="s">
        <v>7</v>
      </c>
      <c r="I69" t="s">
        <v>8</v>
      </c>
      <c r="J69">
        <v>75</v>
      </c>
      <c r="K69">
        <v>85.5</v>
      </c>
      <c r="L69">
        <v>300</v>
      </c>
      <c r="M69">
        <v>342</v>
      </c>
      <c r="N69">
        <v>25</v>
      </c>
      <c r="O69" t="s">
        <v>121</v>
      </c>
      <c r="P69">
        <v>2021</v>
      </c>
    </row>
    <row r="70" spans="1:16" x14ac:dyDescent="0.3">
      <c r="A70" s="12">
        <v>44280</v>
      </c>
      <c r="B70" t="s">
        <v>66</v>
      </c>
      <c r="C70">
        <v>8</v>
      </c>
      <c r="D70" t="s">
        <v>107</v>
      </c>
      <c r="E70" t="s">
        <v>106</v>
      </c>
      <c r="F70">
        <v>0</v>
      </c>
      <c r="G70" t="s">
        <v>67</v>
      </c>
      <c r="H70" t="s">
        <v>61</v>
      </c>
      <c r="I70" t="s">
        <v>108</v>
      </c>
      <c r="J70">
        <v>47</v>
      </c>
      <c r="K70">
        <v>53.11</v>
      </c>
      <c r="L70">
        <v>376</v>
      </c>
      <c r="M70">
        <v>424.88</v>
      </c>
      <c r="N70">
        <v>25</v>
      </c>
      <c r="O70" t="s">
        <v>121</v>
      </c>
      <c r="P70">
        <v>2021</v>
      </c>
    </row>
    <row r="71" spans="1:16" x14ac:dyDescent="0.3">
      <c r="A71" s="12">
        <v>44280</v>
      </c>
      <c r="B71" t="s">
        <v>85</v>
      </c>
      <c r="C71">
        <v>2</v>
      </c>
      <c r="D71" t="s">
        <v>107</v>
      </c>
      <c r="E71" t="s">
        <v>105</v>
      </c>
      <c r="F71">
        <v>0</v>
      </c>
      <c r="G71" t="s">
        <v>86</v>
      </c>
      <c r="H71" t="s">
        <v>84</v>
      </c>
      <c r="I71" t="s">
        <v>8</v>
      </c>
      <c r="J71">
        <v>72</v>
      </c>
      <c r="K71">
        <v>79.92</v>
      </c>
      <c r="L71">
        <v>144</v>
      </c>
      <c r="M71">
        <v>159.84</v>
      </c>
      <c r="N71">
        <v>25</v>
      </c>
      <c r="O71" t="s">
        <v>121</v>
      </c>
      <c r="P71">
        <v>2021</v>
      </c>
    </row>
    <row r="72" spans="1:16" x14ac:dyDescent="0.3">
      <c r="A72" s="12">
        <v>44281</v>
      </c>
      <c r="B72" t="s">
        <v>5</v>
      </c>
      <c r="C72">
        <v>4</v>
      </c>
      <c r="D72" t="s">
        <v>107</v>
      </c>
      <c r="E72" t="s">
        <v>106</v>
      </c>
      <c r="F72">
        <v>0</v>
      </c>
      <c r="G72" t="s">
        <v>6</v>
      </c>
      <c r="H72" t="s">
        <v>7</v>
      </c>
      <c r="I72" t="s">
        <v>8</v>
      </c>
      <c r="J72">
        <v>98</v>
      </c>
      <c r="K72">
        <v>103.88</v>
      </c>
      <c r="L72">
        <v>392</v>
      </c>
      <c r="M72">
        <v>415.52</v>
      </c>
      <c r="N72">
        <v>26</v>
      </c>
      <c r="O72" t="s">
        <v>121</v>
      </c>
      <c r="P72">
        <v>2021</v>
      </c>
    </row>
    <row r="73" spans="1:16" x14ac:dyDescent="0.3">
      <c r="A73" s="12">
        <v>44281</v>
      </c>
      <c r="B73" t="s">
        <v>93</v>
      </c>
      <c r="C73">
        <v>1</v>
      </c>
      <c r="D73" t="s">
        <v>107</v>
      </c>
      <c r="E73" t="s">
        <v>106</v>
      </c>
      <c r="F73">
        <v>0</v>
      </c>
      <c r="G73" t="s">
        <v>94</v>
      </c>
      <c r="H73" t="s">
        <v>84</v>
      </c>
      <c r="I73" t="s">
        <v>109</v>
      </c>
      <c r="J73">
        <v>120</v>
      </c>
      <c r="K73">
        <v>162</v>
      </c>
      <c r="L73">
        <v>120</v>
      </c>
      <c r="M73">
        <v>162</v>
      </c>
      <c r="N73">
        <v>26</v>
      </c>
      <c r="O73" t="s">
        <v>121</v>
      </c>
      <c r="P73">
        <v>2021</v>
      </c>
    </row>
    <row r="74" spans="1:16" x14ac:dyDescent="0.3">
      <c r="A74" s="12">
        <v>44281</v>
      </c>
      <c r="B74" t="s">
        <v>25</v>
      </c>
      <c r="C74">
        <v>9</v>
      </c>
      <c r="D74" t="s">
        <v>107</v>
      </c>
      <c r="E74" t="s">
        <v>105</v>
      </c>
      <c r="F74">
        <v>0</v>
      </c>
      <c r="G74" t="s">
        <v>26</v>
      </c>
      <c r="H74" t="s">
        <v>27</v>
      </c>
      <c r="I74" t="s">
        <v>109</v>
      </c>
      <c r="J74">
        <v>148</v>
      </c>
      <c r="K74">
        <v>164.28</v>
      </c>
      <c r="L74">
        <v>1332</v>
      </c>
      <c r="M74">
        <v>1478.52</v>
      </c>
      <c r="N74">
        <v>26</v>
      </c>
      <c r="O74" t="s">
        <v>121</v>
      </c>
      <c r="P74">
        <v>2021</v>
      </c>
    </row>
    <row r="75" spans="1:16" x14ac:dyDescent="0.3">
      <c r="A75" s="12">
        <v>44282</v>
      </c>
      <c r="B75" t="s">
        <v>68</v>
      </c>
      <c r="C75">
        <v>3</v>
      </c>
      <c r="D75" t="s">
        <v>107</v>
      </c>
      <c r="E75" t="s">
        <v>105</v>
      </c>
      <c r="F75">
        <v>0</v>
      </c>
      <c r="G75" t="s">
        <v>69</v>
      </c>
      <c r="H75" t="s">
        <v>61</v>
      </c>
      <c r="I75" t="s">
        <v>109</v>
      </c>
      <c r="J75">
        <v>148</v>
      </c>
      <c r="K75">
        <v>201.28</v>
      </c>
      <c r="L75">
        <v>444</v>
      </c>
      <c r="M75">
        <v>603.84</v>
      </c>
      <c r="N75">
        <v>27</v>
      </c>
      <c r="O75" t="s">
        <v>121</v>
      </c>
      <c r="P75">
        <v>2021</v>
      </c>
    </row>
    <row r="76" spans="1:16" x14ac:dyDescent="0.3">
      <c r="A76" s="12">
        <v>44283</v>
      </c>
      <c r="B76" t="s">
        <v>19</v>
      </c>
      <c r="C76">
        <v>8</v>
      </c>
      <c r="D76" t="s">
        <v>105</v>
      </c>
      <c r="E76" t="s">
        <v>106</v>
      </c>
      <c r="F76">
        <v>0</v>
      </c>
      <c r="G76" t="s">
        <v>20</v>
      </c>
      <c r="H76" t="s">
        <v>7</v>
      </c>
      <c r="I76" t="s">
        <v>108</v>
      </c>
      <c r="J76">
        <v>43</v>
      </c>
      <c r="K76">
        <v>47.730000000000004</v>
      </c>
      <c r="L76">
        <v>344</v>
      </c>
      <c r="M76">
        <v>381.84000000000003</v>
      </c>
      <c r="N76">
        <v>28</v>
      </c>
      <c r="O76" t="s">
        <v>121</v>
      </c>
      <c r="P76">
        <v>2021</v>
      </c>
    </row>
    <row r="77" spans="1:16" x14ac:dyDescent="0.3">
      <c r="A77" s="12">
        <v>44285</v>
      </c>
      <c r="B77" t="s">
        <v>85</v>
      </c>
      <c r="C77">
        <v>1</v>
      </c>
      <c r="D77" t="s">
        <v>105</v>
      </c>
      <c r="E77" t="s">
        <v>106</v>
      </c>
      <c r="F77">
        <v>0</v>
      </c>
      <c r="G77" t="s">
        <v>86</v>
      </c>
      <c r="H77" t="s">
        <v>84</v>
      </c>
      <c r="I77" t="s">
        <v>8</v>
      </c>
      <c r="J77">
        <v>72</v>
      </c>
      <c r="K77">
        <v>79.92</v>
      </c>
      <c r="L77">
        <v>72</v>
      </c>
      <c r="M77">
        <v>79.92</v>
      </c>
      <c r="N77">
        <v>30</v>
      </c>
      <c r="O77" t="s">
        <v>121</v>
      </c>
      <c r="P77">
        <v>2021</v>
      </c>
    </row>
    <row r="78" spans="1:16" x14ac:dyDescent="0.3">
      <c r="A78" s="12">
        <v>44286</v>
      </c>
      <c r="B78" t="s">
        <v>93</v>
      </c>
      <c r="C78">
        <v>3</v>
      </c>
      <c r="D78" t="s">
        <v>107</v>
      </c>
      <c r="E78" t="s">
        <v>106</v>
      </c>
      <c r="F78">
        <v>0</v>
      </c>
      <c r="G78" t="s">
        <v>94</v>
      </c>
      <c r="H78" t="s">
        <v>84</v>
      </c>
      <c r="I78" t="s">
        <v>109</v>
      </c>
      <c r="J78">
        <v>120</v>
      </c>
      <c r="K78">
        <v>162</v>
      </c>
      <c r="L78">
        <v>360</v>
      </c>
      <c r="M78">
        <v>486</v>
      </c>
      <c r="N78">
        <v>31</v>
      </c>
      <c r="O78" t="s">
        <v>121</v>
      </c>
      <c r="P78">
        <v>2021</v>
      </c>
    </row>
    <row r="79" spans="1:16" x14ac:dyDescent="0.3">
      <c r="A79" s="12">
        <v>44290</v>
      </c>
      <c r="B79" t="s">
        <v>89</v>
      </c>
      <c r="C79">
        <v>4</v>
      </c>
      <c r="D79" t="s">
        <v>107</v>
      </c>
      <c r="E79" t="s">
        <v>106</v>
      </c>
      <c r="F79">
        <v>0</v>
      </c>
      <c r="G79" t="s">
        <v>90</v>
      </c>
      <c r="H79" t="s">
        <v>84</v>
      </c>
      <c r="I79" t="s">
        <v>8</v>
      </c>
      <c r="J79">
        <v>90</v>
      </c>
      <c r="K79">
        <v>115.2</v>
      </c>
      <c r="L79">
        <v>360</v>
      </c>
      <c r="M79">
        <v>460.8</v>
      </c>
      <c r="N79">
        <v>4</v>
      </c>
      <c r="O79" t="s">
        <v>122</v>
      </c>
      <c r="P79">
        <v>2021</v>
      </c>
    </row>
    <row r="80" spans="1:16" x14ac:dyDescent="0.3">
      <c r="A80" s="12">
        <v>44290</v>
      </c>
      <c r="B80" t="s">
        <v>23</v>
      </c>
      <c r="C80">
        <v>9</v>
      </c>
      <c r="D80" t="s">
        <v>105</v>
      </c>
      <c r="E80" t="s">
        <v>106</v>
      </c>
      <c r="F80">
        <v>0</v>
      </c>
      <c r="G80" t="s">
        <v>24</v>
      </c>
      <c r="H80" t="s">
        <v>7</v>
      </c>
      <c r="I80" t="s">
        <v>110</v>
      </c>
      <c r="J80">
        <v>6</v>
      </c>
      <c r="K80">
        <v>7.8599999999999994</v>
      </c>
      <c r="L80">
        <v>54</v>
      </c>
      <c r="M80">
        <v>70.739999999999995</v>
      </c>
      <c r="N80">
        <v>4</v>
      </c>
      <c r="O80" t="s">
        <v>122</v>
      </c>
      <c r="P80">
        <v>2021</v>
      </c>
    </row>
    <row r="81" spans="1:16" x14ac:dyDescent="0.3">
      <c r="A81" s="12">
        <v>44291</v>
      </c>
      <c r="B81" t="s">
        <v>70</v>
      </c>
      <c r="C81">
        <v>15</v>
      </c>
      <c r="D81" t="s">
        <v>105</v>
      </c>
      <c r="E81" t="s">
        <v>105</v>
      </c>
      <c r="F81">
        <v>0</v>
      </c>
      <c r="G81" t="s">
        <v>71</v>
      </c>
      <c r="H81" t="s">
        <v>61</v>
      </c>
      <c r="I81" t="s">
        <v>8</v>
      </c>
      <c r="J81">
        <v>93</v>
      </c>
      <c r="K81">
        <v>104.16</v>
      </c>
      <c r="L81">
        <v>1395</v>
      </c>
      <c r="M81">
        <v>1562.3999999999999</v>
      </c>
      <c r="N81">
        <v>5</v>
      </c>
      <c r="O81" t="s">
        <v>122</v>
      </c>
      <c r="P81">
        <v>2021</v>
      </c>
    </row>
    <row r="82" spans="1:16" x14ac:dyDescent="0.3">
      <c r="A82" s="12">
        <v>44295</v>
      </c>
      <c r="B82" t="s">
        <v>15</v>
      </c>
      <c r="C82">
        <v>3</v>
      </c>
      <c r="D82" t="s">
        <v>105</v>
      </c>
      <c r="E82" t="s">
        <v>105</v>
      </c>
      <c r="F82">
        <v>0</v>
      </c>
      <c r="G82" t="s">
        <v>16</v>
      </c>
      <c r="H82" t="s">
        <v>7</v>
      </c>
      <c r="I82" t="s">
        <v>109</v>
      </c>
      <c r="J82">
        <v>133</v>
      </c>
      <c r="K82">
        <v>155.61000000000001</v>
      </c>
      <c r="L82">
        <v>399</v>
      </c>
      <c r="M82">
        <v>466.83000000000004</v>
      </c>
      <c r="N82">
        <v>9</v>
      </c>
      <c r="O82" t="s">
        <v>122</v>
      </c>
      <c r="P82">
        <v>2021</v>
      </c>
    </row>
    <row r="83" spans="1:16" x14ac:dyDescent="0.3">
      <c r="A83" s="12">
        <v>44296</v>
      </c>
      <c r="B83" t="s">
        <v>51</v>
      </c>
      <c r="C83">
        <v>14</v>
      </c>
      <c r="D83" t="s">
        <v>107</v>
      </c>
      <c r="E83" t="s">
        <v>105</v>
      </c>
      <c r="F83">
        <v>0</v>
      </c>
      <c r="G83" t="s">
        <v>52</v>
      </c>
      <c r="H83" t="s">
        <v>48</v>
      </c>
      <c r="I83" t="s">
        <v>109</v>
      </c>
      <c r="J83">
        <v>121</v>
      </c>
      <c r="K83">
        <v>141.57</v>
      </c>
      <c r="L83">
        <v>1694</v>
      </c>
      <c r="M83">
        <v>1981.98</v>
      </c>
      <c r="N83">
        <v>10</v>
      </c>
      <c r="O83" t="s">
        <v>122</v>
      </c>
      <c r="P83">
        <v>2021</v>
      </c>
    </row>
    <row r="84" spans="1:16" x14ac:dyDescent="0.3">
      <c r="A84" s="12">
        <v>44298</v>
      </c>
      <c r="B84" t="s">
        <v>82</v>
      </c>
      <c r="C84">
        <v>3</v>
      </c>
      <c r="D84" t="s">
        <v>107</v>
      </c>
      <c r="E84" t="s">
        <v>106</v>
      </c>
      <c r="F84">
        <v>0</v>
      </c>
      <c r="G84" t="s">
        <v>83</v>
      </c>
      <c r="H84" t="s">
        <v>84</v>
      </c>
      <c r="I84" t="s">
        <v>8</v>
      </c>
      <c r="J84">
        <v>67</v>
      </c>
      <c r="K84">
        <v>85.76</v>
      </c>
      <c r="L84">
        <v>201</v>
      </c>
      <c r="M84">
        <v>257.28000000000003</v>
      </c>
      <c r="N84">
        <v>12</v>
      </c>
      <c r="O84" t="s">
        <v>122</v>
      </c>
      <c r="P84">
        <v>2021</v>
      </c>
    </row>
    <row r="85" spans="1:16" x14ac:dyDescent="0.3">
      <c r="A85" s="12">
        <v>44298</v>
      </c>
      <c r="B85" t="s">
        <v>66</v>
      </c>
      <c r="C85">
        <v>4</v>
      </c>
      <c r="D85" t="s">
        <v>107</v>
      </c>
      <c r="E85" t="s">
        <v>105</v>
      </c>
      <c r="F85">
        <v>0</v>
      </c>
      <c r="G85" t="s">
        <v>67</v>
      </c>
      <c r="H85" t="s">
        <v>61</v>
      </c>
      <c r="I85" t="s">
        <v>108</v>
      </c>
      <c r="J85">
        <v>47</v>
      </c>
      <c r="K85">
        <v>53.11</v>
      </c>
      <c r="L85">
        <v>188</v>
      </c>
      <c r="M85">
        <v>212.44</v>
      </c>
      <c r="N85">
        <v>12</v>
      </c>
      <c r="O85" t="s">
        <v>122</v>
      </c>
      <c r="P85">
        <v>2021</v>
      </c>
    </row>
    <row r="86" spans="1:16" x14ac:dyDescent="0.3">
      <c r="A86" s="12">
        <v>44298</v>
      </c>
      <c r="B86" t="s">
        <v>62</v>
      </c>
      <c r="C86">
        <v>9</v>
      </c>
      <c r="D86" t="s">
        <v>107</v>
      </c>
      <c r="E86" t="s">
        <v>105</v>
      </c>
      <c r="F86">
        <v>0</v>
      </c>
      <c r="G86" t="s">
        <v>63</v>
      </c>
      <c r="H86" t="s">
        <v>61</v>
      </c>
      <c r="I86" t="s">
        <v>108</v>
      </c>
      <c r="J86">
        <v>48</v>
      </c>
      <c r="K86">
        <v>57.120000000000005</v>
      </c>
      <c r="L86">
        <v>432</v>
      </c>
      <c r="M86">
        <v>514.08000000000004</v>
      </c>
      <c r="N86">
        <v>12</v>
      </c>
      <c r="O86" t="s">
        <v>122</v>
      </c>
      <c r="P86">
        <v>2021</v>
      </c>
    </row>
    <row r="87" spans="1:16" x14ac:dyDescent="0.3">
      <c r="A87" s="12">
        <v>44298</v>
      </c>
      <c r="B87" t="s">
        <v>74</v>
      </c>
      <c r="C87">
        <v>13</v>
      </c>
      <c r="D87" t="s">
        <v>107</v>
      </c>
      <c r="E87" t="s">
        <v>106</v>
      </c>
      <c r="F87">
        <v>0</v>
      </c>
      <c r="G87" t="s">
        <v>75</v>
      </c>
      <c r="H87" t="s">
        <v>61</v>
      </c>
      <c r="I87" t="s">
        <v>8</v>
      </c>
      <c r="J87">
        <v>95</v>
      </c>
      <c r="K87">
        <v>119.7</v>
      </c>
      <c r="L87">
        <v>1235</v>
      </c>
      <c r="M87">
        <v>1556.1000000000001</v>
      </c>
      <c r="N87">
        <v>12</v>
      </c>
      <c r="O87" t="s">
        <v>122</v>
      </c>
      <c r="P87">
        <v>2021</v>
      </c>
    </row>
    <row r="88" spans="1:16" x14ac:dyDescent="0.3">
      <c r="A88" s="12">
        <v>44301</v>
      </c>
      <c r="B88" t="s">
        <v>40</v>
      </c>
      <c r="C88">
        <v>3</v>
      </c>
      <c r="D88" t="s">
        <v>107</v>
      </c>
      <c r="E88" t="s">
        <v>105</v>
      </c>
      <c r="F88">
        <v>0</v>
      </c>
      <c r="G88" t="s">
        <v>41</v>
      </c>
      <c r="H88" t="s">
        <v>27</v>
      </c>
      <c r="I88" t="s">
        <v>109</v>
      </c>
      <c r="J88">
        <v>134</v>
      </c>
      <c r="K88">
        <v>156.78</v>
      </c>
      <c r="L88">
        <v>402</v>
      </c>
      <c r="M88">
        <v>470.34000000000003</v>
      </c>
      <c r="N88">
        <v>15</v>
      </c>
      <c r="O88" t="s">
        <v>122</v>
      </c>
      <c r="P88">
        <v>2021</v>
      </c>
    </row>
    <row r="89" spans="1:16" x14ac:dyDescent="0.3">
      <c r="A89" s="12">
        <v>44302</v>
      </c>
      <c r="B89" t="s">
        <v>42</v>
      </c>
      <c r="C89">
        <v>15</v>
      </c>
      <c r="D89" t="s">
        <v>107</v>
      </c>
      <c r="E89" t="s">
        <v>106</v>
      </c>
      <c r="F89">
        <v>0</v>
      </c>
      <c r="G89" t="s">
        <v>43</v>
      </c>
      <c r="H89" t="s">
        <v>27</v>
      </c>
      <c r="I89" t="s">
        <v>110</v>
      </c>
      <c r="J89">
        <v>37</v>
      </c>
      <c r="K89">
        <v>49.21</v>
      </c>
      <c r="L89">
        <v>555</v>
      </c>
      <c r="M89">
        <v>738.15</v>
      </c>
      <c r="N89">
        <v>16</v>
      </c>
      <c r="O89" t="s">
        <v>122</v>
      </c>
      <c r="P89">
        <v>2021</v>
      </c>
    </row>
    <row r="90" spans="1:16" x14ac:dyDescent="0.3">
      <c r="A90" s="12">
        <v>44304</v>
      </c>
      <c r="B90" t="s">
        <v>85</v>
      </c>
      <c r="C90">
        <v>9</v>
      </c>
      <c r="D90" t="s">
        <v>104</v>
      </c>
      <c r="E90" t="s">
        <v>105</v>
      </c>
      <c r="F90">
        <v>0</v>
      </c>
      <c r="G90" t="s">
        <v>86</v>
      </c>
      <c r="H90" t="s">
        <v>84</v>
      </c>
      <c r="I90" t="s">
        <v>8</v>
      </c>
      <c r="J90">
        <v>72</v>
      </c>
      <c r="K90">
        <v>79.92</v>
      </c>
      <c r="L90">
        <v>648</v>
      </c>
      <c r="M90">
        <v>719.28</v>
      </c>
      <c r="N90">
        <v>18</v>
      </c>
      <c r="O90" t="s">
        <v>122</v>
      </c>
      <c r="P90">
        <v>2021</v>
      </c>
    </row>
    <row r="91" spans="1:16" x14ac:dyDescent="0.3">
      <c r="A91" s="12">
        <v>44304</v>
      </c>
      <c r="B91" t="s">
        <v>44</v>
      </c>
      <c r="C91">
        <v>13</v>
      </c>
      <c r="D91" t="s">
        <v>107</v>
      </c>
      <c r="E91" t="s">
        <v>106</v>
      </c>
      <c r="F91">
        <v>0</v>
      </c>
      <c r="G91" t="s">
        <v>45</v>
      </c>
      <c r="H91" t="s">
        <v>27</v>
      </c>
      <c r="I91" t="s">
        <v>109</v>
      </c>
      <c r="J91">
        <v>150</v>
      </c>
      <c r="K91">
        <v>210</v>
      </c>
      <c r="L91">
        <v>1950</v>
      </c>
      <c r="M91">
        <v>2730</v>
      </c>
      <c r="N91">
        <v>18</v>
      </c>
      <c r="O91" t="s">
        <v>122</v>
      </c>
      <c r="P91">
        <v>2021</v>
      </c>
    </row>
    <row r="92" spans="1:16" x14ac:dyDescent="0.3">
      <c r="A92" s="12">
        <v>44309</v>
      </c>
      <c r="B92" t="s">
        <v>93</v>
      </c>
      <c r="C92">
        <v>6</v>
      </c>
      <c r="D92" t="s">
        <v>107</v>
      </c>
      <c r="E92" t="s">
        <v>105</v>
      </c>
      <c r="F92">
        <v>0</v>
      </c>
      <c r="G92" t="s">
        <v>94</v>
      </c>
      <c r="H92" t="s">
        <v>84</v>
      </c>
      <c r="I92" t="s">
        <v>109</v>
      </c>
      <c r="J92">
        <v>120</v>
      </c>
      <c r="K92">
        <v>162</v>
      </c>
      <c r="L92">
        <v>720</v>
      </c>
      <c r="M92">
        <v>972</v>
      </c>
      <c r="N92">
        <v>23</v>
      </c>
      <c r="O92" t="s">
        <v>122</v>
      </c>
      <c r="P92">
        <v>2021</v>
      </c>
    </row>
    <row r="93" spans="1:16" x14ac:dyDescent="0.3">
      <c r="A93" s="12">
        <v>44309</v>
      </c>
      <c r="B93" t="s">
        <v>64</v>
      </c>
      <c r="C93">
        <v>10</v>
      </c>
      <c r="D93" t="s">
        <v>107</v>
      </c>
      <c r="E93" t="s">
        <v>105</v>
      </c>
      <c r="F93">
        <v>0</v>
      </c>
      <c r="G93" t="s">
        <v>65</v>
      </c>
      <c r="H93" t="s">
        <v>61</v>
      </c>
      <c r="I93" t="s">
        <v>110</v>
      </c>
      <c r="J93">
        <v>37</v>
      </c>
      <c r="K93">
        <v>41.81</v>
      </c>
      <c r="L93">
        <v>370</v>
      </c>
      <c r="M93">
        <v>418.1</v>
      </c>
      <c r="N93">
        <v>23</v>
      </c>
      <c r="O93" t="s">
        <v>122</v>
      </c>
      <c r="P93">
        <v>2021</v>
      </c>
    </row>
    <row r="94" spans="1:16" x14ac:dyDescent="0.3">
      <c r="A94" s="12">
        <v>44310</v>
      </c>
      <c r="B94" t="s">
        <v>68</v>
      </c>
      <c r="C94">
        <v>2</v>
      </c>
      <c r="D94" t="s">
        <v>105</v>
      </c>
      <c r="E94" t="s">
        <v>105</v>
      </c>
      <c r="F94">
        <v>0</v>
      </c>
      <c r="G94" t="s">
        <v>69</v>
      </c>
      <c r="H94" t="s">
        <v>61</v>
      </c>
      <c r="I94" t="s">
        <v>109</v>
      </c>
      <c r="J94">
        <v>148</v>
      </c>
      <c r="K94">
        <v>201.28</v>
      </c>
      <c r="L94">
        <v>296</v>
      </c>
      <c r="M94">
        <v>402.56</v>
      </c>
      <c r="N94">
        <v>24</v>
      </c>
      <c r="O94" t="s">
        <v>122</v>
      </c>
      <c r="P94">
        <v>2021</v>
      </c>
    </row>
    <row r="95" spans="1:16" x14ac:dyDescent="0.3">
      <c r="A95" s="12">
        <v>44312</v>
      </c>
      <c r="B95" t="s">
        <v>82</v>
      </c>
      <c r="C95">
        <v>3</v>
      </c>
      <c r="D95" t="s">
        <v>107</v>
      </c>
      <c r="E95" t="s">
        <v>105</v>
      </c>
      <c r="F95">
        <v>0</v>
      </c>
      <c r="G95" t="s">
        <v>83</v>
      </c>
      <c r="H95" t="s">
        <v>84</v>
      </c>
      <c r="I95" t="s">
        <v>8</v>
      </c>
      <c r="J95">
        <v>67</v>
      </c>
      <c r="K95">
        <v>85.76</v>
      </c>
      <c r="L95">
        <v>201</v>
      </c>
      <c r="M95">
        <v>257.28000000000003</v>
      </c>
      <c r="N95">
        <v>26</v>
      </c>
      <c r="O95" t="s">
        <v>122</v>
      </c>
      <c r="P95">
        <v>2021</v>
      </c>
    </row>
    <row r="96" spans="1:16" x14ac:dyDescent="0.3">
      <c r="A96" s="12">
        <v>44315</v>
      </c>
      <c r="B96" t="s">
        <v>68</v>
      </c>
      <c r="C96">
        <v>7</v>
      </c>
      <c r="D96" t="s">
        <v>107</v>
      </c>
      <c r="E96" t="s">
        <v>105</v>
      </c>
      <c r="F96">
        <v>0</v>
      </c>
      <c r="G96" t="s">
        <v>69</v>
      </c>
      <c r="H96" t="s">
        <v>61</v>
      </c>
      <c r="I96" t="s">
        <v>109</v>
      </c>
      <c r="J96">
        <v>148</v>
      </c>
      <c r="K96">
        <v>201.28</v>
      </c>
      <c r="L96">
        <v>1036</v>
      </c>
      <c r="M96">
        <v>1408.96</v>
      </c>
      <c r="N96">
        <v>29</v>
      </c>
      <c r="O96" t="s">
        <v>122</v>
      </c>
      <c r="P96">
        <v>2021</v>
      </c>
    </row>
    <row r="97" spans="1:16" x14ac:dyDescent="0.3">
      <c r="A97" s="12">
        <v>44316</v>
      </c>
      <c r="B97" t="s">
        <v>66</v>
      </c>
      <c r="C97">
        <v>1</v>
      </c>
      <c r="D97" t="s">
        <v>107</v>
      </c>
      <c r="E97" t="s">
        <v>105</v>
      </c>
      <c r="F97">
        <v>0</v>
      </c>
      <c r="G97" t="s">
        <v>67</v>
      </c>
      <c r="H97" t="s">
        <v>61</v>
      </c>
      <c r="I97" t="s">
        <v>108</v>
      </c>
      <c r="J97">
        <v>47</v>
      </c>
      <c r="K97">
        <v>53.11</v>
      </c>
      <c r="L97">
        <v>47</v>
      </c>
      <c r="M97">
        <v>53.11</v>
      </c>
      <c r="N97">
        <v>30</v>
      </c>
      <c r="O97" t="s">
        <v>122</v>
      </c>
      <c r="P97">
        <v>2021</v>
      </c>
    </row>
    <row r="98" spans="1:16" x14ac:dyDescent="0.3">
      <c r="A98" s="12">
        <v>44317</v>
      </c>
      <c r="B98" t="s">
        <v>42</v>
      </c>
      <c r="C98">
        <v>3</v>
      </c>
      <c r="D98" t="s">
        <v>105</v>
      </c>
      <c r="E98" t="s">
        <v>106</v>
      </c>
      <c r="F98">
        <v>0</v>
      </c>
      <c r="G98" t="s">
        <v>43</v>
      </c>
      <c r="H98" t="s">
        <v>27</v>
      </c>
      <c r="I98" t="s">
        <v>110</v>
      </c>
      <c r="J98">
        <v>37</v>
      </c>
      <c r="K98">
        <v>49.21</v>
      </c>
      <c r="L98">
        <v>111</v>
      </c>
      <c r="M98">
        <v>147.63</v>
      </c>
      <c r="N98">
        <v>1</v>
      </c>
      <c r="O98" t="s">
        <v>123</v>
      </c>
      <c r="P98">
        <v>2021</v>
      </c>
    </row>
    <row r="99" spans="1:16" x14ac:dyDescent="0.3">
      <c r="A99" s="12">
        <v>44317</v>
      </c>
      <c r="B99" t="s">
        <v>93</v>
      </c>
      <c r="C99">
        <v>1</v>
      </c>
      <c r="D99" t="s">
        <v>105</v>
      </c>
      <c r="E99" t="s">
        <v>106</v>
      </c>
      <c r="F99">
        <v>0</v>
      </c>
      <c r="G99" t="s">
        <v>94</v>
      </c>
      <c r="H99" t="s">
        <v>84</v>
      </c>
      <c r="I99" t="s">
        <v>109</v>
      </c>
      <c r="J99">
        <v>120</v>
      </c>
      <c r="K99">
        <v>162</v>
      </c>
      <c r="L99">
        <v>120</v>
      </c>
      <c r="M99">
        <v>162</v>
      </c>
      <c r="N99">
        <v>1</v>
      </c>
      <c r="O99" t="s">
        <v>123</v>
      </c>
      <c r="P99">
        <v>2021</v>
      </c>
    </row>
    <row r="100" spans="1:16" x14ac:dyDescent="0.3">
      <c r="A100" s="12">
        <v>44319</v>
      </c>
      <c r="B100" t="s">
        <v>76</v>
      </c>
      <c r="C100">
        <v>3</v>
      </c>
      <c r="D100" t="s">
        <v>105</v>
      </c>
      <c r="E100" t="s">
        <v>105</v>
      </c>
      <c r="F100">
        <v>0</v>
      </c>
      <c r="G100" t="s">
        <v>77</v>
      </c>
      <c r="H100" t="s">
        <v>61</v>
      </c>
      <c r="I100" t="s">
        <v>108</v>
      </c>
      <c r="J100">
        <v>55</v>
      </c>
      <c r="K100">
        <v>58.3</v>
      </c>
      <c r="L100">
        <v>165</v>
      </c>
      <c r="M100">
        <v>174.89999999999998</v>
      </c>
      <c r="N100">
        <v>3</v>
      </c>
      <c r="O100" t="s">
        <v>123</v>
      </c>
      <c r="P100">
        <v>2021</v>
      </c>
    </row>
    <row r="101" spans="1:16" x14ac:dyDescent="0.3">
      <c r="A101" s="12">
        <v>44320</v>
      </c>
      <c r="B101" t="s">
        <v>36</v>
      </c>
      <c r="C101">
        <v>13</v>
      </c>
      <c r="D101" t="s">
        <v>105</v>
      </c>
      <c r="E101" t="s">
        <v>105</v>
      </c>
      <c r="F101">
        <v>0</v>
      </c>
      <c r="G101" t="s">
        <v>37</v>
      </c>
      <c r="H101" t="s">
        <v>27</v>
      </c>
      <c r="I101" t="s">
        <v>110</v>
      </c>
      <c r="J101">
        <v>12</v>
      </c>
      <c r="K101">
        <v>15.719999999999999</v>
      </c>
      <c r="L101">
        <v>156</v>
      </c>
      <c r="M101">
        <v>204.35999999999999</v>
      </c>
      <c r="N101">
        <v>4</v>
      </c>
      <c r="O101" t="s">
        <v>123</v>
      </c>
      <c r="P101">
        <v>2021</v>
      </c>
    </row>
    <row r="102" spans="1:16" x14ac:dyDescent="0.3">
      <c r="A102" s="12">
        <v>44320</v>
      </c>
      <c r="B102" t="s">
        <v>34</v>
      </c>
      <c r="C102">
        <v>4</v>
      </c>
      <c r="D102" t="s">
        <v>107</v>
      </c>
      <c r="E102" t="s">
        <v>106</v>
      </c>
      <c r="F102">
        <v>0</v>
      </c>
      <c r="G102" t="s">
        <v>35</v>
      </c>
      <c r="H102" t="s">
        <v>27</v>
      </c>
      <c r="I102" t="s">
        <v>8</v>
      </c>
      <c r="J102">
        <v>112</v>
      </c>
      <c r="K102">
        <v>146.72</v>
      </c>
      <c r="L102">
        <v>448</v>
      </c>
      <c r="M102">
        <v>586.88</v>
      </c>
      <c r="N102">
        <v>4</v>
      </c>
      <c r="O102" t="s">
        <v>123</v>
      </c>
      <c r="P102">
        <v>2021</v>
      </c>
    </row>
    <row r="103" spans="1:16" x14ac:dyDescent="0.3">
      <c r="A103" s="12">
        <v>44321</v>
      </c>
      <c r="B103" t="s">
        <v>23</v>
      </c>
      <c r="C103">
        <v>13</v>
      </c>
      <c r="D103" t="s">
        <v>107</v>
      </c>
      <c r="E103" t="s">
        <v>106</v>
      </c>
      <c r="F103">
        <v>0</v>
      </c>
      <c r="G103" t="s">
        <v>24</v>
      </c>
      <c r="H103" t="s">
        <v>7</v>
      </c>
      <c r="I103" t="s">
        <v>110</v>
      </c>
      <c r="J103">
        <v>6</v>
      </c>
      <c r="K103">
        <v>7.8599999999999994</v>
      </c>
      <c r="L103">
        <v>78</v>
      </c>
      <c r="M103">
        <v>102.17999999999999</v>
      </c>
      <c r="N103">
        <v>5</v>
      </c>
      <c r="O103" t="s">
        <v>123</v>
      </c>
      <c r="P103">
        <v>2021</v>
      </c>
    </row>
    <row r="104" spans="1:16" x14ac:dyDescent="0.3">
      <c r="A104" s="12">
        <v>44322</v>
      </c>
      <c r="B104" t="s">
        <v>21</v>
      </c>
      <c r="C104">
        <v>15</v>
      </c>
      <c r="D104" t="s">
        <v>107</v>
      </c>
      <c r="E104" t="s">
        <v>105</v>
      </c>
      <c r="F104">
        <v>0</v>
      </c>
      <c r="G104" t="s">
        <v>22</v>
      </c>
      <c r="H104" t="s">
        <v>7</v>
      </c>
      <c r="I104" t="s">
        <v>8</v>
      </c>
      <c r="J104">
        <v>83</v>
      </c>
      <c r="K104">
        <v>94.62</v>
      </c>
      <c r="L104">
        <v>1245</v>
      </c>
      <c r="M104">
        <v>1419.3000000000002</v>
      </c>
      <c r="N104">
        <v>6</v>
      </c>
      <c r="O104" t="s">
        <v>123</v>
      </c>
      <c r="P104">
        <v>2021</v>
      </c>
    </row>
    <row r="105" spans="1:16" x14ac:dyDescent="0.3">
      <c r="A105" s="12">
        <v>44322</v>
      </c>
      <c r="B105" t="s">
        <v>23</v>
      </c>
      <c r="C105">
        <v>6</v>
      </c>
      <c r="D105" t="s">
        <v>105</v>
      </c>
      <c r="E105" t="s">
        <v>105</v>
      </c>
      <c r="F105">
        <v>0</v>
      </c>
      <c r="G105" t="s">
        <v>24</v>
      </c>
      <c r="H105" t="s">
        <v>7</v>
      </c>
      <c r="I105" t="s">
        <v>110</v>
      </c>
      <c r="J105">
        <v>6</v>
      </c>
      <c r="K105">
        <v>7.8599999999999994</v>
      </c>
      <c r="L105">
        <v>36</v>
      </c>
      <c r="M105">
        <v>47.16</v>
      </c>
      <c r="N105">
        <v>6</v>
      </c>
      <c r="O105" t="s">
        <v>123</v>
      </c>
      <c r="P105">
        <v>2021</v>
      </c>
    </row>
    <row r="106" spans="1:16" x14ac:dyDescent="0.3">
      <c r="A106" s="12">
        <v>44323</v>
      </c>
      <c r="B106" t="s">
        <v>42</v>
      </c>
      <c r="C106">
        <v>1</v>
      </c>
      <c r="D106" t="s">
        <v>107</v>
      </c>
      <c r="E106" t="s">
        <v>106</v>
      </c>
      <c r="F106">
        <v>0</v>
      </c>
      <c r="G106" t="s">
        <v>43</v>
      </c>
      <c r="H106" t="s">
        <v>27</v>
      </c>
      <c r="I106" t="s">
        <v>110</v>
      </c>
      <c r="J106">
        <v>37</v>
      </c>
      <c r="K106">
        <v>49.21</v>
      </c>
      <c r="L106">
        <v>37</v>
      </c>
      <c r="M106">
        <v>49.21</v>
      </c>
      <c r="N106">
        <v>7</v>
      </c>
      <c r="O106" t="s">
        <v>123</v>
      </c>
      <c r="P106">
        <v>2021</v>
      </c>
    </row>
    <row r="107" spans="1:16" x14ac:dyDescent="0.3">
      <c r="A107" s="12">
        <v>44325</v>
      </c>
      <c r="B107" t="s">
        <v>38</v>
      </c>
      <c r="C107">
        <v>6</v>
      </c>
      <c r="D107" t="s">
        <v>105</v>
      </c>
      <c r="E107" t="s">
        <v>105</v>
      </c>
      <c r="F107">
        <v>0</v>
      </c>
      <c r="G107" t="s">
        <v>39</v>
      </c>
      <c r="H107" t="s">
        <v>27</v>
      </c>
      <c r="I107" t="s">
        <v>110</v>
      </c>
      <c r="J107">
        <v>13</v>
      </c>
      <c r="K107">
        <v>16.64</v>
      </c>
      <c r="L107">
        <v>78</v>
      </c>
      <c r="M107">
        <v>99.84</v>
      </c>
      <c r="N107">
        <v>9</v>
      </c>
      <c r="O107" t="s">
        <v>123</v>
      </c>
      <c r="P107">
        <v>2021</v>
      </c>
    </row>
    <row r="108" spans="1:16" x14ac:dyDescent="0.3">
      <c r="A108" s="12">
        <v>44325</v>
      </c>
      <c r="B108" t="s">
        <v>64</v>
      </c>
      <c r="C108">
        <v>8</v>
      </c>
      <c r="D108" t="s">
        <v>107</v>
      </c>
      <c r="E108" t="s">
        <v>106</v>
      </c>
      <c r="F108">
        <v>0</v>
      </c>
      <c r="G108" t="s">
        <v>65</v>
      </c>
      <c r="H108" t="s">
        <v>61</v>
      </c>
      <c r="I108" t="s">
        <v>110</v>
      </c>
      <c r="J108">
        <v>37</v>
      </c>
      <c r="K108">
        <v>41.81</v>
      </c>
      <c r="L108">
        <v>296</v>
      </c>
      <c r="M108">
        <v>334.48</v>
      </c>
      <c r="N108">
        <v>9</v>
      </c>
      <c r="O108" t="s">
        <v>123</v>
      </c>
      <c r="P108">
        <v>2021</v>
      </c>
    </row>
    <row r="109" spans="1:16" x14ac:dyDescent="0.3">
      <c r="A109" s="12">
        <v>44328</v>
      </c>
      <c r="B109" t="s">
        <v>38</v>
      </c>
      <c r="C109">
        <v>3</v>
      </c>
      <c r="D109" t="s">
        <v>107</v>
      </c>
      <c r="E109" t="s">
        <v>105</v>
      </c>
      <c r="F109">
        <v>0</v>
      </c>
      <c r="G109" t="s">
        <v>39</v>
      </c>
      <c r="H109" t="s">
        <v>27</v>
      </c>
      <c r="I109" t="s">
        <v>110</v>
      </c>
      <c r="J109">
        <v>13</v>
      </c>
      <c r="K109">
        <v>16.64</v>
      </c>
      <c r="L109">
        <v>39</v>
      </c>
      <c r="M109">
        <v>49.92</v>
      </c>
      <c r="N109">
        <v>12</v>
      </c>
      <c r="O109" t="s">
        <v>123</v>
      </c>
      <c r="P109">
        <v>2021</v>
      </c>
    </row>
    <row r="110" spans="1:16" x14ac:dyDescent="0.3">
      <c r="A110" s="12">
        <v>44328</v>
      </c>
      <c r="B110" t="s">
        <v>78</v>
      </c>
      <c r="C110">
        <v>15</v>
      </c>
      <c r="D110" t="s">
        <v>107</v>
      </c>
      <c r="E110" t="s">
        <v>105</v>
      </c>
      <c r="F110">
        <v>0</v>
      </c>
      <c r="G110" t="s">
        <v>79</v>
      </c>
      <c r="H110" t="s">
        <v>61</v>
      </c>
      <c r="I110" t="s">
        <v>110</v>
      </c>
      <c r="J110">
        <v>5</v>
      </c>
      <c r="K110">
        <v>6.7</v>
      </c>
      <c r="L110">
        <v>75</v>
      </c>
      <c r="M110">
        <v>100.5</v>
      </c>
      <c r="N110">
        <v>12</v>
      </c>
      <c r="O110" t="s">
        <v>123</v>
      </c>
      <c r="P110">
        <v>2021</v>
      </c>
    </row>
    <row r="111" spans="1:16" x14ac:dyDescent="0.3">
      <c r="A111" s="12">
        <v>44329</v>
      </c>
      <c r="B111" t="s">
        <v>66</v>
      </c>
      <c r="C111">
        <v>4</v>
      </c>
      <c r="D111" t="s">
        <v>107</v>
      </c>
      <c r="E111" t="s">
        <v>105</v>
      </c>
      <c r="F111">
        <v>0</v>
      </c>
      <c r="G111" t="s">
        <v>67</v>
      </c>
      <c r="H111" t="s">
        <v>61</v>
      </c>
      <c r="I111" t="s">
        <v>108</v>
      </c>
      <c r="J111">
        <v>47</v>
      </c>
      <c r="K111">
        <v>53.11</v>
      </c>
      <c r="L111">
        <v>188</v>
      </c>
      <c r="M111">
        <v>212.44</v>
      </c>
      <c r="N111">
        <v>13</v>
      </c>
      <c r="O111" t="s">
        <v>123</v>
      </c>
      <c r="P111">
        <v>2021</v>
      </c>
    </row>
    <row r="112" spans="1:16" x14ac:dyDescent="0.3">
      <c r="A112" s="12">
        <v>44336</v>
      </c>
      <c r="B112" t="s">
        <v>93</v>
      </c>
      <c r="C112">
        <v>2</v>
      </c>
      <c r="D112" t="s">
        <v>105</v>
      </c>
      <c r="E112" t="s">
        <v>106</v>
      </c>
      <c r="F112">
        <v>0</v>
      </c>
      <c r="G112" t="s">
        <v>94</v>
      </c>
      <c r="H112" t="s">
        <v>84</v>
      </c>
      <c r="I112" t="s">
        <v>109</v>
      </c>
      <c r="J112">
        <v>120</v>
      </c>
      <c r="K112">
        <v>162</v>
      </c>
      <c r="L112">
        <v>240</v>
      </c>
      <c r="M112">
        <v>324</v>
      </c>
      <c r="N112">
        <v>20</v>
      </c>
      <c r="O112" t="s">
        <v>123</v>
      </c>
      <c r="P112">
        <v>2021</v>
      </c>
    </row>
    <row r="113" spans="1:16" x14ac:dyDescent="0.3">
      <c r="A113" s="12">
        <v>44339</v>
      </c>
      <c r="B113" t="s">
        <v>89</v>
      </c>
      <c r="C113">
        <v>11</v>
      </c>
      <c r="D113" t="s">
        <v>107</v>
      </c>
      <c r="E113" t="s">
        <v>105</v>
      </c>
      <c r="F113">
        <v>0</v>
      </c>
      <c r="G113" t="s">
        <v>90</v>
      </c>
      <c r="H113" t="s">
        <v>84</v>
      </c>
      <c r="I113" t="s">
        <v>8</v>
      </c>
      <c r="J113">
        <v>90</v>
      </c>
      <c r="K113">
        <v>115.2</v>
      </c>
      <c r="L113">
        <v>990</v>
      </c>
      <c r="M113">
        <v>1267.2</v>
      </c>
      <c r="N113">
        <v>23</v>
      </c>
      <c r="O113" t="s">
        <v>123</v>
      </c>
      <c r="P113">
        <v>2021</v>
      </c>
    </row>
    <row r="114" spans="1:16" x14ac:dyDescent="0.3">
      <c r="A114" s="12">
        <v>44346</v>
      </c>
      <c r="B114" t="s">
        <v>53</v>
      </c>
      <c r="C114">
        <v>13</v>
      </c>
      <c r="D114" t="s">
        <v>105</v>
      </c>
      <c r="E114" t="s">
        <v>105</v>
      </c>
      <c r="F114">
        <v>0</v>
      </c>
      <c r="G114" t="s">
        <v>54</v>
      </c>
      <c r="H114" t="s">
        <v>48</v>
      </c>
      <c r="I114" t="s">
        <v>109</v>
      </c>
      <c r="J114">
        <v>141</v>
      </c>
      <c r="K114">
        <v>149.46</v>
      </c>
      <c r="L114">
        <v>1833</v>
      </c>
      <c r="M114">
        <v>1942.98</v>
      </c>
      <c r="N114">
        <v>30</v>
      </c>
      <c r="O114" t="s">
        <v>123</v>
      </c>
      <c r="P114">
        <v>2021</v>
      </c>
    </row>
    <row r="115" spans="1:16" x14ac:dyDescent="0.3">
      <c r="A115" s="12">
        <v>44346</v>
      </c>
      <c r="B115" t="s">
        <v>32</v>
      </c>
      <c r="C115">
        <v>6</v>
      </c>
      <c r="D115" t="s">
        <v>105</v>
      </c>
      <c r="E115" t="s">
        <v>106</v>
      </c>
      <c r="F115">
        <v>0</v>
      </c>
      <c r="G115" t="s">
        <v>33</v>
      </c>
      <c r="H115" t="s">
        <v>27</v>
      </c>
      <c r="I115" t="s">
        <v>8</v>
      </c>
      <c r="J115">
        <v>112</v>
      </c>
      <c r="K115">
        <v>122.08</v>
      </c>
      <c r="L115">
        <v>672</v>
      </c>
      <c r="M115">
        <v>732.48</v>
      </c>
      <c r="N115">
        <v>30</v>
      </c>
      <c r="O115" t="s">
        <v>123</v>
      </c>
      <c r="P115">
        <v>2021</v>
      </c>
    </row>
    <row r="116" spans="1:16" x14ac:dyDescent="0.3">
      <c r="A116" s="12">
        <v>44350</v>
      </c>
      <c r="B116" t="s">
        <v>49</v>
      </c>
      <c r="C116">
        <v>10</v>
      </c>
      <c r="D116" t="s">
        <v>107</v>
      </c>
      <c r="E116" t="s">
        <v>106</v>
      </c>
      <c r="F116">
        <v>0</v>
      </c>
      <c r="G116" t="s">
        <v>50</v>
      </c>
      <c r="H116" t="s">
        <v>48</v>
      </c>
      <c r="I116" t="s">
        <v>109</v>
      </c>
      <c r="J116">
        <v>126</v>
      </c>
      <c r="K116">
        <v>162.54</v>
      </c>
      <c r="L116">
        <v>1260</v>
      </c>
      <c r="M116">
        <v>1625.3999999999999</v>
      </c>
      <c r="N116">
        <v>3</v>
      </c>
      <c r="O116" t="s">
        <v>124</v>
      </c>
      <c r="P116">
        <v>2021</v>
      </c>
    </row>
    <row r="117" spans="1:16" x14ac:dyDescent="0.3">
      <c r="A117" s="12">
        <v>44351</v>
      </c>
      <c r="B117" t="s">
        <v>46</v>
      </c>
      <c r="C117">
        <v>8</v>
      </c>
      <c r="D117" t="s">
        <v>104</v>
      </c>
      <c r="E117" t="s">
        <v>105</v>
      </c>
      <c r="F117">
        <v>0</v>
      </c>
      <c r="G117" t="s">
        <v>47</v>
      </c>
      <c r="H117" t="s">
        <v>48</v>
      </c>
      <c r="I117" t="s">
        <v>108</v>
      </c>
      <c r="J117">
        <v>61</v>
      </c>
      <c r="K117">
        <v>76.25</v>
      </c>
      <c r="L117">
        <v>488</v>
      </c>
      <c r="M117">
        <v>610</v>
      </c>
      <c r="N117">
        <v>4</v>
      </c>
      <c r="O117" t="s">
        <v>124</v>
      </c>
      <c r="P117">
        <v>2021</v>
      </c>
    </row>
    <row r="118" spans="1:16" x14ac:dyDescent="0.3">
      <c r="A118" s="12">
        <v>44351</v>
      </c>
      <c r="B118" t="s">
        <v>46</v>
      </c>
      <c r="C118">
        <v>12</v>
      </c>
      <c r="D118" t="s">
        <v>105</v>
      </c>
      <c r="E118" t="s">
        <v>106</v>
      </c>
      <c r="F118">
        <v>0</v>
      </c>
      <c r="G118" t="s">
        <v>47</v>
      </c>
      <c r="H118" t="s">
        <v>48</v>
      </c>
      <c r="I118" t="s">
        <v>108</v>
      </c>
      <c r="J118">
        <v>61</v>
      </c>
      <c r="K118">
        <v>76.25</v>
      </c>
      <c r="L118">
        <v>732</v>
      </c>
      <c r="M118">
        <v>915</v>
      </c>
      <c r="N118">
        <v>4</v>
      </c>
      <c r="O118" t="s">
        <v>124</v>
      </c>
      <c r="P118">
        <v>2021</v>
      </c>
    </row>
    <row r="119" spans="1:16" x14ac:dyDescent="0.3">
      <c r="A119" s="12">
        <v>44352</v>
      </c>
      <c r="B119" t="s">
        <v>51</v>
      </c>
      <c r="C119">
        <v>15</v>
      </c>
      <c r="D119" t="s">
        <v>104</v>
      </c>
      <c r="E119" t="s">
        <v>105</v>
      </c>
      <c r="F119">
        <v>0</v>
      </c>
      <c r="G119" t="s">
        <v>52</v>
      </c>
      <c r="H119" t="s">
        <v>48</v>
      </c>
      <c r="I119" t="s">
        <v>109</v>
      </c>
      <c r="J119">
        <v>121</v>
      </c>
      <c r="K119">
        <v>141.57</v>
      </c>
      <c r="L119">
        <v>1815</v>
      </c>
      <c r="M119">
        <v>2123.5499999999997</v>
      </c>
      <c r="N119">
        <v>5</v>
      </c>
      <c r="O119" t="s">
        <v>124</v>
      </c>
      <c r="P119">
        <v>2021</v>
      </c>
    </row>
    <row r="120" spans="1:16" x14ac:dyDescent="0.3">
      <c r="A120" s="12">
        <v>44352</v>
      </c>
      <c r="B120" t="s">
        <v>78</v>
      </c>
      <c r="C120">
        <v>10</v>
      </c>
      <c r="D120" t="s">
        <v>107</v>
      </c>
      <c r="E120" t="s">
        <v>105</v>
      </c>
      <c r="F120">
        <v>0</v>
      </c>
      <c r="G120" t="s">
        <v>79</v>
      </c>
      <c r="H120" t="s">
        <v>61</v>
      </c>
      <c r="I120" t="s">
        <v>110</v>
      </c>
      <c r="J120">
        <v>5</v>
      </c>
      <c r="K120">
        <v>6.7</v>
      </c>
      <c r="L120">
        <v>50</v>
      </c>
      <c r="M120">
        <v>67</v>
      </c>
      <c r="N120">
        <v>5</v>
      </c>
      <c r="O120" t="s">
        <v>124</v>
      </c>
      <c r="P120">
        <v>2021</v>
      </c>
    </row>
    <row r="121" spans="1:16" x14ac:dyDescent="0.3">
      <c r="A121" s="12">
        <v>44353</v>
      </c>
      <c r="B121" t="s">
        <v>74</v>
      </c>
      <c r="C121">
        <v>6</v>
      </c>
      <c r="D121" t="s">
        <v>107</v>
      </c>
      <c r="E121" t="s">
        <v>105</v>
      </c>
      <c r="F121">
        <v>0</v>
      </c>
      <c r="G121" t="s">
        <v>75</v>
      </c>
      <c r="H121" t="s">
        <v>61</v>
      </c>
      <c r="I121" t="s">
        <v>8</v>
      </c>
      <c r="J121">
        <v>95</v>
      </c>
      <c r="K121">
        <v>119.7</v>
      </c>
      <c r="L121">
        <v>570</v>
      </c>
      <c r="M121">
        <v>718.2</v>
      </c>
      <c r="N121">
        <v>6</v>
      </c>
      <c r="O121" t="s">
        <v>124</v>
      </c>
      <c r="P121">
        <v>2021</v>
      </c>
    </row>
    <row r="122" spans="1:16" x14ac:dyDescent="0.3">
      <c r="A122" s="12">
        <v>44355</v>
      </c>
      <c r="B122" t="s">
        <v>64</v>
      </c>
      <c r="C122">
        <v>11</v>
      </c>
      <c r="D122" t="s">
        <v>107</v>
      </c>
      <c r="E122" t="s">
        <v>105</v>
      </c>
      <c r="F122">
        <v>0</v>
      </c>
      <c r="G122" t="s">
        <v>65</v>
      </c>
      <c r="H122" t="s">
        <v>61</v>
      </c>
      <c r="I122" t="s">
        <v>110</v>
      </c>
      <c r="J122">
        <v>37</v>
      </c>
      <c r="K122">
        <v>41.81</v>
      </c>
      <c r="L122">
        <v>407</v>
      </c>
      <c r="M122">
        <v>459.91</v>
      </c>
      <c r="N122">
        <v>8</v>
      </c>
      <c r="O122" t="s">
        <v>124</v>
      </c>
      <c r="P122">
        <v>2021</v>
      </c>
    </row>
    <row r="123" spans="1:16" x14ac:dyDescent="0.3">
      <c r="A123" s="12">
        <v>44355</v>
      </c>
      <c r="B123" t="s">
        <v>13</v>
      </c>
      <c r="C123">
        <v>11</v>
      </c>
      <c r="D123" t="s">
        <v>104</v>
      </c>
      <c r="E123" t="s">
        <v>106</v>
      </c>
      <c r="F123">
        <v>0</v>
      </c>
      <c r="G123" t="s">
        <v>14</v>
      </c>
      <c r="H123" t="s">
        <v>7</v>
      </c>
      <c r="I123" t="s">
        <v>108</v>
      </c>
      <c r="J123">
        <v>44</v>
      </c>
      <c r="K123">
        <v>48.84</v>
      </c>
      <c r="L123">
        <v>484</v>
      </c>
      <c r="M123">
        <v>537.24</v>
      </c>
      <c r="N123">
        <v>8</v>
      </c>
      <c r="O123" t="s">
        <v>124</v>
      </c>
      <c r="P123">
        <v>2021</v>
      </c>
    </row>
    <row r="124" spans="1:16" x14ac:dyDescent="0.3">
      <c r="A124" s="12">
        <v>44356</v>
      </c>
      <c r="B124" t="s">
        <v>5</v>
      </c>
      <c r="C124">
        <v>7</v>
      </c>
      <c r="D124" t="s">
        <v>107</v>
      </c>
      <c r="E124" t="s">
        <v>105</v>
      </c>
      <c r="F124">
        <v>0</v>
      </c>
      <c r="G124" t="s">
        <v>6</v>
      </c>
      <c r="H124" t="s">
        <v>7</v>
      </c>
      <c r="I124" t="s">
        <v>8</v>
      </c>
      <c r="J124">
        <v>98</v>
      </c>
      <c r="K124">
        <v>103.88</v>
      </c>
      <c r="L124">
        <v>686</v>
      </c>
      <c r="M124">
        <v>727.16</v>
      </c>
      <c r="N124">
        <v>9</v>
      </c>
      <c r="O124" t="s">
        <v>124</v>
      </c>
      <c r="P124">
        <v>2021</v>
      </c>
    </row>
    <row r="125" spans="1:16" x14ac:dyDescent="0.3">
      <c r="A125" s="12">
        <v>44358</v>
      </c>
      <c r="B125" t="s">
        <v>72</v>
      </c>
      <c r="C125">
        <v>12</v>
      </c>
      <c r="D125" t="s">
        <v>104</v>
      </c>
      <c r="E125" t="s">
        <v>106</v>
      </c>
      <c r="F125">
        <v>0</v>
      </c>
      <c r="G125" t="s">
        <v>73</v>
      </c>
      <c r="H125" t="s">
        <v>61</v>
      </c>
      <c r="I125" t="s">
        <v>8</v>
      </c>
      <c r="J125">
        <v>89</v>
      </c>
      <c r="K125">
        <v>117.48</v>
      </c>
      <c r="L125">
        <v>1068</v>
      </c>
      <c r="M125">
        <v>1409.76</v>
      </c>
      <c r="N125">
        <v>11</v>
      </c>
      <c r="O125" t="s">
        <v>124</v>
      </c>
      <c r="P125">
        <v>2021</v>
      </c>
    </row>
    <row r="126" spans="1:16" x14ac:dyDescent="0.3">
      <c r="A126" s="12">
        <v>44359</v>
      </c>
      <c r="B126" t="s">
        <v>91</v>
      </c>
      <c r="C126">
        <v>6</v>
      </c>
      <c r="D126" t="s">
        <v>107</v>
      </c>
      <c r="E126" t="s">
        <v>105</v>
      </c>
      <c r="F126">
        <v>0</v>
      </c>
      <c r="G126" t="s">
        <v>92</v>
      </c>
      <c r="H126" t="s">
        <v>84</v>
      </c>
      <c r="I126" t="s">
        <v>109</v>
      </c>
      <c r="J126">
        <v>138</v>
      </c>
      <c r="K126">
        <v>173.88</v>
      </c>
      <c r="L126">
        <v>828</v>
      </c>
      <c r="M126">
        <v>1043.28</v>
      </c>
      <c r="N126">
        <v>12</v>
      </c>
      <c r="O126" t="s">
        <v>124</v>
      </c>
      <c r="P126">
        <v>2021</v>
      </c>
    </row>
    <row r="127" spans="1:16" x14ac:dyDescent="0.3">
      <c r="A127" s="12">
        <v>44361</v>
      </c>
      <c r="B127" t="s">
        <v>57</v>
      </c>
      <c r="C127">
        <v>10</v>
      </c>
      <c r="D127" t="s">
        <v>105</v>
      </c>
      <c r="E127" t="s">
        <v>106</v>
      </c>
      <c r="F127">
        <v>0</v>
      </c>
      <c r="G127" t="s">
        <v>58</v>
      </c>
      <c r="H127" t="s">
        <v>48</v>
      </c>
      <c r="I127" t="s">
        <v>110</v>
      </c>
      <c r="J127">
        <v>7</v>
      </c>
      <c r="K127">
        <v>8.33</v>
      </c>
      <c r="L127">
        <v>70</v>
      </c>
      <c r="M127">
        <v>83.3</v>
      </c>
      <c r="N127">
        <v>14</v>
      </c>
      <c r="O127" t="s">
        <v>124</v>
      </c>
      <c r="P127">
        <v>2021</v>
      </c>
    </row>
    <row r="128" spans="1:16" x14ac:dyDescent="0.3">
      <c r="A128" s="12">
        <v>44363</v>
      </c>
      <c r="B128" t="s">
        <v>44</v>
      </c>
      <c r="C128">
        <v>5</v>
      </c>
      <c r="D128" t="s">
        <v>104</v>
      </c>
      <c r="E128" t="s">
        <v>106</v>
      </c>
      <c r="F128">
        <v>0</v>
      </c>
      <c r="G128" t="s">
        <v>45</v>
      </c>
      <c r="H128" t="s">
        <v>27</v>
      </c>
      <c r="I128" t="s">
        <v>109</v>
      </c>
      <c r="J128">
        <v>150</v>
      </c>
      <c r="K128">
        <v>210</v>
      </c>
      <c r="L128">
        <v>750</v>
      </c>
      <c r="M128">
        <v>1050</v>
      </c>
      <c r="N128">
        <v>16</v>
      </c>
      <c r="O128" t="s">
        <v>124</v>
      </c>
      <c r="P128">
        <v>2021</v>
      </c>
    </row>
    <row r="129" spans="1:16" x14ac:dyDescent="0.3">
      <c r="A129" s="12">
        <v>44363</v>
      </c>
      <c r="B129" t="s">
        <v>36</v>
      </c>
      <c r="C129">
        <v>12</v>
      </c>
      <c r="D129" t="s">
        <v>105</v>
      </c>
      <c r="E129" t="s">
        <v>106</v>
      </c>
      <c r="F129">
        <v>0</v>
      </c>
      <c r="G129" t="s">
        <v>37</v>
      </c>
      <c r="H129" t="s">
        <v>27</v>
      </c>
      <c r="I129" t="s">
        <v>110</v>
      </c>
      <c r="J129">
        <v>12</v>
      </c>
      <c r="K129">
        <v>15.719999999999999</v>
      </c>
      <c r="L129">
        <v>144</v>
      </c>
      <c r="M129">
        <v>188.64</v>
      </c>
      <c r="N129">
        <v>16</v>
      </c>
      <c r="O129" t="s">
        <v>124</v>
      </c>
      <c r="P129">
        <v>2021</v>
      </c>
    </row>
    <row r="130" spans="1:16" x14ac:dyDescent="0.3">
      <c r="A130" s="12">
        <v>44363</v>
      </c>
      <c r="B130" t="s">
        <v>87</v>
      </c>
      <c r="C130">
        <v>11</v>
      </c>
      <c r="D130" t="s">
        <v>107</v>
      </c>
      <c r="E130" t="s">
        <v>106</v>
      </c>
      <c r="F130">
        <v>0</v>
      </c>
      <c r="G130" t="s">
        <v>88</v>
      </c>
      <c r="H130" t="s">
        <v>84</v>
      </c>
      <c r="I130" t="s">
        <v>110</v>
      </c>
      <c r="J130">
        <v>37</v>
      </c>
      <c r="K130">
        <v>42.55</v>
      </c>
      <c r="L130">
        <v>407</v>
      </c>
      <c r="M130">
        <v>468.04999999999995</v>
      </c>
      <c r="N130">
        <v>16</v>
      </c>
      <c r="O130" t="s">
        <v>124</v>
      </c>
      <c r="P130">
        <v>2021</v>
      </c>
    </row>
    <row r="131" spans="1:16" x14ac:dyDescent="0.3">
      <c r="A131" s="12">
        <v>44365</v>
      </c>
      <c r="B131" t="s">
        <v>57</v>
      </c>
      <c r="C131">
        <v>13</v>
      </c>
      <c r="D131" t="s">
        <v>107</v>
      </c>
      <c r="E131" t="s">
        <v>106</v>
      </c>
      <c r="F131">
        <v>0</v>
      </c>
      <c r="G131" t="s">
        <v>58</v>
      </c>
      <c r="H131" t="s">
        <v>48</v>
      </c>
      <c r="I131" t="s">
        <v>110</v>
      </c>
      <c r="J131">
        <v>7</v>
      </c>
      <c r="K131">
        <v>8.33</v>
      </c>
      <c r="L131">
        <v>91</v>
      </c>
      <c r="M131">
        <v>108.29</v>
      </c>
      <c r="N131">
        <v>18</v>
      </c>
      <c r="O131" t="s">
        <v>124</v>
      </c>
      <c r="P131">
        <v>2021</v>
      </c>
    </row>
    <row r="132" spans="1:16" x14ac:dyDescent="0.3">
      <c r="A132" s="12">
        <v>44366</v>
      </c>
      <c r="B132" t="s">
        <v>91</v>
      </c>
      <c r="C132">
        <v>5</v>
      </c>
      <c r="D132" t="s">
        <v>107</v>
      </c>
      <c r="E132" t="s">
        <v>105</v>
      </c>
      <c r="F132">
        <v>0</v>
      </c>
      <c r="G132" t="s">
        <v>92</v>
      </c>
      <c r="H132" t="s">
        <v>84</v>
      </c>
      <c r="I132" t="s">
        <v>109</v>
      </c>
      <c r="J132">
        <v>138</v>
      </c>
      <c r="K132">
        <v>173.88</v>
      </c>
      <c r="L132">
        <v>690</v>
      </c>
      <c r="M132">
        <v>869.4</v>
      </c>
      <c r="N132">
        <v>19</v>
      </c>
      <c r="O132" t="s">
        <v>124</v>
      </c>
      <c r="P132">
        <v>2021</v>
      </c>
    </row>
    <row r="133" spans="1:16" x14ac:dyDescent="0.3">
      <c r="A133" s="12">
        <v>44367</v>
      </c>
      <c r="B133" t="s">
        <v>38</v>
      </c>
      <c r="C133">
        <v>1</v>
      </c>
      <c r="D133" t="s">
        <v>104</v>
      </c>
      <c r="E133" t="s">
        <v>106</v>
      </c>
      <c r="F133">
        <v>0</v>
      </c>
      <c r="G133" t="s">
        <v>39</v>
      </c>
      <c r="H133" t="s">
        <v>27</v>
      </c>
      <c r="I133" t="s">
        <v>110</v>
      </c>
      <c r="J133">
        <v>13</v>
      </c>
      <c r="K133">
        <v>16.64</v>
      </c>
      <c r="L133">
        <v>13</v>
      </c>
      <c r="M133">
        <v>16.64</v>
      </c>
      <c r="N133">
        <v>20</v>
      </c>
      <c r="O133" t="s">
        <v>124</v>
      </c>
      <c r="P133">
        <v>2021</v>
      </c>
    </row>
    <row r="134" spans="1:16" x14ac:dyDescent="0.3">
      <c r="A134" s="12">
        <v>44370</v>
      </c>
      <c r="B134" t="s">
        <v>38</v>
      </c>
      <c r="C134">
        <v>4</v>
      </c>
      <c r="D134" t="s">
        <v>107</v>
      </c>
      <c r="E134" t="s">
        <v>105</v>
      </c>
      <c r="F134">
        <v>0</v>
      </c>
      <c r="G134" t="s">
        <v>39</v>
      </c>
      <c r="H134" t="s">
        <v>27</v>
      </c>
      <c r="I134" t="s">
        <v>110</v>
      </c>
      <c r="J134">
        <v>13</v>
      </c>
      <c r="K134">
        <v>16.64</v>
      </c>
      <c r="L134">
        <v>52</v>
      </c>
      <c r="M134">
        <v>66.56</v>
      </c>
      <c r="N134">
        <v>23</v>
      </c>
      <c r="O134" t="s">
        <v>124</v>
      </c>
      <c r="P134">
        <v>2021</v>
      </c>
    </row>
    <row r="135" spans="1:16" x14ac:dyDescent="0.3">
      <c r="A135" s="12">
        <v>44371</v>
      </c>
      <c r="B135" t="s">
        <v>28</v>
      </c>
      <c r="C135">
        <v>13</v>
      </c>
      <c r="D135" t="s">
        <v>107</v>
      </c>
      <c r="E135" t="s">
        <v>105</v>
      </c>
      <c r="F135">
        <v>0</v>
      </c>
      <c r="G135" t="s">
        <v>29</v>
      </c>
      <c r="H135" t="s">
        <v>27</v>
      </c>
      <c r="I135" t="s">
        <v>108</v>
      </c>
      <c r="J135">
        <v>44</v>
      </c>
      <c r="K135">
        <v>48.4</v>
      </c>
      <c r="L135">
        <v>572</v>
      </c>
      <c r="M135">
        <v>629.19999999999993</v>
      </c>
      <c r="N135">
        <v>24</v>
      </c>
      <c r="O135" t="s">
        <v>124</v>
      </c>
      <c r="P135">
        <v>2021</v>
      </c>
    </row>
    <row r="136" spans="1:16" x14ac:dyDescent="0.3">
      <c r="A136" s="12">
        <v>44373</v>
      </c>
      <c r="B136" t="s">
        <v>23</v>
      </c>
      <c r="C136">
        <v>7</v>
      </c>
      <c r="D136" t="s">
        <v>105</v>
      </c>
      <c r="E136" t="s">
        <v>105</v>
      </c>
      <c r="F136">
        <v>0</v>
      </c>
      <c r="G136" t="s">
        <v>24</v>
      </c>
      <c r="H136" t="s">
        <v>7</v>
      </c>
      <c r="I136" t="s">
        <v>110</v>
      </c>
      <c r="J136">
        <v>6</v>
      </c>
      <c r="K136">
        <v>7.8599999999999994</v>
      </c>
      <c r="L136">
        <v>42</v>
      </c>
      <c r="M136">
        <v>55.019999999999996</v>
      </c>
      <c r="N136">
        <v>26</v>
      </c>
      <c r="O136" t="s">
        <v>124</v>
      </c>
      <c r="P136">
        <v>2021</v>
      </c>
    </row>
    <row r="137" spans="1:16" x14ac:dyDescent="0.3">
      <c r="A137" s="12">
        <v>44374</v>
      </c>
      <c r="B137" t="s">
        <v>15</v>
      </c>
      <c r="C137">
        <v>11</v>
      </c>
      <c r="D137" t="s">
        <v>107</v>
      </c>
      <c r="E137" t="s">
        <v>106</v>
      </c>
      <c r="F137">
        <v>0</v>
      </c>
      <c r="G137" t="s">
        <v>16</v>
      </c>
      <c r="H137" t="s">
        <v>7</v>
      </c>
      <c r="I137" t="s">
        <v>109</v>
      </c>
      <c r="J137">
        <v>133</v>
      </c>
      <c r="K137">
        <v>155.61000000000001</v>
      </c>
      <c r="L137">
        <v>1463</v>
      </c>
      <c r="M137">
        <v>1711.71</v>
      </c>
      <c r="N137">
        <v>27</v>
      </c>
      <c r="O137" t="s">
        <v>124</v>
      </c>
      <c r="P137">
        <v>2021</v>
      </c>
    </row>
    <row r="138" spans="1:16" x14ac:dyDescent="0.3">
      <c r="A138" s="12">
        <v>44375</v>
      </c>
      <c r="B138" t="s">
        <v>49</v>
      </c>
      <c r="C138">
        <v>2</v>
      </c>
      <c r="D138" t="s">
        <v>105</v>
      </c>
      <c r="E138" t="s">
        <v>106</v>
      </c>
      <c r="F138">
        <v>0</v>
      </c>
      <c r="G138" t="s">
        <v>50</v>
      </c>
      <c r="H138" t="s">
        <v>48</v>
      </c>
      <c r="I138" t="s">
        <v>109</v>
      </c>
      <c r="J138">
        <v>126</v>
      </c>
      <c r="K138">
        <v>162.54</v>
      </c>
      <c r="L138">
        <v>252</v>
      </c>
      <c r="M138">
        <v>325.08</v>
      </c>
      <c r="N138">
        <v>28</v>
      </c>
      <c r="O138" t="s">
        <v>124</v>
      </c>
      <c r="P138">
        <v>2021</v>
      </c>
    </row>
    <row r="139" spans="1:16" x14ac:dyDescent="0.3">
      <c r="A139" s="12">
        <v>44375</v>
      </c>
      <c r="B139" t="s">
        <v>78</v>
      </c>
      <c r="C139">
        <v>7</v>
      </c>
      <c r="D139" t="s">
        <v>105</v>
      </c>
      <c r="E139" t="s">
        <v>105</v>
      </c>
      <c r="F139">
        <v>0</v>
      </c>
      <c r="G139" t="s">
        <v>79</v>
      </c>
      <c r="H139" t="s">
        <v>61</v>
      </c>
      <c r="I139" t="s">
        <v>110</v>
      </c>
      <c r="J139">
        <v>5</v>
      </c>
      <c r="K139">
        <v>6.7</v>
      </c>
      <c r="L139">
        <v>35</v>
      </c>
      <c r="M139">
        <v>46.9</v>
      </c>
      <c r="N139">
        <v>28</v>
      </c>
      <c r="O139" t="s">
        <v>124</v>
      </c>
      <c r="P139">
        <v>2021</v>
      </c>
    </row>
    <row r="140" spans="1:16" x14ac:dyDescent="0.3">
      <c r="A140" s="12">
        <v>44376</v>
      </c>
      <c r="B140" t="s">
        <v>34</v>
      </c>
      <c r="C140">
        <v>4</v>
      </c>
      <c r="D140" t="s">
        <v>107</v>
      </c>
      <c r="E140" t="s">
        <v>105</v>
      </c>
      <c r="F140">
        <v>0</v>
      </c>
      <c r="G140" t="s">
        <v>35</v>
      </c>
      <c r="H140" t="s">
        <v>27</v>
      </c>
      <c r="I140" t="s">
        <v>8</v>
      </c>
      <c r="J140">
        <v>112</v>
      </c>
      <c r="K140">
        <v>146.72</v>
      </c>
      <c r="L140">
        <v>448</v>
      </c>
      <c r="M140">
        <v>586.88</v>
      </c>
      <c r="N140">
        <v>29</v>
      </c>
      <c r="O140" t="s">
        <v>124</v>
      </c>
      <c r="P140">
        <v>2021</v>
      </c>
    </row>
    <row r="141" spans="1:16" x14ac:dyDescent="0.3">
      <c r="A141" s="12">
        <v>44378</v>
      </c>
      <c r="B141" t="s">
        <v>15</v>
      </c>
      <c r="C141">
        <v>11</v>
      </c>
      <c r="D141" t="s">
        <v>107</v>
      </c>
      <c r="E141" t="s">
        <v>106</v>
      </c>
      <c r="F141">
        <v>0</v>
      </c>
      <c r="G141" t="s">
        <v>16</v>
      </c>
      <c r="H141" t="s">
        <v>7</v>
      </c>
      <c r="I141" t="s">
        <v>109</v>
      </c>
      <c r="J141">
        <v>133</v>
      </c>
      <c r="K141">
        <v>155.61000000000001</v>
      </c>
      <c r="L141">
        <v>1463</v>
      </c>
      <c r="M141">
        <v>1711.71</v>
      </c>
      <c r="N141">
        <v>1</v>
      </c>
      <c r="O141" t="s">
        <v>125</v>
      </c>
      <c r="P141">
        <v>2021</v>
      </c>
    </row>
    <row r="142" spans="1:16" x14ac:dyDescent="0.3">
      <c r="A142" s="12">
        <v>44379</v>
      </c>
      <c r="B142" t="s">
        <v>25</v>
      </c>
      <c r="C142">
        <v>11</v>
      </c>
      <c r="D142" t="s">
        <v>107</v>
      </c>
      <c r="E142" t="s">
        <v>106</v>
      </c>
      <c r="F142">
        <v>0</v>
      </c>
      <c r="G142" t="s">
        <v>26</v>
      </c>
      <c r="H142" t="s">
        <v>27</v>
      </c>
      <c r="I142" t="s">
        <v>109</v>
      </c>
      <c r="J142">
        <v>148</v>
      </c>
      <c r="K142">
        <v>164.28</v>
      </c>
      <c r="L142">
        <v>1628</v>
      </c>
      <c r="M142">
        <v>1807.08</v>
      </c>
      <c r="N142">
        <v>2</v>
      </c>
      <c r="O142" t="s">
        <v>125</v>
      </c>
      <c r="P142">
        <v>2021</v>
      </c>
    </row>
    <row r="143" spans="1:16" x14ac:dyDescent="0.3">
      <c r="A143" s="12">
        <v>44380</v>
      </c>
      <c r="B143" t="s">
        <v>74</v>
      </c>
      <c r="C143">
        <v>9</v>
      </c>
      <c r="D143" t="s">
        <v>105</v>
      </c>
      <c r="E143" t="s">
        <v>106</v>
      </c>
      <c r="F143">
        <v>0</v>
      </c>
      <c r="G143" t="s">
        <v>75</v>
      </c>
      <c r="H143" t="s">
        <v>61</v>
      </c>
      <c r="I143" t="s">
        <v>8</v>
      </c>
      <c r="J143">
        <v>95</v>
      </c>
      <c r="K143">
        <v>119.7</v>
      </c>
      <c r="L143">
        <v>855</v>
      </c>
      <c r="M143">
        <v>1077.3</v>
      </c>
      <c r="N143">
        <v>3</v>
      </c>
      <c r="O143" t="s">
        <v>125</v>
      </c>
      <c r="P143">
        <v>2021</v>
      </c>
    </row>
    <row r="144" spans="1:16" x14ac:dyDescent="0.3">
      <c r="A144" s="12">
        <v>44380</v>
      </c>
      <c r="B144" t="s">
        <v>11</v>
      </c>
      <c r="C144">
        <v>8</v>
      </c>
      <c r="D144" t="s">
        <v>105</v>
      </c>
      <c r="E144" t="s">
        <v>106</v>
      </c>
      <c r="F144">
        <v>0</v>
      </c>
      <c r="G144" t="s">
        <v>12</v>
      </c>
      <c r="H144" t="s">
        <v>7</v>
      </c>
      <c r="I144" t="s">
        <v>8</v>
      </c>
      <c r="J144">
        <v>71</v>
      </c>
      <c r="K144">
        <v>80.94</v>
      </c>
      <c r="L144">
        <v>568</v>
      </c>
      <c r="M144">
        <v>647.52</v>
      </c>
      <c r="N144">
        <v>3</v>
      </c>
      <c r="O144" t="s">
        <v>125</v>
      </c>
      <c r="P144">
        <v>2021</v>
      </c>
    </row>
    <row r="145" spans="1:16" x14ac:dyDescent="0.3">
      <c r="A145" s="12">
        <v>44382</v>
      </c>
      <c r="B145" t="s">
        <v>9</v>
      </c>
      <c r="C145">
        <v>8</v>
      </c>
      <c r="D145" t="s">
        <v>107</v>
      </c>
      <c r="E145" t="s">
        <v>105</v>
      </c>
      <c r="F145">
        <v>0</v>
      </c>
      <c r="G145" t="s">
        <v>10</v>
      </c>
      <c r="H145" t="s">
        <v>7</v>
      </c>
      <c r="I145" t="s">
        <v>8</v>
      </c>
      <c r="J145">
        <v>105</v>
      </c>
      <c r="K145">
        <v>142.80000000000001</v>
      </c>
      <c r="L145">
        <v>840</v>
      </c>
      <c r="M145">
        <v>1142.4000000000001</v>
      </c>
      <c r="N145">
        <v>5</v>
      </c>
      <c r="O145" t="s">
        <v>125</v>
      </c>
      <c r="P145">
        <v>2021</v>
      </c>
    </row>
    <row r="146" spans="1:16" x14ac:dyDescent="0.3">
      <c r="A146" s="12">
        <v>44383</v>
      </c>
      <c r="B146" t="s">
        <v>91</v>
      </c>
      <c r="C146">
        <v>15</v>
      </c>
      <c r="D146" t="s">
        <v>107</v>
      </c>
      <c r="E146" t="s">
        <v>106</v>
      </c>
      <c r="F146">
        <v>0</v>
      </c>
      <c r="G146" t="s">
        <v>92</v>
      </c>
      <c r="H146" t="s">
        <v>84</v>
      </c>
      <c r="I146" t="s">
        <v>109</v>
      </c>
      <c r="J146">
        <v>138</v>
      </c>
      <c r="K146">
        <v>173.88</v>
      </c>
      <c r="L146">
        <v>2070</v>
      </c>
      <c r="M146">
        <v>2608.1999999999998</v>
      </c>
      <c r="N146">
        <v>6</v>
      </c>
      <c r="O146" t="s">
        <v>125</v>
      </c>
      <c r="P146">
        <v>2021</v>
      </c>
    </row>
    <row r="147" spans="1:16" x14ac:dyDescent="0.3">
      <c r="A147" s="12">
        <v>44385</v>
      </c>
      <c r="B147" t="s">
        <v>13</v>
      </c>
      <c r="C147">
        <v>10</v>
      </c>
      <c r="D147" t="s">
        <v>107</v>
      </c>
      <c r="E147" t="s">
        <v>105</v>
      </c>
      <c r="F147">
        <v>0</v>
      </c>
      <c r="G147" t="s">
        <v>14</v>
      </c>
      <c r="H147" t="s">
        <v>7</v>
      </c>
      <c r="I147" t="s">
        <v>108</v>
      </c>
      <c r="J147">
        <v>44</v>
      </c>
      <c r="K147">
        <v>48.84</v>
      </c>
      <c r="L147">
        <v>440</v>
      </c>
      <c r="M147">
        <v>488.40000000000003</v>
      </c>
      <c r="N147">
        <v>8</v>
      </c>
      <c r="O147" t="s">
        <v>125</v>
      </c>
      <c r="P147">
        <v>2021</v>
      </c>
    </row>
    <row r="148" spans="1:16" x14ac:dyDescent="0.3">
      <c r="A148" s="12">
        <v>44387</v>
      </c>
      <c r="B148" t="s">
        <v>76</v>
      </c>
      <c r="C148">
        <v>6</v>
      </c>
      <c r="D148" t="s">
        <v>104</v>
      </c>
      <c r="E148" t="s">
        <v>106</v>
      </c>
      <c r="F148">
        <v>0</v>
      </c>
      <c r="G148" t="s">
        <v>77</v>
      </c>
      <c r="H148" t="s">
        <v>61</v>
      </c>
      <c r="I148" t="s">
        <v>108</v>
      </c>
      <c r="J148">
        <v>55</v>
      </c>
      <c r="K148">
        <v>58.3</v>
      </c>
      <c r="L148">
        <v>330</v>
      </c>
      <c r="M148">
        <v>349.79999999999995</v>
      </c>
      <c r="N148">
        <v>10</v>
      </c>
      <c r="O148" t="s">
        <v>125</v>
      </c>
      <c r="P148">
        <v>2021</v>
      </c>
    </row>
    <row r="149" spans="1:16" x14ac:dyDescent="0.3">
      <c r="A149" s="12">
        <v>44388</v>
      </c>
      <c r="B149" t="s">
        <v>23</v>
      </c>
      <c r="C149">
        <v>4</v>
      </c>
      <c r="D149" t="s">
        <v>104</v>
      </c>
      <c r="E149" t="s">
        <v>105</v>
      </c>
      <c r="F149">
        <v>0</v>
      </c>
      <c r="G149" t="s">
        <v>24</v>
      </c>
      <c r="H149" t="s">
        <v>7</v>
      </c>
      <c r="I149" t="s">
        <v>110</v>
      </c>
      <c r="J149">
        <v>6</v>
      </c>
      <c r="K149">
        <v>7.8599999999999994</v>
      </c>
      <c r="L149">
        <v>24</v>
      </c>
      <c r="M149">
        <v>31.439999999999998</v>
      </c>
      <c r="N149">
        <v>11</v>
      </c>
      <c r="O149" t="s">
        <v>125</v>
      </c>
      <c r="P149">
        <v>2021</v>
      </c>
    </row>
    <row r="150" spans="1:16" x14ac:dyDescent="0.3">
      <c r="A150" s="12">
        <v>44390</v>
      </c>
      <c r="B150" t="s">
        <v>44</v>
      </c>
      <c r="C150">
        <v>1</v>
      </c>
      <c r="D150" t="s">
        <v>107</v>
      </c>
      <c r="E150" t="s">
        <v>106</v>
      </c>
      <c r="F150">
        <v>0</v>
      </c>
      <c r="G150" t="s">
        <v>45</v>
      </c>
      <c r="H150" t="s">
        <v>27</v>
      </c>
      <c r="I150" t="s">
        <v>109</v>
      </c>
      <c r="J150">
        <v>150</v>
      </c>
      <c r="K150">
        <v>210</v>
      </c>
      <c r="L150">
        <v>150</v>
      </c>
      <c r="M150">
        <v>210</v>
      </c>
      <c r="N150">
        <v>13</v>
      </c>
      <c r="O150" t="s">
        <v>125</v>
      </c>
      <c r="P150">
        <v>2021</v>
      </c>
    </row>
    <row r="151" spans="1:16" x14ac:dyDescent="0.3">
      <c r="A151" s="12">
        <v>44393</v>
      </c>
      <c r="B151" t="s">
        <v>53</v>
      </c>
      <c r="C151">
        <v>8</v>
      </c>
      <c r="D151" t="s">
        <v>104</v>
      </c>
      <c r="E151" t="s">
        <v>106</v>
      </c>
      <c r="F151">
        <v>0</v>
      </c>
      <c r="G151" t="s">
        <v>54</v>
      </c>
      <c r="H151" t="s">
        <v>48</v>
      </c>
      <c r="I151" t="s">
        <v>109</v>
      </c>
      <c r="J151">
        <v>141</v>
      </c>
      <c r="K151">
        <v>149.46</v>
      </c>
      <c r="L151">
        <v>1128</v>
      </c>
      <c r="M151">
        <v>1195.68</v>
      </c>
      <c r="N151">
        <v>16</v>
      </c>
      <c r="O151" t="s">
        <v>125</v>
      </c>
      <c r="P151">
        <v>2021</v>
      </c>
    </row>
    <row r="152" spans="1:16" x14ac:dyDescent="0.3">
      <c r="A152" s="12">
        <v>44395</v>
      </c>
      <c r="B152" t="s">
        <v>62</v>
      </c>
      <c r="C152">
        <v>14</v>
      </c>
      <c r="D152" t="s">
        <v>105</v>
      </c>
      <c r="E152" t="s">
        <v>105</v>
      </c>
      <c r="F152">
        <v>0</v>
      </c>
      <c r="G152" t="s">
        <v>63</v>
      </c>
      <c r="H152" t="s">
        <v>61</v>
      </c>
      <c r="I152" t="s">
        <v>108</v>
      </c>
      <c r="J152">
        <v>48</v>
      </c>
      <c r="K152">
        <v>57.120000000000005</v>
      </c>
      <c r="L152">
        <v>672</v>
      </c>
      <c r="M152">
        <v>799.68000000000006</v>
      </c>
      <c r="N152">
        <v>18</v>
      </c>
      <c r="O152" t="s">
        <v>125</v>
      </c>
      <c r="P152">
        <v>2021</v>
      </c>
    </row>
    <row r="153" spans="1:16" x14ac:dyDescent="0.3">
      <c r="A153" s="12">
        <v>44397</v>
      </c>
      <c r="B153" t="s">
        <v>85</v>
      </c>
      <c r="C153">
        <v>11</v>
      </c>
      <c r="D153" t="s">
        <v>105</v>
      </c>
      <c r="E153" t="s">
        <v>105</v>
      </c>
      <c r="F153">
        <v>0</v>
      </c>
      <c r="G153" t="s">
        <v>86</v>
      </c>
      <c r="H153" t="s">
        <v>84</v>
      </c>
      <c r="I153" t="s">
        <v>8</v>
      </c>
      <c r="J153">
        <v>72</v>
      </c>
      <c r="K153">
        <v>79.92</v>
      </c>
      <c r="L153">
        <v>792</v>
      </c>
      <c r="M153">
        <v>879.12</v>
      </c>
      <c r="N153">
        <v>20</v>
      </c>
      <c r="O153" t="s">
        <v>125</v>
      </c>
      <c r="P153">
        <v>2021</v>
      </c>
    </row>
    <row r="154" spans="1:16" x14ac:dyDescent="0.3">
      <c r="A154" s="12">
        <v>44397</v>
      </c>
      <c r="B154" t="s">
        <v>95</v>
      </c>
      <c r="C154">
        <v>5</v>
      </c>
      <c r="D154" t="s">
        <v>107</v>
      </c>
      <c r="E154" t="s">
        <v>105</v>
      </c>
      <c r="F154">
        <v>0</v>
      </c>
      <c r="G154" t="s">
        <v>96</v>
      </c>
      <c r="H154" t="s">
        <v>84</v>
      </c>
      <c r="I154" t="s">
        <v>8</v>
      </c>
      <c r="J154">
        <v>67</v>
      </c>
      <c r="K154">
        <v>83.08</v>
      </c>
      <c r="L154">
        <v>335</v>
      </c>
      <c r="M154">
        <v>415.4</v>
      </c>
      <c r="N154">
        <v>20</v>
      </c>
      <c r="O154" t="s">
        <v>125</v>
      </c>
      <c r="P154">
        <v>2021</v>
      </c>
    </row>
    <row r="155" spans="1:16" x14ac:dyDescent="0.3">
      <c r="A155" s="12">
        <v>44398</v>
      </c>
      <c r="B155" t="s">
        <v>66</v>
      </c>
      <c r="C155">
        <v>15</v>
      </c>
      <c r="D155" t="s">
        <v>107</v>
      </c>
      <c r="E155" t="s">
        <v>105</v>
      </c>
      <c r="F155">
        <v>0</v>
      </c>
      <c r="G155" t="s">
        <v>67</v>
      </c>
      <c r="H155" t="s">
        <v>61</v>
      </c>
      <c r="I155" t="s">
        <v>108</v>
      </c>
      <c r="J155">
        <v>47</v>
      </c>
      <c r="K155">
        <v>53.11</v>
      </c>
      <c r="L155">
        <v>705</v>
      </c>
      <c r="M155">
        <v>796.65</v>
      </c>
      <c r="N155">
        <v>21</v>
      </c>
      <c r="O155" t="s">
        <v>125</v>
      </c>
      <c r="P155">
        <v>2021</v>
      </c>
    </row>
    <row r="156" spans="1:16" x14ac:dyDescent="0.3">
      <c r="A156" s="12">
        <v>44399</v>
      </c>
      <c r="B156" t="s">
        <v>59</v>
      </c>
      <c r="C156">
        <v>3</v>
      </c>
      <c r="D156" t="s">
        <v>104</v>
      </c>
      <c r="E156" t="s">
        <v>106</v>
      </c>
      <c r="F156">
        <v>0</v>
      </c>
      <c r="G156" t="s">
        <v>60</v>
      </c>
      <c r="H156" t="s">
        <v>61</v>
      </c>
      <c r="I156" t="s">
        <v>110</v>
      </c>
      <c r="J156">
        <v>18</v>
      </c>
      <c r="K156">
        <v>24.66</v>
      </c>
      <c r="L156">
        <v>54</v>
      </c>
      <c r="M156">
        <v>73.98</v>
      </c>
      <c r="N156">
        <v>22</v>
      </c>
      <c r="O156" t="s">
        <v>125</v>
      </c>
      <c r="P156">
        <v>2021</v>
      </c>
    </row>
    <row r="157" spans="1:16" x14ac:dyDescent="0.3">
      <c r="A157" s="12">
        <v>44399</v>
      </c>
      <c r="B157" t="s">
        <v>55</v>
      </c>
      <c r="C157">
        <v>14</v>
      </c>
      <c r="D157" t="s">
        <v>105</v>
      </c>
      <c r="E157" t="s">
        <v>106</v>
      </c>
      <c r="F157">
        <v>0</v>
      </c>
      <c r="G157" t="s">
        <v>56</v>
      </c>
      <c r="H157" t="s">
        <v>48</v>
      </c>
      <c r="I157" t="s">
        <v>109</v>
      </c>
      <c r="J157">
        <v>144</v>
      </c>
      <c r="K157">
        <v>156.96</v>
      </c>
      <c r="L157">
        <v>2016</v>
      </c>
      <c r="M157">
        <v>2197.44</v>
      </c>
      <c r="N157">
        <v>22</v>
      </c>
      <c r="O157" t="s">
        <v>125</v>
      </c>
      <c r="P157">
        <v>2021</v>
      </c>
    </row>
    <row r="158" spans="1:16" x14ac:dyDescent="0.3">
      <c r="A158" s="12">
        <v>44400</v>
      </c>
      <c r="B158" t="s">
        <v>80</v>
      </c>
      <c r="C158">
        <v>7</v>
      </c>
      <c r="D158" t="s">
        <v>104</v>
      </c>
      <c r="E158" t="s">
        <v>105</v>
      </c>
      <c r="F158">
        <v>0</v>
      </c>
      <c r="G158" t="s">
        <v>81</v>
      </c>
      <c r="H158" t="s">
        <v>61</v>
      </c>
      <c r="I158" t="s">
        <v>8</v>
      </c>
      <c r="J158">
        <v>90</v>
      </c>
      <c r="K158">
        <v>96.3</v>
      </c>
      <c r="L158">
        <v>630</v>
      </c>
      <c r="M158">
        <v>674.1</v>
      </c>
      <c r="N158">
        <v>23</v>
      </c>
      <c r="O158" t="s">
        <v>125</v>
      </c>
      <c r="P158">
        <v>2021</v>
      </c>
    </row>
    <row r="159" spans="1:16" x14ac:dyDescent="0.3">
      <c r="A159" s="12">
        <v>44400</v>
      </c>
      <c r="B159" t="s">
        <v>82</v>
      </c>
      <c r="C159">
        <v>8</v>
      </c>
      <c r="D159" t="s">
        <v>107</v>
      </c>
      <c r="E159" t="s">
        <v>105</v>
      </c>
      <c r="F159">
        <v>0</v>
      </c>
      <c r="G159" t="s">
        <v>83</v>
      </c>
      <c r="H159" t="s">
        <v>84</v>
      </c>
      <c r="I159" t="s">
        <v>8</v>
      </c>
      <c r="J159">
        <v>67</v>
      </c>
      <c r="K159">
        <v>85.76</v>
      </c>
      <c r="L159">
        <v>536</v>
      </c>
      <c r="M159">
        <v>686.08</v>
      </c>
      <c r="N159">
        <v>23</v>
      </c>
      <c r="O159" t="s">
        <v>125</v>
      </c>
      <c r="P159">
        <v>2021</v>
      </c>
    </row>
    <row r="160" spans="1:16" x14ac:dyDescent="0.3">
      <c r="A160" s="12">
        <v>44401</v>
      </c>
      <c r="B160" t="s">
        <v>23</v>
      </c>
      <c r="C160">
        <v>4</v>
      </c>
      <c r="D160" t="s">
        <v>105</v>
      </c>
      <c r="E160" t="s">
        <v>106</v>
      </c>
      <c r="F160">
        <v>0</v>
      </c>
      <c r="G160" t="s">
        <v>24</v>
      </c>
      <c r="H160" t="s">
        <v>7</v>
      </c>
      <c r="I160" t="s">
        <v>110</v>
      </c>
      <c r="J160">
        <v>6</v>
      </c>
      <c r="K160">
        <v>7.8599999999999994</v>
      </c>
      <c r="L160">
        <v>24</v>
      </c>
      <c r="M160">
        <v>31.439999999999998</v>
      </c>
      <c r="N160">
        <v>24</v>
      </c>
      <c r="O160" t="s">
        <v>125</v>
      </c>
      <c r="P160">
        <v>2021</v>
      </c>
    </row>
    <row r="161" spans="1:16" x14ac:dyDescent="0.3">
      <c r="A161" s="12">
        <v>44406</v>
      </c>
      <c r="B161" t="s">
        <v>97</v>
      </c>
      <c r="C161">
        <v>15</v>
      </c>
      <c r="D161" t="s">
        <v>105</v>
      </c>
      <c r="E161" t="s">
        <v>106</v>
      </c>
      <c r="F161">
        <v>0</v>
      </c>
      <c r="G161" t="s">
        <v>98</v>
      </c>
      <c r="H161" t="s">
        <v>84</v>
      </c>
      <c r="I161" t="s">
        <v>8</v>
      </c>
      <c r="J161">
        <v>76</v>
      </c>
      <c r="K161">
        <v>82.08</v>
      </c>
      <c r="L161">
        <v>1140</v>
      </c>
      <c r="M161">
        <v>1231.2</v>
      </c>
      <c r="N161">
        <v>29</v>
      </c>
      <c r="O161" t="s">
        <v>125</v>
      </c>
      <c r="P161">
        <v>2021</v>
      </c>
    </row>
    <row r="162" spans="1:16" x14ac:dyDescent="0.3">
      <c r="A162" s="12">
        <v>44409</v>
      </c>
      <c r="B162" t="s">
        <v>5</v>
      </c>
      <c r="C162">
        <v>11</v>
      </c>
      <c r="D162" t="s">
        <v>107</v>
      </c>
      <c r="E162" t="s">
        <v>106</v>
      </c>
      <c r="F162">
        <v>0</v>
      </c>
      <c r="G162" t="s">
        <v>6</v>
      </c>
      <c r="H162" t="s">
        <v>7</v>
      </c>
      <c r="I162" t="s">
        <v>8</v>
      </c>
      <c r="J162">
        <v>98</v>
      </c>
      <c r="K162">
        <v>103.88</v>
      </c>
      <c r="L162">
        <v>1078</v>
      </c>
      <c r="M162">
        <v>1142.6799999999998</v>
      </c>
      <c r="N162">
        <v>1</v>
      </c>
      <c r="O162" t="s">
        <v>126</v>
      </c>
      <c r="P162">
        <v>2021</v>
      </c>
    </row>
    <row r="163" spans="1:16" x14ac:dyDescent="0.3">
      <c r="A163" s="12">
        <v>44410</v>
      </c>
      <c r="B163" t="s">
        <v>53</v>
      </c>
      <c r="C163">
        <v>3</v>
      </c>
      <c r="D163" t="s">
        <v>107</v>
      </c>
      <c r="E163" t="s">
        <v>105</v>
      </c>
      <c r="F163">
        <v>0</v>
      </c>
      <c r="G163" t="s">
        <v>54</v>
      </c>
      <c r="H163" t="s">
        <v>48</v>
      </c>
      <c r="I163" t="s">
        <v>109</v>
      </c>
      <c r="J163">
        <v>141</v>
      </c>
      <c r="K163">
        <v>149.46</v>
      </c>
      <c r="L163">
        <v>423</v>
      </c>
      <c r="M163">
        <v>448.38</v>
      </c>
      <c r="N163">
        <v>2</v>
      </c>
      <c r="O163" t="s">
        <v>126</v>
      </c>
      <c r="P163">
        <v>2021</v>
      </c>
    </row>
    <row r="164" spans="1:16" x14ac:dyDescent="0.3">
      <c r="A164" s="12">
        <v>44411</v>
      </c>
      <c r="B164" t="s">
        <v>51</v>
      </c>
      <c r="C164">
        <v>13</v>
      </c>
      <c r="D164" t="s">
        <v>105</v>
      </c>
      <c r="E164" t="s">
        <v>105</v>
      </c>
      <c r="F164">
        <v>0</v>
      </c>
      <c r="G164" t="s">
        <v>52</v>
      </c>
      <c r="H164" t="s">
        <v>48</v>
      </c>
      <c r="I164" t="s">
        <v>109</v>
      </c>
      <c r="J164">
        <v>121</v>
      </c>
      <c r="K164">
        <v>141.57</v>
      </c>
      <c r="L164">
        <v>1573</v>
      </c>
      <c r="M164">
        <v>1840.4099999999999</v>
      </c>
      <c r="N164">
        <v>3</v>
      </c>
      <c r="O164" t="s">
        <v>126</v>
      </c>
      <c r="P164">
        <v>2021</v>
      </c>
    </row>
    <row r="165" spans="1:16" x14ac:dyDescent="0.3">
      <c r="A165" s="12">
        <v>44411</v>
      </c>
      <c r="B165" t="s">
        <v>76</v>
      </c>
      <c r="C165">
        <v>12</v>
      </c>
      <c r="D165" t="s">
        <v>105</v>
      </c>
      <c r="E165" t="s">
        <v>105</v>
      </c>
      <c r="F165">
        <v>0</v>
      </c>
      <c r="G165" t="s">
        <v>77</v>
      </c>
      <c r="H165" t="s">
        <v>61</v>
      </c>
      <c r="I165" t="s">
        <v>108</v>
      </c>
      <c r="J165">
        <v>55</v>
      </c>
      <c r="K165">
        <v>58.3</v>
      </c>
      <c r="L165">
        <v>660</v>
      </c>
      <c r="M165">
        <v>699.59999999999991</v>
      </c>
      <c r="N165">
        <v>3</v>
      </c>
      <c r="O165" t="s">
        <v>126</v>
      </c>
      <c r="P165">
        <v>2021</v>
      </c>
    </row>
    <row r="166" spans="1:16" x14ac:dyDescent="0.3">
      <c r="A166" s="12">
        <v>44413</v>
      </c>
      <c r="B166" t="s">
        <v>64</v>
      </c>
      <c r="C166">
        <v>14</v>
      </c>
      <c r="D166" t="s">
        <v>107</v>
      </c>
      <c r="E166" t="s">
        <v>106</v>
      </c>
      <c r="F166">
        <v>0</v>
      </c>
      <c r="G166" t="s">
        <v>65</v>
      </c>
      <c r="H166" t="s">
        <v>61</v>
      </c>
      <c r="I166" t="s">
        <v>110</v>
      </c>
      <c r="J166">
        <v>37</v>
      </c>
      <c r="K166">
        <v>41.81</v>
      </c>
      <c r="L166">
        <v>518</v>
      </c>
      <c r="M166">
        <v>585.34</v>
      </c>
      <c r="N166">
        <v>5</v>
      </c>
      <c r="O166" t="s">
        <v>126</v>
      </c>
      <c r="P166">
        <v>2021</v>
      </c>
    </row>
    <row r="167" spans="1:16" x14ac:dyDescent="0.3">
      <c r="A167" s="12">
        <v>44414</v>
      </c>
      <c r="B167" t="s">
        <v>82</v>
      </c>
      <c r="C167">
        <v>1</v>
      </c>
      <c r="D167" t="s">
        <v>104</v>
      </c>
      <c r="E167" t="s">
        <v>106</v>
      </c>
      <c r="F167">
        <v>0</v>
      </c>
      <c r="G167" t="s">
        <v>83</v>
      </c>
      <c r="H167" t="s">
        <v>84</v>
      </c>
      <c r="I167" t="s">
        <v>8</v>
      </c>
      <c r="J167">
        <v>67</v>
      </c>
      <c r="K167">
        <v>85.76</v>
      </c>
      <c r="L167">
        <v>67</v>
      </c>
      <c r="M167">
        <v>85.76</v>
      </c>
      <c r="N167">
        <v>6</v>
      </c>
      <c r="O167" t="s">
        <v>126</v>
      </c>
      <c r="P167">
        <v>2021</v>
      </c>
    </row>
    <row r="168" spans="1:16" x14ac:dyDescent="0.3">
      <c r="A168" s="12">
        <v>44418</v>
      </c>
      <c r="B168" t="s">
        <v>15</v>
      </c>
      <c r="C168">
        <v>4</v>
      </c>
      <c r="D168" t="s">
        <v>104</v>
      </c>
      <c r="E168" t="s">
        <v>106</v>
      </c>
      <c r="F168">
        <v>0</v>
      </c>
      <c r="G168" t="s">
        <v>16</v>
      </c>
      <c r="H168" t="s">
        <v>7</v>
      </c>
      <c r="I168" t="s">
        <v>109</v>
      </c>
      <c r="J168">
        <v>133</v>
      </c>
      <c r="K168">
        <v>155.61000000000001</v>
      </c>
      <c r="L168">
        <v>532</v>
      </c>
      <c r="M168">
        <v>622.44000000000005</v>
      </c>
      <c r="N168">
        <v>10</v>
      </c>
      <c r="O168" t="s">
        <v>126</v>
      </c>
      <c r="P168">
        <v>2021</v>
      </c>
    </row>
    <row r="169" spans="1:16" x14ac:dyDescent="0.3">
      <c r="A169" s="12">
        <v>44418</v>
      </c>
      <c r="B169" t="s">
        <v>97</v>
      </c>
      <c r="C169">
        <v>10</v>
      </c>
      <c r="D169" t="s">
        <v>105</v>
      </c>
      <c r="E169" t="s">
        <v>106</v>
      </c>
      <c r="F169">
        <v>0</v>
      </c>
      <c r="G169" t="s">
        <v>98</v>
      </c>
      <c r="H169" t="s">
        <v>84</v>
      </c>
      <c r="I169" t="s">
        <v>8</v>
      </c>
      <c r="J169">
        <v>76</v>
      </c>
      <c r="K169">
        <v>82.08</v>
      </c>
      <c r="L169">
        <v>760</v>
      </c>
      <c r="M169">
        <v>820.8</v>
      </c>
      <c r="N169">
        <v>10</v>
      </c>
      <c r="O169" t="s">
        <v>126</v>
      </c>
      <c r="P169">
        <v>2021</v>
      </c>
    </row>
    <row r="170" spans="1:16" x14ac:dyDescent="0.3">
      <c r="A170" s="12">
        <v>44418</v>
      </c>
      <c r="B170" t="s">
        <v>17</v>
      </c>
      <c r="C170">
        <v>6</v>
      </c>
      <c r="D170" t="s">
        <v>107</v>
      </c>
      <c r="E170" t="s">
        <v>106</v>
      </c>
      <c r="F170">
        <v>0</v>
      </c>
      <c r="G170" t="s">
        <v>18</v>
      </c>
      <c r="H170" t="s">
        <v>7</v>
      </c>
      <c r="I170" t="s">
        <v>8</v>
      </c>
      <c r="J170">
        <v>75</v>
      </c>
      <c r="K170">
        <v>85.5</v>
      </c>
      <c r="L170">
        <v>450</v>
      </c>
      <c r="M170">
        <v>513</v>
      </c>
      <c r="N170">
        <v>10</v>
      </c>
      <c r="O170" t="s">
        <v>126</v>
      </c>
      <c r="P170">
        <v>2021</v>
      </c>
    </row>
    <row r="171" spans="1:16" x14ac:dyDescent="0.3">
      <c r="A171" s="12">
        <v>44419</v>
      </c>
      <c r="B171" t="s">
        <v>53</v>
      </c>
      <c r="C171">
        <v>4</v>
      </c>
      <c r="D171" t="s">
        <v>107</v>
      </c>
      <c r="E171" t="s">
        <v>105</v>
      </c>
      <c r="F171">
        <v>0</v>
      </c>
      <c r="G171" t="s">
        <v>54</v>
      </c>
      <c r="H171" t="s">
        <v>48</v>
      </c>
      <c r="I171" t="s">
        <v>109</v>
      </c>
      <c r="J171">
        <v>141</v>
      </c>
      <c r="K171">
        <v>149.46</v>
      </c>
      <c r="L171">
        <v>564</v>
      </c>
      <c r="M171">
        <v>597.84</v>
      </c>
      <c r="N171">
        <v>11</v>
      </c>
      <c r="O171" t="s">
        <v>126</v>
      </c>
      <c r="P171">
        <v>2021</v>
      </c>
    </row>
    <row r="172" spans="1:16" x14ac:dyDescent="0.3">
      <c r="A172" s="12">
        <v>44421</v>
      </c>
      <c r="B172" t="s">
        <v>28</v>
      </c>
      <c r="C172">
        <v>13</v>
      </c>
      <c r="D172" t="s">
        <v>107</v>
      </c>
      <c r="E172" t="s">
        <v>105</v>
      </c>
      <c r="F172">
        <v>0</v>
      </c>
      <c r="G172" t="s">
        <v>29</v>
      </c>
      <c r="H172" t="s">
        <v>27</v>
      </c>
      <c r="I172" t="s">
        <v>108</v>
      </c>
      <c r="J172">
        <v>44</v>
      </c>
      <c r="K172">
        <v>48.4</v>
      </c>
      <c r="L172">
        <v>572</v>
      </c>
      <c r="M172">
        <v>629.19999999999993</v>
      </c>
      <c r="N172">
        <v>13</v>
      </c>
      <c r="O172" t="s">
        <v>126</v>
      </c>
      <c r="P172">
        <v>2021</v>
      </c>
    </row>
    <row r="173" spans="1:16" x14ac:dyDescent="0.3">
      <c r="A173" s="12">
        <v>44421</v>
      </c>
      <c r="B173" t="s">
        <v>62</v>
      </c>
      <c r="C173">
        <v>9</v>
      </c>
      <c r="D173" t="s">
        <v>107</v>
      </c>
      <c r="E173" t="s">
        <v>105</v>
      </c>
      <c r="F173">
        <v>0</v>
      </c>
      <c r="G173" t="s">
        <v>63</v>
      </c>
      <c r="H173" t="s">
        <v>61</v>
      </c>
      <c r="I173" t="s">
        <v>108</v>
      </c>
      <c r="J173">
        <v>48</v>
      </c>
      <c r="K173">
        <v>57.120000000000005</v>
      </c>
      <c r="L173">
        <v>432</v>
      </c>
      <c r="M173">
        <v>514.08000000000004</v>
      </c>
      <c r="N173">
        <v>13</v>
      </c>
      <c r="O173" t="s">
        <v>126</v>
      </c>
      <c r="P173">
        <v>2021</v>
      </c>
    </row>
    <row r="174" spans="1:16" x14ac:dyDescent="0.3">
      <c r="A174" s="12">
        <v>44424</v>
      </c>
      <c r="B174" t="s">
        <v>11</v>
      </c>
      <c r="C174">
        <v>3</v>
      </c>
      <c r="D174" t="s">
        <v>105</v>
      </c>
      <c r="E174" t="s">
        <v>105</v>
      </c>
      <c r="F174">
        <v>0</v>
      </c>
      <c r="G174" t="s">
        <v>12</v>
      </c>
      <c r="H174" t="s">
        <v>7</v>
      </c>
      <c r="I174" t="s">
        <v>8</v>
      </c>
      <c r="J174">
        <v>71</v>
      </c>
      <c r="K174">
        <v>80.94</v>
      </c>
      <c r="L174">
        <v>213</v>
      </c>
      <c r="M174">
        <v>242.82</v>
      </c>
      <c r="N174">
        <v>16</v>
      </c>
      <c r="O174" t="s">
        <v>126</v>
      </c>
      <c r="P174">
        <v>2021</v>
      </c>
    </row>
    <row r="175" spans="1:16" x14ac:dyDescent="0.3">
      <c r="A175" s="12">
        <v>44426</v>
      </c>
      <c r="B175" t="s">
        <v>57</v>
      </c>
      <c r="C175">
        <v>6</v>
      </c>
      <c r="D175" t="s">
        <v>107</v>
      </c>
      <c r="E175" t="s">
        <v>105</v>
      </c>
      <c r="F175">
        <v>0</v>
      </c>
      <c r="G175" t="s">
        <v>58</v>
      </c>
      <c r="H175" t="s">
        <v>48</v>
      </c>
      <c r="I175" t="s">
        <v>110</v>
      </c>
      <c r="J175">
        <v>7</v>
      </c>
      <c r="K175">
        <v>8.33</v>
      </c>
      <c r="L175">
        <v>42</v>
      </c>
      <c r="M175">
        <v>49.980000000000004</v>
      </c>
      <c r="N175">
        <v>18</v>
      </c>
      <c r="O175" t="s">
        <v>126</v>
      </c>
      <c r="P175">
        <v>2021</v>
      </c>
    </row>
    <row r="176" spans="1:16" x14ac:dyDescent="0.3">
      <c r="A176" s="12">
        <v>44428</v>
      </c>
      <c r="B176" t="s">
        <v>46</v>
      </c>
      <c r="C176">
        <v>15</v>
      </c>
      <c r="D176" t="s">
        <v>107</v>
      </c>
      <c r="E176" t="s">
        <v>106</v>
      </c>
      <c r="F176">
        <v>0</v>
      </c>
      <c r="G176" t="s">
        <v>47</v>
      </c>
      <c r="H176" t="s">
        <v>48</v>
      </c>
      <c r="I176" t="s">
        <v>108</v>
      </c>
      <c r="J176">
        <v>61</v>
      </c>
      <c r="K176">
        <v>76.25</v>
      </c>
      <c r="L176">
        <v>915</v>
      </c>
      <c r="M176">
        <v>1143.75</v>
      </c>
      <c r="N176">
        <v>20</v>
      </c>
      <c r="O176" t="s">
        <v>126</v>
      </c>
      <c r="P176">
        <v>2021</v>
      </c>
    </row>
    <row r="177" spans="1:16" x14ac:dyDescent="0.3">
      <c r="A177" s="12">
        <v>44428</v>
      </c>
      <c r="B177" t="s">
        <v>70</v>
      </c>
      <c r="C177">
        <v>9</v>
      </c>
      <c r="D177" t="s">
        <v>107</v>
      </c>
      <c r="E177" t="s">
        <v>105</v>
      </c>
      <c r="F177">
        <v>0</v>
      </c>
      <c r="G177" t="s">
        <v>71</v>
      </c>
      <c r="H177" t="s">
        <v>61</v>
      </c>
      <c r="I177" t="s">
        <v>8</v>
      </c>
      <c r="J177">
        <v>93</v>
      </c>
      <c r="K177">
        <v>104.16</v>
      </c>
      <c r="L177">
        <v>837</v>
      </c>
      <c r="M177">
        <v>937.43999999999994</v>
      </c>
      <c r="N177">
        <v>20</v>
      </c>
      <c r="O177" t="s">
        <v>126</v>
      </c>
      <c r="P177">
        <v>2021</v>
      </c>
    </row>
    <row r="178" spans="1:16" x14ac:dyDescent="0.3">
      <c r="A178" s="12">
        <v>44428</v>
      </c>
      <c r="B178" t="s">
        <v>64</v>
      </c>
      <c r="C178">
        <v>13</v>
      </c>
      <c r="D178" t="s">
        <v>107</v>
      </c>
      <c r="E178" t="s">
        <v>105</v>
      </c>
      <c r="F178">
        <v>0</v>
      </c>
      <c r="G178" t="s">
        <v>65</v>
      </c>
      <c r="H178" t="s">
        <v>61</v>
      </c>
      <c r="I178" t="s">
        <v>110</v>
      </c>
      <c r="J178">
        <v>37</v>
      </c>
      <c r="K178">
        <v>41.81</v>
      </c>
      <c r="L178">
        <v>481</v>
      </c>
      <c r="M178">
        <v>543.53</v>
      </c>
      <c r="N178">
        <v>20</v>
      </c>
      <c r="O178" t="s">
        <v>126</v>
      </c>
      <c r="P178">
        <v>2021</v>
      </c>
    </row>
    <row r="179" spans="1:16" x14ac:dyDescent="0.3">
      <c r="A179" s="12">
        <v>44434</v>
      </c>
      <c r="B179" t="s">
        <v>87</v>
      </c>
      <c r="C179">
        <v>4</v>
      </c>
      <c r="D179" t="s">
        <v>107</v>
      </c>
      <c r="E179" t="s">
        <v>105</v>
      </c>
      <c r="F179">
        <v>0</v>
      </c>
      <c r="G179" t="s">
        <v>88</v>
      </c>
      <c r="H179" t="s">
        <v>84</v>
      </c>
      <c r="I179" t="s">
        <v>110</v>
      </c>
      <c r="J179">
        <v>37</v>
      </c>
      <c r="K179">
        <v>42.55</v>
      </c>
      <c r="L179">
        <v>148</v>
      </c>
      <c r="M179">
        <v>170.2</v>
      </c>
      <c r="N179">
        <v>26</v>
      </c>
      <c r="O179" t="s">
        <v>126</v>
      </c>
      <c r="P179">
        <v>2021</v>
      </c>
    </row>
    <row r="180" spans="1:16" x14ac:dyDescent="0.3">
      <c r="A180" s="12">
        <v>44437</v>
      </c>
      <c r="B180" t="s">
        <v>76</v>
      </c>
      <c r="C180">
        <v>12</v>
      </c>
      <c r="D180" t="s">
        <v>104</v>
      </c>
      <c r="E180" t="s">
        <v>105</v>
      </c>
      <c r="F180">
        <v>0</v>
      </c>
      <c r="G180" t="s">
        <v>77</v>
      </c>
      <c r="H180" t="s">
        <v>61</v>
      </c>
      <c r="I180" t="s">
        <v>108</v>
      </c>
      <c r="J180">
        <v>55</v>
      </c>
      <c r="K180">
        <v>58.3</v>
      </c>
      <c r="L180">
        <v>660</v>
      </c>
      <c r="M180">
        <v>699.59999999999991</v>
      </c>
      <c r="N180">
        <v>29</v>
      </c>
      <c r="O180" t="s">
        <v>126</v>
      </c>
      <c r="P180">
        <v>2021</v>
      </c>
    </row>
    <row r="181" spans="1:16" x14ac:dyDescent="0.3">
      <c r="A181" s="12">
        <v>44438</v>
      </c>
      <c r="B181" t="s">
        <v>32</v>
      </c>
      <c r="C181">
        <v>13</v>
      </c>
      <c r="D181" t="s">
        <v>107</v>
      </c>
      <c r="E181" t="s">
        <v>105</v>
      </c>
      <c r="F181">
        <v>0</v>
      </c>
      <c r="G181" t="s">
        <v>33</v>
      </c>
      <c r="H181" t="s">
        <v>27</v>
      </c>
      <c r="I181" t="s">
        <v>8</v>
      </c>
      <c r="J181">
        <v>112</v>
      </c>
      <c r="K181">
        <v>122.08</v>
      </c>
      <c r="L181">
        <v>1456</v>
      </c>
      <c r="M181">
        <v>1587.04</v>
      </c>
      <c r="N181">
        <v>30</v>
      </c>
      <c r="O181" t="s">
        <v>126</v>
      </c>
      <c r="P181">
        <v>2021</v>
      </c>
    </row>
    <row r="182" spans="1:16" x14ac:dyDescent="0.3">
      <c r="A182" s="12">
        <v>44439</v>
      </c>
      <c r="B182" t="s">
        <v>5</v>
      </c>
      <c r="C182">
        <v>2</v>
      </c>
      <c r="D182" t="s">
        <v>107</v>
      </c>
      <c r="E182" t="s">
        <v>105</v>
      </c>
      <c r="F182">
        <v>0</v>
      </c>
      <c r="G182" t="s">
        <v>6</v>
      </c>
      <c r="H182" t="s">
        <v>7</v>
      </c>
      <c r="I182" t="s">
        <v>8</v>
      </c>
      <c r="J182">
        <v>98</v>
      </c>
      <c r="K182">
        <v>103.88</v>
      </c>
      <c r="L182">
        <v>196</v>
      </c>
      <c r="M182">
        <v>207.76</v>
      </c>
      <c r="N182">
        <v>31</v>
      </c>
      <c r="O182" t="s">
        <v>126</v>
      </c>
      <c r="P182">
        <v>2021</v>
      </c>
    </row>
    <row r="183" spans="1:16" x14ac:dyDescent="0.3">
      <c r="A183" s="12">
        <v>44439</v>
      </c>
      <c r="B183" t="s">
        <v>78</v>
      </c>
      <c r="C183">
        <v>11</v>
      </c>
      <c r="D183" t="s">
        <v>107</v>
      </c>
      <c r="E183" t="s">
        <v>105</v>
      </c>
      <c r="F183">
        <v>0</v>
      </c>
      <c r="G183" t="s">
        <v>79</v>
      </c>
      <c r="H183" t="s">
        <v>61</v>
      </c>
      <c r="I183" t="s">
        <v>110</v>
      </c>
      <c r="J183">
        <v>5</v>
      </c>
      <c r="K183">
        <v>6.7</v>
      </c>
      <c r="L183">
        <v>55</v>
      </c>
      <c r="M183">
        <v>73.7</v>
      </c>
      <c r="N183">
        <v>31</v>
      </c>
      <c r="O183" t="s">
        <v>126</v>
      </c>
      <c r="P183">
        <v>2021</v>
      </c>
    </row>
    <row r="184" spans="1:16" x14ac:dyDescent="0.3">
      <c r="A184" s="12">
        <v>44440</v>
      </c>
      <c r="B184" t="s">
        <v>55</v>
      </c>
      <c r="C184">
        <v>1</v>
      </c>
      <c r="D184" t="s">
        <v>104</v>
      </c>
      <c r="E184" t="s">
        <v>106</v>
      </c>
      <c r="F184">
        <v>0</v>
      </c>
      <c r="G184" t="s">
        <v>56</v>
      </c>
      <c r="H184" t="s">
        <v>48</v>
      </c>
      <c r="I184" t="s">
        <v>109</v>
      </c>
      <c r="J184">
        <v>144</v>
      </c>
      <c r="K184">
        <v>156.96</v>
      </c>
      <c r="L184">
        <v>144</v>
      </c>
      <c r="M184">
        <v>156.96</v>
      </c>
      <c r="N184">
        <v>1</v>
      </c>
      <c r="O184" t="s">
        <v>127</v>
      </c>
      <c r="P184">
        <v>2021</v>
      </c>
    </row>
    <row r="185" spans="1:16" x14ac:dyDescent="0.3">
      <c r="A185" s="12">
        <v>44440</v>
      </c>
      <c r="B185" t="s">
        <v>11</v>
      </c>
      <c r="C185">
        <v>14</v>
      </c>
      <c r="D185" t="s">
        <v>105</v>
      </c>
      <c r="E185" t="s">
        <v>105</v>
      </c>
      <c r="F185">
        <v>0</v>
      </c>
      <c r="G185" t="s">
        <v>12</v>
      </c>
      <c r="H185" t="s">
        <v>7</v>
      </c>
      <c r="I185" t="s">
        <v>8</v>
      </c>
      <c r="J185">
        <v>71</v>
      </c>
      <c r="K185">
        <v>80.94</v>
      </c>
      <c r="L185">
        <v>994</v>
      </c>
      <c r="M185">
        <v>1133.1599999999999</v>
      </c>
      <c r="N185">
        <v>1</v>
      </c>
      <c r="O185" t="s">
        <v>127</v>
      </c>
      <c r="P185">
        <v>2021</v>
      </c>
    </row>
    <row r="186" spans="1:16" x14ac:dyDescent="0.3">
      <c r="A186" s="12">
        <v>44442</v>
      </c>
      <c r="B186" t="s">
        <v>91</v>
      </c>
      <c r="C186">
        <v>8</v>
      </c>
      <c r="D186" t="s">
        <v>107</v>
      </c>
      <c r="E186" t="s">
        <v>105</v>
      </c>
      <c r="F186">
        <v>0</v>
      </c>
      <c r="G186" t="s">
        <v>92</v>
      </c>
      <c r="H186" t="s">
        <v>84</v>
      </c>
      <c r="I186" t="s">
        <v>109</v>
      </c>
      <c r="J186">
        <v>138</v>
      </c>
      <c r="K186">
        <v>173.88</v>
      </c>
      <c r="L186">
        <v>1104</v>
      </c>
      <c r="M186">
        <v>1391.04</v>
      </c>
      <c r="N186">
        <v>3</v>
      </c>
      <c r="O186" t="s">
        <v>127</v>
      </c>
      <c r="P186">
        <v>2021</v>
      </c>
    </row>
    <row r="187" spans="1:16" x14ac:dyDescent="0.3">
      <c r="A187" s="12">
        <v>44443</v>
      </c>
      <c r="B187" t="s">
        <v>64</v>
      </c>
      <c r="C187">
        <v>7</v>
      </c>
      <c r="D187" t="s">
        <v>107</v>
      </c>
      <c r="E187" t="s">
        <v>105</v>
      </c>
      <c r="F187">
        <v>0</v>
      </c>
      <c r="G187" t="s">
        <v>65</v>
      </c>
      <c r="H187" t="s">
        <v>61</v>
      </c>
      <c r="I187" t="s">
        <v>110</v>
      </c>
      <c r="J187">
        <v>37</v>
      </c>
      <c r="K187">
        <v>41.81</v>
      </c>
      <c r="L187">
        <v>259</v>
      </c>
      <c r="M187">
        <v>292.67</v>
      </c>
      <c r="N187">
        <v>4</v>
      </c>
      <c r="O187" t="s">
        <v>127</v>
      </c>
      <c r="P187">
        <v>2021</v>
      </c>
    </row>
    <row r="188" spans="1:16" x14ac:dyDescent="0.3">
      <c r="A188" s="12">
        <v>44443</v>
      </c>
      <c r="B188" t="s">
        <v>53</v>
      </c>
      <c r="C188">
        <v>15</v>
      </c>
      <c r="D188" t="s">
        <v>107</v>
      </c>
      <c r="E188" t="s">
        <v>105</v>
      </c>
      <c r="F188">
        <v>0</v>
      </c>
      <c r="G188" t="s">
        <v>54</v>
      </c>
      <c r="H188" t="s">
        <v>48</v>
      </c>
      <c r="I188" t="s">
        <v>109</v>
      </c>
      <c r="J188">
        <v>141</v>
      </c>
      <c r="K188">
        <v>149.46</v>
      </c>
      <c r="L188">
        <v>2115</v>
      </c>
      <c r="M188">
        <v>2241.9</v>
      </c>
      <c r="N188">
        <v>4</v>
      </c>
      <c r="O188" t="s">
        <v>127</v>
      </c>
      <c r="P188">
        <v>2021</v>
      </c>
    </row>
    <row r="189" spans="1:16" x14ac:dyDescent="0.3">
      <c r="A189" s="12">
        <v>44444</v>
      </c>
      <c r="B189" t="s">
        <v>72</v>
      </c>
      <c r="C189">
        <v>1</v>
      </c>
      <c r="D189" t="s">
        <v>107</v>
      </c>
      <c r="E189" t="s">
        <v>106</v>
      </c>
      <c r="F189">
        <v>0</v>
      </c>
      <c r="G189" t="s">
        <v>73</v>
      </c>
      <c r="H189" t="s">
        <v>61</v>
      </c>
      <c r="I189" t="s">
        <v>8</v>
      </c>
      <c r="J189">
        <v>89</v>
      </c>
      <c r="K189">
        <v>117.48</v>
      </c>
      <c r="L189">
        <v>89</v>
      </c>
      <c r="M189">
        <v>117.48</v>
      </c>
      <c r="N189">
        <v>5</v>
      </c>
      <c r="O189" t="s">
        <v>127</v>
      </c>
      <c r="P189">
        <v>2021</v>
      </c>
    </row>
    <row r="190" spans="1:16" x14ac:dyDescent="0.3">
      <c r="A190" s="12">
        <v>44446</v>
      </c>
      <c r="B190" t="s">
        <v>44</v>
      </c>
      <c r="C190">
        <v>5</v>
      </c>
      <c r="D190" t="s">
        <v>107</v>
      </c>
      <c r="E190" t="s">
        <v>105</v>
      </c>
      <c r="F190">
        <v>0</v>
      </c>
      <c r="G190" t="s">
        <v>45</v>
      </c>
      <c r="H190" t="s">
        <v>27</v>
      </c>
      <c r="I190" t="s">
        <v>109</v>
      </c>
      <c r="J190">
        <v>150</v>
      </c>
      <c r="K190">
        <v>210</v>
      </c>
      <c r="L190">
        <v>750</v>
      </c>
      <c r="M190">
        <v>1050</v>
      </c>
      <c r="N190">
        <v>7</v>
      </c>
      <c r="O190" t="s">
        <v>127</v>
      </c>
      <c r="P190">
        <v>2021</v>
      </c>
    </row>
    <row r="191" spans="1:16" x14ac:dyDescent="0.3">
      <c r="A191" s="12">
        <v>44448</v>
      </c>
      <c r="B191" t="s">
        <v>97</v>
      </c>
      <c r="C191">
        <v>4</v>
      </c>
      <c r="D191" t="s">
        <v>107</v>
      </c>
      <c r="E191" t="s">
        <v>105</v>
      </c>
      <c r="F191">
        <v>0</v>
      </c>
      <c r="G191" t="s">
        <v>98</v>
      </c>
      <c r="H191" t="s">
        <v>84</v>
      </c>
      <c r="I191" t="s">
        <v>8</v>
      </c>
      <c r="J191">
        <v>76</v>
      </c>
      <c r="K191">
        <v>82.08</v>
      </c>
      <c r="L191">
        <v>304</v>
      </c>
      <c r="M191">
        <v>328.32</v>
      </c>
      <c r="N191">
        <v>9</v>
      </c>
      <c r="O191" t="s">
        <v>127</v>
      </c>
      <c r="P191">
        <v>2021</v>
      </c>
    </row>
    <row r="192" spans="1:16" x14ac:dyDescent="0.3">
      <c r="A192" s="12">
        <v>44449</v>
      </c>
      <c r="B192" t="s">
        <v>68</v>
      </c>
      <c r="C192">
        <v>6</v>
      </c>
      <c r="D192" t="s">
        <v>107</v>
      </c>
      <c r="E192" t="s">
        <v>105</v>
      </c>
      <c r="F192">
        <v>0</v>
      </c>
      <c r="G192" t="s">
        <v>69</v>
      </c>
      <c r="H192" t="s">
        <v>61</v>
      </c>
      <c r="I192" t="s">
        <v>109</v>
      </c>
      <c r="J192">
        <v>148</v>
      </c>
      <c r="K192">
        <v>201.28</v>
      </c>
      <c r="L192">
        <v>888</v>
      </c>
      <c r="M192">
        <v>1207.68</v>
      </c>
      <c r="N192">
        <v>10</v>
      </c>
      <c r="O192" t="s">
        <v>127</v>
      </c>
      <c r="P192">
        <v>2021</v>
      </c>
    </row>
    <row r="193" spans="1:16" x14ac:dyDescent="0.3">
      <c r="A193" s="12">
        <v>44449</v>
      </c>
      <c r="B193" t="s">
        <v>5</v>
      </c>
      <c r="C193">
        <v>9</v>
      </c>
      <c r="D193" t="s">
        <v>104</v>
      </c>
      <c r="E193" t="s">
        <v>105</v>
      </c>
      <c r="F193">
        <v>0</v>
      </c>
      <c r="G193" t="s">
        <v>6</v>
      </c>
      <c r="H193" t="s">
        <v>7</v>
      </c>
      <c r="I193" t="s">
        <v>8</v>
      </c>
      <c r="J193">
        <v>98</v>
      </c>
      <c r="K193">
        <v>103.88</v>
      </c>
      <c r="L193">
        <v>882</v>
      </c>
      <c r="M193">
        <v>934.92</v>
      </c>
      <c r="N193">
        <v>10</v>
      </c>
      <c r="O193" t="s">
        <v>127</v>
      </c>
      <c r="P193">
        <v>2021</v>
      </c>
    </row>
    <row r="194" spans="1:16" x14ac:dyDescent="0.3">
      <c r="A194" s="12">
        <v>44449</v>
      </c>
      <c r="B194" t="s">
        <v>59</v>
      </c>
      <c r="C194">
        <v>2</v>
      </c>
      <c r="D194" t="s">
        <v>107</v>
      </c>
      <c r="E194" t="s">
        <v>105</v>
      </c>
      <c r="F194">
        <v>0</v>
      </c>
      <c r="G194" t="s">
        <v>60</v>
      </c>
      <c r="H194" t="s">
        <v>61</v>
      </c>
      <c r="I194" t="s">
        <v>110</v>
      </c>
      <c r="J194">
        <v>18</v>
      </c>
      <c r="K194">
        <v>24.66</v>
      </c>
      <c r="L194">
        <v>36</v>
      </c>
      <c r="M194">
        <v>49.32</v>
      </c>
      <c r="N194">
        <v>10</v>
      </c>
      <c r="O194" t="s">
        <v>127</v>
      </c>
      <c r="P194">
        <v>2021</v>
      </c>
    </row>
    <row r="195" spans="1:16" x14ac:dyDescent="0.3">
      <c r="A195" s="12">
        <v>44450</v>
      </c>
      <c r="B195" t="s">
        <v>5</v>
      </c>
      <c r="C195">
        <v>6</v>
      </c>
      <c r="D195" t="s">
        <v>104</v>
      </c>
      <c r="E195" t="s">
        <v>105</v>
      </c>
      <c r="F195">
        <v>0</v>
      </c>
      <c r="G195" t="s">
        <v>6</v>
      </c>
      <c r="H195" t="s">
        <v>7</v>
      </c>
      <c r="I195" t="s">
        <v>8</v>
      </c>
      <c r="J195">
        <v>98</v>
      </c>
      <c r="K195">
        <v>103.88</v>
      </c>
      <c r="L195">
        <v>588</v>
      </c>
      <c r="M195">
        <v>623.28</v>
      </c>
      <c r="N195">
        <v>11</v>
      </c>
      <c r="O195" t="s">
        <v>127</v>
      </c>
      <c r="P195">
        <v>2021</v>
      </c>
    </row>
    <row r="196" spans="1:16" x14ac:dyDescent="0.3">
      <c r="A196" s="12">
        <v>44452</v>
      </c>
      <c r="B196" t="s">
        <v>91</v>
      </c>
      <c r="C196">
        <v>7</v>
      </c>
      <c r="D196" t="s">
        <v>107</v>
      </c>
      <c r="E196" t="s">
        <v>106</v>
      </c>
      <c r="F196">
        <v>0</v>
      </c>
      <c r="G196" t="s">
        <v>92</v>
      </c>
      <c r="H196" t="s">
        <v>84</v>
      </c>
      <c r="I196" t="s">
        <v>109</v>
      </c>
      <c r="J196">
        <v>138</v>
      </c>
      <c r="K196">
        <v>173.88</v>
      </c>
      <c r="L196">
        <v>966</v>
      </c>
      <c r="M196">
        <v>1217.1599999999999</v>
      </c>
      <c r="N196">
        <v>13</v>
      </c>
      <c r="O196" t="s">
        <v>127</v>
      </c>
      <c r="P196">
        <v>2021</v>
      </c>
    </row>
    <row r="197" spans="1:16" x14ac:dyDescent="0.3">
      <c r="A197" s="12">
        <v>44454</v>
      </c>
      <c r="B197" t="s">
        <v>93</v>
      </c>
      <c r="C197">
        <v>6</v>
      </c>
      <c r="D197" t="s">
        <v>107</v>
      </c>
      <c r="E197" t="s">
        <v>105</v>
      </c>
      <c r="F197">
        <v>0</v>
      </c>
      <c r="G197" t="s">
        <v>94</v>
      </c>
      <c r="H197" t="s">
        <v>84</v>
      </c>
      <c r="I197" t="s">
        <v>109</v>
      </c>
      <c r="J197">
        <v>120</v>
      </c>
      <c r="K197">
        <v>162</v>
      </c>
      <c r="L197">
        <v>720</v>
      </c>
      <c r="M197">
        <v>972</v>
      </c>
      <c r="N197">
        <v>15</v>
      </c>
      <c r="O197" t="s">
        <v>127</v>
      </c>
      <c r="P197">
        <v>2021</v>
      </c>
    </row>
    <row r="198" spans="1:16" x14ac:dyDescent="0.3">
      <c r="A198" s="12">
        <v>44454</v>
      </c>
      <c r="B198" t="s">
        <v>93</v>
      </c>
      <c r="C198">
        <v>14</v>
      </c>
      <c r="D198" t="s">
        <v>107</v>
      </c>
      <c r="E198" t="s">
        <v>105</v>
      </c>
      <c r="F198">
        <v>0</v>
      </c>
      <c r="G198" t="s">
        <v>94</v>
      </c>
      <c r="H198" t="s">
        <v>84</v>
      </c>
      <c r="I198" t="s">
        <v>109</v>
      </c>
      <c r="J198">
        <v>120</v>
      </c>
      <c r="K198">
        <v>162</v>
      </c>
      <c r="L198">
        <v>1680</v>
      </c>
      <c r="M198">
        <v>2268</v>
      </c>
      <c r="N198">
        <v>15</v>
      </c>
      <c r="O198" t="s">
        <v>127</v>
      </c>
      <c r="P198">
        <v>2021</v>
      </c>
    </row>
    <row r="199" spans="1:16" x14ac:dyDescent="0.3">
      <c r="A199" s="12">
        <v>44460</v>
      </c>
      <c r="B199" t="s">
        <v>46</v>
      </c>
      <c r="C199">
        <v>7</v>
      </c>
      <c r="D199" t="s">
        <v>104</v>
      </c>
      <c r="E199" t="s">
        <v>106</v>
      </c>
      <c r="F199">
        <v>0</v>
      </c>
      <c r="G199" t="s">
        <v>47</v>
      </c>
      <c r="H199" t="s">
        <v>48</v>
      </c>
      <c r="I199" t="s">
        <v>108</v>
      </c>
      <c r="J199">
        <v>61</v>
      </c>
      <c r="K199">
        <v>76.25</v>
      </c>
      <c r="L199">
        <v>427</v>
      </c>
      <c r="M199">
        <v>533.75</v>
      </c>
      <c r="N199">
        <v>21</v>
      </c>
      <c r="O199" t="s">
        <v>127</v>
      </c>
      <c r="P199">
        <v>2021</v>
      </c>
    </row>
    <row r="200" spans="1:16" x14ac:dyDescent="0.3">
      <c r="A200" s="12">
        <v>44461</v>
      </c>
      <c r="B200" t="s">
        <v>89</v>
      </c>
      <c r="C200">
        <v>2</v>
      </c>
      <c r="D200" t="s">
        <v>105</v>
      </c>
      <c r="E200" t="s">
        <v>106</v>
      </c>
      <c r="F200">
        <v>0</v>
      </c>
      <c r="G200" t="s">
        <v>90</v>
      </c>
      <c r="H200" t="s">
        <v>84</v>
      </c>
      <c r="I200" t="s">
        <v>8</v>
      </c>
      <c r="J200">
        <v>90</v>
      </c>
      <c r="K200">
        <v>115.2</v>
      </c>
      <c r="L200">
        <v>180</v>
      </c>
      <c r="M200">
        <v>230.4</v>
      </c>
      <c r="N200">
        <v>22</v>
      </c>
      <c r="O200" t="s">
        <v>127</v>
      </c>
      <c r="P200">
        <v>2021</v>
      </c>
    </row>
    <row r="201" spans="1:16" x14ac:dyDescent="0.3">
      <c r="A201" s="12">
        <v>44461</v>
      </c>
      <c r="B201" t="s">
        <v>9</v>
      </c>
      <c r="C201">
        <v>4</v>
      </c>
      <c r="D201" t="s">
        <v>107</v>
      </c>
      <c r="E201" t="s">
        <v>106</v>
      </c>
      <c r="F201">
        <v>0</v>
      </c>
      <c r="G201" t="s">
        <v>10</v>
      </c>
      <c r="H201" t="s">
        <v>7</v>
      </c>
      <c r="I201" t="s">
        <v>8</v>
      </c>
      <c r="J201">
        <v>105</v>
      </c>
      <c r="K201">
        <v>142.80000000000001</v>
      </c>
      <c r="L201">
        <v>420</v>
      </c>
      <c r="M201">
        <v>571.20000000000005</v>
      </c>
      <c r="N201">
        <v>22</v>
      </c>
      <c r="O201" t="s">
        <v>127</v>
      </c>
      <c r="P201">
        <v>2021</v>
      </c>
    </row>
    <row r="202" spans="1:16" x14ac:dyDescent="0.3">
      <c r="A202" s="12">
        <v>44462</v>
      </c>
      <c r="B202" t="s">
        <v>42</v>
      </c>
      <c r="C202">
        <v>12</v>
      </c>
      <c r="D202" t="s">
        <v>107</v>
      </c>
      <c r="E202" t="s">
        <v>106</v>
      </c>
      <c r="F202">
        <v>0</v>
      </c>
      <c r="G202" t="s">
        <v>43</v>
      </c>
      <c r="H202" t="s">
        <v>27</v>
      </c>
      <c r="I202" t="s">
        <v>110</v>
      </c>
      <c r="J202">
        <v>37</v>
      </c>
      <c r="K202">
        <v>49.21</v>
      </c>
      <c r="L202">
        <v>444</v>
      </c>
      <c r="M202">
        <v>590.52</v>
      </c>
      <c r="N202">
        <v>23</v>
      </c>
      <c r="O202" t="s">
        <v>127</v>
      </c>
      <c r="P202">
        <v>2021</v>
      </c>
    </row>
    <row r="203" spans="1:16" x14ac:dyDescent="0.3">
      <c r="A203" s="12">
        <v>44462</v>
      </c>
      <c r="B203" t="s">
        <v>49</v>
      </c>
      <c r="C203">
        <v>7</v>
      </c>
      <c r="D203" t="s">
        <v>105</v>
      </c>
      <c r="E203" t="s">
        <v>105</v>
      </c>
      <c r="F203">
        <v>0</v>
      </c>
      <c r="G203" t="s">
        <v>50</v>
      </c>
      <c r="H203" t="s">
        <v>48</v>
      </c>
      <c r="I203" t="s">
        <v>109</v>
      </c>
      <c r="J203">
        <v>126</v>
      </c>
      <c r="K203">
        <v>162.54</v>
      </c>
      <c r="L203">
        <v>882</v>
      </c>
      <c r="M203">
        <v>1137.78</v>
      </c>
      <c r="N203">
        <v>23</v>
      </c>
      <c r="O203" t="s">
        <v>127</v>
      </c>
      <c r="P203">
        <v>2021</v>
      </c>
    </row>
    <row r="204" spans="1:16" x14ac:dyDescent="0.3">
      <c r="A204" s="12">
        <v>44466</v>
      </c>
      <c r="B204" t="s">
        <v>76</v>
      </c>
      <c r="C204">
        <v>1</v>
      </c>
      <c r="D204" t="s">
        <v>107</v>
      </c>
      <c r="E204" t="s">
        <v>106</v>
      </c>
      <c r="F204">
        <v>0</v>
      </c>
      <c r="G204" t="s">
        <v>77</v>
      </c>
      <c r="H204" t="s">
        <v>61</v>
      </c>
      <c r="I204" t="s">
        <v>108</v>
      </c>
      <c r="J204">
        <v>55</v>
      </c>
      <c r="K204">
        <v>58.3</v>
      </c>
      <c r="L204">
        <v>55</v>
      </c>
      <c r="M204">
        <v>58.3</v>
      </c>
      <c r="N204">
        <v>27</v>
      </c>
      <c r="O204" t="s">
        <v>127</v>
      </c>
      <c r="P204">
        <v>2021</v>
      </c>
    </row>
    <row r="205" spans="1:16" x14ac:dyDescent="0.3">
      <c r="A205" s="12">
        <v>44469</v>
      </c>
      <c r="B205" t="s">
        <v>34</v>
      </c>
      <c r="C205">
        <v>9</v>
      </c>
      <c r="D205" t="s">
        <v>105</v>
      </c>
      <c r="E205" t="s">
        <v>105</v>
      </c>
      <c r="F205">
        <v>0</v>
      </c>
      <c r="G205" t="s">
        <v>35</v>
      </c>
      <c r="H205" t="s">
        <v>27</v>
      </c>
      <c r="I205" t="s">
        <v>8</v>
      </c>
      <c r="J205">
        <v>112</v>
      </c>
      <c r="K205">
        <v>146.72</v>
      </c>
      <c r="L205">
        <v>1008</v>
      </c>
      <c r="M205">
        <v>1320.48</v>
      </c>
      <c r="N205">
        <v>30</v>
      </c>
      <c r="O205" t="s">
        <v>127</v>
      </c>
      <c r="P205">
        <v>2021</v>
      </c>
    </row>
    <row r="206" spans="1:16" x14ac:dyDescent="0.3">
      <c r="A206" s="12">
        <v>44469</v>
      </c>
      <c r="B206" t="s">
        <v>17</v>
      </c>
      <c r="C206">
        <v>5</v>
      </c>
      <c r="D206" t="s">
        <v>105</v>
      </c>
      <c r="E206" t="s">
        <v>105</v>
      </c>
      <c r="F206">
        <v>0</v>
      </c>
      <c r="G206" t="s">
        <v>18</v>
      </c>
      <c r="H206" t="s">
        <v>7</v>
      </c>
      <c r="I206" t="s">
        <v>8</v>
      </c>
      <c r="J206">
        <v>75</v>
      </c>
      <c r="K206">
        <v>85.5</v>
      </c>
      <c r="L206">
        <v>375</v>
      </c>
      <c r="M206">
        <v>427.5</v>
      </c>
      <c r="N206">
        <v>30</v>
      </c>
      <c r="O206" t="s">
        <v>127</v>
      </c>
      <c r="P206">
        <v>2021</v>
      </c>
    </row>
    <row r="207" spans="1:16" x14ac:dyDescent="0.3">
      <c r="A207" s="12">
        <v>44470</v>
      </c>
      <c r="B207" t="s">
        <v>68</v>
      </c>
      <c r="C207">
        <v>14</v>
      </c>
      <c r="D207" t="s">
        <v>105</v>
      </c>
      <c r="E207" t="s">
        <v>106</v>
      </c>
      <c r="F207">
        <v>0</v>
      </c>
      <c r="G207" t="s">
        <v>69</v>
      </c>
      <c r="H207" t="s">
        <v>61</v>
      </c>
      <c r="I207" t="s">
        <v>109</v>
      </c>
      <c r="J207">
        <v>148</v>
      </c>
      <c r="K207">
        <v>201.28</v>
      </c>
      <c r="L207">
        <v>2072</v>
      </c>
      <c r="M207">
        <v>2817.92</v>
      </c>
      <c r="N207">
        <v>1</v>
      </c>
      <c r="O207" t="s">
        <v>128</v>
      </c>
      <c r="P207">
        <v>2021</v>
      </c>
    </row>
    <row r="208" spans="1:16" x14ac:dyDescent="0.3">
      <c r="A208" s="12">
        <v>44471</v>
      </c>
      <c r="B208" t="s">
        <v>34</v>
      </c>
      <c r="C208">
        <v>15</v>
      </c>
      <c r="D208" t="s">
        <v>107</v>
      </c>
      <c r="E208" t="s">
        <v>105</v>
      </c>
      <c r="F208">
        <v>0</v>
      </c>
      <c r="G208" t="s">
        <v>35</v>
      </c>
      <c r="H208" t="s">
        <v>27</v>
      </c>
      <c r="I208" t="s">
        <v>8</v>
      </c>
      <c r="J208">
        <v>112</v>
      </c>
      <c r="K208">
        <v>146.72</v>
      </c>
      <c r="L208">
        <v>1680</v>
      </c>
      <c r="M208">
        <v>2200.8000000000002</v>
      </c>
      <c r="N208">
        <v>2</v>
      </c>
      <c r="O208" t="s">
        <v>128</v>
      </c>
      <c r="P208">
        <v>2021</v>
      </c>
    </row>
    <row r="209" spans="1:16" x14ac:dyDescent="0.3">
      <c r="A209" s="12">
        <v>44472</v>
      </c>
      <c r="B209" t="s">
        <v>44</v>
      </c>
      <c r="C209">
        <v>9</v>
      </c>
      <c r="D209" t="s">
        <v>107</v>
      </c>
      <c r="E209" t="s">
        <v>105</v>
      </c>
      <c r="F209">
        <v>0</v>
      </c>
      <c r="G209" t="s">
        <v>45</v>
      </c>
      <c r="H209" t="s">
        <v>27</v>
      </c>
      <c r="I209" t="s">
        <v>109</v>
      </c>
      <c r="J209">
        <v>150</v>
      </c>
      <c r="K209">
        <v>210</v>
      </c>
      <c r="L209">
        <v>1350</v>
      </c>
      <c r="M209">
        <v>1890</v>
      </c>
      <c r="N209">
        <v>3</v>
      </c>
      <c r="O209" t="s">
        <v>128</v>
      </c>
      <c r="P209">
        <v>2021</v>
      </c>
    </row>
    <row r="210" spans="1:16" x14ac:dyDescent="0.3">
      <c r="A210" s="12">
        <v>44475</v>
      </c>
      <c r="B210" t="s">
        <v>78</v>
      </c>
      <c r="C210">
        <v>1</v>
      </c>
      <c r="D210" t="s">
        <v>107</v>
      </c>
      <c r="E210" t="s">
        <v>105</v>
      </c>
      <c r="F210">
        <v>0</v>
      </c>
      <c r="G210" t="s">
        <v>79</v>
      </c>
      <c r="H210" t="s">
        <v>61</v>
      </c>
      <c r="I210" t="s">
        <v>110</v>
      </c>
      <c r="J210">
        <v>5</v>
      </c>
      <c r="K210">
        <v>6.7</v>
      </c>
      <c r="L210">
        <v>5</v>
      </c>
      <c r="M210">
        <v>6.7</v>
      </c>
      <c r="N210">
        <v>6</v>
      </c>
      <c r="O210" t="s">
        <v>128</v>
      </c>
      <c r="P210">
        <v>2021</v>
      </c>
    </row>
    <row r="211" spans="1:16" x14ac:dyDescent="0.3">
      <c r="A211" s="12">
        <v>44475</v>
      </c>
      <c r="B211" t="s">
        <v>80</v>
      </c>
      <c r="C211">
        <v>12</v>
      </c>
      <c r="D211" t="s">
        <v>105</v>
      </c>
      <c r="E211" t="s">
        <v>105</v>
      </c>
      <c r="F211">
        <v>0</v>
      </c>
      <c r="G211" t="s">
        <v>81</v>
      </c>
      <c r="H211" t="s">
        <v>61</v>
      </c>
      <c r="I211" t="s">
        <v>8</v>
      </c>
      <c r="J211">
        <v>90</v>
      </c>
      <c r="K211">
        <v>96.3</v>
      </c>
      <c r="L211">
        <v>1080</v>
      </c>
      <c r="M211">
        <v>1155.5999999999999</v>
      </c>
      <c r="N211">
        <v>6</v>
      </c>
      <c r="O211" t="s">
        <v>128</v>
      </c>
      <c r="P211">
        <v>2021</v>
      </c>
    </row>
    <row r="212" spans="1:16" x14ac:dyDescent="0.3">
      <c r="A212" s="12">
        <v>44476</v>
      </c>
      <c r="B212" t="s">
        <v>59</v>
      </c>
      <c r="C212">
        <v>6</v>
      </c>
      <c r="D212" t="s">
        <v>107</v>
      </c>
      <c r="E212" t="s">
        <v>106</v>
      </c>
      <c r="F212">
        <v>0</v>
      </c>
      <c r="G212" t="s">
        <v>60</v>
      </c>
      <c r="H212" t="s">
        <v>61</v>
      </c>
      <c r="I212" t="s">
        <v>110</v>
      </c>
      <c r="J212">
        <v>18</v>
      </c>
      <c r="K212">
        <v>24.66</v>
      </c>
      <c r="L212">
        <v>108</v>
      </c>
      <c r="M212">
        <v>147.96</v>
      </c>
      <c r="N212">
        <v>7</v>
      </c>
      <c r="O212" t="s">
        <v>128</v>
      </c>
      <c r="P212">
        <v>2021</v>
      </c>
    </row>
    <row r="213" spans="1:16" x14ac:dyDescent="0.3">
      <c r="A213" s="12">
        <v>44478</v>
      </c>
      <c r="B213" t="s">
        <v>85</v>
      </c>
      <c r="C213">
        <v>5</v>
      </c>
      <c r="D213" t="s">
        <v>107</v>
      </c>
      <c r="E213" t="s">
        <v>106</v>
      </c>
      <c r="F213">
        <v>0</v>
      </c>
      <c r="G213" t="s">
        <v>86</v>
      </c>
      <c r="H213" t="s">
        <v>84</v>
      </c>
      <c r="I213" t="s">
        <v>8</v>
      </c>
      <c r="J213">
        <v>72</v>
      </c>
      <c r="K213">
        <v>79.92</v>
      </c>
      <c r="L213">
        <v>360</v>
      </c>
      <c r="M213">
        <v>399.6</v>
      </c>
      <c r="N213">
        <v>9</v>
      </c>
      <c r="O213" t="s">
        <v>128</v>
      </c>
      <c r="P213">
        <v>2021</v>
      </c>
    </row>
    <row r="214" spans="1:16" x14ac:dyDescent="0.3">
      <c r="A214" s="12">
        <v>44478</v>
      </c>
      <c r="B214" t="s">
        <v>72</v>
      </c>
      <c r="C214">
        <v>11</v>
      </c>
      <c r="D214" t="s">
        <v>105</v>
      </c>
      <c r="E214" t="s">
        <v>106</v>
      </c>
      <c r="F214">
        <v>0</v>
      </c>
      <c r="G214" t="s">
        <v>73</v>
      </c>
      <c r="H214" t="s">
        <v>61</v>
      </c>
      <c r="I214" t="s">
        <v>8</v>
      </c>
      <c r="J214">
        <v>89</v>
      </c>
      <c r="K214">
        <v>117.48</v>
      </c>
      <c r="L214">
        <v>979</v>
      </c>
      <c r="M214">
        <v>1292.28</v>
      </c>
      <c r="N214">
        <v>9</v>
      </c>
      <c r="O214" t="s">
        <v>128</v>
      </c>
      <c r="P214">
        <v>2021</v>
      </c>
    </row>
    <row r="215" spans="1:16" x14ac:dyDescent="0.3">
      <c r="A215" s="12">
        <v>44479</v>
      </c>
      <c r="B215" t="s">
        <v>78</v>
      </c>
      <c r="C215">
        <v>14</v>
      </c>
      <c r="D215" t="s">
        <v>107</v>
      </c>
      <c r="E215" t="s">
        <v>106</v>
      </c>
      <c r="F215">
        <v>0</v>
      </c>
      <c r="G215" t="s">
        <v>79</v>
      </c>
      <c r="H215" t="s">
        <v>61</v>
      </c>
      <c r="I215" t="s">
        <v>110</v>
      </c>
      <c r="J215">
        <v>5</v>
      </c>
      <c r="K215">
        <v>6.7</v>
      </c>
      <c r="L215">
        <v>70</v>
      </c>
      <c r="M215">
        <v>93.8</v>
      </c>
      <c r="N215">
        <v>10</v>
      </c>
      <c r="O215" t="s">
        <v>128</v>
      </c>
      <c r="P215">
        <v>2021</v>
      </c>
    </row>
    <row r="216" spans="1:16" x14ac:dyDescent="0.3">
      <c r="A216" s="12">
        <v>44480</v>
      </c>
      <c r="B216" t="s">
        <v>28</v>
      </c>
      <c r="C216">
        <v>15</v>
      </c>
      <c r="D216" t="s">
        <v>107</v>
      </c>
      <c r="E216" t="s">
        <v>106</v>
      </c>
      <c r="F216">
        <v>0</v>
      </c>
      <c r="G216" t="s">
        <v>29</v>
      </c>
      <c r="H216" t="s">
        <v>27</v>
      </c>
      <c r="I216" t="s">
        <v>108</v>
      </c>
      <c r="J216">
        <v>44</v>
      </c>
      <c r="K216">
        <v>48.4</v>
      </c>
      <c r="L216">
        <v>660</v>
      </c>
      <c r="M216">
        <v>726</v>
      </c>
      <c r="N216">
        <v>11</v>
      </c>
      <c r="O216" t="s">
        <v>128</v>
      </c>
      <c r="P216">
        <v>2021</v>
      </c>
    </row>
    <row r="217" spans="1:16" x14ac:dyDescent="0.3">
      <c r="A217" s="12">
        <v>44481</v>
      </c>
      <c r="B217" t="s">
        <v>62</v>
      </c>
      <c r="C217">
        <v>8</v>
      </c>
      <c r="D217" t="s">
        <v>105</v>
      </c>
      <c r="E217" t="s">
        <v>105</v>
      </c>
      <c r="F217">
        <v>0</v>
      </c>
      <c r="G217" t="s">
        <v>63</v>
      </c>
      <c r="H217" t="s">
        <v>61</v>
      </c>
      <c r="I217" t="s">
        <v>108</v>
      </c>
      <c r="J217">
        <v>48</v>
      </c>
      <c r="K217">
        <v>57.120000000000005</v>
      </c>
      <c r="L217">
        <v>384</v>
      </c>
      <c r="M217">
        <v>456.96000000000004</v>
      </c>
      <c r="N217">
        <v>12</v>
      </c>
      <c r="O217" t="s">
        <v>128</v>
      </c>
      <c r="P217">
        <v>2021</v>
      </c>
    </row>
    <row r="218" spans="1:16" x14ac:dyDescent="0.3">
      <c r="A218" s="12">
        <v>44486</v>
      </c>
      <c r="B218" t="s">
        <v>5</v>
      </c>
      <c r="C218">
        <v>13</v>
      </c>
      <c r="D218" t="s">
        <v>107</v>
      </c>
      <c r="E218" t="s">
        <v>105</v>
      </c>
      <c r="F218">
        <v>0</v>
      </c>
      <c r="G218" t="s">
        <v>6</v>
      </c>
      <c r="H218" t="s">
        <v>7</v>
      </c>
      <c r="I218" t="s">
        <v>8</v>
      </c>
      <c r="J218">
        <v>98</v>
      </c>
      <c r="K218">
        <v>103.88</v>
      </c>
      <c r="L218">
        <v>1274</v>
      </c>
      <c r="M218">
        <v>1350.44</v>
      </c>
      <c r="N218">
        <v>17</v>
      </c>
      <c r="O218" t="s">
        <v>128</v>
      </c>
      <c r="P218">
        <v>2021</v>
      </c>
    </row>
    <row r="219" spans="1:16" x14ac:dyDescent="0.3">
      <c r="A219" s="12">
        <v>44487</v>
      </c>
      <c r="B219" t="s">
        <v>57</v>
      </c>
      <c r="C219">
        <v>6</v>
      </c>
      <c r="D219" t="s">
        <v>105</v>
      </c>
      <c r="E219" t="s">
        <v>106</v>
      </c>
      <c r="F219">
        <v>0</v>
      </c>
      <c r="G219" t="s">
        <v>58</v>
      </c>
      <c r="H219" t="s">
        <v>48</v>
      </c>
      <c r="I219" t="s">
        <v>110</v>
      </c>
      <c r="J219">
        <v>7</v>
      </c>
      <c r="K219">
        <v>8.33</v>
      </c>
      <c r="L219">
        <v>42</v>
      </c>
      <c r="M219">
        <v>49.980000000000004</v>
      </c>
      <c r="N219">
        <v>18</v>
      </c>
      <c r="O219" t="s">
        <v>128</v>
      </c>
      <c r="P219">
        <v>2021</v>
      </c>
    </row>
    <row r="220" spans="1:16" x14ac:dyDescent="0.3">
      <c r="A220" s="12">
        <v>44487</v>
      </c>
      <c r="B220" t="s">
        <v>49</v>
      </c>
      <c r="C220">
        <v>13</v>
      </c>
      <c r="D220" t="s">
        <v>105</v>
      </c>
      <c r="E220" t="s">
        <v>106</v>
      </c>
      <c r="F220">
        <v>0</v>
      </c>
      <c r="G220" t="s">
        <v>50</v>
      </c>
      <c r="H220" t="s">
        <v>48</v>
      </c>
      <c r="I220" t="s">
        <v>109</v>
      </c>
      <c r="J220">
        <v>126</v>
      </c>
      <c r="K220">
        <v>162.54</v>
      </c>
      <c r="L220">
        <v>1638</v>
      </c>
      <c r="M220">
        <v>2113.02</v>
      </c>
      <c r="N220">
        <v>18</v>
      </c>
      <c r="O220" t="s">
        <v>128</v>
      </c>
      <c r="P220">
        <v>2021</v>
      </c>
    </row>
    <row r="221" spans="1:16" x14ac:dyDescent="0.3">
      <c r="A221" s="12">
        <v>44491</v>
      </c>
      <c r="B221" t="s">
        <v>28</v>
      </c>
      <c r="C221">
        <v>7</v>
      </c>
      <c r="D221" t="s">
        <v>107</v>
      </c>
      <c r="E221" t="s">
        <v>106</v>
      </c>
      <c r="F221">
        <v>0</v>
      </c>
      <c r="G221" t="s">
        <v>29</v>
      </c>
      <c r="H221" t="s">
        <v>27</v>
      </c>
      <c r="I221" t="s">
        <v>108</v>
      </c>
      <c r="J221">
        <v>44</v>
      </c>
      <c r="K221">
        <v>48.4</v>
      </c>
      <c r="L221">
        <v>308</v>
      </c>
      <c r="M221">
        <v>338.8</v>
      </c>
      <c r="N221">
        <v>22</v>
      </c>
      <c r="O221" t="s">
        <v>128</v>
      </c>
      <c r="P221">
        <v>2021</v>
      </c>
    </row>
    <row r="222" spans="1:16" x14ac:dyDescent="0.3">
      <c r="A222" s="12">
        <v>44491</v>
      </c>
      <c r="B222" t="s">
        <v>55</v>
      </c>
      <c r="C222">
        <v>13</v>
      </c>
      <c r="D222" t="s">
        <v>105</v>
      </c>
      <c r="E222" t="s">
        <v>106</v>
      </c>
      <c r="F222">
        <v>0</v>
      </c>
      <c r="G222" t="s">
        <v>56</v>
      </c>
      <c r="H222" t="s">
        <v>48</v>
      </c>
      <c r="I222" t="s">
        <v>109</v>
      </c>
      <c r="J222">
        <v>144</v>
      </c>
      <c r="K222">
        <v>156.96</v>
      </c>
      <c r="L222">
        <v>1872</v>
      </c>
      <c r="M222">
        <v>2040.48</v>
      </c>
      <c r="N222">
        <v>22</v>
      </c>
      <c r="O222" t="s">
        <v>128</v>
      </c>
      <c r="P222">
        <v>2021</v>
      </c>
    </row>
    <row r="223" spans="1:16" x14ac:dyDescent="0.3">
      <c r="A223" s="12">
        <v>44491</v>
      </c>
      <c r="B223" t="s">
        <v>23</v>
      </c>
      <c r="C223">
        <v>1</v>
      </c>
      <c r="D223" t="s">
        <v>107</v>
      </c>
      <c r="E223" t="s">
        <v>106</v>
      </c>
      <c r="F223">
        <v>0</v>
      </c>
      <c r="G223" t="s">
        <v>24</v>
      </c>
      <c r="H223" t="s">
        <v>7</v>
      </c>
      <c r="I223" t="s">
        <v>110</v>
      </c>
      <c r="J223">
        <v>6</v>
      </c>
      <c r="K223">
        <v>7.8599999999999994</v>
      </c>
      <c r="L223">
        <v>6</v>
      </c>
      <c r="M223">
        <v>7.8599999999999994</v>
      </c>
      <c r="N223">
        <v>22</v>
      </c>
      <c r="O223" t="s">
        <v>128</v>
      </c>
      <c r="P223">
        <v>2021</v>
      </c>
    </row>
    <row r="224" spans="1:16" x14ac:dyDescent="0.3">
      <c r="A224" s="12">
        <v>44493</v>
      </c>
      <c r="B224" t="s">
        <v>28</v>
      </c>
      <c r="C224">
        <v>3</v>
      </c>
      <c r="D224" t="s">
        <v>104</v>
      </c>
      <c r="E224" t="s">
        <v>106</v>
      </c>
      <c r="F224">
        <v>0</v>
      </c>
      <c r="G224" t="s">
        <v>29</v>
      </c>
      <c r="H224" t="s">
        <v>27</v>
      </c>
      <c r="I224" t="s">
        <v>108</v>
      </c>
      <c r="J224">
        <v>44</v>
      </c>
      <c r="K224">
        <v>48.4</v>
      </c>
      <c r="L224">
        <v>132</v>
      </c>
      <c r="M224">
        <v>145.19999999999999</v>
      </c>
      <c r="N224">
        <v>24</v>
      </c>
      <c r="O224" t="s">
        <v>128</v>
      </c>
      <c r="P224">
        <v>2021</v>
      </c>
    </row>
    <row r="225" spans="1:16" x14ac:dyDescent="0.3">
      <c r="A225" s="12">
        <v>44494</v>
      </c>
      <c r="B225" t="s">
        <v>97</v>
      </c>
      <c r="C225">
        <v>9</v>
      </c>
      <c r="D225" t="s">
        <v>105</v>
      </c>
      <c r="E225" t="s">
        <v>106</v>
      </c>
      <c r="F225">
        <v>0</v>
      </c>
      <c r="G225" t="s">
        <v>98</v>
      </c>
      <c r="H225" t="s">
        <v>84</v>
      </c>
      <c r="I225" t="s">
        <v>8</v>
      </c>
      <c r="J225">
        <v>76</v>
      </c>
      <c r="K225">
        <v>82.08</v>
      </c>
      <c r="L225">
        <v>684</v>
      </c>
      <c r="M225">
        <v>738.72</v>
      </c>
      <c r="N225">
        <v>25</v>
      </c>
      <c r="O225" t="s">
        <v>128</v>
      </c>
      <c r="P225">
        <v>2021</v>
      </c>
    </row>
    <row r="226" spans="1:16" x14ac:dyDescent="0.3">
      <c r="A226" s="12">
        <v>44495</v>
      </c>
      <c r="B226" t="s">
        <v>13</v>
      </c>
      <c r="C226">
        <v>6</v>
      </c>
      <c r="D226" t="s">
        <v>104</v>
      </c>
      <c r="E226" t="s">
        <v>106</v>
      </c>
      <c r="F226">
        <v>0</v>
      </c>
      <c r="G226" t="s">
        <v>14</v>
      </c>
      <c r="H226" t="s">
        <v>7</v>
      </c>
      <c r="I226" t="s">
        <v>108</v>
      </c>
      <c r="J226">
        <v>44</v>
      </c>
      <c r="K226">
        <v>48.84</v>
      </c>
      <c r="L226">
        <v>264</v>
      </c>
      <c r="M226">
        <v>293.04000000000002</v>
      </c>
      <c r="N226">
        <v>26</v>
      </c>
      <c r="O226" t="s">
        <v>128</v>
      </c>
      <c r="P226">
        <v>2021</v>
      </c>
    </row>
    <row r="227" spans="1:16" x14ac:dyDescent="0.3">
      <c r="A227" s="12">
        <v>44497</v>
      </c>
      <c r="B227" t="s">
        <v>21</v>
      </c>
      <c r="C227">
        <v>1</v>
      </c>
      <c r="D227" t="s">
        <v>107</v>
      </c>
      <c r="E227" t="s">
        <v>106</v>
      </c>
      <c r="F227">
        <v>0</v>
      </c>
      <c r="G227" t="s">
        <v>22</v>
      </c>
      <c r="H227" t="s">
        <v>7</v>
      </c>
      <c r="I227" t="s">
        <v>8</v>
      </c>
      <c r="J227">
        <v>83</v>
      </c>
      <c r="K227">
        <v>94.62</v>
      </c>
      <c r="L227">
        <v>83</v>
      </c>
      <c r="M227">
        <v>94.62</v>
      </c>
      <c r="N227">
        <v>28</v>
      </c>
      <c r="O227" t="s">
        <v>128</v>
      </c>
      <c r="P227">
        <v>2021</v>
      </c>
    </row>
    <row r="228" spans="1:16" x14ac:dyDescent="0.3">
      <c r="A228" s="12">
        <v>44498</v>
      </c>
      <c r="B228" t="s">
        <v>85</v>
      </c>
      <c r="C228">
        <v>14</v>
      </c>
      <c r="D228" t="s">
        <v>105</v>
      </c>
      <c r="E228" t="s">
        <v>105</v>
      </c>
      <c r="F228">
        <v>0</v>
      </c>
      <c r="G228" t="s">
        <v>86</v>
      </c>
      <c r="H228" t="s">
        <v>84</v>
      </c>
      <c r="I228" t="s">
        <v>8</v>
      </c>
      <c r="J228">
        <v>72</v>
      </c>
      <c r="K228">
        <v>79.92</v>
      </c>
      <c r="L228">
        <v>1008</v>
      </c>
      <c r="M228">
        <v>1118.8800000000001</v>
      </c>
      <c r="N228">
        <v>29</v>
      </c>
      <c r="O228" t="s">
        <v>128</v>
      </c>
      <c r="P228">
        <v>2021</v>
      </c>
    </row>
    <row r="229" spans="1:16" x14ac:dyDescent="0.3">
      <c r="A229" s="12">
        <v>44500</v>
      </c>
      <c r="B229" t="s">
        <v>49</v>
      </c>
      <c r="C229">
        <v>6</v>
      </c>
      <c r="D229" t="s">
        <v>105</v>
      </c>
      <c r="E229" t="s">
        <v>106</v>
      </c>
      <c r="F229">
        <v>0</v>
      </c>
      <c r="G229" t="s">
        <v>50</v>
      </c>
      <c r="H229" t="s">
        <v>48</v>
      </c>
      <c r="I229" t="s">
        <v>109</v>
      </c>
      <c r="J229">
        <v>126</v>
      </c>
      <c r="K229">
        <v>162.54</v>
      </c>
      <c r="L229">
        <v>756</v>
      </c>
      <c r="M229">
        <v>975.24</v>
      </c>
      <c r="N229">
        <v>31</v>
      </c>
      <c r="O229" t="s">
        <v>128</v>
      </c>
      <c r="P229">
        <v>2021</v>
      </c>
    </row>
    <row r="230" spans="1:16" x14ac:dyDescent="0.3">
      <c r="A230" s="12">
        <v>44503</v>
      </c>
      <c r="B230" t="s">
        <v>32</v>
      </c>
      <c r="C230">
        <v>12</v>
      </c>
      <c r="D230" t="s">
        <v>107</v>
      </c>
      <c r="E230" t="s">
        <v>106</v>
      </c>
      <c r="F230">
        <v>0</v>
      </c>
      <c r="G230" t="s">
        <v>33</v>
      </c>
      <c r="H230" t="s">
        <v>27</v>
      </c>
      <c r="I230" t="s">
        <v>8</v>
      </c>
      <c r="J230">
        <v>112</v>
      </c>
      <c r="K230">
        <v>122.08</v>
      </c>
      <c r="L230">
        <v>1344</v>
      </c>
      <c r="M230">
        <v>1464.96</v>
      </c>
      <c r="N230">
        <v>3</v>
      </c>
      <c r="O230" t="s">
        <v>129</v>
      </c>
      <c r="P230">
        <v>2021</v>
      </c>
    </row>
    <row r="231" spans="1:16" x14ac:dyDescent="0.3">
      <c r="A231" s="12">
        <v>44506</v>
      </c>
      <c r="B231" t="s">
        <v>80</v>
      </c>
      <c r="C231">
        <v>10</v>
      </c>
      <c r="D231" t="s">
        <v>107</v>
      </c>
      <c r="E231" t="s">
        <v>105</v>
      </c>
      <c r="F231">
        <v>0</v>
      </c>
      <c r="G231" t="s">
        <v>81</v>
      </c>
      <c r="H231" t="s">
        <v>61</v>
      </c>
      <c r="I231" t="s">
        <v>8</v>
      </c>
      <c r="J231">
        <v>90</v>
      </c>
      <c r="K231">
        <v>96.3</v>
      </c>
      <c r="L231">
        <v>900</v>
      </c>
      <c r="M231">
        <v>963</v>
      </c>
      <c r="N231">
        <v>6</v>
      </c>
      <c r="O231" t="s">
        <v>129</v>
      </c>
      <c r="P231">
        <v>2021</v>
      </c>
    </row>
    <row r="232" spans="1:16" x14ac:dyDescent="0.3">
      <c r="A232" s="12">
        <v>44508</v>
      </c>
      <c r="B232" t="s">
        <v>19</v>
      </c>
      <c r="C232">
        <v>15</v>
      </c>
      <c r="D232" t="s">
        <v>107</v>
      </c>
      <c r="E232" t="s">
        <v>105</v>
      </c>
      <c r="F232">
        <v>0</v>
      </c>
      <c r="G232" t="s">
        <v>20</v>
      </c>
      <c r="H232" t="s">
        <v>7</v>
      </c>
      <c r="I232" t="s">
        <v>108</v>
      </c>
      <c r="J232">
        <v>43</v>
      </c>
      <c r="K232">
        <v>47.730000000000004</v>
      </c>
      <c r="L232">
        <v>645</v>
      </c>
      <c r="M232">
        <v>715.95</v>
      </c>
      <c r="N232">
        <v>8</v>
      </c>
      <c r="O232" t="s">
        <v>129</v>
      </c>
      <c r="P232">
        <v>2021</v>
      </c>
    </row>
    <row r="233" spans="1:16" x14ac:dyDescent="0.3">
      <c r="A233" s="12">
        <v>44510</v>
      </c>
      <c r="B233" t="s">
        <v>93</v>
      </c>
      <c r="C233">
        <v>6</v>
      </c>
      <c r="D233" t="s">
        <v>105</v>
      </c>
      <c r="E233" t="s">
        <v>106</v>
      </c>
      <c r="F233">
        <v>0</v>
      </c>
      <c r="G233" t="s">
        <v>94</v>
      </c>
      <c r="H233" t="s">
        <v>84</v>
      </c>
      <c r="I233" t="s">
        <v>109</v>
      </c>
      <c r="J233">
        <v>120</v>
      </c>
      <c r="K233">
        <v>162</v>
      </c>
      <c r="L233">
        <v>720</v>
      </c>
      <c r="M233">
        <v>972</v>
      </c>
      <c r="N233">
        <v>10</v>
      </c>
      <c r="O233" t="s">
        <v>129</v>
      </c>
      <c r="P233">
        <v>2021</v>
      </c>
    </row>
    <row r="234" spans="1:16" x14ac:dyDescent="0.3">
      <c r="A234" s="12">
        <v>44511</v>
      </c>
      <c r="B234" t="s">
        <v>89</v>
      </c>
      <c r="C234">
        <v>12</v>
      </c>
      <c r="D234" t="s">
        <v>104</v>
      </c>
      <c r="E234" t="s">
        <v>105</v>
      </c>
      <c r="F234">
        <v>0</v>
      </c>
      <c r="G234" t="s">
        <v>90</v>
      </c>
      <c r="H234" t="s">
        <v>84</v>
      </c>
      <c r="I234" t="s">
        <v>8</v>
      </c>
      <c r="J234">
        <v>90</v>
      </c>
      <c r="K234">
        <v>115.2</v>
      </c>
      <c r="L234">
        <v>1080</v>
      </c>
      <c r="M234">
        <v>1382.4</v>
      </c>
      <c r="N234">
        <v>11</v>
      </c>
      <c r="O234" t="s">
        <v>129</v>
      </c>
      <c r="P234">
        <v>2021</v>
      </c>
    </row>
    <row r="235" spans="1:16" x14ac:dyDescent="0.3">
      <c r="A235" s="12">
        <v>44512</v>
      </c>
      <c r="B235" t="s">
        <v>25</v>
      </c>
      <c r="C235">
        <v>3</v>
      </c>
      <c r="D235" t="s">
        <v>105</v>
      </c>
      <c r="E235" t="s">
        <v>106</v>
      </c>
      <c r="F235">
        <v>0</v>
      </c>
      <c r="G235" t="s">
        <v>26</v>
      </c>
      <c r="H235" t="s">
        <v>27</v>
      </c>
      <c r="I235" t="s">
        <v>109</v>
      </c>
      <c r="J235">
        <v>148</v>
      </c>
      <c r="K235">
        <v>164.28</v>
      </c>
      <c r="L235">
        <v>444</v>
      </c>
      <c r="M235">
        <v>492.84000000000003</v>
      </c>
      <c r="N235">
        <v>12</v>
      </c>
      <c r="O235" t="s">
        <v>129</v>
      </c>
      <c r="P235">
        <v>2021</v>
      </c>
    </row>
    <row r="236" spans="1:16" x14ac:dyDescent="0.3">
      <c r="A236" s="12">
        <v>44520</v>
      </c>
      <c r="B236" t="s">
        <v>76</v>
      </c>
      <c r="C236">
        <v>14</v>
      </c>
      <c r="D236" t="s">
        <v>105</v>
      </c>
      <c r="E236" t="s">
        <v>105</v>
      </c>
      <c r="F236">
        <v>0</v>
      </c>
      <c r="G236" t="s">
        <v>77</v>
      </c>
      <c r="H236" t="s">
        <v>61</v>
      </c>
      <c r="I236" t="s">
        <v>108</v>
      </c>
      <c r="J236">
        <v>55</v>
      </c>
      <c r="K236">
        <v>58.3</v>
      </c>
      <c r="L236">
        <v>770</v>
      </c>
      <c r="M236">
        <v>816.19999999999993</v>
      </c>
      <c r="N236">
        <v>20</v>
      </c>
      <c r="O236" t="s">
        <v>129</v>
      </c>
      <c r="P236">
        <v>2021</v>
      </c>
    </row>
    <row r="237" spans="1:16" x14ac:dyDescent="0.3">
      <c r="A237" s="12">
        <v>44520</v>
      </c>
      <c r="B237" t="s">
        <v>21</v>
      </c>
      <c r="C237">
        <v>11</v>
      </c>
      <c r="D237" t="s">
        <v>105</v>
      </c>
      <c r="E237" t="s">
        <v>106</v>
      </c>
      <c r="F237">
        <v>0</v>
      </c>
      <c r="G237" t="s">
        <v>22</v>
      </c>
      <c r="H237" t="s">
        <v>7</v>
      </c>
      <c r="I237" t="s">
        <v>8</v>
      </c>
      <c r="J237">
        <v>83</v>
      </c>
      <c r="K237">
        <v>94.62</v>
      </c>
      <c r="L237">
        <v>913</v>
      </c>
      <c r="M237">
        <v>1040.8200000000002</v>
      </c>
      <c r="N237">
        <v>20</v>
      </c>
      <c r="O237" t="s">
        <v>129</v>
      </c>
      <c r="P237">
        <v>2021</v>
      </c>
    </row>
    <row r="238" spans="1:16" x14ac:dyDescent="0.3">
      <c r="A238" s="12">
        <v>44521</v>
      </c>
      <c r="B238" t="s">
        <v>34</v>
      </c>
      <c r="C238">
        <v>1</v>
      </c>
      <c r="D238" t="s">
        <v>104</v>
      </c>
      <c r="E238" t="s">
        <v>105</v>
      </c>
      <c r="F238">
        <v>0</v>
      </c>
      <c r="G238" t="s">
        <v>35</v>
      </c>
      <c r="H238" t="s">
        <v>27</v>
      </c>
      <c r="I238" t="s">
        <v>8</v>
      </c>
      <c r="J238">
        <v>112</v>
      </c>
      <c r="K238">
        <v>146.72</v>
      </c>
      <c r="L238">
        <v>112</v>
      </c>
      <c r="M238">
        <v>146.72</v>
      </c>
      <c r="N238">
        <v>21</v>
      </c>
      <c r="O238" t="s">
        <v>129</v>
      </c>
      <c r="P238">
        <v>2021</v>
      </c>
    </row>
    <row r="239" spans="1:16" x14ac:dyDescent="0.3">
      <c r="A239" s="12">
        <v>44521</v>
      </c>
      <c r="B239" t="s">
        <v>17</v>
      </c>
      <c r="C239">
        <v>1</v>
      </c>
      <c r="D239" t="s">
        <v>105</v>
      </c>
      <c r="E239" t="s">
        <v>106</v>
      </c>
      <c r="F239">
        <v>0</v>
      </c>
      <c r="G239" t="s">
        <v>18</v>
      </c>
      <c r="H239" t="s">
        <v>7</v>
      </c>
      <c r="I239" t="s">
        <v>8</v>
      </c>
      <c r="J239">
        <v>75</v>
      </c>
      <c r="K239">
        <v>85.5</v>
      </c>
      <c r="L239">
        <v>75</v>
      </c>
      <c r="M239">
        <v>85.5</v>
      </c>
      <c r="N239">
        <v>21</v>
      </c>
      <c r="O239" t="s">
        <v>129</v>
      </c>
      <c r="P239">
        <v>2021</v>
      </c>
    </row>
    <row r="240" spans="1:16" x14ac:dyDescent="0.3">
      <c r="A240" s="12">
        <v>44527</v>
      </c>
      <c r="B240" t="s">
        <v>30</v>
      </c>
      <c r="C240">
        <v>8</v>
      </c>
      <c r="D240" t="s">
        <v>105</v>
      </c>
      <c r="E240" t="s">
        <v>105</v>
      </c>
      <c r="F240">
        <v>0</v>
      </c>
      <c r="G240" t="s">
        <v>31</v>
      </c>
      <c r="H240" t="s">
        <v>27</v>
      </c>
      <c r="I240" t="s">
        <v>8</v>
      </c>
      <c r="J240">
        <v>73</v>
      </c>
      <c r="K240">
        <v>94.17</v>
      </c>
      <c r="L240">
        <v>584</v>
      </c>
      <c r="M240">
        <v>753.36</v>
      </c>
      <c r="N240">
        <v>27</v>
      </c>
      <c r="O240" t="s">
        <v>129</v>
      </c>
      <c r="P240">
        <v>2021</v>
      </c>
    </row>
    <row r="241" spans="1:16" x14ac:dyDescent="0.3">
      <c r="A241" s="12">
        <v>44528</v>
      </c>
      <c r="B241" t="s">
        <v>89</v>
      </c>
      <c r="C241">
        <v>2</v>
      </c>
      <c r="D241" t="s">
        <v>107</v>
      </c>
      <c r="E241" t="s">
        <v>106</v>
      </c>
      <c r="F241">
        <v>0</v>
      </c>
      <c r="G241" t="s">
        <v>90</v>
      </c>
      <c r="H241" t="s">
        <v>84</v>
      </c>
      <c r="I241" t="s">
        <v>8</v>
      </c>
      <c r="J241">
        <v>90</v>
      </c>
      <c r="K241">
        <v>115.2</v>
      </c>
      <c r="L241">
        <v>180</v>
      </c>
      <c r="M241">
        <v>230.4</v>
      </c>
      <c r="N241">
        <v>28</v>
      </c>
      <c r="O241" t="s">
        <v>129</v>
      </c>
      <c r="P241">
        <v>2021</v>
      </c>
    </row>
    <row r="242" spans="1:16" x14ac:dyDescent="0.3">
      <c r="A242" s="12">
        <v>44530</v>
      </c>
      <c r="B242" t="s">
        <v>87</v>
      </c>
      <c r="C242">
        <v>15</v>
      </c>
      <c r="D242" t="s">
        <v>107</v>
      </c>
      <c r="E242" t="s">
        <v>105</v>
      </c>
      <c r="F242">
        <v>0</v>
      </c>
      <c r="G242" t="s">
        <v>88</v>
      </c>
      <c r="H242" t="s">
        <v>84</v>
      </c>
      <c r="I242" t="s">
        <v>110</v>
      </c>
      <c r="J242">
        <v>37</v>
      </c>
      <c r="K242">
        <v>42.55</v>
      </c>
      <c r="L242">
        <v>555</v>
      </c>
      <c r="M242">
        <v>638.25</v>
      </c>
      <c r="N242">
        <v>30</v>
      </c>
      <c r="O242" t="s">
        <v>129</v>
      </c>
      <c r="P242">
        <v>2021</v>
      </c>
    </row>
    <row r="243" spans="1:16" x14ac:dyDescent="0.3">
      <c r="A243" s="12">
        <v>44532</v>
      </c>
      <c r="B243" t="s">
        <v>38</v>
      </c>
      <c r="C243">
        <v>10</v>
      </c>
      <c r="D243" t="s">
        <v>107</v>
      </c>
      <c r="E243" t="s">
        <v>106</v>
      </c>
      <c r="F243">
        <v>0</v>
      </c>
      <c r="G243" t="s">
        <v>39</v>
      </c>
      <c r="H243" t="s">
        <v>27</v>
      </c>
      <c r="I243" t="s">
        <v>110</v>
      </c>
      <c r="J243">
        <v>13</v>
      </c>
      <c r="K243">
        <v>16.64</v>
      </c>
      <c r="L243">
        <v>130</v>
      </c>
      <c r="M243">
        <v>166.4</v>
      </c>
      <c r="N243">
        <v>2</v>
      </c>
      <c r="O243" t="s">
        <v>130</v>
      </c>
      <c r="P243">
        <v>2021</v>
      </c>
    </row>
    <row r="244" spans="1:16" x14ac:dyDescent="0.3">
      <c r="A244" s="12">
        <v>44533</v>
      </c>
      <c r="B244" t="s">
        <v>76</v>
      </c>
      <c r="C244">
        <v>2</v>
      </c>
      <c r="D244" t="s">
        <v>105</v>
      </c>
      <c r="E244" t="s">
        <v>106</v>
      </c>
      <c r="F244">
        <v>0</v>
      </c>
      <c r="G244" t="s">
        <v>77</v>
      </c>
      <c r="H244" t="s">
        <v>61</v>
      </c>
      <c r="I244" t="s">
        <v>108</v>
      </c>
      <c r="J244">
        <v>55</v>
      </c>
      <c r="K244">
        <v>58.3</v>
      </c>
      <c r="L244">
        <v>110</v>
      </c>
      <c r="M244">
        <v>116.6</v>
      </c>
      <c r="N244">
        <v>3</v>
      </c>
      <c r="O244" t="s">
        <v>130</v>
      </c>
      <c r="P244">
        <v>2021</v>
      </c>
    </row>
    <row r="245" spans="1:16" x14ac:dyDescent="0.3">
      <c r="A245" s="12">
        <v>44533</v>
      </c>
      <c r="B245" t="s">
        <v>44</v>
      </c>
      <c r="C245">
        <v>8</v>
      </c>
      <c r="D245" t="s">
        <v>105</v>
      </c>
      <c r="E245" t="s">
        <v>105</v>
      </c>
      <c r="F245">
        <v>0</v>
      </c>
      <c r="G245" t="s">
        <v>45</v>
      </c>
      <c r="H245" t="s">
        <v>27</v>
      </c>
      <c r="I245" t="s">
        <v>109</v>
      </c>
      <c r="J245">
        <v>150</v>
      </c>
      <c r="K245">
        <v>210</v>
      </c>
      <c r="L245">
        <v>1200</v>
      </c>
      <c r="M245">
        <v>1680</v>
      </c>
      <c r="N245">
        <v>3</v>
      </c>
      <c r="O245" t="s">
        <v>130</v>
      </c>
      <c r="P245">
        <v>2021</v>
      </c>
    </row>
    <row r="246" spans="1:16" x14ac:dyDescent="0.3">
      <c r="A246" s="12">
        <v>44535</v>
      </c>
      <c r="B246" t="s">
        <v>13</v>
      </c>
      <c r="C246">
        <v>15</v>
      </c>
      <c r="D246" t="s">
        <v>107</v>
      </c>
      <c r="E246" t="s">
        <v>106</v>
      </c>
      <c r="F246">
        <v>0</v>
      </c>
      <c r="G246" t="s">
        <v>14</v>
      </c>
      <c r="H246" t="s">
        <v>7</v>
      </c>
      <c r="I246" t="s">
        <v>108</v>
      </c>
      <c r="J246">
        <v>44</v>
      </c>
      <c r="K246">
        <v>48.84</v>
      </c>
      <c r="L246">
        <v>660</v>
      </c>
      <c r="M246">
        <v>732.6</v>
      </c>
      <c r="N246">
        <v>5</v>
      </c>
      <c r="O246" t="s">
        <v>130</v>
      </c>
      <c r="P246">
        <v>2021</v>
      </c>
    </row>
    <row r="247" spans="1:16" x14ac:dyDescent="0.3">
      <c r="A247" s="12">
        <v>44535</v>
      </c>
      <c r="B247" t="s">
        <v>25</v>
      </c>
      <c r="C247">
        <v>1</v>
      </c>
      <c r="D247" t="s">
        <v>107</v>
      </c>
      <c r="E247" t="s">
        <v>105</v>
      </c>
      <c r="F247">
        <v>0</v>
      </c>
      <c r="G247" t="s">
        <v>26</v>
      </c>
      <c r="H247" t="s">
        <v>27</v>
      </c>
      <c r="I247" t="s">
        <v>109</v>
      </c>
      <c r="J247">
        <v>148</v>
      </c>
      <c r="K247">
        <v>164.28</v>
      </c>
      <c r="L247">
        <v>148</v>
      </c>
      <c r="M247">
        <v>164.28</v>
      </c>
      <c r="N247">
        <v>5</v>
      </c>
      <c r="O247" t="s">
        <v>130</v>
      </c>
      <c r="P247">
        <v>2021</v>
      </c>
    </row>
    <row r="248" spans="1:16" x14ac:dyDescent="0.3">
      <c r="A248" s="12">
        <v>44537</v>
      </c>
      <c r="B248" t="s">
        <v>32</v>
      </c>
      <c r="C248">
        <v>8</v>
      </c>
      <c r="D248" t="s">
        <v>107</v>
      </c>
      <c r="E248" t="s">
        <v>105</v>
      </c>
      <c r="F248">
        <v>0</v>
      </c>
      <c r="G248" t="s">
        <v>33</v>
      </c>
      <c r="H248" t="s">
        <v>27</v>
      </c>
      <c r="I248" t="s">
        <v>8</v>
      </c>
      <c r="J248">
        <v>112</v>
      </c>
      <c r="K248">
        <v>122.08</v>
      </c>
      <c r="L248">
        <v>896</v>
      </c>
      <c r="M248">
        <v>976.64</v>
      </c>
      <c r="N248">
        <v>7</v>
      </c>
      <c r="O248" t="s">
        <v>130</v>
      </c>
      <c r="P248">
        <v>2021</v>
      </c>
    </row>
    <row r="249" spans="1:16" x14ac:dyDescent="0.3">
      <c r="A249" s="12">
        <v>44538</v>
      </c>
      <c r="B249" t="s">
        <v>97</v>
      </c>
      <c r="C249">
        <v>14</v>
      </c>
      <c r="D249" t="s">
        <v>107</v>
      </c>
      <c r="E249" t="s">
        <v>105</v>
      </c>
      <c r="F249">
        <v>0</v>
      </c>
      <c r="G249" t="s">
        <v>98</v>
      </c>
      <c r="H249" t="s">
        <v>84</v>
      </c>
      <c r="I249" t="s">
        <v>8</v>
      </c>
      <c r="J249">
        <v>76</v>
      </c>
      <c r="K249">
        <v>82.08</v>
      </c>
      <c r="L249">
        <v>1064</v>
      </c>
      <c r="M249">
        <v>1149.1199999999999</v>
      </c>
      <c r="N249">
        <v>8</v>
      </c>
      <c r="O249" t="s">
        <v>130</v>
      </c>
      <c r="P249">
        <v>2021</v>
      </c>
    </row>
    <row r="250" spans="1:16" x14ac:dyDescent="0.3">
      <c r="A250" s="12">
        <v>44544</v>
      </c>
      <c r="B250" t="s">
        <v>93</v>
      </c>
      <c r="C250">
        <v>4</v>
      </c>
      <c r="D250" t="s">
        <v>107</v>
      </c>
      <c r="E250" t="s">
        <v>105</v>
      </c>
      <c r="F250">
        <v>0</v>
      </c>
      <c r="G250" t="s">
        <v>94</v>
      </c>
      <c r="H250" t="s">
        <v>84</v>
      </c>
      <c r="I250" t="s">
        <v>109</v>
      </c>
      <c r="J250">
        <v>120</v>
      </c>
      <c r="K250">
        <v>162</v>
      </c>
      <c r="L250">
        <v>480</v>
      </c>
      <c r="M250">
        <v>648</v>
      </c>
      <c r="N250">
        <v>14</v>
      </c>
      <c r="O250" t="s">
        <v>130</v>
      </c>
      <c r="P250">
        <v>2021</v>
      </c>
    </row>
    <row r="251" spans="1:16" x14ac:dyDescent="0.3">
      <c r="A251" s="12">
        <v>44548</v>
      </c>
      <c r="B251" t="s">
        <v>11</v>
      </c>
      <c r="C251">
        <v>2</v>
      </c>
      <c r="D251" t="s">
        <v>107</v>
      </c>
      <c r="E251" t="s">
        <v>106</v>
      </c>
      <c r="F251">
        <v>0</v>
      </c>
      <c r="G251" t="s">
        <v>12</v>
      </c>
      <c r="H251" t="s">
        <v>7</v>
      </c>
      <c r="I251" t="s">
        <v>8</v>
      </c>
      <c r="J251">
        <v>71</v>
      </c>
      <c r="K251">
        <v>80.94</v>
      </c>
      <c r="L251">
        <v>142</v>
      </c>
      <c r="M251">
        <v>161.88</v>
      </c>
      <c r="N251">
        <v>18</v>
      </c>
      <c r="O251" t="s">
        <v>130</v>
      </c>
      <c r="P251">
        <v>2021</v>
      </c>
    </row>
    <row r="252" spans="1:16" x14ac:dyDescent="0.3">
      <c r="A252" s="12">
        <v>44548</v>
      </c>
      <c r="B252" t="s">
        <v>51</v>
      </c>
      <c r="C252">
        <v>8</v>
      </c>
      <c r="D252" t="s">
        <v>105</v>
      </c>
      <c r="E252" t="s">
        <v>106</v>
      </c>
      <c r="F252">
        <v>0</v>
      </c>
      <c r="G252" t="s">
        <v>52</v>
      </c>
      <c r="H252" t="s">
        <v>48</v>
      </c>
      <c r="I252" t="s">
        <v>109</v>
      </c>
      <c r="J252">
        <v>121</v>
      </c>
      <c r="K252">
        <v>141.57</v>
      </c>
      <c r="L252">
        <v>968</v>
      </c>
      <c r="M252">
        <v>1132.56</v>
      </c>
      <c r="N252">
        <v>18</v>
      </c>
      <c r="O252" t="s">
        <v>130</v>
      </c>
      <c r="P252">
        <v>2021</v>
      </c>
    </row>
    <row r="253" spans="1:16" x14ac:dyDescent="0.3">
      <c r="A253" s="12">
        <v>44549</v>
      </c>
      <c r="B253" t="s">
        <v>53</v>
      </c>
      <c r="C253">
        <v>12</v>
      </c>
      <c r="D253" t="s">
        <v>107</v>
      </c>
      <c r="E253" t="s">
        <v>105</v>
      </c>
      <c r="F253">
        <v>0</v>
      </c>
      <c r="G253" t="s">
        <v>54</v>
      </c>
      <c r="H253" t="s">
        <v>48</v>
      </c>
      <c r="I253" t="s">
        <v>109</v>
      </c>
      <c r="J253">
        <v>141</v>
      </c>
      <c r="K253">
        <v>149.46</v>
      </c>
      <c r="L253">
        <v>1692</v>
      </c>
      <c r="M253">
        <v>1793.52</v>
      </c>
      <c r="N253">
        <v>19</v>
      </c>
      <c r="O253" t="s">
        <v>130</v>
      </c>
      <c r="P253">
        <v>2021</v>
      </c>
    </row>
    <row r="254" spans="1:16" x14ac:dyDescent="0.3">
      <c r="A254" s="12">
        <v>44549</v>
      </c>
      <c r="B254" t="s">
        <v>66</v>
      </c>
      <c r="C254">
        <v>3</v>
      </c>
      <c r="D254" t="s">
        <v>104</v>
      </c>
      <c r="E254" t="s">
        <v>105</v>
      </c>
      <c r="F254">
        <v>0</v>
      </c>
      <c r="G254" t="s">
        <v>67</v>
      </c>
      <c r="H254" t="s">
        <v>61</v>
      </c>
      <c r="I254" t="s">
        <v>108</v>
      </c>
      <c r="J254">
        <v>47</v>
      </c>
      <c r="K254">
        <v>53.11</v>
      </c>
      <c r="L254">
        <v>141</v>
      </c>
      <c r="M254">
        <v>159.32999999999998</v>
      </c>
      <c r="N254">
        <v>19</v>
      </c>
      <c r="O254" t="s">
        <v>130</v>
      </c>
      <c r="P254">
        <v>2021</v>
      </c>
    </row>
    <row r="255" spans="1:16" x14ac:dyDescent="0.3">
      <c r="A255" s="12">
        <v>44549</v>
      </c>
      <c r="B255" t="s">
        <v>28</v>
      </c>
      <c r="C255">
        <v>10</v>
      </c>
      <c r="D255" t="s">
        <v>105</v>
      </c>
      <c r="E255" t="s">
        <v>105</v>
      </c>
      <c r="F255">
        <v>0</v>
      </c>
      <c r="G255" t="s">
        <v>29</v>
      </c>
      <c r="H255" t="s">
        <v>27</v>
      </c>
      <c r="I255" t="s">
        <v>108</v>
      </c>
      <c r="J255">
        <v>44</v>
      </c>
      <c r="K255">
        <v>48.4</v>
      </c>
      <c r="L255">
        <v>440</v>
      </c>
      <c r="M255">
        <v>484</v>
      </c>
      <c r="N255">
        <v>19</v>
      </c>
      <c r="O255" t="s">
        <v>130</v>
      </c>
      <c r="P255">
        <v>2021</v>
      </c>
    </row>
    <row r="256" spans="1:16" x14ac:dyDescent="0.3">
      <c r="A256" s="12">
        <v>44550</v>
      </c>
      <c r="B256" t="s">
        <v>30</v>
      </c>
      <c r="C256">
        <v>14</v>
      </c>
      <c r="D256" t="s">
        <v>107</v>
      </c>
      <c r="E256" t="s">
        <v>105</v>
      </c>
      <c r="F256">
        <v>0</v>
      </c>
      <c r="G256" t="s">
        <v>31</v>
      </c>
      <c r="H256" t="s">
        <v>27</v>
      </c>
      <c r="I256" t="s">
        <v>8</v>
      </c>
      <c r="J256">
        <v>73</v>
      </c>
      <c r="K256">
        <v>94.17</v>
      </c>
      <c r="L256">
        <v>1022</v>
      </c>
      <c r="M256">
        <v>1318.38</v>
      </c>
      <c r="N256">
        <v>20</v>
      </c>
      <c r="O256" t="s">
        <v>130</v>
      </c>
      <c r="P256">
        <v>2021</v>
      </c>
    </row>
    <row r="257" spans="1:16" x14ac:dyDescent="0.3">
      <c r="A257" s="12">
        <v>44551</v>
      </c>
      <c r="B257" t="s">
        <v>59</v>
      </c>
      <c r="C257">
        <v>10</v>
      </c>
      <c r="D257" t="s">
        <v>105</v>
      </c>
      <c r="E257" t="s">
        <v>106</v>
      </c>
      <c r="F257">
        <v>0</v>
      </c>
      <c r="G257" t="s">
        <v>60</v>
      </c>
      <c r="H257" t="s">
        <v>61</v>
      </c>
      <c r="I257" t="s">
        <v>110</v>
      </c>
      <c r="J257">
        <v>18</v>
      </c>
      <c r="K257">
        <v>24.66</v>
      </c>
      <c r="L257">
        <v>180</v>
      </c>
      <c r="M257">
        <v>246.6</v>
      </c>
      <c r="N257">
        <v>21</v>
      </c>
      <c r="O257" t="s">
        <v>130</v>
      </c>
      <c r="P257">
        <v>2021</v>
      </c>
    </row>
    <row r="258" spans="1:16" x14ac:dyDescent="0.3">
      <c r="A258" s="12">
        <v>44554</v>
      </c>
      <c r="B258" t="s">
        <v>93</v>
      </c>
      <c r="C258">
        <v>8</v>
      </c>
      <c r="D258" t="s">
        <v>104</v>
      </c>
      <c r="E258" t="s">
        <v>106</v>
      </c>
      <c r="F258">
        <v>0</v>
      </c>
      <c r="G258" t="s">
        <v>94</v>
      </c>
      <c r="H258" t="s">
        <v>84</v>
      </c>
      <c r="I258" t="s">
        <v>109</v>
      </c>
      <c r="J258">
        <v>120</v>
      </c>
      <c r="K258">
        <v>162</v>
      </c>
      <c r="L258">
        <v>960</v>
      </c>
      <c r="M258">
        <v>1296</v>
      </c>
      <c r="N258">
        <v>24</v>
      </c>
      <c r="O258" t="s">
        <v>130</v>
      </c>
      <c r="P258">
        <v>2021</v>
      </c>
    </row>
    <row r="259" spans="1:16" x14ac:dyDescent="0.3">
      <c r="A259" s="12">
        <v>44554</v>
      </c>
      <c r="B259" t="s">
        <v>80</v>
      </c>
      <c r="C259">
        <v>8</v>
      </c>
      <c r="D259" t="s">
        <v>104</v>
      </c>
      <c r="E259" t="s">
        <v>105</v>
      </c>
      <c r="F259">
        <v>0</v>
      </c>
      <c r="G259" t="s">
        <v>81</v>
      </c>
      <c r="H259" t="s">
        <v>61</v>
      </c>
      <c r="I259" t="s">
        <v>8</v>
      </c>
      <c r="J259">
        <v>90</v>
      </c>
      <c r="K259">
        <v>96.3</v>
      </c>
      <c r="L259">
        <v>720</v>
      </c>
      <c r="M259">
        <v>770.4</v>
      </c>
      <c r="N259">
        <v>24</v>
      </c>
      <c r="O259" t="s">
        <v>130</v>
      </c>
      <c r="P259">
        <v>2021</v>
      </c>
    </row>
    <row r="260" spans="1:16" x14ac:dyDescent="0.3">
      <c r="A260" s="12">
        <v>44556</v>
      </c>
      <c r="B260" t="s">
        <v>91</v>
      </c>
      <c r="C260">
        <v>14</v>
      </c>
      <c r="D260" t="s">
        <v>105</v>
      </c>
      <c r="E260" t="s">
        <v>106</v>
      </c>
      <c r="F260">
        <v>0</v>
      </c>
      <c r="G260" t="s">
        <v>92</v>
      </c>
      <c r="H260" t="s">
        <v>84</v>
      </c>
      <c r="I260" t="s">
        <v>109</v>
      </c>
      <c r="J260">
        <v>138</v>
      </c>
      <c r="K260">
        <v>173.88</v>
      </c>
      <c r="L260">
        <v>1932</v>
      </c>
      <c r="M260">
        <v>2434.3199999999997</v>
      </c>
      <c r="N260">
        <v>26</v>
      </c>
      <c r="O260" t="s">
        <v>130</v>
      </c>
      <c r="P260">
        <v>2021</v>
      </c>
    </row>
    <row r="261" spans="1:16" x14ac:dyDescent="0.3">
      <c r="A261" s="12">
        <v>44557</v>
      </c>
      <c r="B261" t="s">
        <v>66</v>
      </c>
      <c r="C261">
        <v>14</v>
      </c>
      <c r="D261" t="s">
        <v>107</v>
      </c>
      <c r="E261" t="s">
        <v>106</v>
      </c>
      <c r="F261">
        <v>0</v>
      </c>
      <c r="G261" t="s">
        <v>67</v>
      </c>
      <c r="H261" t="s">
        <v>61</v>
      </c>
      <c r="I261" t="s">
        <v>108</v>
      </c>
      <c r="J261">
        <v>47</v>
      </c>
      <c r="K261">
        <v>53.11</v>
      </c>
      <c r="L261">
        <v>658</v>
      </c>
      <c r="M261">
        <v>743.54</v>
      </c>
      <c r="N261">
        <v>27</v>
      </c>
      <c r="O261" t="s">
        <v>130</v>
      </c>
      <c r="P261">
        <v>2021</v>
      </c>
    </row>
    <row r="262" spans="1:16" x14ac:dyDescent="0.3">
      <c r="A262" s="12">
        <v>44558</v>
      </c>
      <c r="B262" t="s">
        <v>66</v>
      </c>
      <c r="C262">
        <v>6</v>
      </c>
      <c r="D262" t="s">
        <v>107</v>
      </c>
      <c r="E262" t="s">
        <v>106</v>
      </c>
      <c r="F262">
        <v>0</v>
      </c>
      <c r="G262" t="s">
        <v>67</v>
      </c>
      <c r="H262" t="s">
        <v>61</v>
      </c>
      <c r="I262" t="s">
        <v>108</v>
      </c>
      <c r="J262">
        <v>47</v>
      </c>
      <c r="K262">
        <v>53.11</v>
      </c>
      <c r="L262">
        <v>282</v>
      </c>
      <c r="M262">
        <v>318.65999999999997</v>
      </c>
      <c r="N262">
        <v>28</v>
      </c>
      <c r="O262" t="s">
        <v>130</v>
      </c>
      <c r="P262">
        <v>2021</v>
      </c>
    </row>
    <row r="263" spans="1:16" x14ac:dyDescent="0.3">
      <c r="A263" s="12">
        <v>44560</v>
      </c>
      <c r="B263" t="s">
        <v>25</v>
      </c>
      <c r="C263">
        <v>13</v>
      </c>
      <c r="D263" t="s">
        <v>105</v>
      </c>
      <c r="E263" t="s">
        <v>105</v>
      </c>
      <c r="F263">
        <v>0</v>
      </c>
      <c r="G263" t="s">
        <v>26</v>
      </c>
      <c r="H263" t="s">
        <v>27</v>
      </c>
      <c r="I263" t="s">
        <v>109</v>
      </c>
      <c r="J263">
        <v>148</v>
      </c>
      <c r="K263">
        <v>164.28</v>
      </c>
      <c r="L263">
        <v>1924</v>
      </c>
      <c r="M263">
        <v>2135.64</v>
      </c>
      <c r="N263">
        <v>30</v>
      </c>
      <c r="O263" t="s">
        <v>130</v>
      </c>
      <c r="P263">
        <v>2021</v>
      </c>
    </row>
    <row r="264" spans="1:16" x14ac:dyDescent="0.3">
      <c r="A264" s="12">
        <v>44562</v>
      </c>
      <c r="B264" t="s">
        <v>51</v>
      </c>
      <c r="C264">
        <v>1</v>
      </c>
      <c r="D264" t="s">
        <v>104</v>
      </c>
      <c r="E264" t="s">
        <v>106</v>
      </c>
      <c r="F264">
        <v>0</v>
      </c>
      <c r="G264" t="s">
        <v>52</v>
      </c>
      <c r="H264" t="s">
        <v>48</v>
      </c>
      <c r="I264" t="s">
        <v>109</v>
      </c>
      <c r="J264">
        <v>121</v>
      </c>
      <c r="K264">
        <v>141.57</v>
      </c>
      <c r="L264">
        <v>121</v>
      </c>
      <c r="M264">
        <v>141.57</v>
      </c>
      <c r="N264">
        <v>1</v>
      </c>
      <c r="O264" t="s">
        <v>119</v>
      </c>
      <c r="P264">
        <v>2022</v>
      </c>
    </row>
    <row r="265" spans="1:16" x14ac:dyDescent="0.3">
      <c r="A265" s="12">
        <v>44563</v>
      </c>
      <c r="B265" t="s">
        <v>25</v>
      </c>
      <c r="C265">
        <v>7</v>
      </c>
      <c r="D265" t="s">
        <v>107</v>
      </c>
      <c r="E265" t="s">
        <v>106</v>
      </c>
      <c r="F265">
        <v>0</v>
      </c>
      <c r="G265" t="s">
        <v>26</v>
      </c>
      <c r="H265" t="s">
        <v>27</v>
      </c>
      <c r="I265" t="s">
        <v>109</v>
      </c>
      <c r="J265">
        <v>148</v>
      </c>
      <c r="K265">
        <v>164.28</v>
      </c>
      <c r="L265">
        <v>1036</v>
      </c>
      <c r="M265">
        <v>1149.96</v>
      </c>
      <c r="N265">
        <v>2</v>
      </c>
      <c r="O265" t="s">
        <v>119</v>
      </c>
      <c r="P265">
        <v>2022</v>
      </c>
    </row>
    <row r="266" spans="1:16" x14ac:dyDescent="0.3">
      <c r="A266" s="12">
        <v>44563</v>
      </c>
      <c r="B266" t="s">
        <v>36</v>
      </c>
      <c r="C266">
        <v>2</v>
      </c>
      <c r="D266" t="s">
        <v>105</v>
      </c>
      <c r="E266" t="s">
        <v>106</v>
      </c>
      <c r="F266">
        <v>0</v>
      </c>
      <c r="G266" t="s">
        <v>37</v>
      </c>
      <c r="H266" t="s">
        <v>27</v>
      </c>
      <c r="I266" t="s">
        <v>110</v>
      </c>
      <c r="J266">
        <v>12</v>
      </c>
      <c r="K266">
        <v>15.719999999999999</v>
      </c>
      <c r="L266">
        <v>24</v>
      </c>
      <c r="M266">
        <v>31.439999999999998</v>
      </c>
      <c r="N266">
        <v>2</v>
      </c>
      <c r="O266" t="s">
        <v>119</v>
      </c>
      <c r="P266">
        <v>2022</v>
      </c>
    </row>
    <row r="267" spans="1:16" x14ac:dyDescent="0.3">
      <c r="A267" s="12">
        <v>44563</v>
      </c>
      <c r="B267" t="s">
        <v>74</v>
      </c>
      <c r="C267">
        <v>1</v>
      </c>
      <c r="D267" t="s">
        <v>107</v>
      </c>
      <c r="E267" t="s">
        <v>106</v>
      </c>
      <c r="F267">
        <v>0</v>
      </c>
      <c r="G267" t="s">
        <v>75</v>
      </c>
      <c r="H267" t="s">
        <v>61</v>
      </c>
      <c r="I267" t="s">
        <v>8</v>
      </c>
      <c r="J267">
        <v>95</v>
      </c>
      <c r="K267">
        <v>119.7</v>
      </c>
      <c r="L267">
        <v>95</v>
      </c>
      <c r="M267">
        <v>119.7</v>
      </c>
      <c r="N267">
        <v>2</v>
      </c>
      <c r="O267" t="s">
        <v>119</v>
      </c>
      <c r="P267">
        <v>2022</v>
      </c>
    </row>
    <row r="268" spans="1:16" x14ac:dyDescent="0.3">
      <c r="A268" s="12">
        <v>44564</v>
      </c>
      <c r="B268" t="s">
        <v>95</v>
      </c>
      <c r="C268">
        <v>9</v>
      </c>
      <c r="D268" t="s">
        <v>107</v>
      </c>
      <c r="E268" t="s">
        <v>106</v>
      </c>
      <c r="F268">
        <v>0</v>
      </c>
      <c r="G268" t="s">
        <v>96</v>
      </c>
      <c r="H268" t="s">
        <v>84</v>
      </c>
      <c r="I268" t="s">
        <v>8</v>
      </c>
      <c r="J268">
        <v>67</v>
      </c>
      <c r="K268">
        <v>83.08</v>
      </c>
      <c r="L268">
        <v>603</v>
      </c>
      <c r="M268">
        <v>747.72</v>
      </c>
      <c r="N268">
        <v>3</v>
      </c>
      <c r="O268" t="s">
        <v>119</v>
      </c>
      <c r="P268">
        <v>2022</v>
      </c>
    </row>
    <row r="269" spans="1:16" x14ac:dyDescent="0.3">
      <c r="A269" s="12">
        <v>44565</v>
      </c>
      <c r="B269" t="s">
        <v>30</v>
      </c>
      <c r="C269">
        <v>8</v>
      </c>
      <c r="D269" t="s">
        <v>107</v>
      </c>
      <c r="E269" t="s">
        <v>105</v>
      </c>
      <c r="F269">
        <v>0</v>
      </c>
      <c r="G269" t="s">
        <v>31</v>
      </c>
      <c r="H269" t="s">
        <v>27</v>
      </c>
      <c r="I269" t="s">
        <v>8</v>
      </c>
      <c r="J269">
        <v>73</v>
      </c>
      <c r="K269">
        <v>94.17</v>
      </c>
      <c r="L269">
        <v>584</v>
      </c>
      <c r="M269">
        <v>753.36</v>
      </c>
      <c r="N269">
        <v>4</v>
      </c>
      <c r="O269" t="s">
        <v>119</v>
      </c>
      <c r="P269">
        <v>2022</v>
      </c>
    </row>
    <row r="270" spans="1:16" x14ac:dyDescent="0.3">
      <c r="A270" s="12">
        <v>44565</v>
      </c>
      <c r="B270" t="s">
        <v>66</v>
      </c>
      <c r="C270">
        <v>1</v>
      </c>
      <c r="D270" t="s">
        <v>105</v>
      </c>
      <c r="E270" t="s">
        <v>105</v>
      </c>
      <c r="F270">
        <v>0</v>
      </c>
      <c r="G270" t="s">
        <v>67</v>
      </c>
      <c r="H270" t="s">
        <v>61</v>
      </c>
      <c r="I270" t="s">
        <v>108</v>
      </c>
      <c r="J270">
        <v>47</v>
      </c>
      <c r="K270">
        <v>53.11</v>
      </c>
      <c r="L270">
        <v>47</v>
      </c>
      <c r="M270">
        <v>53.11</v>
      </c>
      <c r="N270">
        <v>4</v>
      </c>
      <c r="O270" t="s">
        <v>119</v>
      </c>
      <c r="P270">
        <v>2022</v>
      </c>
    </row>
    <row r="271" spans="1:16" x14ac:dyDescent="0.3">
      <c r="A271" s="12">
        <v>44570</v>
      </c>
      <c r="B271" t="s">
        <v>72</v>
      </c>
      <c r="C271">
        <v>12</v>
      </c>
      <c r="D271" t="s">
        <v>107</v>
      </c>
      <c r="E271" t="s">
        <v>105</v>
      </c>
      <c r="F271">
        <v>0</v>
      </c>
      <c r="G271" t="s">
        <v>73</v>
      </c>
      <c r="H271" t="s">
        <v>61</v>
      </c>
      <c r="I271" t="s">
        <v>8</v>
      </c>
      <c r="J271">
        <v>89</v>
      </c>
      <c r="K271">
        <v>117.48</v>
      </c>
      <c r="L271">
        <v>1068</v>
      </c>
      <c r="M271">
        <v>1409.76</v>
      </c>
      <c r="N271">
        <v>9</v>
      </c>
      <c r="O271" t="s">
        <v>119</v>
      </c>
      <c r="P271">
        <v>2022</v>
      </c>
    </row>
    <row r="272" spans="1:16" x14ac:dyDescent="0.3">
      <c r="A272" s="12">
        <v>44571</v>
      </c>
      <c r="B272" t="s">
        <v>76</v>
      </c>
      <c r="C272">
        <v>14</v>
      </c>
      <c r="D272" t="s">
        <v>105</v>
      </c>
      <c r="E272" t="s">
        <v>105</v>
      </c>
      <c r="F272">
        <v>0</v>
      </c>
      <c r="G272" t="s">
        <v>77</v>
      </c>
      <c r="H272" t="s">
        <v>61</v>
      </c>
      <c r="I272" t="s">
        <v>108</v>
      </c>
      <c r="J272">
        <v>55</v>
      </c>
      <c r="K272">
        <v>58.3</v>
      </c>
      <c r="L272">
        <v>770</v>
      </c>
      <c r="M272">
        <v>816.19999999999993</v>
      </c>
      <c r="N272">
        <v>10</v>
      </c>
      <c r="O272" t="s">
        <v>119</v>
      </c>
      <c r="P272">
        <v>2022</v>
      </c>
    </row>
    <row r="273" spans="1:16" x14ac:dyDescent="0.3">
      <c r="A273" s="12">
        <v>44572</v>
      </c>
      <c r="B273" t="s">
        <v>72</v>
      </c>
      <c r="C273">
        <v>2</v>
      </c>
      <c r="D273" t="s">
        <v>107</v>
      </c>
      <c r="E273" t="s">
        <v>105</v>
      </c>
      <c r="F273">
        <v>0</v>
      </c>
      <c r="G273" t="s">
        <v>73</v>
      </c>
      <c r="H273" t="s">
        <v>61</v>
      </c>
      <c r="I273" t="s">
        <v>8</v>
      </c>
      <c r="J273">
        <v>89</v>
      </c>
      <c r="K273">
        <v>117.48</v>
      </c>
      <c r="L273">
        <v>178</v>
      </c>
      <c r="M273">
        <v>234.96</v>
      </c>
      <c r="N273">
        <v>11</v>
      </c>
      <c r="O273" t="s">
        <v>119</v>
      </c>
      <c r="P273">
        <v>2022</v>
      </c>
    </row>
    <row r="274" spans="1:16" x14ac:dyDescent="0.3">
      <c r="A274" s="12">
        <v>44574</v>
      </c>
      <c r="B274" t="s">
        <v>44</v>
      </c>
      <c r="C274">
        <v>6</v>
      </c>
      <c r="D274" t="s">
        <v>105</v>
      </c>
      <c r="E274" t="s">
        <v>105</v>
      </c>
      <c r="F274">
        <v>0</v>
      </c>
      <c r="G274" t="s">
        <v>45</v>
      </c>
      <c r="H274" t="s">
        <v>27</v>
      </c>
      <c r="I274" t="s">
        <v>109</v>
      </c>
      <c r="J274">
        <v>150</v>
      </c>
      <c r="K274">
        <v>210</v>
      </c>
      <c r="L274">
        <v>900</v>
      </c>
      <c r="M274">
        <v>1260</v>
      </c>
      <c r="N274">
        <v>13</v>
      </c>
      <c r="O274" t="s">
        <v>119</v>
      </c>
      <c r="P274">
        <v>2022</v>
      </c>
    </row>
    <row r="275" spans="1:16" x14ac:dyDescent="0.3">
      <c r="A275" s="12">
        <v>44575</v>
      </c>
      <c r="B275" t="s">
        <v>28</v>
      </c>
      <c r="C275">
        <v>14</v>
      </c>
      <c r="D275" t="s">
        <v>107</v>
      </c>
      <c r="E275" t="s">
        <v>105</v>
      </c>
      <c r="F275">
        <v>0</v>
      </c>
      <c r="G275" t="s">
        <v>29</v>
      </c>
      <c r="H275" t="s">
        <v>27</v>
      </c>
      <c r="I275" t="s">
        <v>108</v>
      </c>
      <c r="J275">
        <v>44</v>
      </c>
      <c r="K275">
        <v>48.4</v>
      </c>
      <c r="L275">
        <v>616</v>
      </c>
      <c r="M275">
        <v>677.6</v>
      </c>
      <c r="N275">
        <v>14</v>
      </c>
      <c r="O275" t="s">
        <v>119</v>
      </c>
      <c r="P275">
        <v>2022</v>
      </c>
    </row>
    <row r="276" spans="1:16" x14ac:dyDescent="0.3">
      <c r="A276" s="12">
        <v>44576</v>
      </c>
      <c r="B276" t="s">
        <v>51</v>
      </c>
      <c r="C276">
        <v>10</v>
      </c>
      <c r="D276" t="s">
        <v>107</v>
      </c>
      <c r="E276" t="s">
        <v>106</v>
      </c>
      <c r="F276">
        <v>0</v>
      </c>
      <c r="G276" t="s">
        <v>52</v>
      </c>
      <c r="H276" t="s">
        <v>48</v>
      </c>
      <c r="I276" t="s">
        <v>109</v>
      </c>
      <c r="J276">
        <v>121</v>
      </c>
      <c r="K276">
        <v>141.57</v>
      </c>
      <c r="L276">
        <v>1210</v>
      </c>
      <c r="M276">
        <v>1415.6999999999998</v>
      </c>
      <c r="N276">
        <v>15</v>
      </c>
      <c r="O276" t="s">
        <v>119</v>
      </c>
      <c r="P276">
        <v>2022</v>
      </c>
    </row>
    <row r="277" spans="1:16" x14ac:dyDescent="0.3">
      <c r="A277" s="12">
        <v>44577</v>
      </c>
      <c r="B277" t="s">
        <v>34</v>
      </c>
      <c r="C277">
        <v>11</v>
      </c>
      <c r="D277" t="s">
        <v>105</v>
      </c>
      <c r="E277" t="s">
        <v>106</v>
      </c>
      <c r="F277">
        <v>0</v>
      </c>
      <c r="G277" t="s">
        <v>35</v>
      </c>
      <c r="H277" t="s">
        <v>27</v>
      </c>
      <c r="I277" t="s">
        <v>8</v>
      </c>
      <c r="J277">
        <v>112</v>
      </c>
      <c r="K277">
        <v>146.72</v>
      </c>
      <c r="L277">
        <v>1232</v>
      </c>
      <c r="M277">
        <v>1613.92</v>
      </c>
      <c r="N277">
        <v>16</v>
      </c>
      <c r="O277" t="s">
        <v>119</v>
      </c>
      <c r="P277">
        <v>2022</v>
      </c>
    </row>
    <row r="278" spans="1:16" x14ac:dyDescent="0.3">
      <c r="A278" s="12">
        <v>44578</v>
      </c>
      <c r="B278" t="s">
        <v>89</v>
      </c>
      <c r="C278">
        <v>4</v>
      </c>
      <c r="D278" t="s">
        <v>105</v>
      </c>
      <c r="E278" t="s">
        <v>105</v>
      </c>
      <c r="F278">
        <v>0</v>
      </c>
      <c r="G278" t="s">
        <v>90</v>
      </c>
      <c r="H278" t="s">
        <v>84</v>
      </c>
      <c r="I278" t="s">
        <v>8</v>
      </c>
      <c r="J278">
        <v>90</v>
      </c>
      <c r="K278">
        <v>115.2</v>
      </c>
      <c r="L278">
        <v>360</v>
      </c>
      <c r="M278">
        <v>460.8</v>
      </c>
      <c r="N278">
        <v>17</v>
      </c>
      <c r="O278" t="s">
        <v>119</v>
      </c>
      <c r="P278">
        <v>2022</v>
      </c>
    </row>
    <row r="279" spans="1:16" x14ac:dyDescent="0.3">
      <c r="A279" s="12">
        <v>44579</v>
      </c>
      <c r="B279" t="s">
        <v>21</v>
      </c>
      <c r="C279">
        <v>9</v>
      </c>
      <c r="D279" t="s">
        <v>104</v>
      </c>
      <c r="E279" t="s">
        <v>106</v>
      </c>
      <c r="F279">
        <v>0</v>
      </c>
      <c r="G279" t="s">
        <v>22</v>
      </c>
      <c r="H279" t="s">
        <v>7</v>
      </c>
      <c r="I279" t="s">
        <v>8</v>
      </c>
      <c r="J279">
        <v>83</v>
      </c>
      <c r="K279">
        <v>94.62</v>
      </c>
      <c r="L279">
        <v>747</v>
      </c>
      <c r="M279">
        <v>851.58</v>
      </c>
      <c r="N279">
        <v>18</v>
      </c>
      <c r="O279" t="s">
        <v>119</v>
      </c>
      <c r="P279">
        <v>2022</v>
      </c>
    </row>
    <row r="280" spans="1:16" x14ac:dyDescent="0.3">
      <c r="A280" s="12">
        <v>44581</v>
      </c>
      <c r="B280" t="s">
        <v>49</v>
      </c>
      <c r="C280">
        <v>2</v>
      </c>
      <c r="D280" t="s">
        <v>107</v>
      </c>
      <c r="E280" t="s">
        <v>106</v>
      </c>
      <c r="F280">
        <v>0</v>
      </c>
      <c r="G280" t="s">
        <v>50</v>
      </c>
      <c r="H280" t="s">
        <v>48</v>
      </c>
      <c r="I280" t="s">
        <v>109</v>
      </c>
      <c r="J280">
        <v>126</v>
      </c>
      <c r="K280">
        <v>162.54</v>
      </c>
      <c r="L280">
        <v>252</v>
      </c>
      <c r="M280">
        <v>325.08</v>
      </c>
      <c r="N280">
        <v>20</v>
      </c>
      <c r="O280" t="s">
        <v>119</v>
      </c>
      <c r="P280">
        <v>2022</v>
      </c>
    </row>
    <row r="281" spans="1:16" x14ac:dyDescent="0.3">
      <c r="A281" s="12">
        <v>44581</v>
      </c>
      <c r="B281" t="s">
        <v>34</v>
      </c>
      <c r="C281">
        <v>7</v>
      </c>
      <c r="D281" t="s">
        <v>105</v>
      </c>
      <c r="E281" t="s">
        <v>105</v>
      </c>
      <c r="F281">
        <v>0</v>
      </c>
      <c r="G281" t="s">
        <v>35</v>
      </c>
      <c r="H281" t="s">
        <v>27</v>
      </c>
      <c r="I281" t="s">
        <v>8</v>
      </c>
      <c r="J281">
        <v>112</v>
      </c>
      <c r="K281">
        <v>146.72</v>
      </c>
      <c r="L281">
        <v>784</v>
      </c>
      <c r="M281">
        <v>1027.04</v>
      </c>
      <c r="N281">
        <v>20</v>
      </c>
      <c r="O281" t="s">
        <v>119</v>
      </c>
      <c r="P281">
        <v>2022</v>
      </c>
    </row>
    <row r="282" spans="1:16" x14ac:dyDescent="0.3">
      <c r="A282" s="12">
        <v>44583</v>
      </c>
      <c r="B282" t="s">
        <v>5</v>
      </c>
      <c r="C282">
        <v>6</v>
      </c>
      <c r="D282" t="s">
        <v>105</v>
      </c>
      <c r="E282" t="s">
        <v>106</v>
      </c>
      <c r="F282">
        <v>0</v>
      </c>
      <c r="G282" t="s">
        <v>6</v>
      </c>
      <c r="H282" t="s">
        <v>7</v>
      </c>
      <c r="I282" t="s">
        <v>8</v>
      </c>
      <c r="J282">
        <v>98</v>
      </c>
      <c r="K282">
        <v>103.88</v>
      </c>
      <c r="L282">
        <v>588</v>
      </c>
      <c r="M282">
        <v>623.28</v>
      </c>
      <c r="N282">
        <v>22</v>
      </c>
      <c r="O282" t="s">
        <v>119</v>
      </c>
      <c r="P282">
        <v>2022</v>
      </c>
    </row>
    <row r="283" spans="1:16" x14ac:dyDescent="0.3">
      <c r="A283" s="12">
        <v>44584</v>
      </c>
      <c r="B283" t="s">
        <v>9</v>
      </c>
      <c r="C283">
        <v>5</v>
      </c>
      <c r="D283" t="s">
        <v>104</v>
      </c>
      <c r="E283" t="s">
        <v>106</v>
      </c>
      <c r="F283">
        <v>0</v>
      </c>
      <c r="G283" t="s">
        <v>10</v>
      </c>
      <c r="H283" t="s">
        <v>7</v>
      </c>
      <c r="I283" t="s">
        <v>8</v>
      </c>
      <c r="J283">
        <v>105</v>
      </c>
      <c r="K283">
        <v>142.80000000000001</v>
      </c>
      <c r="L283">
        <v>525</v>
      </c>
      <c r="M283">
        <v>714</v>
      </c>
      <c r="N283">
        <v>23</v>
      </c>
      <c r="O283" t="s">
        <v>119</v>
      </c>
      <c r="P283">
        <v>2022</v>
      </c>
    </row>
    <row r="284" spans="1:16" x14ac:dyDescent="0.3">
      <c r="A284" s="12">
        <v>44584</v>
      </c>
      <c r="B284" t="s">
        <v>93</v>
      </c>
      <c r="C284">
        <v>8</v>
      </c>
      <c r="D284" t="s">
        <v>107</v>
      </c>
      <c r="E284" t="s">
        <v>105</v>
      </c>
      <c r="F284">
        <v>0</v>
      </c>
      <c r="G284" t="s">
        <v>94</v>
      </c>
      <c r="H284" t="s">
        <v>84</v>
      </c>
      <c r="I284" t="s">
        <v>109</v>
      </c>
      <c r="J284">
        <v>120</v>
      </c>
      <c r="K284">
        <v>162</v>
      </c>
      <c r="L284">
        <v>960</v>
      </c>
      <c r="M284">
        <v>1296</v>
      </c>
      <c r="N284">
        <v>23</v>
      </c>
      <c r="O284" t="s">
        <v>119</v>
      </c>
      <c r="P284">
        <v>2022</v>
      </c>
    </row>
    <row r="285" spans="1:16" x14ac:dyDescent="0.3">
      <c r="A285" s="12">
        <v>44585</v>
      </c>
      <c r="B285" t="s">
        <v>68</v>
      </c>
      <c r="C285">
        <v>15</v>
      </c>
      <c r="D285" t="s">
        <v>105</v>
      </c>
      <c r="E285" t="s">
        <v>105</v>
      </c>
      <c r="F285">
        <v>0</v>
      </c>
      <c r="G285" t="s">
        <v>69</v>
      </c>
      <c r="H285" t="s">
        <v>61</v>
      </c>
      <c r="I285" t="s">
        <v>109</v>
      </c>
      <c r="J285">
        <v>148</v>
      </c>
      <c r="K285">
        <v>201.28</v>
      </c>
      <c r="L285">
        <v>2220</v>
      </c>
      <c r="M285">
        <v>3019.2</v>
      </c>
      <c r="N285">
        <v>24</v>
      </c>
      <c r="O285" t="s">
        <v>119</v>
      </c>
      <c r="P285">
        <v>2022</v>
      </c>
    </row>
    <row r="286" spans="1:16" x14ac:dyDescent="0.3">
      <c r="A286" s="12">
        <v>44586</v>
      </c>
      <c r="B286" t="s">
        <v>40</v>
      </c>
      <c r="C286">
        <v>14</v>
      </c>
      <c r="D286" t="s">
        <v>107</v>
      </c>
      <c r="E286" t="s">
        <v>106</v>
      </c>
      <c r="F286">
        <v>0</v>
      </c>
      <c r="G286" t="s">
        <v>41</v>
      </c>
      <c r="H286" t="s">
        <v>27</v>
      </c>
      <c r="I286" t="s">
        <v>109</v>
      </c>
      <c r="J286">
        <v>134</v>
      </c>
      <c r="K286">
        <v>156.78</v>
      </c>
      <c r="L286">
        <v>1876</v>
      </c>
      <c r="M286">
        <v>2194.92</v>
      </c>
      <c r="N286">
        <v>25</v>
      </c>
      <c r="O286" t="s">
        <v>119</v>
      </c>
      <c r="P286">
        <v>2022</v>
      </c>
    </row>
    <row r="287" spans="1:16" x14ac:dyDescent="0.3">
      <c r="A287" s="12">
        <v>44589</v>
      </c>
      <c r="B287" t="s">
        <v>38</v>
      </c>
      <c r="C287">
        <v>11</v>
      </c>
      <c r="D287" t="s">
        <v>107</v>
      </c>
      <c r="E287" t="s">
        <v>105</v>
      </c>
      <c r="F287">
        <v>0</v>
      </c>
      <c r="G287" t="s">
        <v>39</v>
      </c>
      <c r="H287" t="s">
        <v>27</v>
      </c>
      <c r="I287" t="s">
        <v>110</v>
      </c>
      <c r="J287">
        <v>13</v>
      </c>
      <c r="K287">
        <v>16.64</v>
      </c>
      <c r="L287">
        <v>143</v>
      </c>
      <c r="M287">
        <v>183.04000000000002</v>
      </c>
      <c r="N287">
        <v>28</v>
      </c>
      <c r="O287" t="s">
        <v>119</v>
      </c>
      <c r="P287">
        <v>2022</v>
      </c>
    </row>
    <row r="288" spans="1:16" x14ac:dyDescent="0.3">
      <c r="A288" s="12">
        <v>44592</v>
      </c>
      <c r="B288" t="s">
        <v>53</v>
      </c>
      <c r="C288">
        <v>6</v>
      </c>
      <c r="D288" t="s">
        <v>105</v>
      </c>
      <c r="E288" t="s">
        <v>106</v>
      </c>
      <c r="F288">
        <v>0</v>
      </c>
      <c r="G288" t="s">
        <v>54</v>
      </c>
      <c r="H288" t="s">
        <v>48</v>
      </c>
      <c r="I288" t="s">
        <v>109</v>
      </c>
      <c r="J288">
        <v>141</v>
      </c>
      <c r="K288">
        <v>149.46</v>
      </c>
      <c r="L288">
        <v>846</v>
      </c>
      <c r="M288">
        <v>896.76</v>
      </c>
      <c r="N288">
        <v>31</v>
      </c>
      <c r="O288" t="s">
        <v>119</v>
      </c>
      <c r="P288">
        <v>2022</v>
      </c>
    </row>
    <row r="289" spans="1:16" x14ac:dyDescent="0.3">
      <c r="A289" s="12">
        <v>44592</v>
      </c>
      <c r="B289" t="s">
        <v>91</v>
      </c>
      <c r="C289">
        <v>9</v>
      </c>
      <c r="D289" t="s">
        <v>107</v>
      </c>
      <c r="E289" t="s">
        <v>106</v>
      </c>
      <c r="F289">
        <v>0</v>
      </c>
      <c r="G289" t="s">
        <v>92</v>
      </c>
      <c r="H289" t="s">
        <v>84</v>
      </c>
      <c r="I289" t="s">
        <v>109</v>
      </c>
      <c r="J289">
        <v>138</v>
      </c>
      <c r="K289">
        <v>173.88</v>
      </c>
      <c r="L289">
        <v>1242</v>
      </c>
      <c r="M289">
        <v>1564.92</v>
      </c>
      <c r="N289">
        <v>31</v>
      </c>
      <c r="O289" t="s">
        <v>119</v>
      </c>
      <c r="P289">
        <v>2022</v>
      </c>
    </row>
    <row r="290" spans="1:16" x14ac:dyDescent="0.3">
      <c r="A290" s="12">
        <v>44593</v>
      </c>
      <c r="B290" t="s">
        <v>15</v>
      </c>
      <c r="C290">
        <v>9</v>
      </c>
      <c r="D290" t="s">
        <v>107</v>
      </c>
      <c r="E290" t="s">
        <v>106</v>
      </c>
      <c r="F290">
        <v>0</v>
      </c>
      <c r="G290" t="s">
        <v>16</v>
      </c>
      <c r="H290" t="s">
        <v>7</v>
      </c>
      <c r="I290" t="s">
        <v>109</v>
      </c>
      <c r="J290">
        <v>133</v>
      </c>
      <c r="K290">
        <v>155.61000000000001</v>
      </c>
      <c r="L290">
        <v>1197</v>
      </c>
      <c r="M290">
        <v>1400.4900000000002</v>
      </c>
      <c r="N290">
        <v>1</v>
      </c>
      <c r="O290" t="s">
        <v>120</v>
      </c>
      <c r="P290">
        <v>2022</v>
      </c>
    </row>
    <row r="291" spans="1:16" x14ac:dyDescent="0.3">
      <c r="A291" s="12">
        <v>44595</v>
      </c>
      <c r="B291" t="s">
        <v>34</v>
      </c>
      <c r="C291">
        <v>8</v>
      </c>
      <c r="D291" t="s">
        <v>107</v>
      </c>
      <c r="E291" t="s">
        <v>105</v>
      </c>
      <c r="F291">
        <v>0</v>
      </c>
      <c r="G291" t="s">
        <v>35</v>
      </c>
      <c r="H291" t="s">
        <v>27</v>
      </c>
      <c r="I291" t="s">
        <v>8</v>
      </c>
      <c r="J291">
        <v>112</v>
      </c>
      <c r="K291">
        <v>146.72</v>
      </c>
      <c r="L291">
        <v>896</v>
      </c>
      <c r="M291">
        <v>1173.76</v>
      </c>
      <c r="N291">
        <v>3</v>
      </c>
      <c r="O291" t="s">
        <v>120</v>
      </c>
      <c r="P291">
        <v>2022</v>
      </c>
    </row>
    <row r="292" spans="1:16" x14ac:dyDescent="0.3">
      <c r="A292" s="12">
        <v>44597</v>
      </c>
      <c r="B292" t="s">
        <v>42</v>
      </c>
      <c r="C292">
        <v>6</v>
      </c>
      <c r="D292" t="s">
        <v>107</v>
      </c>
      <c r="E292" t="s">
        <v>106</v>
      </c>
      <c r="F292">
        <v>0</v>
      </c>
      <c r="G292" t="s">
        <v>43</v>
      </c>
      <c r="H292" t="s">
        <v>27</v>
      </c>
      <c r="I292" t="s">
        <v>110</v>
      </c>
      <c r="J292">
        <v>37</v>
      </c>
      <c r="K292">
        <v>49.21</v>
      </c>
      <c r="L292">
        <v>222</v>
      </c>
      <c r="M292">
        <v>295.26</v>
      </c>
      <c r="N292">
        <v>5</v>
      </c>
      <c r="O292" t="s">
        <v>120</v>
      </c>
      <c r="P292">
        <v>2022</v>
      </c>
    </row>
    <row r="293" spans="1:16" x14ac:dyDescent="0.3">
      <c r="A293" s="12">
        <v>44598</v>
      </c>
      <c r="B293" t="s">
        <v>9</v>
      </c>
      <c r="C293">
        <v>6</v>
      </c>
      <c r="D293" t="s">
        <v>107</v>
      </c>
      <c r="E293" t="s">
        <v>106</v>
      </c>
      <c r="F293">
        <v>0</v>
      </c>
      <c r="G293" t="s">
        <v>10</v>
      </c>
      <c r="H293" t="s">
        <v>7</v>
      </c>
      <c r="I293" t="s">
        <v>8</v>
      </c>
      <c r="J293">
        <v>105</v>
      </c>
      <c r="K293">
        <v>142.80000000000001</v>
      </c>
      <c r="L293">
        <v>630</v>
      </c>
      <c r="M293">
        <v>856.80000000000007</v>
      </c>
      <c r="N293">
        <v>6</v>
      </c>
      <c r="O293" t="s">
        <v>120</v>
      </c>
      <c r="P293">
        <v>2022</v>
      </c>
    </row>
    <row r="294" spans="1:16" x14ac:dyDescent="0.3">
      <c r="A294" s="12">
        <v>44600</v>
      </c>
      <c r="B294" t="s">
        <v>15</v>
      </c>
      <c r="C294">
        <v>11</v>
      </c>
      <c r="D294" t="s">
        <v>105</v>
      </c>
      <c r="E294" t="s">
        <v>106</v>
      </c>
      <c r="F294">
        <v>0</v>
      </c>
      <c r="G294" t="s">
        <v>16</v>
      </c>
      <c r="H294" t="s">
        <v>7</v>
      </c>
      <c r="I294" t="s">
        <v>109</v>
      </c>
      <c r="J294">
        <v>133</v>
      </c>
      <c r="K294">
        <v>155.61000000000001</v>
      </c>
      <c r="L294">
        <v>1463</v>
      </c>
      <c r="M294">
        <v>1711.71</v>
      </c>
      <c r="N294">
        <v>8</v>
      </c>
      <c r="O294" t="s">
        <v>120</v>
      </c>
      <c r="P294">
        <v>2022</v>
      </c>
    </row>
    <row r="295" spans="1:16" x14ac:dyDescent="0.3">
      <c r="A295" s="12">
        <v>44600</v>
      </c>
      <c r="B295" t="s">
        <v>13</v>
      </c>
      <c r="C295">
        <v>3</v>
      </c>
      <c r="D295" t="s">
        <v>105</v>
      </c>
      <c r="E295" t="s">
        <v>106</v>
      </c>
      <c r="F295">
        <v>0</v>
      </c>
      <c r="G295" t="s">
        <v>14</v>
      </c>
      <c r="H295" t="s">
        <v>7</v>
      </c>
      <c r="I295" t="s">
        <v>108</v>
      </c>
      <c r="J295">
        <v>44</v>
      </c>
      <c r="K295">
        <v>48.84</v>
      </c>
      <c r="L295">
        <v>132</v>
      </c>
      <c r="M295">
        <v>146.52000000000001</v>
      </c>
      <c r="N295">
        <v>8</v>
      </c>
      <c r="O295" t="s">
        <v>120</v>
      </c>
      <c r="P295">
        <v>2022</v>
      </c>
    </row>
    <row r="296" spans="1:16" x14ac:dyDescent="0.3">
      <c r="A296" s="12">
        <v>44601</v>
      </c>
      <c r="B296" t="s">
        <v>72</v>
      </c>
      <c r="C296">
        <v>14</v>
      </c>
      <c r="D296" t="s">
        <v>105</v>
      </c>
      <c r="E296" t="s">
        <v>105</v>
      </c>
      <c r="F296">
        <v>0</v>
      </c>
      <c r="G296" t="s">
        <v>73</v>
      </c>
      <c r="H296" t="s">
        <v>61</v>
      </c>
      <c r="I296" t="s">
        <v>8</v>
      </c>
      <c r="J296">
        <v>89</v>
      </c>
      <c r="K296">
        <v>117.48</v>
      </c>
      <c r="L296">
        <v>1246</v>
      </c>
      <c r="M296">
        <v>1644.72</v>
      </c>
      <c r="N296">
        <v>9</v>
      </c>
      <c r="O296" t="s">
        <v>120</v>
      </c>
      <c r="P296">
        <v>2022</v>
      </c>
    </row>
    <row r="297" spans="1:16" x14ac:dyDescent="0.3">
      <c r="A297" s="12">
        <v>44604</v>
      </c>
      <c r="B297" t="s">
        <v>25</v>
      </c>
      <c r="C297">
        <v>13</v>
      </c>
      <c r="D297" t="s">
        <v>107</v>
      </c>
      <c r="E297" t="s">
        <v>106</v>
      </c>
      <c r="F297">
        <v>0</v>
      </c>
      <c r="G297" t="s">
        <v>26</v>
      </c>
      <c r="H297" t="s">
        <v>27</v>
      </c>
      <c r="I297" t="s">
        <v>109</v>
      </c>
      <c r="J297">
        <v>148</v>
      </c>
      <c r="K297">
        <v>164.28</v>
      </c>
      <c r="L297">
        <v>1924</v>
      </c>
      <c r="M297">
        <v>2135.64</v>
      </c>
      <c r="N297">
        <v>12</v>
      </c>
      <c r="O297" t="s">
        <v>120</v>
      </c>
      <c r="P297">
        <v>2022</v>
      </c>
    </row>
    <row r="298" spans="1:16" x14ac:dyDescent="0.3">
      <c r="A298" s="12">
        <v>44606</v>
      </c>
      <c r="B298" t="s">
        <v>59</v>
      </c>
      <c r="C298">
        <v>8</v>
      </c>
      <c r="D298" t="s">
        <v>105</v>
      </c>
      <c r="E298" t="s">
        <v>106</v>
      </c>
      <c r="F298">
        <v>0</v>
      </c>
      <c r="G298" t="s">
        <v>60</v>
      </c>
      <c r="H298" t="s">
        <v>61</v>
      </c>
      <c r="I298" t="s">
        <v>110</v>
      </c>
      <c r="J298">
        <v>18</v>
      </c>
      <c r="K298">
        <v>24.66</v>
      </c>
      <c r="L298">
        <v>144</v>
      </c>
      <c r="M298">
        <v>197.28</v>
      </c>
      <c r="N298">
        <v>14</v>
      </c>
      <c r="O298" t="s">
        <v>120</v>
      </c>
      <c r="P298">
        <v>2022</v>
      </c>
    </row>
    <row r="299" spans="1:16" x14ac:dyDescent="0.3">
      <c r="A299" s="12">
        <v>44606</v>
      </c>
      <c r="B299" t="s">
        <v>64</v>
      </c>
      <c r="C299">
        <v>3</v>
      </c>
      <c r="D299" t="s">
        <v>107</v>
      </c>
      <c r="E299" t="s">
        <v>106</v>
      </c>
      <c r="F299">
        <v>0</v>
      </c>
      <c r="G299" t="s">
        <v>65</v>
      </c>
      <c r="H299" t="s">
        <v>61</v>
      </c>
      <c r="I299" t="s">
        <v>110</v>
      </c>
      <c r="J299">
        <v>37</v>
      </c>
      <c r="K299">
        <v>41.81</v>
      </c>
      <c r="L299">
        <v>111</v>
      </c>
      <c r="M299">
        <v>125.43</v>
      </c>
      <c r="N299">
        <v>14</v>
      </c>
      <c r="O299" t="s">
        <v>120</v>
      </c>
      <c r="P299">
        <v>2022</v>
      </c>
    </row>
    <row r="300" spans="1:16" x14ac:dyDescent="0.3">
      <c r="A300" s="12">
        <v>44608</v>
      </c>
      <c r="B300" t="s">
        <v>72</v>
      </c>
      <c r="C300">
        <v>1</v>
      </c>
      <c r="D300" t="s">
        <v>105</v>
      </c>
      <c r="E300" t="s">
        <v>106</v>
      </c>
      <c r="F300">
        <v>0</v>
      </c>
      <c r="G300" t="s">
        <v>73</v>
      </c>
      <c r="H300" t="s">
        <v>61</v>
      </c>
      <c r="I300" t="s">
        <v>8</v>
      </c>
      <c r="J300">
        <v>89</v>
      </c>
      <c r="K300">
        <v>117.48</v>
      </c>
      <c r="L300">
        <v>89</v>
      </c>
      <c r="M300">
        <v>117.48</v>
      </c>
      <c r="N300">
        <v>16</v>
      </c>
      <c r="O300" t="s">
        <v>120</v>
      </c>
      <c r="P300">
        <v>2022</v>
      </c>
    </row>
    <row r="301" spans="1:16" x14ac:dyDescent="0.3">
      <c r="A301" s="12">
        <v>44611</v>
      </c>
      <c r="B301" t="s">
        <v>9</v>
      </c>
      <c r="C301">
        <v>13</v>
      </c>
      <c r="D301" t="s">
        <v>105</v>
      </c>
      <c r="E301" t="s">
        <v>106</v>
      </c>
      <c r="F301">
        <v>0</v>
      </c>
      <c r="G301" t="s">
        <v>10</v>
      </c>
      <c r="H301" t="s">
        <v>7</v>
      </c>
      <c r="I301" t="s">
        <v>8</v>
      </c>
      <c r="J301">
        <v>105</v>
      </c>
      <c r="K301">
        <v>142.80000000000001</v>
      </c>
      <c r="L301">
        <v>1365</v>
      </c>
      <c r="M301">
        <v>1856.4</v>
      </c>
      <c r="N301">
        <v>19</v>
      </c>
      <c r="O301" t="s">
        <v>120</v>
      </c>
      <c r="P301">
        <v>2022</v>
      </c>
    </row>
    <row r="302" spans="1:16" x14ac:dyDescent="0.3">
      <c r="A302" s="12">
        <v>44612</v>
      </c>
      <c r="B302" t="s">
        <v>30</v>
      </c>
      <c r="C302">
        <v>6</v>
      </c>
      <c r="D302" t="s">
        <v>107</v>
      </c>
      <c r="E302" t="s">
        <v>106</v>
      </c>
      <c r="F302">
        <v>0</v>
      </c>
      <c r="G302" t="s">
        <v>31</v>
      </c>
      <c r="H302" t="s">
        <v>27</v>
      </c>
      <c r="I302" t="s">
        <v>8</v>
      </c>
      <c r="J302">
        <v>73</v>
      </c>
      <c r="K302">
        <v>94.17</v>
      </c>
      <c r="L302">
        <v>438</v>
      </c>
      <c r="M302">
        <v>565.02</v>
      </c>
      <c r="N302">
        <v>20</v>
      </c>
      <c r="O302" t="s">
        <v>120</v>
      </c>
      <c r="P302">
        <v>2022</v>
      </c>
    </row>
    <row r="303" spans="1:16" x14ac:dyDescent="0.3">
      <c r="A303" s="12">
        <v>44615</v>
      </c>
      <c r="B303" t="s">
        <v>32</v>
      </c>
      <c r="C303">
        <v>6</v>
      </c>
      <c r="D303" t="s">
        <v>105</v>
      </c>
      <c r="E303" t="s">
        <v>105</v>
      </c>
      <c r="F303">
        <v>0</v>
      </c>
      <c r="G303" t="s">
        <v>33</v>
      </c>
      <c r="H303" t="s">
        <v>27</v>
      </c>
      <c r="I303" t="s">
        <v>8</v>
      </c>
      <c r="J303">
        <v>112</v>
      </c>
      <c r="K303">
        <v>122.08</v>
      </c>
      <c r="L303">
        <v>672</v>
      </c>
      <c r="M303">
        <v>732.48</v>
      </c>
      <c r="N303">
        <v>23</v>
      </c>
      <c r="O303" t="s">
        <v>120</v>
      </c>
      <c r="P303">
        <v>2022</v>
      </c>
    </row>
    <row r="304" spans="1:16" x14ac:dyDescent="0.3">
      <c r="A304" s="12">
        <v>44615</v>
      </c>
      <c r="B304" t="s">
        <v>38</v>
      </c>
      <c r="C304">
        <v>15</v>
      </c>
      <c r="D304" t="s">
        <v>105</v>
      </c>
      <c r="E304" t="s">
        <v>106</v>
      </c>
      <c r="F304">
        <v>0</v>
      </c>
      <c r="G304" t="s">
        <v>39</v>
      </c>
      <c r="H304" t="s">
        <v>27</v>
      </c>
      <c r="I304" t="s">
        <v>110</v>
      </c>
      <c r="J304">
        <v>13</v>
      </c>
      <c r="K304">
        <v>16.64</v>
      </c>
      <c r="L304">
        <v>195</v>
      </c>
      <c r="M304">
        <v>249.60000000000002</v>
      </c>
      <c r="N304">
        <v>23</v>
      </c>
      <c r="O304" t="s">
        <v>120</v>
      </c>
      <c r="P304">
        <v>2022</v>
      </c>
    </row>
    <row r="305" spans="1:16" x14ac:dyDescent="0.3">
      <c r="A305" s="12">
        <v>44615</v>
      </c>
      <c r="B305" t="s">
        <v>80</v>
      </c>
      <c r="C305">
        <v>8</v>
      </c>
      <c r="D305" t="s">
        <v>107</v>
      </c>
      <c r="E305" t="s">
        <v>105</v>
      </c>
      <c r="F305">
        <v>0</v>
      </c>
      <c r="G305" t="s">
        <v>81</v>
      </c>
      <c r="H305" t="s">
        <v>61</v>
      </c>
      <c r="I305" t="s">
        <v>8</v>
      </c>
      <c r="J305">
        <v>90</v>
      </c>
      <c r="K305">
        <v>96.3</v>
      </c>
      <c r="L305">
        <v>720</v>
      </c>
      <c r="M305">
        <v>770.4</v>
      </c>
      <c r="N305">
        <v>23</v>
      </c>
      <c r="O305" t="s">
        <v>120</v>
      </c>
      <c r="P305">
        <v>2022</v>
      </c>
    </row>
    <row r="306" spans="1:16" x14ac:dyDescent="0.3">
      <c r="A306" s="12">
        <v>44619</v>
      </c>
      <c r="B306" t="s">
        <v>30</v>
      </c>
      <c r="C306">
        <v>7</v>
      </c>
      <c r="D306" t="s">
        <v>107</v>
      </c>
      <c r="E306" t="s">
        <v>106</v>
      </c>
      <c r="F306">
        <v>0</v>
      </c>
      <c r="G306" t="s">
        <v>31</v>
      </c>
      <c r="H306" t="s">
        <v>27</v>
      </c>
      <c r="I306" t="s">
        <v>8</v>
      </c>
      <c r="J306">
        <v>73</v>
      </c>
      <c r="K306">
        <v>94.17</v>
      </c>
      <c r="L306">
        <v>511</v>
      </c>
      <c r="M306">
        <v>659.19</v>
      </c>
      <c r="N306">
        <v>27</v>
      </c>
      <c r="O306" t="s">
        <v>120</v>
      </c>
      <c r="P306">
        <v>2022</v>
      </c>
    </row>
    <row r="307" spans="1:16" x14ac:dyDescent="0.3">
      <c r="A307" s="12">
        <v>44619</v>
      </c>
      <c r="B307" t="s">
        <v>15</v>
      </c>
      <c r="C307">
        <v>15</v>
      </c>
      <c r="D307" t="s">
        <v>107</v>
      </c>
      <c r="E307" t="s">
        <v>105</v>
      </c>
      <c r="F307">
        <v>0</v>
      </c>
      <c r="G307" t="s">
        <v>16</v>
      </c>
      <c r="H307" t="s">
        <v>7</v>
      </c>
      <c r="I307" t="s">
        <v>109</v>
      </c>
      <c r="J307">
        <v>133</v>
      </c>
      <c r="K307">
        <v>155.61000000000001</v>
      </c>
      <c r="L307">
        <v>1995</v>
      </c>
      <c r="M307">
        <v>2334.15</v>
      </c>
      <c r="N307">
        <v>27</v>
      </c>
      <c r="O307" t="s">
        <v>120</v>
      </c>
      <c r="P307">
        <v>2022</v>
      </c>
    </row>
    <row r="308" spans="1:16" x14ac:dyDescent="0.3">
      <c r="A308" s="12">
        <v>44620</v>
      </c>
      <c r="B308" t="s">
        <v>82</v>
      </c>
      <c r="C308">
        <v>15</v>
      </c>
      <c r="D308" t="s">
        <v>107</v>
      </c>
      <c r="E308" t="s">
        <v>106</v>
      </c>
      <c r="F308">
        <v>0</v>
      </c>
      <c r="G308" t="s">
        <v>83</v>
      </c>
      <c r="H308" t="s">
        <v>84</v>
      </c>
      <c r="I308" t="s">
        <v>8</v>
      </c>
      <c r="J308">
        <v>67</v>
      </c>
      <c r="K308">
        <v>85.76</v>
      </c>
      <c r="L308">
        <v>1005</v>
      </c>
      <c r="M308">
        <v>1286.4000000000001</v>
      </c>
      <c r="N308">
        <v>28</v>
      </c>
      <c r="O308" t="s">
        <v>120</v>
      </c>
      <c r="P308">
        <v>2022</v>
      </c>
    </row>
    <row r="309" spans="1:16" x14ac:dyDescent="0.3">
      <c r="A309" s="12">
        <v>44624</v>
      </c>
      <c r="B309" t="s">
        <v>59</v>
      </c>
      <c r="C309">
        <v>13</v>
      </c>
      <c r="D309" t="s">
        <v>104</v>
      </c>
      <c r="E309" t="s">
        <v>105</v>
      </c>
      <c r="F309">
        <v>0</v>
      </c>
      <c r="G309" t="s">
        <v>60</v>
      </c>
      <c r="H309" t="s">
        <v>61</v>
      </c>
      <c r="I309" t="s">
        <v>110</v>
      </c>
      <c r="J309">
        <v>18</v>
      </c>
      <c r="K309">
        <v>24.66</v>
      </c>
      <c r="L309">
        <v>234</v>
      </c>
      <c r="M309">
        <v>320.58</v>
      </c>
      <c r="N309">
        <v>4</v>
      </c>
      <c r="O309" t="s">
        <v>121</v>
      </c>
      <c r="P309">
        <v>2022</v>
      </c>
    </row>
    <row r="310" spans="1:16" x14ac:dyDescent="0.3">
      <c r="A310" s="12">
        <v>44626</v>
      </c>
      <c r="B310" t="s">
        <v>13</v>
      </c>
      <c r="C310">
        <v>2</v>
      </c>
      <c r="D310" t="s">
        <v>107</v>
      </c>
      <c r="E310" t="s">
        <v>106</v>
      </c>
      <c r="F310">
        <v>0</v>
      </c>
      <c r="G310" t="s">
        <v>14</v>
      </c>
      <c r="H310" t="s">
        <v>7</v>
      </c>
      <c r="I310" t="s">
        <v>108</v>
      </c>
      <c r="J310">
        <v>44</v>
      </c>
      <c r="K310">
        <v>48.84</v>
      </c>
      <c r="L310">
        <v>88</v>
      </c>
      <c r="M310">
        <v>97.68</v>
      </c>
      <c r="N310">
        <v>6</v>
      </c>
      <c r="O310" t="s">
        <v>121</v>
      </c>
      <c r="P310">
        <v>2022</v>
      </c>
    </row>
    <row r="311" spans="1:16" x14ac:dyDescent="0.3">
      <c r="A311" s="12">
        <v>44627</v>
      </c>
      <c r="B311" t="s">
        <v>11</v>
      </c>
      <c r="C311">
        <v>1</v>
      </c>
      <c r="D311" t="s">
        <v>107</v>
      </c>
      <c r="E311" t="s">
        <v>106</v>
      </c>
      <c r="F311">
        <v>0</v>
      </c>
      <c r="G311" t="s">
        <v>12</v>
      </c>
      <c r="H311" t="s">
        <v>7</v>
      </c>
      <c r="I311" t="s">
        <v>8</v>
      </c>
      <c r="J311">
        <v>71</v>
      </c>
      <c r="K311">
        <v>80.94</v>
      </c>
      <c r="L311">
        <v>71</v>
      </c>
      <c r="M311">
        <v>80.94</v>
      </c>
      <c r="N311">
        <v>7</v>
      </c>
      <c r="O311" t="s">
        <v>121</v>
      </c>
      <c r="P311">
        <v>2022</v>
      </c>
    </row>
    <row r="312" spans="1:16" x14ac:dyDescent="0.3">
      <c r="A312" s="12">
        <v>44628</v>
      </c>
      <c r="B312" t="s">
        <v>97</v>
      </c>
      <c r="C312">
        <v>6</v>
      </c>
      <c r="D312" t="s">
        <v>107</v>
      </c>
      <c r="E312" t="s">
        <v>105</v>
      </c>
      <c r="F312">
        <v>0</v>
      </c>
      <c r="G312" t="s">
        <v>98</v>
      </c>
      <c r="H312" t="s">
        <v>84</v>
      </c>
      <c r="I312" t="s">
        <v>8</v>
      </c>
      <c r="J312">
        <v>76</v>
      </c>
      <c r="K312">
        <v>82.08</v>
      </c>
      <c r="L312">
        <v>456</v>
      </c>
      <c r="M312">
        <v>492.48</v>
      </c>
      <c r="N312">
        <v>8</v>
      </c>
      <c r="O312" t="s">
        <v>121</v>
      </c>
      <c r="P312">
        <v>2022</v>
      </c>
    </row>
    <row r="313" spans="1:16" x14ac:dyDescent="0.3">
      <c r="A313" s="12">
        <v>44629</v>
      </c>
      <c r="B313" t="s">
        <v>68</v>
      </c>
      <c r="C313">
        <v>3</v>
      </c>
      <c r="D313" t="s">
        <v>107</v>
      </c>
      <c r="E313" t="s">
        <v>105</v>
      </c>
      <c r="F313">
        <v>0</v>
      </c>
      <c r="G313" t="s">
        <v>69</v>
      </c>
      <c r="H313" t="s">
        <v>61</v>
      </c>
      <c r="I313" t="s">
        <v>109</v>
      </c>
      <c r="J313">
        <v>148</v>
      </c>
      <c r="K313">
        <v>201.28</v>
      </c>
      <c r="L313">
        <v>444</v>
      </c>
      <c r="M313">
        <v>603.84</v>
      </c>
      <c r="N313">
        <v>9</v>
      </c>
      <c r="O313" t="s">
        <v>121</v>
      </c>
      <c r="P313">
        <v>2022</v>
      </c>
    </row>
    <row r="314" spans="1:16" x14ac:dyDescent="0.3">
      <c r="A314" s="12">
        <v>44629</v>
      </c>
      <c r="B314" t="s">
        <v>13</v>
      </c>
      <c r="C314">
        <v>11</v>
      </c>
      <c r="D314" t="s">
        <v>105</v>
      </c>
      <c r="E314" t="s">
        <v>106</v>
      </c>
      <c r="F314">
        <v>0</v>
      </c>
      <c r="G314" t="s">
        <v>14</v>
      </c>
      <c r="H314" t="s">
        <v>7</v>
      </c>
      <c r="I314" t="s">
        <v>108</v>
      </c>
      <c r="J314">
        <v>44</v>
      </c>
      <c r="K314">
        <v>48.84</v>
      </c>
      <c r="L314">
        <v>484</v>
      </c>
      <c r="M314">
        <v>537.24</v>
      </c>
      <c r="N314">
        <v>9</v>
      </c>
      <c r="O314" t="s">
        <v>121</v>
      </c>
      <c r="P314">
        <v>2022</v>
      </c>
    </row>
    <row r="315" spans="1:16" x14ac:dyDescent="0.3">
      <c r="A315" s="12">
        <v>44630</v>
      </c>
      <c r="B315" t="s">
        <v>74</v>
      </c>
      <c r="C315">
        <v>12</v>
      </c>
      <c r="D315" t="s">
        <v>104</v>
      </c>
      <c r="E315" t="s">
        <v>105</v>
      </c>
      <c r="F315">
        <v>0</v>
      </c>
      <c r="G315" t="s">
        <v>75</v>
      </c>
      <c r="H315" t="s">
        <v>61</v>
      </c>
      <c r="I315" t="s">
        <v>8</v>
      </c>
      <c r="J315">
        <v>95</v>
      </c>
      <c r="K315">
        <v>119.7</v>
      </c>
      <c r="L315">
        <v>1140</v>
      </c>
      <c r="M315">
        <v>1436.4</v>
      </c>
      <c r="N315">
        <v>10</v>
      </c>
      <c r="O315" t="s">
        <v>121</v>
      </c>
      <c r="P315">
        <v>2022</v>
      </c>
    </row>
    <row r="316" spans="1:16" x14ac:dyDescent="0.3">
      <c r="A316" s="12">
        <v>44634</v>
      </c>
      <c r="B316" t="s">
        <v>38</v>
      </c>
      <c r="C316">
        <v>2</v>
      </c>
      <c r="D316" t="s">
        <v>107</v>
      </c>
      <c r="E316" t="s">
        <v>106</v>
      </c>
      <c r="F316">
        <v>0</v>
      </c>
      <c r="G316" t="s">
        <v>39</v>
      </c>
      <c r="H316" t="s">
        <v>27</v>
      </c>
      <c r="I316" t="s">
        <v>110</v>
      </c>
      <c r="J316">
        <v>13</v>
      </c>
      <c r="K316">
        <v>16.64</v>
      </c>
      <c r="L316">
        <v>26</v>
      </c>
      <c r="M316">
        <v>33.28</v>
      </c>
      <c r="N316">
        <v>14</v>
      </c>
      <c r="O316" t="s">
        <v>121</v>
      </c>
      <c r="P316">
        <v>2022</v>
      </c>
    </row>
    <row r="317" spans="1:16" x14ac:dyDescent="0.3">
      <c r="A317" s="12">
        <v>44634</v>
      </c>
      <c r="B317" t="s">
        <v>59</v>
      </c>
      <c r="C317">
        <v>13</v>
      </c>
      <c r="D317" t="s">
        <v>107</v>
      </c>
      <c r="E317" t="s">
        <v>105</v>
      </c>
      <c r="F317">
        <v>0</v>
      </c>
      <c r="G317" t="s">
        <v>60</v>
      </c>
      <c r="H317" t="s">
        <v>61</v>
      </c>
      <c r="I317" t="s">
        <v>110</v>
      </c>
      <c r="J317">
        <v>18</v>
      </c>
      <c r="K317">
        <v>24.66</v>
      </c>
      <c r="L317">
        <v>234</v>
      </c>
      <c r="M317">
        <v>320.58</v>
      </c>
      <c r="N317">
        <v>14</v>
      </c>
      <c r="O317" t="s">
        <v>121</v>
      </c>
      <c r="P317">
        <v>2022</v>
      </c>
    </row>
    <row r="318" spans="1:16" x14ac:dyDescent="0.3">
      <c r="A318" s="12">
        <v>44638</v>
      </c>
      <c r="B318" t="s">
        <v>44</v>
      </c>
      <c r="C318">
        <v>2</v>
      </c>
      <c r="D318" t="s">
        <v>105</v>
      </c>
      <c r="E318" t="s">
        <v>106</v>
      </c>
      <c r="F318">
        <v>0</v>
      </c>
      <c r="G318" t="s">
        <v>45</v>
      </c>
      <c r="H318" t="s">
        <v>27</v>
      </c>
      <c r="I318" t="s">
        <v>109</v>
      </c>
      <c r="J318">
        <v>150</v>
      </c>
      <c r="K318">
        <v>210</v>
      </c>
      <c r="L318">
        <v>300</v>
      </c>
      <c r="M318">
        <v>420</v>
      </c>
      <c r="N318">
        <v>18</v>
      </c>
      <c r="O318" t="s">
        <v>121</v>
      </c>
      <c r="P318">
        <v>2022</v>
      </c>
    </row>
    <row r="319" spans="1:16" x14ac:dyDescent="0.3">
      <c r="A319" s="12">
        <v>44638</v>
      </c>
      <c r="B319" t="s">
        <v>62</v>
      </c>
      <c r="C319">
        <v>10</v>
      </c>
      <c r="D319" t="s">
        <v>107</v>
      </c>
      <c r="E319" t="s">
        <v>106</v>
      </c>
      <c r="F319">
        <v>0</v>
      </c>
      <c r="G319" t="s">
        <v>63</v>
      </c>
      <c r="H319" t="s">
        <v>61</v>
      </c>
      <c r="I319" t="s">
        <v>108</v>
      </c>
      <c r="J319">
        <v>48</v>
      </c>
      <c r="K319">
        <v>57.120000000000005</v>
      </c>
      <c r="L319">
        <v>480</v>
      </c>
      <c r="M319">
        <v>571.20000000000005</v>
      </c>
      <c r="N319">
        <v>18</v>
      </c>
      <c r="O319" t="s">
        <v>121</v>
      </c>
      <c r="P319">
        <v>2022</v>
      </c>
    </row>
    <row r="320" spans="1:16" x14ac:dyDescent="0.3">
      <c r="A320" s="12">
        <v>44639</v>
      </c>
      <c r="B320" t="s">
        <v>91</v>
      </c>
      <c r="C320">
        <v>6</v>
      </c>
      <c r="D320" t="s">
        <v>104</v>
      </c>
      <c r="E320" t="s">
        <v>106</v>
      </c>
      <c r="F320">
        <v>0</v>
      </c>
      <c r="G320" t="s">
        <v>92</v>
      </c>
      <c r="H320" t="s">
        <v>84</v>
      </c>
      <c r="I320" t="s">
        <v>109</v>
      </c>
      <c r="J320">
        <v>138</v>
      </c>
      <c r="K320">
        <v>173.88</v>
      </c>
      <c r="L320">
        <v>828</v>
      </c>
      <c r="M320">
        <v>1043.28</v>
      </c>
      <c r="N320">
        <v>19</v>
      </c>
      <c r="O320" t="s">
        <v>121</v>
      </c>
      <c r="P320">
        <v>2022</v>
      </c>
    </row>
    <row r="321" spans="1:16" x14ac:dyDescent="0.3">
      <c r="A321" s="12">
        <v>44643</v>
      </c>
      <c r="B321" t="s">
        <v>72</v>
      </c>
      <c r="C321">
        <v>9</v>
      </c>
      <c r="D321" t="s">
        <v>107</v>
      </c>
      <c r="E321" t="s">
        <v>106</v>
      </c>
      <c r="F321">
        <v>0</v>
      </c>
      <c r="G321" t="s">
        <v>73</v>
      </c>
      <c r="H321" t="s">
        <v>61</v>
      </c>
      <c r="I321" t="s">
        <v>8</v>
      </c>
      <c r="J321">
        <v>89</v>
      </c>
      <c r="K321">
        <v>117.48</v>
      </c>
      <c r="L321">
        <v>801</v>
      </c>
      <c r="M321">
        <v>1057.32</v>
      </c>
      <c r="N321">
        <v>23</v>
      </c>
      <c r="O321" t="s">
        <v>121</v>
      </c>
      <c r="P321">
        <v>2022</v>
      </c>
    </row>
    <row r="322" spans="1:16" x14ac:dyDescent="0.3">
      <c r="A322" s="12">
        <v>44645</v>
      </c>
      <c r="B322" t="s">
        <v>5</v>
      </c>
      <c r="C322">
        <v>2</v>
      </c>
      <c r="D322" t="s">
        <v>104</v>
      </c>
      <c r="E322" t="s">
        <v>105</v>
      </c>
      <c r="F322">
        <v>0</v>
      </c>
      <c r="G322" t="s">
        <v>6</v>
      </c>
      <c r="H322" t="s">
        <v>7</v>
      </c>
      <c r="I322" t="s">
        <v>8</v>
      </c>
      <c r="J322">
        <v>98</v>
      </c>
      <c r="K322">
        <v>103.88</v>
      </c>
      <c r="L322">
        <v>196</v>
      </c>
      <c r="M322">
        <v>207.76</v>
      </c>
      <c r="N322">
        <v>25</v>
      </c>
      <c r="O322" t="s">
        <v>121</v>
      </c>
      <c r="P322">
        <v>2022</v>
      </c>
    </row>
    <row r="323" spans="1:16" x14ac:dyDescent="0.3">
      <c r="A323" s="12">
        <v>44645</v>
      </c>
      <c r="B323" t="s">
        <v>68</v>
      </c>
      <c r="C323">
        <v>11</v>
      </c>
      <c r="D323" t="s">
        <v>107</v>
      </c>
      <c r="E323" t="s">
        <v>105</v>
      </c>
      <c r="F323">
        <v>0</v>
      </c>
      <c r="G323" t="s">
        <v>69</v>
      </c>
      <c r="H323" t="s">
        <v>61</v>
      </c>
      <c r="I323" t="s">
        <v>109</v>
      </c>
      <c r="J323">
        <v>148</v>
      </c>
      <c r="K323">
        <v>201.28</v>
      </c>
      <c r="L323">
        <v>1628</v>
      </c>
      <c r="M323">
        <v>2214.08</v>
      </c>
      <c r="N323">
        <v>25</v>
      </c>
      <c r="O323" t="s">
        <v>121</v>
      </c>
      <c r="P323">
        <v>2022</v>
      </c>
    </row>
    <row r="324" spans="1:16" x14ac:dyDescent="0.3">
      <c r="A324" s="12">
        <v>44649</v>
      </c>
      <c r="B324" t="s">
        <v>72</v>
      </c>
      <c r="C324">
        <v>12</v>
      </c>
      <c r="D324" t="s">
        <v>105</v>
      </c>
      <c r="E324" t="s">
        <v>105</v>
      </c>
      <c r="F324">
        <v>0</v>
      </c>
      <c r="G324" t="s">
        <v>73</v>
      </c>
      <c r="H324" t="s">
        <v>61</v>
      </c>
      <c r="I324" t="s">
        <v>8</v>
      </c>
      <c r="J324">
        <v>89</v>
      </c>
      <c r="K324">
        <v>117.48</v>
      </c>
      <c r="L324">
        <v>1068</v>
      </c>
      <c r="M324">
        <v>1409.76</v>
      </c>
      <c r="N324">
        <v>29</v>
      </c>
      <c r="O324" t="s">
        <v>121</v>
      </c>
      <c r="P324">
        <v>2022</v>
      </c>
    </row>
    <row r="325" spans="1:16" x14ac:dyDescent="0.3">
      <c r="A325" s="12">
        <v>44650</v>
      </c>
      <c r="B325" t="s">
        <v>5</v>
      </c>
      <c r="C325">
        <v>13</v>
      </c>
      <c r="D325" t="s">
        <v>105</v>
      </c>
      <c r="E325" t="s">
        <v>106</v>
      </c>
      <c r="F325">
        <v>0</v>
      </c>
      <c r="G325" t="s">
        <v>6</v>
      </c>
      <c r="H325" t="s">
        <v>7</v>
      </c>
      <c r="I325" t="s">
        <v>8</v>
      </c>
      <c r="J325">
        <v>98</v>
      </c>
      <c r="K325">
        <v>103.88</v>
      </c>
      <c r="L325">
        <v>1274</v>
      </c>
      <c r="M325">
        <v>1350.44</v>
      </c>
      <c r="N325">
        <v>30</v>
      </c>
      <c r="O325" t="s">
        <v>121</v>
      </c>
      <c r="P325">
        <v>2022</v>
      </c>
    </row>
    <row r="326" spans="1:16" x14ac:dyDescent="0.3">
      <c r="A326" s="12">
        <v>44652</v>
      </c>
      <c r="B326" t="s">
        <v>9</v>
      </c>
      <c r="C326">
        <v>2</v>
      </c>
      <c r="D326" t="s">
        <v>105</v>
      </c>
      <c r="E326" t="s">
        <v>106</v>
      </c>
      <c r="F326">
        <v>0</v>
      </c>
      <c r="G326" t="s">
        <v>10</v>
      </c>
      <c r="H326" t="s">
        <v>7</v>
      </c>
      <c r="I326" t="s">
        <v>8</v>
      </c>
      <c r="J326">
        <v>105</v>
      </c>
      <c r="K326">
        <v>142.80000000000001</v>
      </c>
      <c r="L326">
        <v>210</v>
      </c>
      <c r="M326">
        <v>285.60000000000002</v>
      </c>
      <c r="N326">
        <v>1</v>
      </c>
      <c r="O326" t="s">
        <v>122</v>
      </c>
      <c r="P326">
        <v>2022</v>
      </c>
    </row>
    <row r="327" spans="1:16" x14ac:dyDescent="0.3">
      <c r="A327" s="12">
        <v>44653</v>
      </c>
      <c r="B327" t="s">
        <v>9</v>
      </c>
      <c r="C327">
        <v>3</v>
      </c>
      <c r="D327" t="s">
        <v>107</v>
      </c>
      <c r="E327" t="s">
        <v>106</v>
      </c>
      <c r="F327">
        <v>0</v>
      </c>
      <c r="G327" t="s">
        <v>10</v>
      </c>
      <c r="H327" t="s">
        <v>7</v>
      </c>
      <c r="I327" t="s">
        <v>8</v>
      </c>
      <c r="J327">
        <v>105</v>
      </c>
      <c r="K327">
        <v>142.80000000000001</v>
      </c>
      <c r="L327">
        <v>315</v>
      </c>
      <c r="M327">
        <v>428.40000000000003</v>
      </c>
      <c r="N327">
        <v>2</v>
      </c>
      <c r="O327" t="s">
        <v>122</v>
      </c>
      <c r="P327">
        <v>2022</v>
      </c>
    </row>
    <row r="328" spans="1:16" x14ac:dyDescent="0.3">
      <c r="A328" s="12">
        <v>44657</v>
      </c>
      <c r="B328" t="s">
        <v>89</v>
      </c>
      <c r="C328">
        <v>2</v>
      </c>
      <c r="D328" t="s">
        <v>104</v>
      </c>
      <c r="E328" t="s">
        <v>106</v>
      </c>
      <c r="F328">
        <v>0</v>
      </c>
      <c r="G328" t="s">
        <v>90</v>
      </c>
      <c r="H328" t="s">
        <v>84</v>
      </c>
      <c r="I328" t="s">
        <v>8</v>
      </c>
      <c r="J328">
        <v>90</v>
      </c>
      <c r="K328">
        <v>115.2</v>
      </c>
      <c r="L328">
        <v>180</v>
      </c>
      <c r="M328">
        <v>230.4</v>
      </c>
      <c r="N328">
        <v>6</v>
      </c>
      <c r="O328" t="s">
        <v>122</v>
      </c>
      <c r="P328">
        <v>2022</v>
      </c>
    </row>
    <row r="329" spans="1:16" x14ac:dyDescent="0.3">
      <c r="A329" s="12">
        <v>44658</v>
      </c>
      <c r="B329" t="s">
        <v>59</v>
      </c>
      <c r="C329">
        <v>7</v>
      </c>
      <c r="D329" t="s">
        <v>107</v>
      </c>
      <c r="E329" t="s">
        <v>105</v>
      </c>
      <c r="F329">
        <v>0</v>
      </c>
      <c r="G329" t="s">
        <v>60</v>
      </c>
      <c r="H329" t="s">
        <v>61</v>
      </c>
      <c r="I329" t="s">
        <v>110</v>
      </c>
      <c r="J329">
        <v>18</v>
      </c>
      <c r="K329">
        <v>24.66</v>
      </c>
      <c r="L329">
        <v>126</v>
      </c>
      <c r="M329">
        <v>172.62</v>
      </c>
      <c r="N329">
        <v>7</v>
      </c>
      <c r="O329" t="s">
        <v>122</v>
      </c>
      <c r="P329">
        <v>2022</v>
      </c>
    </row>
    <row r="330" spans="1:16" x14ac:dyDescent="0.3">
      <c r="A330" s="12">
        <v>44660</v>
      </c>
      <c r="B330" t="s">
        <v>87</v>
      </c>
      <c r="C330">
        <v>12</v>
      </c>
      <c r="D330" t="s">
        <v>104</v>
      </c>
      <c r="E330" t="s">
        <v>106</v>
      </c>
      <c r="F330">
        <v>0</v>
      </c>
      <c r="G330" t="s">
        <v>88</v>
      </c>
      <c r="H330" t="s">
        <v>84</v>
      </c>
      <c r="I330" t="s">
        <v>110</v>
      </c>
      <c r="J330">
        <v>37</v>
      </c>
      <c r="K330">
        <v>42.55</v>
      </c>
      <c r="L330">
        <v>444</v>
      </c>
      <c r="M330">
        <v>510.59999999999997</v>
      </c>
      <c r="N330">
        <v>9</v>
      </c>
      <c r="O330" t="s">
        <v>122</v>
      </c>
      <c r="P330">
        <v>2022</v>
      </c>
    </row>
    <row r="331" spans="1:16" x14ac:dyDescent="0.3">
      <c r="A331" s="12">
        <v>44660</v>
      </c>
      <c r="B331" t="s">
        <v>9</v>
      </c>
      <c r="C331">
        <v>9</v>
      </c>
      <c r="D331" t="s">
        <v>105</v>
      </c>
      <c r="E331" t="s">
        <v>105</v>
      </c>
      <c r="F331">
        <v>0</v>
      </c>
      <c r="G331" t="s">
        <v>10</v>
      </c>
      <c r="H331" t="s">
        <v>7</v>
      </c>
      <c r="I331" t="s">
        <v>8</v>
      </c>
      <c r="J331">
        <v>105</v>
      </c>
      <c r="K331">
        <v>142.80000000000001</v>
      </c>
      <c r="L331">
        <v>945</v>
      </c>
      <c r="M331">
        <v>1285.2</v>
      </c>
      <c r="N331">
        <v>9</v>
      </c>
      <c r="O331" t="s">
        <v>122</v>
      </c>
      <c r="P331">
        <v>2022</v>
      </c>
    </row>
    <row r="332" spans="1:16" x14ac:dyDescent="0.3">
      <c r="A332" s="12">
        <v>44664</v>
      </c>
      <c r="B332" t="s">
        <v>38</v>
      </c>
      <c r="C332">
        <v>14</v>
      </c>
      <c r="D332" t="s">
        <v>104</v>
      </c>
      <c r="E332" t="s">
        <v>105</v>
      </c>
      <c r="F332">
        <v>0</v>
      </c>
      <c r="G332" t="s">
        <v>39</v>
      </c>
      <c r="H332" t="s">
        <v>27</v>
      </c>
      <c r="I332" t="s">
        <v>110</v>
      </c>
      <c r="J332">
        <v>13</v>
      </c>
      <c r="K332">
        <v>16.64</v>
      </c>
      <c r="L332">
        <v>182</v>
      </c>
      <c r="M332">
        <v>232.96</v>
      </c>
      <c r="N332">
        <v>13</v>
      </c>
      <c r="O332" t="s">
        <v>122</v>
      </c>
      <c r="P332">
        <v>2022</v>
      </c>
    </row>
    <row r="333" spans="1:16" x14ac:dyDescent="0.3">
      <c r="A333" s="12">
        <v>44669</v>
      </c>
      <c r="B333" t="s">
        <v>91</v>
      </c>
      <c r="C333">
        <v>9</v>
      </c>
      <c r="D333" t="s">
        <v>107</v>
      </c>
      <c r="E333" t="s">
        <v>106</v>
      </c>
      <c r="F333">
        <v>0</v>
      </c>
      <c r="G333" t="s">
        <v>92</v>
      </c>
      <c r="H333" t="s">
        <v>84</v>
      </c>
      <c r="I333" t="s">
        <v>109</v>
      </c>
      <c r="J333">
        <v>138</v>
      </c>
      <c r="K333">
        <v>173.88</v>
      </c>
      <c r="L333">
        <v>1242</v>
      </c>
      <c r="M333">
        <v>1564.92</v>
      </c>
      <c r="N333">
        <v>18</v>
      </c>
      <c r="O333" t="s">
        <v>122</v>
      </c>
      <c r="P333">
        <v>2022</v>
      </c>
    </row>
    <row r="334" spans="1:16" x14ac:dyDescent="0.3">
      <c r="A334" s="12">
        <v>44671</v>
      </c>
      <c r="B334" t="s">
        <v>42</v>
      </c>
      <c r="C334">
        <v>2</v>
      </c>
      <c r="D334" t="s">
        <v>104</v>
      </c>
      <c r="E334" t="s">
        <v>105</v>
      </c>
      <c r="F334">
        <v>0</v>
      </c>
      <c r="G334" t="s">
        <v>43</v>
      </c>
      <c r="H334" t="s">
        <v>27</v>
      </c>
      <c r="I334" t="s">
        <v>110</v>
      </c>
      <c r="J334">
        <v>37</v>
      </c>
      <c r="K334">
        <v>49.21</v>
      </c>
      <c r="L334">
        <v>74</v>
      </c>
      <c r="M334">
        <v>98.42</v>
      </c>
      <c r="N334">
        <v>20</v>
      </c>
      <c r="O334" t="s">
        <v>122</v>
      </c>
      <c r="P334">
        <v>2022</v>
      </c>
    </row>
    <row r="335" spans="1:16" x14ac:dyDescent="0.3">
      <c r="A335" s="12">
        <v>44671</v>
      </c>
      <c r="B335" t="s">
        <v>30</v>
      </c>
      <c r="C335">
        <v>4</v>
      </c>
      <c r="D335" t="s">
        <v>107</v>
      </c>
      <c r="E335" t="s">
        <v>105</v>
      </c>
      <c r="F335">
        <v>0</v>
      </c>
      <c r="G335" t="s">
        <v>31</v>
      </c>
      <c r="H335" t="s">
        <v>27</v>
      </c>
      <c r="I335" t="s">
        <v>8</v>
      </c>
      <c r="J335">
        <v>73</v>
      </c>
      <c r="K335">
        <v>94.17</v>
      </c>
      <c r="L335">
        <v>292</v>
      </c>
      <c r="M335">
        <v>376.68</v>
      </c>
      <c r="N335">
        <v>20</v>
      </c>
      <c r="O335" t="s">
        <v>122</v>
      </c>
      <c r="P335">
        <v>2022</v>
      </c>
    </row>
    <row r="336" spans="1:16" x14ac:dyDescent="0.3">
      <c r="A336" s="12">
        <v>44672</v>
      </c>
      <c r="B336" t="s">
        <v>68</v>
      </c>
      <c r="C336">
        <v>2</v>
      </c>
      <c r="D336" t="s">
        <v>107</v>
      </c>
      <c r="E336" t="s">
        <v>106</v>
      </c>
      <c r="F336">
        <v>0</v>
      </c>
      <c r="G336" t="s">
        <v>69</v>
      </c>
      <c r="H336" t="s">
        <v>61</v>
      </c>
      <c r="I336" t="s">
        <v>109</v>
      </c>
      <c r="J336">
        <v>148</v>
      </c>
      <c r="K336">
        <v>201.28</v>
      </c>
      <c r="L336">
        <v>296</v>
      </c>
      <c r="M336">
        <v>402.56</v>
      </c>
      <c r="N336">
        <v>21</v>
      </c>
      <c r="O336" t="s">
        <v>122</v>
      </c>
      <c r="P336">
        <v>2022</v>
      </c>
    </row>
    <row r="337" spans="1:16" x14ac:dyDescent="0.3">
      <c r="A337" s="12">
        <v>44672</v>
      </c>
      <c r="B337" t="s">
        <v>59</v>
      </c>
      <c r="C337">
        <v>14</v>
      </c>
      <c r="D337" t="s">
        <v>105</v>
      </c>
      <c r="E337" t="s">
        <v>105</v>
      </c>
      <c r="F337">
        <v>0</v>
      </c>
      <c r="G337" t="s">
        <v>60</v>
      </c>
      <c r="H337" t="s">
        <v>61</v>
      </c>
      <c r="I337" t="s">
        <v>110</v>
      </c>
      <c r="J337">
        <v>18</v>
      </c>
      <c r="K337">
        <v>24.66</v>
      </c>
      <c r="L337">
        <v>252</v>
      </c>
      <c r="M337">
        <v>345.24</v>
      </c>
      <c r="N337">
        <v>21</v>
      </c>
      <c r="O337" t="s">
        <v>122</v>
      </c>
      <c r="P337">
        <v>2022</v>
      </c>
    </row>
    <row r="338" spans="1:16" x14ac:dyDescent="0.3">
      <c r="A338" s="12">
        <v>44674</v>
      </c>
      <c r="B338" t="s">
        <v>97</v>
      </c>
      <c r="C338">
        <v>15</v>
      </c>
      <c r="D338" t="s">
        <v>105</v>
      </c>
      <c r="E338" t="s">
        <v>105</v>
      </c>
      <c r="F338">
        <v>0</v>
      </c>
      <c r="G338" t="s">
        <v>98</v>
      </c>
      <c r="H338" t="s">
        <v>84</v>
      </c>
      <c r="I338" t="s">
        <v>8</v>
      </c>
      <c r="J338">
        <v>76</v>
      </c>
      <c r="K338">
        <v>82.08</v>
      </c>
      <c r="L338">
        <v>1140</v>
      </c>
      <c r="M338">
        <v>1231.2</v>
      </c>
      <c r="N338">
        <v>23</v>
      </c>
      <c r="O338" t="s">
        <v>122</v>
      </c>
      <c r="P338">
        <v>2022</v>
      </c>
    </row>
    <row r="339" spans="1:16" x14ac:dyDescent="0.3">
      <c r="A339" s="12">
        <v>44675</v>
      </c>
      <c r="B339" t="s">
        <v>76</v>
      </c>
      <c r="C339">
        <v>4</v>
      </c>
      <c r="D339" t="s">
        <v>107</v>
      </c>
      <c r="E339" t="s">
        <v>105</v>
      </c>
      <c r="F339">
        <v>0</v>
      </c>
      <c r="G339" t="s">
        <v>77</v>
      </c>
      <c r="H339" t="s">
        <v>61</v>
      </c>
      <c r="I339" t="s">
        <v>108</v>
      </c>
      <c r="J339">
        <v>55</v>
      </c>
      <c r="K339">
        <v>58.3</v>
      </c>
      <c r="L339">
        <v>220</v>
      </c>
      <c r="M339">
        <v>233.2</v>
      </c>
      <c r="N339">
        <v>24</v>
      </c>
      <c r="O339" t="s">
        <v>122</v>
      </c>
      <c r="P339">
        <v>2022</v>
      </c>
    </row>
    <row r="340" spans="1:16" x14ac:dyDescent="0.3">
      <c r="A340" s="12">
        <v>44676</v>
      </c>
      <c r="B340" t="s">
        <v>13</v>
      </c>
      <c r="C340">
        <v>9</v>
      </c>
      <c r="D340" t="s">
        <v>107</v>
      </c>
      <c r="E340" t="s">
        <v>106</v>
      </c>
      <c r="F340">
        <v>0</v>
      </c>
      <c r="G340" t="s">
        <v>14</v>
      </c>
      <c r="H340" t="s">
        <v>7</v>
      </c>
      <c r="I340" t="s">
        <v>108</v>
      </c>
      <c r="J340">
        <v>44</v>
      </c>
      <c r="K340">
        <v>48.84</v>
      </c>
      <c r="L340">
        <v>396</v>
      </c>
      <c r="M340">
        <v>439.56000000000006</v>
      </c>
      <c r="N340">
        <v>25</v>
      </c>
      <c r="O340" t="s">
        <v>122</v>
      </c>
      <c r="P340">
        <v>2022</v>
      </c>
    </row>
    <row r="341" spans="1:16" x14ac:dyDescent="0.3">
      <c r="A341" s="12">
        <v>44676</v>
      </c>
      <c r="B341" t="s">
        <v>11</v>
      </c>
      <c r="C341">
        <v>8</v>
      </c>
      <c r="D341" t="s">
        <v>105</v>
      </c>
      <c r="E341" t="s">
        <v>105</v>
      </c>
      <c r="F341">
        <v>0</v>
      </c>
      <c r="G341" t="s">
        <v>12</v>
      </c>
      <c r="H341" t="s">
        <v>7</v>
      </c>
      <c r="I341" t="s">
        <v>8</v>
      </c>
      <c r="J341">
        <v>71</v>
      </c>
      <c r="K341">
        <v>80.94</v>
      </c>
      <c r="L341">
        <v>568</v>
      </c>
      <c r="M341">
        <v>647.52</v>
      </c>
      <c r="N341">
        <v>25</v>
      </c>
      <c r="O341" t="s">
        <v>122</v>
      </c>
      <c r="P341">
        <v>2022</v>
      </c>
    </row>
    <row r="342" spans="1:16" x14ac:dyDescent="0.3">
      <c r="A342" s="12">
        <v>44677</v>
      </c>
      <c r="B342" t="s">
        <v>62</v>
      </c>
      <c r="C342">
        <v>2</v>
      </c>
      <c r="D342" t="s">
        <v>107</v>
      </c>
      <c r="E342" t="s">
        <v>106</v>
      </c>
      <c r="F342">
        <v>0</v>
      </c>
      <c r="G342" t="s">
        <v>63</v>
      </c>
      <c r="H342" t="s">
        <v>61</v>
      </c>
      <c r="I342" t="s">
        <v>108</v>
      </c>
      <c r="J342">
        <v>48</v>
      </c>
      <c r="K342">
        <v>57.120000000000005</v>
      </c>
      <c r="L342">
        <v>96</v>
      </c>
      <c r="M342">
        <v>114.24000000000001</v>
      </c>
      <c r="N342">
        <v>26</v>
      </c>
      <c r="O342" t="s">
        <v>122</v>
      </c>
      <c r="P342">
        <v>2022</v>
      </c>
    </row>
    <row r="343" spans="1:16" x14ac:dyDescent="0.3">
      <c r="A343" s="12">
        <v>44679</v>
      </c>
      <c r="B343" t="s">
        <v>34</v>
      </c>
      <c r="C343">
        <v>14</v>
      </c>
      <c r="D343" t="s">
        <v>107</v>
      </c>
      <c r="E343" t="s">
        <v>106</v>
      </c>
      <c r="F343">
        <v>0</v>
      </c>
      <c r="G343" t="s">
        <v>35</v>
      </c>
      <c r="H343" t="s">
        <v>27</v>
      </c>
      <c r="I343" t="s">
        <v>8</v>
      </c>
      <c r="J343">
        <v>112</v>
      </c>
      <c r="K343">
        <v>146.72</v>
      </c>
      <c r="L343">
        <v>1568</v>
      </c>
      <c r="M343">
        <v>2054.08</v>
      </c>
      <c r="N343">
        <v>28</v>
      </c>
      <c r="O343" t="s">
        <v>122</v>
      </c>
      <c r="P343">
        <v>2022</v>
      </c>
    </row>
    <row r="344" spans="1:16" x14ac:dyDescent="0.3">
      <c r="A344" s="12">
        <v>44681</v>
      </c>
      <c r="B344" t="s">
        <v>38</v>
      </c>
      <c r="C344">
        <v>13</v>
      </c>
      <c r="D344" t="s">
        <v>105</v>
      </c>
      <c r="E344" t="s">
        <v>105</v>
      </c>
      <c r="F344">
        <v>0</v>
      </c>
      <c r="G344" t="s">
        <v>39</v>
      </c>
      <c r="H344" t="s">
        <v>27</v>
      </c>
      <c r="I344" t="s">
        <v>110</v>
      </c>
      <c r="J344">
        <v>13</v>
      </c>
      <c r="K344">
        <v>16.64</v>
      </c>
      <c r="L344">
        <v>169</v>
      </c>
      <c r="M344">
        <v>216.32</v>
      </c>
      <c r="N344">
        <v>30</v>
      </c>
      <c r="O344" t="s">
        <v>122</v>
      </c>
      <c r="P344">
        <v>2022</v>
      </c>
    </row>
    <row r="345" spans="1:16" x14ac:dyDescent="0.3">
      <c r="A345" s="12">
        <v>44681</v>
      </c>
      <c r="B345" t="s">
        <v>62</v>
      </c>
      <c r="C345">
        <v>8</v>
      </c>
      <c r="D345" t="s">
        <v>107</v>
      </c>
      <c r="E345" t="s">
        <v>105</v>
      </c>
      <c r="F345">
        <v>0</v>
      </c>
      <c r="G345" t="s">
        <v>63</v>
      </c>
      <c r="H345" t="s">
        <v>61</v>
      </c>
      <c r="I345" t="s">
        <v>108</v>
      </c>
      <c r="J345">
        <v>48</v>
      </c>
      <c r="K345">
        <v>57.120000000000005</v>
      </c>
      <c r="L345">
        <v>384</v>
      </c>
      <c r="M345">
        <v>456.96000000000004</v>
      </c>
      <c r="N345">
        <v>30</v>
      </c>
      <c r="O345" t="s">
        <v>122</v>
      </c>
      <c r="P345">
        <v>2022</v>
      </c>
    </row>
    <row r="346" spans="1:16" x14ac:dyDescent="0.3">
      <c r="A346" s="12">
        <v>44682</v>
      </c>
      <c r="B346" t="s">
        <v>76</v>
      </c>
      <c r="C346">
        <v>9</v>
      </c>
      <c r="D346" t="s">
        <v>104</v>
      </c>
      <c r="E346" t="s">
        <v>105</v>
      </c>
      <c r="F346">
        <v>0</v>
      </c>
      <c r="G346" t="s">
        <v>77</v>
      </c>
      <c r="H346" t="s">
        <v>61</v>
      </c>
      <c r="I346" t="s">
        <v>108</v>
      </c>
      <c r="J346">
        <v>55</v>
      </c>
      <c r="K346">
        <v>58.3</v>
      </c>
      <c r="L346">
        <v>495</v>
      </c>
      <c r="M346">
        <v>524.69999999999993</v>
      </c>
      <c r="N346">
        <v>1</v>
      </c>
      <c r="O346" t="s">
        <v>123</v>
      </c>
      <c r="P346">
        <v>2022</v>
      </c>
    </row>
    <row r="347" spans="1:16" x14ac:dyDescent="0.3">
      <c r="A347" s="12">
        <v>44682</v>
      </c>
      <c r="B347" t="s">
        <v>74</v>
      </c>
      <c r="C347">
        <v>6</v>
      </c>
      <c r="D347" t="s">
        <v>105</v>
      </c>
      <c r="E347" t="s">
        <v>105</v>
      </c>
      <c r="F347">
        <v>0</v>
      </c>
      <c r="G347" t="s">
        <v>75</v>
      </c>
      <c r="H347" t="s">
        <v>61</v>
      </c>
      <c r="I347" t="s">
        <v>8</v>
      </c>
      <c r="J347">
        <v>95</v>
      </c>
      <c r="K347">
        <v>119.7</v>
      </c>
      <c r="L347">
        <v>570</v>
      </c>
      <c r="M347">
        <v>718.2</v>
      </c>
      <c r="N347">
        <v>1</v>
      </c>
      <c r="O347" t="s">
        <v>123</v>
      </c>
      <c r="P347">
        <v>2022</v>
      </c>
    </row>
    <row r="348" spans="1:16" x14ac:dyDescent="0.3">
      <c r="A348" s="12">
        <v>44683</v>
      </c>
      <c r="B348" t="s">
        <v>32</v>
      </c>
      <c r="C348">
        <v>4</v>
      </c>
      <c r="D348" t="s">
        <v>105</v>
      </c>
      <c r="E348" t="s">
        <v>106</v>
      </c>
      <c r="F348">
        <v>0</v>
      </c>
      <c r="G348" t="s">
        <v>33</v>
      </c>
      <c r="H348" t="s">
        <v>27</v>
      </c>
      <c r="I348" t="s">
        <v>8</v>
      </c>
      <c r="J348">
        <v>112</v>
      </c>
      <c r="K348">
        <v>122.08</v>
      </c>
      <c r="L348">
        <v>448</v>
      </c>
      <c r="M348">
        <v>488.32</v>
      </c>
      <c r="N348">
        <v>2</v>
      </c>
      <c r="O348" t="s">
        <v>123</v>
      </c>
      <c r="P348">
        <v>2022</v>
      </c>
    </row>
    <row r="349" spans="1:16" x14ac:dyDescent="0.3">
      <c r="A349" s="12">
        <v>44685</v>
      </c>
      <c r="B349" t="s">
        <v>46</v>
      </c>
      <c r="C349">
        <v>10</v>
      </c>
      <c r="D349" t="s">
        <v>107</v>
      </c>
      <c r="E349" t="s">
        <v>105</v>
      </c>
      <c r="F349">
        <v>0</v>
      </c>
      <c r="G349" t="s">
        <v>47</v>
      </c>
      <c r="H349" t="s">
        <v>48</v>
      </c>
      <c r="I349" t="s">
        <v>108</v>
      </c>
      <c r="J349">
        <v>61</v>
      </c>
      <c r="K349">
        <v>76.25</v>
      </c>
      <c r="L349">
        <v>610</v>
      </c>
      <c r="M349">
        <v>762.5</v>
      </c>
      <c r="N349">
        <v>4</v>
      </c>
      <c r="O349" t="s">
        <v>123</v>
      </c>
      <c r="P349">
        <v>2022</v>
      </c>
    </row>
    <row r="350" spans="1:16" x14ac:dyDescent="0.3">
      <c r="A350" s="12">
        <v>44687</v>
      </c>
      <c r="B350" t="s">
        <v>76</v>
      </c>
      <c r="C350">
        <v>7</v>
      </c>
      <c r="D350" t="s">
        <v>107</v>
      </c>
      <c r="E350" t="s">
        <v>105</v>
      </c>
      <c r="F350">
        <v>0</v>
      </c>
      <c r="G350" t="s">
        <v>77</v>
      </c>
      <c r="H350" t="s">
        <v>61</v>
      </c>
      <c r="I350" t="s">
        <v>108</v>
      </c>
      <c r="J350">
        <v>55</v>
      </c>
      <c r="K350">
        <v>58.3</v>
      </c>
      <c r="L350">
        <v>385</v>
      </c>
      <c r="M350">
        <v>408.09999999999997</v>
      </c>
      <c r="N350">
        <v>6</v>
      </c>
      <c r="O350" t="s">
        <v>123</v>
      </c>
      <c r="P350">
        <v>2022</v>
      </c>
    </row>
    <row r="351" spans="1:16" x14ac:dyDescent="0.3">
      <c r="A351" s="12">
        <v>44688</v>
      </c>
      <c r="B351" t="s">
        <v>36</v>
      </c>
      <c r="C351">
        <v>4</v>
      </c>
      <c r="D351" t="s">
        <v>105</v>
      </c>
      <c r="E351" t="s">
        <v>106</v>
      </c>
      <c r="F351">
        <v>0</v>
      </c>
      <c r="G351" t="s">
        <v>37</v>
      </c>
      <c r="H351" t="s">
        <v>27</v>
      </c>
      <c r="I351" t="s">
        <v>110</v>
      </c>
      <c r="J351">
        <v>12</v>
      </c>
      <c r="K351">
        <v>15.719999999999999</v>
      </c>
      <c r="L351">
        <v>48</v>
      </c>
      <c r="M351">
        <v>62.879999999999995</v>
      </c>
      <c r="N351">
        <v>7</v>
      </c>
      <c r="O351" t="s">
        <v>123</v>
      </c>
      <c r="P351">
        <v>2022</v>
      </c>
    </row>
    <row r="352" spans="1:16" x14ac:dyDescent="0.3">
      <c r="A352" s="12">
        <v>44688</v>
      </c>
      <c r="B352" t="s">
        <v>62</v>
      </c>
      <c r="C352">
        <v>1</v>
      </c>
      <c r="D352" t="s">
        <v>105</v>
      </c>
      <c r="E352" t="s">
        <v>105</v>
      </c>
      <c r="F352">
        <v>0</v>
      </c>
      <c r="G352" t="s">
        <v>63</v>
      </c>
      <c r="H352" t="s">
        <v>61</v>
      </c>
      <c r="I352" t="s">
        <v>108</v>
      </c>
      <c r="J352">
        <v>48</v>
      </c>
      <c r="K352">
        <v>57.120000000000005</v>
      </c>
      <c r="L352">
        <v>48</v>
      </c>
      <c r="M352">
        <v>57.120000000000005</v>
      </c>
      <c r="N352">
        <v>7</v>
      </c>
      <c r="O352" t="s">
        <v>123</v>
      </c>
      <c r="P352">
        <v>2022</v>
      </c>
    </row>
    <row r="353" spans="1:16" x14ac:dyDescent="0.3">
      <c r="A353" s="12">
        <v>44689</v>
      </c>
      <c r="B353" t="s">
        <v>51</v>
      </c>
      <c r="C353">
        <v>7</v>
      </c>
      <c r="D353" t="s">
        <v>105</v>
      </c>
      <c r="E353" t="s">
        <v>105</v>
      </c>
      <c r="F353">
        <v>0</v>
      </c>
      <c r="G353" t="s">
        <v>52</v>
      </c>
      <c r="H353" t="s">
        <v>48</v>
      </c>
      <c r="I353" t="s">
        <v>109</v>
      </c>
      <c r="J353">
        <v>121</v>
      </c>
      <c r="K353">
        <v>141.57</v>
      </c>
      <c r="L353">
        <v>847</v>
      </c>
      <c r="M353">
        <v>990.99</v>
      </c>
      <c r="N353">
        <v>8</v>
      </c>
      <c r="O353" t="s">
        <v>123</v>
      </c>
      <c r="P353">
        <v>2022</v>
      </c>
    </row>
    <row r="354" spans="1:16" x14ac:dyDescent="0.3">
      <c r="A354" s="12">
        <v>44690</v>
      </c>
      <c r="B354" t="s">
        <v>40</v>
      </c>
      <c r="C354">
        <v>12</v>
      </c>
      <c r="D354" t="s">
        <v>104</v>
      </c>
      <c r="E354" t="s">
        <v>106</v>
      </c>
      <c r="F354">
        <v>0</v>
      </c>
      <c r="G354" t="s">
        <v>41</v>
      </c>
      <c r="H354" t="s">
        <v>27</v>
      </c>
      <c r="I354" t="s">
        <v>109</v>
      </c>
      <c r="J354">
        <v>134</v>
      </c>
      <c r="K354">
        <v>156.78</v>
      </c>
      <c r="L354">
        <v>1608</v>
      </c>
      <c r="M354">
        <v>1881.3600000000001</v>
      </c>
      <c r="N354">
        <v>9</v>
      </c>
      <c r="O354" t="s">
        <v>123</v>
      </c>
      <c r="P354">
        <v>2022</v>
      </c>
    </row>
    <row r="355" spans="1:16" x14ac:dyDescent="0.3">
      <c r="A355" s="12">
        <v>44691</v>
      </c>
      <c r="B355" t="s">
        <v>23</v>
      </c>
      <c r="C355">
        <v>6</v>
      </c>
      <c r="D355" t="s">
        <v>107</v>
      </c>
      <c r="E355" t="s">
        <v>105</v>
      </c>
      <c r="F355">
        <v>0</v>
      </c>
      <c r="G355" t="s">
        <v>24</v>
      </c>
      <c r="H355" t="s">
        <v>7</v>
      </c>
      <c r="I355" t="s">
        <v>110</v>
      </c>
      <c r="J355">
        <v>6</v>
      </c>
      <c r="K355">
        <v>7.8599999999999994</v>
      </c>
      <c r="L355">
        <v>36</v>
      </c>
      <c r="M355">
        <v>47.16</v>
      </c>
      <c r="N355">
        <v>10</v>
      </c>
      <c r="O355" t="s">
        <v>123</v>
      </c>
      <c r="P355">
        <v>2022</v>
      </c>
    </row>
    <row r="356" spans="1:16" x14ac:dyDescent="0.3">
      <c r="A356" s="12">
        <v>44693</v>
      </c>
      <c r="B356" t="s">
        <v>28</v>
      </c>
      <c r="C356">
        <v>7</v>
      </c>
      <c r="D356" t="s">
        <v>105</v>
      </c>
      <c r="E356" t="s">
        <v>106</v>
      </c>
      <c r="F356">
        <v>0</v>
      </c>
      <c r="G356" t="s">
        <v>29</v>
      </c>
      <c r="H356" t="s">
        <v>27</v>
      </c>
      <c r="I356" t="s">
        <v>108</v>
      </c>
      <c r="J356">
        <v>44</v>
      </c>
      <c r="K356">
        <v>48.4</v>
      </c>
      <c r="L356">
        <v>308</v>
      </c>
      <c r="M356">
        <v>338.8</v>
      </c>
      <c r="N356">
        <v>12</v>
      </c>
      <c r="O356" t="s">
        <v>123</v>
      </c>
      <c r="P356">
        <v>2022</v>
      </c>
    </row>
    <row r="357" spans="1:16" x14ac:dyDescent="0.3">
      <c r="A357" s="12">
        <v>44694</v>
      </c>
      <c r="B357" t="s">
        <v>30</v>
      </c>
      <c r="C357">
        <v>5</v>
      </c>
      <c r="D357" t="s">
        <v>107</v>
      </c>
      <c r="E357" t="s">
        <v>105</v>
      </c>
      <c r="F357">
        <v>0</v>
      </c>
      <c r="G357" t="s">
        <v>31</v>
      </c>
      <c r="H357" t="s">
        <v>27</v>
      </c>
      <c r="I357" t="s">
        <v>8</v>
      </c>
      <c r="J357">
        <v>73</v>
      </c>
      <c r="K357">
        <v>94.17</v>
      </c>
      <c r="L357">
        <v>365</v>
      </c>
      <c r="M357">
        <v>470.85</v>
      </c>
      <c r="N357">
        <v>13</v>
      </c>
      <c r="O357" t="s">
        <v>123</v>
      </c>
      <c r="P357">
        <v>2022</v>
      </c>
    </row>
    <row r="358" spans="1:16" x14ac:dyDescent="0.3">
      <c r="A358" s="12">
        <v>44695</v>
      </c>
      <c r="B358" t="s">
        <v>21</v>
      </c>
      <c r="C358">
        <v>14</v>
      </c>
      <c r="D358" t="s">
        <v>107</v>
      </c>
      <c r="E358" t="s">
        <v>106</v>
      </c>
      <c r="F358">
        <v>0</v>
      </c>
      <c r="G358" t="s">
        <v>22</v>
      </c>
      <c r="H358" t="s">
        <v>7</v>
      </c>
      <c r="I358" t="s">
        <v>8</v>
      </c>
      <c r="J358">
        <v>83</v>
      </c>
      <c r="K358">
        <v>94.62</v>
      </c>
      <c r="L358">
        <v>1162</v>
      </c>
      <c r="M358">
        <v>1324.68</v>
      </c>
      <c r="N358">
        <v>14</v>
      </c>
      <c r="O358" t="s">
        <v>123</v>
      </c>
      <c r="P358">
        <v>2022</v>
      </c>
    </row>
    <row r="359" spans="1:16" x14ac:dyDescent="0.3">
      <c r="A359" s="12">
        <v>44696</v>
      </c>
      <c r="B359" t="s">
        <v>46</v>
      </c>
      <c r="C359">
        <v>5</v>
      </c>
      <c r="D359" t="s">
        <v>105</v>
      </c>
      <c r="E359" t="s">
        <v>105</v>
      </c>
      <c r="F359">
        <v>0</v>
      </c>
      <c r="G359" t="s">
        <v>47</v>
      </c>
      <c r="H359" t="s">
        <v>48</v>
      </c>
      <c r="I359" t="s">
        <v>108</v>
      </c>
      <c r="J359">
        <v>61</v>
      </c>
      <c r="K359">
        <v>76.25</v>
      </c>
      <c r="L359">
        <v>305</v>
      </c>
      <c r="M359">
        <v>381.25</v>
      </c>
      <c r="N359">
        <v>15</v>
      </c>
      <c r="O359" t="s">
        <v>123</v>
      </c>
      <c r="P359">
        <v>2022</v>
      </c>
    </row>
    <row r="360" spans="1:16" x14ac:dyDescent="0.3">
      <c r="A360" s="12">
        <v>44697</v>
      </c>
      <c r="B360" t="s">
        <v>25</v>
      </c>
      <c r="C360">
        <v>13</v>
      </c>
      <c r="D360" t="s">
        <v>107</v>
      </c>
      <c r="E360" t="s">
        <v>106</v>
      </c>
      <c r="F360">
        <v>0</v>
      </c>
      <c r="G360" t="s">
        <v>26</v>
      </c>
      <c r="H360" t="s">
        <v>27</v>
      </c>
      <c r="I360" t="s">
        <v>109</v>
      </c>
      <c r="J360">
        <v>148</v>
      </c>
      <c r="K360">
        <v>164.28</v>
      </c>
      <c r="L360">
        <v>1924</v>
      </c>
      <c r="M360">
        <v>2135.64</v>
      </c>
      <c r="N360">
        <v>16</v>
      </c>
      <c r="O360" t="s">
        <v>123</v>
      </c>
      <c r="P360">
        <v>2022</v>
      </c>
    </row>
    <row r="361" spans="1:16" x14ac:dyDescent="0.3">
      <c r="A361" s="12">
        <v>44697</v>
      </c>
      <c r="B361" t="s">
        <v>70</v>
      </c>
      <c r="C361">
        <v>13</v>
      </c>
      <c r="D361" t="s">
        <v>105</v>
      </c>
      <c r="E361" t="s">
        <v>105</v>
      </c>
      <c r="F361">
        <v>0</v>
      </c>
      <c r="G361" t="s">
        <v>71</v>
      </c>
      <c r="H361" t="s">
        <v>61</v>
      </c>
      <c r="I361" t="s">
        <v>8</v>
      </c>
      <c r="J361">
        <v>93</v>
      </c>
      <c r="K361">
        <v>104.16</v>
      </c>
      <c r="L361">
        <v>1209</v>
      </c>
      <c r="M361">
        <v>1354.08</v>
      </c>
      <c r="N361">
        <v>16</v>
      </c>
      <c r="O361" t="s">
        <v>123</v>
      </c>
      <c r="P361">
        <v>2022</v>
      </c>
    </row>
    <row r="362" spans="1:16" x14ac:dyDescent="0.3">
      <c r="A362" s="12">
        <v>44698</v>
      </c>
      <c r="B362" t="s">
        <v>62</v>
      </c>
      <c r="C362">
        <v>8</v>
      </c>
      <c r="D362" t="s">
        <v>107</v>
      </c>
      <c r="E362" t="s">
        <v>106</v>
      </c>
      <c r="F362">
        <v>0</v>
      </c>
      <c r="G362" t="s">
        <v>63</v>
      </c>
      <c r="H362" t="s">
        <v>61</v>
      </c>
      <c r="I362" t="s">
        <v>108</v>
      </c>
      <c r="J362">
        <v>48</v>
      </c>
      <c r="K362">
        <v>57.120000000000005</v>
      </c>
      <c r="L362">
        <v>384</v>
      </c>
      <c r="M362">
        <v>456.96000000000004</v>
      </c>
      <c r="N362">
        <v>17</v>
      </c>
      <c r="O362" t="s">
        <v>123</v>
      </c>
      <c r="P362">
        <v>2022</v>
      </c>
    </row>
    <row r="363" spans="1:16" x14ac:dyDescent="0.3">
      <c r="A363" s="12">
        <v>44699</v>
      </c>
      <c r="B363" t="s">
        <v>62</v>
      </c>
      <c r="C363">
        <v>4</v>
      </c>
      <c r="D363" t="s">
        <v>104</v>
      </c>
      <c r="E363" t="s">
        <v>105</v>
      </c>
      <c r="F363">
        <v>0</v>
      </c>
      <c r="G363" t="s">
        <v>63</v>
      </c>
      <c r="H363" t="s">
        <v>61</v>
      </c>
      <c r="I363" t="s">
        <v>108</v>
      </c>
      <c r="J363">
        <v>48</v>
      </c>
      <c r="K363">
        <v>57.120000000000005</v>
      </c>
      <c r="L363">
        <v>192</v>
      </c>
      <c r="M363">
        <v>228.48000000000002</v>
      </c>
      <c r="N363">
        <v>18</v>
      </c>
      <c r="O363" t="s">
        <v>123</v>
      </c>
      <c r="P363">
        <v>2022</v>
      </c>
    </row>
    <row r="364" spans="1:16" x14ac:dyDescent="0.3">
      <c r="A364" s="12">
        <v>44699</v>
      </c>
      <c r="B364" t="s">
        <v>85</v>
      </c>
      <c r="C364">
        <v>8</v>
      </c>
      <c r="D364" t="s">
        <v>104</v>
      </c>
      <c r="E364" t="s">
        <v>105</v>
      </c>
      <c r="F364">
        <v>0</v>
      </c>
      <c r="G364" t="s">
        <v>86</v>
      </c>
      <c r="H364" t="s">
        <v>84</v>
      </c>
      <c r="I364" t="s">
        <v>8</v>
      </c>
      <c r="J364">
        <v>72</v>
      </c>
      <c r="K364">
        <v>79.92</v>
      </c>
      <c r="L364">
        <v>576</v>
      </c>
      <c r="M364">
        <v>639.36</v>
      </c>
      <c r="N364">
        <v>18</v>
      </c>
      <c r="O364" t="s">
        <v>123</v>
      </c>
      <c r="P364">
        <v>2022</v>
      </c>
    </row>
    <row r="365" spans="1:16" x14ac:dyDescent="0.3">
      <c r="A365" s="12">
        <v>44701</v>
      </c>
      <c r="B365" t="s">
        <v>97</v>
      </c>
      <c r="C365">
        <v>15</v>
      </c>
      <c r="D365" t="s">
        <v>105</v>
      </c>
      <c r="E365" t="s">
        <v>106</v>
      </c>
      <c r="F365">
        <v>0</v>
      </c>
      <c r="G365" t="s">
        <v>98</v>
      </c>
      <c r="H365" t="s">
        <v>84</v>
      </c>
      <c r="I365" t="s">
        <v>8</v>
      </c>
      <c r="J365">
        <v>76</v>
      </c>
      <c r="K365">
        <v>82.08</v>
      </c>
      <c r="L365">
        <v>1140</v>
      </c>
      <c r="M365">
        <v>1231.2</v>
      </c>
      <c r="N365">
        <v>20</v>
      </c>
      <c r="O365" t="s">
        <v>123</v>
      </c>
      <c r="P365">
        <v>2022</v>
      </c>
    </row>
    <row r="366" spans="1:16" x14ac:dyDescent="0.3">
      <c r="A366" s="12">
        <v>44703</v>
      </c>
      <c r="B366" t="s">
        <v>36</v>
      </c>
      <c r="C366">
        <v>12</v>
      </c>
      <c r="D366" t="s">
        <v>107</v>
      </c>
      <c r="E366" t="s">
        <v>105</v>
      </c>
      <c r="F366">
        <v>0</v>
      </c>
      <c r="G366" t="s">
        <v>37</v>
      </c>
      <c r="H366" t="s">
        <v>27</v>
      </c>
      <c r="I366" t="s">
        <v>110</v>
      </c>
      <c r="J366">
        <v>12</v>
      </c>
      <c r="K366">
        <v>15.719999999999999</v>
      </c>
      <c r="L366">
        <v>144</v>
      </c>
      <c r="M366">
        <v>188.64</v>
      </c>
      <c r="N366">
        <v>22</v>
      </c>
      <c r="O366" t="s">
        <v>123</v>
      </c>
      <c r="P366">
        <v>2022</v>
      </c>
    </row>
    <row r="367" spans="1:16" x14ac:dyDescent="0.3">
      <c r="A367" s="12">
        <v>44706</v>
      </c>
      <c r="B367" t="s">
        <v>9</v>
      </c>
      <c r="C367">
        <v>7</v>
      </c>
      <c r="D367" t="s">
        <v>105</v>
      </c>
      <c r="E367" t="s">
        <v>105</v>
      </c>
      <c r="F367">
        <v>0</v>
      </c>
      <c r="G367" t="s">
        <v>10</v>
      </c>
      <c r="H367" t="s">
        <v>7</v>
      </c>
      <c r="I367" t="s">
        <v>8</v>
      </c>
      <c r="J367">
        <v>105</v>
      </c>
      <c r="K367">
        <v>142.80000000000001</v>
      </c>
      <c r="L367">
        <v>735</v>
      </c>
      <c r="M367">
        <v>999.60000000000014</v>
      </c>
      <c r="N367">
        <v>25</v>
      </c>
      <c r="O367" t="s">
        <v>123</v>
      </c>
      <c r="P367">
        <v>2022</v>
      </c>
    </row>
    <row r="368" spans="1:16" x14ac:dyDescent="0.3">
      <c r="A368" s="12">
        <v>44707</v>
      </c>
      <c r="B368" t="s">
        <v>64</v>
      </c>
      <c r="C368">
        <v>2</v>
      </c>
      <c r="D368" t="s">
        <v>107</v>
      </c>
      <c r="E368" t="s">
        <v>105</v>
      </c>
      <c r="F368">
        <v>0</v>
      </c>
      <c r="G368" t="s">
        <v>65</v>
      </c>
      <c r="H368" t="s">
        <v>61</v>
      </c>
      <c r="I368" t="s">
        <v>110</v>
      </c>
      <c r="J368">
        <v>37</v>
      </c>
      <c r="K368">
        <v>41.81</v>
      </c>
      <c r="L368">
        <v>74</v>
      </c>
      <c r="M368">
        <v>83.62</v>
      </c>
      <c r="N368">
        <v>26</v>
      </c>
      <c r="O368" t="s">
        <v>123</v>
      </c>
      <c r="P368">
        <v>2022</v>
      </c>
    </row>
    <row r="369" spans="1:16" x14ac:dyDescent="0.3">
      <c r="A369" s="12">
        <v>44707</v>
      </c>
      <c r="B369" t="s">
        <v>62</v>
      </c>
      <c r="C369">
        <v>2</v>
      </c>
      <c r="D369" t="s">
        <v>105</v>
      </c>
      <c r="E369" t="s">
        <v>105</v>
      </c>
      <c r="F369">
        <v>0</v>
      </c>
      <c r="G369" t="s">
        <v>63</v>
      </c>
      <c r="H369" t="s">
        <v>61</v>
      </c>
      <c r="I369" t="s">
        <v>108</v>
      </c>
      <c r="J369">
        <v>48</v>
      </c>
      <c r="K369">
        <v>57.120000000000005</v>
      </c>
      <c r="L369">
        <v>96</v>
      </c>
      <c r="M369">
        <v>114.24000000000001</v>
      </c>
      <c r="N369">
        <v>26</v>
      </c>
      <c r="O369" t="s">
        <v>123</v>
      </c>
      <c r="P369">
        <v>2022</v>
      </c>
    </row>
    <row r="370" spans="1:16" x14ac:dyDescent="0.3">
      <c r="A370" s="12">
        <v>44709</v>
      </c>
      <c r="B370" t="s">
        <v>91</v>
      </c>
      <c r="C370">
        <v>10</v>
      </c>
      <c r="D370" t="s">
        <v>104</v>
      </c>
      <c r="E370" t="s">
        <v>106</v>
      </c>
      <c r="F370">
        <v>0</v>
      </c>
      <c r="G370" t="s">
        <v>92</v>
      </c>
      <c r="H370" t="s">
        <v>84</v>
      </c>
      <c r="I370" t="s">
        <v>109</v>
      </c>
      <c r="J370">
        <v>138</v>
      </c>
      <c r="K370">
        <v>173.88</v>
      </c>
      <c r="L370">
        <v>1380</v>
      </c>
      <c r="M370">
        <v>1738.8</v>
      </c>
      <c r="N370">
        <v>28</v>
      </c>
      <c r="O370" t="s">
        <v>123</v>
      </c>
      <c r="P370">
        <v>2022</v>
      </c>
    </row>
    <row r="371" spans="1:16" x14ac:dyDescent="0.3">
      <c r="A371" s="12">
        <v>44709</v>
      </c>
      <c r="B371" t="s">
        <v>21</v>
      </c>
      <c r="C371">
        <v>5</v>
      </c>
      <c r="D371" t="s">
        <v>104</v>
      </c>
      <c r="E371" t="s">
        <v>105</v>
      </c>
      <c r="F371">
        <v>0</v>
      </c>
      <c r="G371" t="s">
        <v>22</v>
      </c>
      <c r="H371" t="s">
        <v>7</v>
      </c>
      <c r="I371" t="s">
        <v>8</v>
      </c>
      <c r="J371">
        <v>83</v>
      </c>
      <c r="K371">
        <v>94.62</v>
      </c>
      <c r="L371">
        <v>415</v>
      </c>
      <c r="M371">
        <v>473.1</v>
      </c>
      <c r="N371">
        <v>28</v>
      </c>
      <c r="O371" t="s">
        <v>123</v>
      </c>
      <c r="P371">
        <v>2022</v>
      </c>
    </row>
    <row r="372" spans="1:16" x14ac:dyDescent="0.3">
      <c r="A372" s="12">
        <v>44709</v>
      </c>
      <c r="B372" t="s">
        <v>25</v>
      </c>
      <c r="C372">
        <v>9</v>
      </c>
      <c r="D372" t="s">
        <v>105</v>
      </c>
      <c r="E372" t="s">
        <v>106</v>
      </c>
      <c r="F372">
        <v>0</v>
      </c>
      <c r="G372" t="s">
        <v>26</v>
      </c>
      <c r="H372" t="s">
        <v>27</v>
      </c>
      <c r="I372" t="s">
        <v>109</v>
      </c>
      <c r="J372">
        <v>148</v>
      </c>
      <c r="K372">
        <v>164.28</v>
      </c>
      <c r="L372">
        <v>1332</v>
      </c>
      <c r="M372">
        <v>1478.52</v>
      </c>
      <c r="N372">
        <v>28</v>
      </c>
      <c r="O372" t="s">
        <v>123</v>
      </c>
      <c r="P372">
        <v>2022</v>
      </c>
    </row>
    <row r="373" spans="1:16" x14ac:dyDescent="0.3">
      <c r="A373" s="12">
        <v>44709</v>
      </c>
      <c r="B373" t="s">
        <v>13</v>
      </c>
      <c r="C373">
        <v>12</v>
      </c>
      <c r="D373" t="s">
        <v>105</v>
      </c>
      <c r="E373" t="s">
        <v>105</v>
      </c>
      <c r="F373">
        <v>0</v>
      </c>
      <c r="G373" t="s">
        <v>14</v>
      </c>
      <c r="H373" t="s">
        <v>7</v>
      </c>
      <c r="I373" t="s">
        <v>108</v>
      </c>
      <c r="J373">
        <v>44</v>
      </c>
      <c r="K373">
        <v>48.84</v>
      </c>
      <c r="L373">
        <v>528</v>
      </c>
      <c r="M373">
        <v>586.08000000000004</v>
      </c>
      <c r="N373">
        <v>28</v>
      </c>
      <c r="O373" t="s">
        <v>123</v>
      </c>
      <c r="P373">
        <v>2022</v>
      </c>
    </row>
    <row r="374" spans="1:16" x14ac:dyDescent="0.3">
      <c r="A374" s="12">
        <v>44709</v>
      </c>
      <c r="B374" t="s">
        <v>46</v>
      </c>
      <c r="C374">
        <v>14</v>
      </c>
      <c r="D374" t="s">
        <v>107</v>
      </c>
      <c r="E374" t="s">
        <v>106</v>
      </c>
      <c r="F374">
        <v>0</v>
      </c>
      <c r="G374" t="s">
        <v>47</v>
      </c>
      <c r="H374" t="s">
        <v>48</v>
      </c>
      <c r="I374" t="s">
        <v>108</v>
      </c>
      <c r="J374">
        <v>61</v>
      </c>
      <c r="K374">
        <v>76.25</v>
      </c>
      <c r="L374">
        <v>854</v>
      </c>
      <c r="M374">
        <v>1067.5</v>
      </c>
      <c r="N374">
        <v>28</v>
      </c>
      <c r="O374" t="s">
        <v>123</v>
      </c>
      <c r="P374">
        <v>2022</v>
      </c>
    </row>
    <row r="375" spans="1:16" x14ac:dyDescent="0.3">
      <c r="A375" s="12">
        <v>44711</v>
      </c>
      <c r="B375" t="s">
        <v>97</v>
      </c>
      <c r="C375">
        <v>9</v>
      </c>
      <c r="D375" t="s">
        <v>107</v>
      </c>
      <c r="E375" t="s">
        <v>105</v>
      </c>
      <c r="F375">
        <v>0</v>
      </c>
      <c r="G375" t="s">
        <v>98</v>
      </c>
      <c r="H375" t="s">
        <v>84</v>
      </c>
      <c r="I375" t="s">
        <v>8</v>
      </c>
      <c r="J375">
        <v>76</v>
      </c>
      <c r="K375">
        <v>82.08</v>
      </c>
      <c r="L375">
        <v>684</v>
      </c>
      <c r="M375">
        <v>738.72</v>
      </c>
      <c r="N375">
        <v>30</v>
      </c>
      <c r="O375" t="s">
        <v>123</v>
      </c>
      <c r="P375">
        <v>2022</v>
      </c>
    </row>
    <row r="376" spans="1:16" x14ac:dyDescent="0.3">
      <c r="A376" s="12">
        <v>44711</v>
      </c>
      <c r="B376" t="s">
        <v>15</v>
      </c>
      <c r="C376">
        <v>4</v>
      </c>
      <c r="D376" t="s">
        <v>104</v>
      </c>
      <c r="E376" t="s">
        <v>106</v>
      </c>
      <c r="F376">
        <v>0</v>
      </c>
      <c r="G376" t="s">
        <v>16</v>
      </c>
      <c r="H376" t="s">
        <v>7</v>
      </c>
      <c r="I376" t="s">
        <v>109</v>
      </c>
      <c r="J376">
        <v>133</v>
      </c>
      <c r="K376">
        <v>155.61000000000001</v>
      </c>
      <c r="L376">
        <v>532</v>
      </c>
      <c r="M376">
        <v>622.44000000000005</v>
      </c>
      <c r="N376">
        <v>30</v>
      </c>
      <c r="O376" t="s">
        <v>123</v>
      </c>
      <c r="P376">
        <v>2022</v>
      </c>
    </row>
    <row r="377" spans="1:16" x14ac:dyDescent="0.3">
      <c r="A377" s="12">
        <v>44711</v>
      </c>
      <c r="B377" t="s">
        <v>74</v>
      </c>
      <c r="C377">
        <v>3</v>
      </c>
      <c r="D377" t="s">
        <v>105</v>
      </c>
      <c r="E377" t="s">
        <v>106</v>
      </c>
      <c r="F377">
        <v>0</v>
      </c>
      <c r="G377" t="s">
        <v>75</v>
      </c>
      <c r="H377" t="s">
        <v>61</v>
      </c>
      <c r="I377" t="s">
        <v>8</v>
      </c>
      <c r="J377">
        <v>95</v>
      </c>
      <c r="K377">
        <v>119.7</v>
      </c>
      <c r="L377">
        <v>285</v>
      </c>
      <c r="M377">
        <v>359.1</v>
      </c>
      <c r="N377">
        <v>30</v>
      </c>
      <c r="O377" t="s">
        <v>123</v>
      </c>
      <c r="P377">
        <v>2022</v>
      </c>
    </row>
    <row r="378" spans="1:16" x14ac:dyDescent="0.3">
      <c r="A378" s="12">
        <v>44715</v>
      </c>
      <c r="B378" t="s">
        <v>21</v>
      </c>
      <c r="C378">
        <v>14</v>
      </c>
      <c r="D378" t="s">
        <v>105</v>
      </c>
      <c r="E378" t="s">
        <v>105</v>
      </c>
      <c r="F378">
        <v>0</v>
      </c>
      <c r="G378" t="s">
        <v>22</v>
      </c>
      <c r="H378" t="s">
        <v>7</v>
      </c>
      <c r="I378" t="s">
        <v>8</v>
      </c>
      <c r="J378">
        <v>83</v>
      </c>
      <c r="K378">
        <v>94.62</v>
      </c>
      <c r="L378">
        <v>1162</v>
      </c>
      <c r="M378">
        <v>1324.68</v>
      </c>
      <c r="N378">
        <v>3</v>
      </c>
      <c r="O378" t="s">
        <v>124</v>
      </c>
      <c r="P378">
        <v>2022</v>
      </c>
    </row>
    <row r="379" spans="1:16" x14ac:dyDescent="0.3">
      <c r="A379" s="12">
        <v>44722</v>
      </c>
      <c r="B379" t="s">
        <v>64</v>
      </c>
      <c r="C379">
        <v>8</v>
      </c>
      <c r="D379" t="s">
        <v>104</v>
      </c>
      <c r="E379" t="s">
        <v>105</v>
      </c>
      <c r="F379">
        <v>0</v>
      </c>
      <c r="G379" t="s">
        <v>65</v>
      </c>
      <c r="H379" t="s">
        <v>61</v>
      </c>
      <c r="I379" t="s">
        <v>110</v>
      </c>
      <c r="J379">
        <v>37</v>
      </c>
      <c r="K379">
        <v>41.81</v>
      </c>
      <c r="L379">
        <v>296</v>
      </c>
      <c r="M379">
        <v>334.48</v>
      </c>
      <c r="N379">
        <v>10</v>
      </c>
      <c r="O379" t="s">
        <v>124</v>
      </c>
      <c r="P379">
        <v>2022</v>
      </c>
    </row>
    <row r="380" spans="1:16" x14ac:dyDescent="0.3">
      <c r="A380" s="12">
        <v>44723</v>
      </c>
      <c r="B380" t="s">
        <v>87</v>
      </c>
      <c r="C380">
        <v>13</v>
      </c>
      <c r="D380" t="s">
        <v>105</v>
      </c>
      <c r="E380" t="s">
        <v>106</v>
      </c>
      <c r="F380">
        <v>0</v>
      </c>
      <c r="G380" t="s">
        <v>88</v>
      </c>
      <c r="H380" t="s">
        <v>84</v>
      </c>
      <c r="I380" t="s">
        <v>110</v>
      </c>
      <c r="J380">
        <v>37</v>
      </c>
      <c r="K380">
        <v>42.55</v>
      </c>
      <c r="L380">
        <v>481</v>
      </c>
      <c r="M380">
        <v>553.15</v>
      </c>
      <c r="N380">
        <v>11</v>
      </c>
      <c r="O380" t="s">
        <v>124</v>
      </c>
      <c r="P380">
        <v>2022</v>
      </c>
    </row>
    <row r="381" spans="1:16" x14ac:dyDescent="0.3">
      <c r="A381" s="12">
        <v>44723</v>
      </c>
      <c r="B381" t="s">
        <v>49</v>
      </c>
      <c r="C381">
        <v>6</v>
      </c>
      <c r="D381" t="s">
        <v>107</v>
      </c>
      <c r="E381" t="s">
        <v>105</v>
      </c>
      <c r="F381">
        <v>0</v>
      </c>
      <c r="G381" t="s">
        <v>50</v>
      </c>
      <c r="H381" t="s">
        <v>48</v>
      </c>
      <c r="I381" t="s">
        <v>109</v>
      </c>
      <c r="J381">
        <v>126</v>
      </c>
      <c r="K381">
        <v>162.54</v>
      </c>
      <c r="L381">
        <v>756</v>
      </c>
      <c r="M381">
        <v>975.24</v>
      </c>
      <c r="N381">
        <v>11</v>
      </c>
      <c r="O381" t="s">
        <v>124</v>
      </c>
      <c r="P381">
        <v>2022</v>
      </c>
    </row>
    <row r="382" spans="1:16" x14ac:dyDescent="0.3">
      <c r="A382" s="12">
        <v>44725</v>
      </c>
      <c r="B382" t="s">
        <v>59</v>
      </c>
      <c r="C382">
        <v>6</v>
      </c>
      <c r="D382" t="s">
        <v>107</v>
      </c>
      <c r="E382" t="s">
        <v>106</v>
      </c>
      <c r="F382">
        <v>0</v>
      </c>
      <c r="G382" t="s">
        <v>60</v>
      </c>
      <c r="H382" t="s">
        <v>61</v>
      </c>
      <c r="I382" t="s">
        <v>110</v>
      </c>
      <c r="J382">
        <v>18</v>
      </c>
      <c r="K382">
        <v>24.66</v>
      </c>
      <c r="L382">
        <v>108</v>
      </c>
      <c r="M382">
        <v>147.96</v>
      </c>
      <c r="N382">
        <v>13</v>
      </c>
      <c r="O382" t="s">
        <v>124</v>
      </c>
      <c r="P382">
        <v>2022</v>
      </c>
    </row>
    <row r="383" spans="1:16" x14ac:dyDescent="0.3">
      <c r="A383" s="12">
        <v>44727</v>
      </c>
      <c r="B383" t="s">
        <v>93</v>
      </c>
      <c r="C383">
        <v>15</v>
      </c>
      <c r="D383" t="s">
        <v>104</v>
      </c>
      <c r="E383" t="s">
        <v>105</v>
      </c>
      <c r="F383">
        <v>0</v>
      </c>
      <c r="G383" t="s">
        <v>94</v>
      </c>
      <c r="H383" t="s">
        <v>84</v>
      </c>
      <c r="I383" t="s">
        <v>109</v>
      </c>
      <c r="J383">
        <v>120</v>
      </c>
      <c r="K383">
        <v>162</v>
      </c>
      <c r="L383">
        <v>1800</v>
      </c>
      <c r="M383">
        <v>2430</v>
      </c>
      <c r="N383">
        <v>15</v>
      </c>
      <c r="O383" t="s">
        <v>124</v>
      </c>
      <c r="P383">
        <v>2022</v>
      </c>
    </row>
    <row r="384" spans="1:16" x14ac:dyDescent="0.3">
      <c r="A384" s="12">
        <v>44728</v>
      </c>
      <c r="B384" t="s">
        <v>66</v>
      </c>
      <c r="C384">
        <v>15</v>
      </c>
      <c r="D384" t="s">
        <v>105</v>
      </c>
      <c r="E384" t="s">
        <v>106</v>
      </c>
      <c r="F384">
        <v>0</v>
      </c>
      <c r="G384" t="s">
        <v>67</v>
      </c>
      <c r="H384" t="s">
        <v>61</v>
      </c>
      <c r="I384" t="s">
        <v>108</v>
      </c>
      <c r="J384">
        <v>47</v>
      </c>
      <c r="K384">
        <v>53.11</v>
      </c>
      <c r="L384">
        <v>705</v>
      </c>
      <c r="M384">
        <v>796.65</v>
      </c>
      <c r="N384">
        <v>16</v>
      </c>
      <c r="O384" t="s">
        <v>124</v>
      </c>
      <c r="P384">
        <v>2022</v>
      </c>
    </row>
    <row r="385" spans="1:16" x14ac:dyDescent="0.3">
      <c r="A385" s="12">
        <v>44731</v>
      </c>
      <c r="B385" t="s">
        <v>9</v>
      </c>
      <c r="C385">
        <v>8</v>
      </c>
      <c r="D385" t="s">
        <v>107</v>
      </c>
      <c r="E385" t="s">
        <v>106</v>
      </c>
      <c r="F385">
        <v>0</v>
      </c>
      <c r="G385" t="s">
        <v>10</v>
      </c>
      <c r="H385" t="s">
        <v>7</v>
      </c>
      <c r="I385" t="s">
        <v>8</v>
      </c>
      <c r="J385">
        <v>105</v>
      </c>
      <c r="K385">
        <v>142.80000000000001</v>
      </c>
      <c r="L385">
        <v>840</v>
      </c>
      <c r="M385">
        <v>1142.4000000000001</v>
      </c>
      <c r="N385">
        <v>19</v>
      </c>
      <c r="O385" t="s">
        <v>124</v>
      </c>
      <c r="P385">
        <v>2022</v>
      </c>
    </row>
    <row r="386" spans="1:16" x14ac:dyDescent="0.3">
      <c r="A386" s="12">
        <v>44733</v>
      </c>
      <c r="B386" t="s">
        <v>40</v>
      </c>
      <c r="C386">
        <v>14</v>
      </c>
      <c r="D386" t="s">
        <v>107</v>
      </c>
      <c r="E386" t="s">
        <v>106</v>
      </c>
      <c r="F386">
        <v>0</v>
      </c>
      <c r="G386" t="s">
        <v>41</v>
      </c>
      <c r="H386" t="s">
        <v>27</v>
      </c>
      <c r="I386" t="s">
        <v>109</v>
      </c>
      <c r="J386">
        <v>134</v>
      </c>
      <c r="K386">
        <v>156.78</v>
      </c>
      <c r="L386">
        <v>1876</v>
      </c>
      <c r="M386">
        <v>2194.92</v>
      </c>
      <c r="N386">
        <v>21</v>
      </c>
      <c r="O386" t="s">
        <v>124</v>
      </c>
      <c r="P386">
        <v>2022</v>
      </c>
    </row>
    <row r="387" spans="1:16" x14ac:dyDescent="0.3">
      <c r="A387" s="12">
        <v>44734</v>
      </c>
      <c r="B387" t="s">
        <v>89</v>
      </c>
      <c r="C387">
        <v>10</v>
      </c>
      <c r="D387" t="s">
        <v>105</v>
      </c>
      <c r="E387" t="s">
        <v>106</v>
      </c>
      <c r="F387">
        <v>0</v>
      </c>
      <c r="G387" t="s">
        <v>90</v>
      </c>
      <c r="H387" t="s">
        <v>84</v>
      </c>
      <c r="I387" t="s">
        <v>8</v>
      </c>
      <c r="J387">
        <v>90</v>
      </c>
      <c r="K387">
        <v>115.2</v>
      </c>
      <c r="L387">
        <v>900</v>
      </c>
      <c r="M387">
        <v>1152</v>
      </c>
      <c r="N387">
        <v>22</v>
      </c>
      <c r="O387" t="s">
        <v>124</v>
      </c>
      <c r="P387">
        <v>2022</v>
      </c>
    </row>
    <row r="388" spans="1:16" x14ac:dyDescent="0.3">
      <c r="A388" s="12">
        <v>44734</v>
      </c>
      <c r="B388" t="s">
        <v>5</v>
      </c>
      <c r="C388">
        <v>4</v>
      </c>
      <c r="D388" t="s">
        <v>107</v>
      </c>
      <c r="E388" t="s">
        <v>106</v>
      </c>
      <c r="F388">
        <v>0</v>
      </c>
      <c r="G388" t="s">
        <v>6</v>
      </c>
      <c r="H388" t="s">
        <v>7</v>
      </c>
      <c r="I388" t="s">
        <v>8</v>
      </c>
      <c r="J388">
        <v>98</v>
      </c>
      <c r="K388">
        <v>103.88</v>
      </c>
      <c r="L388">
        <v>392</v>
      </c>
      <c r="M388">
        <v>415.52</v>
      </c>
      <c r="N388">
        <v>22</v>
      </c>
      <c r="O388" t="s">
        <v>124</v>
      </c>
      <c r="P388">
        <v>2022</v>
      </c>
    </row>
    <row r="389" spans="1:16" x14ac:dyDescent="0.3">
      <c r="A389" s="12">
        <v>44735</v>
      </c>
      <c r="B389" t="s">
        <v>13</v>
      </c>
      <c r="C389">
        <v>8</v>
      </c>
      <c r="D389" t="s">
        <v>107</v>
      </c>
      <c r="E389" t="s">
        <v>105</v>
      </c>
      <c r="F389">
        <v>0</v>
      </c>
      <c r="G389" t="s">
        <v>14</v>
      </c>
      <c r="H389" t="s">
        <v>7</v>
      </c>
      <c r="I389" t="s">
        <v>108</v>
      </c>
      <c r="J389">
        <v>44</v>
      </c>
      <c r="K389">
        <v>48.84</v>
      </c>
      <c r="L389">
        <v>352</v>
      </c>
      <c r="M389">
        <v>390.72</v>
      </c>
      <c r="N389">
        <v>23</v>
      </c>
      <c r="O389" t="s">
        <v>124</v>
      </c>
      <c r="P389">
        <v>2022</v>
      </c>
    </row>
    <row r="390" spans="1:16" x14ac:dyDescent="0.3">
      <c r="A390" s="12">
        <v>44736</v>
      </c>
      <c r="B390" t="s">
        <v>42</v>
      </c>
      <c r="C390">
        <v>7</v>
      </c>
      <c r="D390" t="s">
        <v>107</v>
      </c>
      <c r="E390" t="s">
        <v>106</v>
      </c>
      <c r="F390">
        <v>0</v>
      </c>
      <c r="G390" t="s">
        <v>43</v>
      </c>
      <c r="H390" t="s">
        <v>27</v>
      </c>
      <c r="I390" t="s">
        <v>110</v>
      </c>
      <c r="J390">
        <v>37</v>
      </c>
      <c r="K390">
        <v>49.21</v>
      </c>
      <c r="L390">
        <v>259</v>
      </c>
      <c r="M390">
        <v>344.47</v>
      </c>
      <c r="N390">
        <v>24</v>
      </c>
      <c r="O390" t="s">
        <v>124</v>
      </c>
      <c r="P390">
        <v>2022</v>
      </c>
    </row>
    <row r="391" spans="1:16" x14ac:dyDescent="0.3">
      <c r="A391" s="12">
        <v>44737</v>
      </c>
      <c r="B391" t="s">
        <v>30</v>
      </c>
      <c r="C391">
        <v>7</v>
      </c>
      <c r="D391" t="s">
        <v>105</v>
      </c>
      <c r="E391" t="s">
        <v>105</v>
      </c>
      <c r="F391">
        <v>0</v>
      </c>
      <c r="G391" t="s">
        <v>31</v>
      </c>
      <c r="H391" t="s">
        <v>27</v>
      </c>
      <c r="I391" t="s">
        <v>8</v>
      </c>
      <c r="J391">
        <v>73</v>
      </c>
      <c r="K391">
        <v>94.17</v>
      </c>
      <c r="L391">
        <v>511</v>
      </c>
      <c r="M391">
        <v>659.19</v>
      </c>
      <c r="N391">
        <v>25</v>
      </c>
      <c r="O391" t="s">
        <v>124</v>
      </c>
      <c r="P391">
        <v>2022</v>
      </c>
    </row>
    <row r="392" spans="1:16" x14ac:dyDescent="0.3">
      <c r="A392" s="12">
        <v>44738</v>
      </c>
      <c r="B392" t="s">
        <v>76</v>
      </c>
      <c r="C392">
        <v>4</v>
      </c>
      <c r="D392" t="s">
        <v>107</v>
      </c>
      <c r="E392" t="s">
        <v>106</v>
      </c>
      <c r="F392">
        <v>0</v>
      </c>
      <c r="G392" t="s">
        <v>77</v>
      </c>
      <c r="H392" t="s">
        <v>61</v>
      </c>
      <c r="I392" t="s">
        <v>108</v>
      </c>
      <c r="J392">
        <v>55</v>
      </c>
      <c r="K392">
        <v>58.3</v>
      </c>
      <c r="L392">
        <v>220</v>
      </c>
      <c r="M392">
        <v>233.2</v>
      </c>
      <c r="N392">
        <v>26</v>
      </c>
      <c r="O392" t="s">
        <v>124</v>
      </c>
      <c r="P392">
        <v>2022</v>
      </c>
    </row>
    <row r="393" spans="1:16" x14ac:dyDescent="0.3">
      <c r="A393" s="12">
        <v>44738</v>
      </c>
      <c r="B393" t="s">
        <v>95</v>
      </c>
      <c r="C393">
        <v>12</v>
      </c>
      <c r="D393" t="s">
        <v>107</v>
      </c>
      <c r="E393" t="s">
        <v>105</v>
      </c>
      <c r="F393">
        <v>0</v>
      </c>
      <c r="G393" t="s">
        <v>96</v>
      </c>
      <c r="H393" t="s">
        <v>84</v>
      </c>
      <c r="I393" t="s">
        <v>8</v>
      </c>
      <c r="J393">
        <v>67</v>
      </c>
      <c r="K393">
        <v>83.08</v>
      </c>
      <c r="L393">
        <v>804</v>
      </c>
      <c r="M393">
        <v>996.96</v>
      </c>
      <c r="N393">
        <v>26</v>
      </c>
      <c r="O393" t="s">
        <v>124</v>
      </c>
      <c r="P393">
        <v>2022</v>
      </c>
    </row>
    <row r="394" spans="1:16" x14ac:dyDescent="0.3">
      <c r="A394" s="12">
        <v>44745</v>
      </c>
      <c r="B394" t="s">
        <v>74</v>
      </c>
      <c r="C394">
        <v>15</v>
      </c>
      <c r="D394" t="s">
        <v>107</v>
      </c>
      <c r="E394" t="s">
        <v>106</v>
      </c>
      <c r="F394">
        <v>0</v>
      </c>
      <c r="G394" t="s">
        <v>75</v>
      </c>
      <c r="H394" t="s">
        <v>61</v>
      </c>
      <c r="I394" t="s">
        <v>8</v>
      </c>
      <c r="J394">
        <v>95</v>
      </c>
      <c r="K394">
        <v>119.7</v>
      </c>
      <c r="L394">
        <v>1425</v>
      </c>
      <c r="M394">
        <v>1795.5</v>
      </c>
      <c r="N394">
        <v>3</v>
      </c>
      <c r="O394" t="s">
        <v>125</v>
      </c>
      <c r="P394">
        <v>2022</v>
      </c>
    </row>
    <row r="395" spans="1:16" x14ac:dyDescent="0.3">
      <c r="A395" s="12">
        <v>44746</v>
      </c>
      <c r="B395" t="s">
        <v>19</v>
      </c>
      <c r="C395">
        <v>7</v>
      </c>
      <c r="D395" t="s">
        <v>107</v>
      </c>
      <c r="E395" t="s">
        <v>105</v>
      </c>
      <c r="F395">
        <v>0</v>
      </c>
      <c r="G395" t="s">
        <v>20</v>
      </c>
      <c r="H395" t="s">
        <v>7</v>
      </c>
      <c r="I395" t="s">
        <v>108</v>
      </c>
      <c r="J395">
        <v>43</v>
      </c>
      <c r="K395">
        <v>47.730000000000004</v>
      </c>
      <c r="L395">
        <v>301</v>
      </c>
      <c r="M395">
        <v>334.11</v>
      </c>
      <c r="N395">
        <v>4</v>
      </c>
      <c r="O395" t="s">
        <v>125</v>
      </c>
      <c r="P395">
        <v>2022</v>
      </c>
    </row>
    <row r="396" spans="1:16" x14ac:dyDescent="0.3">
      <c r="A396" s="12">
        <v>44747</v>
      </c>
      <c r="B396" t="s">
        <v>57</v>
      </c>
      <c r="C396">
        <v>7</v>
      </c>
      <c r="D396" t="s">
        <v>105</v>
      </c>
      <c r="E396" t="s">
        <v>106</v>
      </c>
      <c r="F396">
        <v>0</v>
      </c>
      <c r="G396" t="s">
        <v>58</v>
      </c>
      <c r="H396" t="s">
        <v>48</v>
      </c>
      <c r="I396" t="s">
        <v>110</v>
      </c>
      <c r="J396">
        <v>7</v>
      </c>
      <c r="K396">
        <v>8.33</v>
      </c>
      <c r="L396">
        <v>49</v>
      </c>
      <c r="M396">
        <v>58.31</v>
      </c>
      <c r="N396">
        <v>5</v>
      </c>
      <c r="O396" t="s">
        <v>125</v>
      </c>
      <c r="P396">
        <v>2022</v>
      </c>
    </row>
    <row r="397" spans="1:16" x14ac:dyDescent="0.3">
      <c r="A397" s="12">
        <v>44747</v>
      </c>
      <c r="B397" t="s">
        <v>36</v>
      </c>
      <c r="C397">
        <v>8</v>
      </c>
      <c r="D397" t="s">
        <v>107</v>
      </c>
      <c r="E397" t="s">
        <v>105</v>
      </c>
      <c r="F397">
        <v>0</v>
      </c>
      <c r="G397" t="s">
        <v>37</v>
      </c>
      <c r="H397" t="s">
        <v>27</v>
      </c>
      <c r="I397" t="s">
        <v>110</v>
      </c>
      <c r="J397">
        <v>12</v>
      </c>
      <c r="K397">
        <v>15.719999999999999</v>
      </c>
      <c r="L397">
        <v>96</v>
      </c>
      <c r="M397">
        <v>125.75999999999999</v>
      </c>
      <c r="N397">
        <v>5</v>
      </c>
      <c r="O397" t="s">
        <v>125</v>
      </c>
      <c r="P397">
        <v>2022</v>
      </c>
    </row>
    <row r="398" spans="1:16" x14ac:dyDescent="0.3">
      <c r="A398" s="12">
        <v>44748</v>
      </c>
      <c r="B398" t="s">
        <v>91</v>
      </c>
      <c r="C398">
        <v>2</v>
      </c>
      <c r="D398" t="s">
        <v>107</v>
      </c>
      <c r="E398" t="s">
        <v>106</v>
      </c>
      <c r="F398">
        <v>0</v>
      </c>
      <c r="G398" t="s">
        <v>92</v>
      </c>
      <c r="H398" t="s">
        <v>84</v>
      </c>
      <c r="I398" t="s">
        <v>109</v>
      </c>
      <c r="J398">
        <v>138</v>
      </c>
      <c r="K398">
        <v>173.88</v>
      </c>
      <c r="L398">
        <v>276</v>
      </c>
      <c r="M398">
        <v>347.76</v>
      </c>
      <c r="N398">
        <v>6</v>
      </c>
      <c r="O398" t="s">
        <v>125</v>
      </c>
      <c r="P398">
        <v>2022</v>
      </c>
    </row>
    <row r="399" spans="1:16" x14ac:dyDescent="0.3">
      <c r="A399" s="12">
        <v>44750</v>
      </c>
      <c r="B399" t="s">
        <v>42</v>
      </c>
      <c r="C399">
        <v>2</v>
      </c>
      <c r="D399" t="s">
        <v>107</v>
      </c>
      <c r="E399" t="s">
        <v>105</v>
      </c>
      <c r="F399">
        <v>0</v>
      </c>
      <c r="G399" t="s">
        <v>43</v>
      </c>
      <c r="H399" t="s">
        <v>27</v>
      </c>
      <c r="I399" t="s">
        <v>110</v>
      </c>
      <c r="J399">
        <v>37</v>
      </c>
      <c r="K399">
        <v>49.21</v>
      </c>
      <c r="L399">
        <v>74</v>
      </c>
      <c r="M399">
        <v>98.42</v>
      </c>
      <c r="N399">
        <v>8</v>
      </c>
      <c r="O399" t="s">
        <v>125</v>
      </c>
      <c r="P399">
        <v>2022</v>
      </c>
    </row>
    <row r="400" spans="1:16" x14ac:dyDescent="0.3">
      <c r="A400" s="12">
        <v>44752</v>
      </c>
      <c r="B400" t="s">
        <v>72</v>
      </c>
      <c r="C400">
        <v>12</v>
      </c>
      <c r="D400" t="s">
        <v>105</v>
      </c>
      <c r="E400" t="s">
        <v>106</v>
      </c>
      <c r="F400">
        <v>0</v>
      </c>
      <c r="G400" t="s">
        <v>73</v>
      </c>
      <c r="H400" t="s">
        <v>61</v>
      </c>
      <c r="I400" t="s">
        <v>8</v>
      </c>
      <c r="J400">
        <v>89</v>
      </c>
      <c r="K400">
        <v>117.48</v>
      </c>
      <c r="L400">
        <v>1068</v>
      </c>
      <c r="M400">
        <v>1409.76</v>
      </c>
      <c r="N400">
        <v>10</v>
      </c>
      <c r="O400" t="s">
        <v>125</v>
      </c>
      <c r="P400">
        <v>2022</v>
      </c>
    </row>
    <row r="401" spans="1:16" x14ac:dyDescent="0.3">
      <c r="A401" s="12">
        <v>44754</v>
      </c>
      <c r="B401" t="s">
        <v>64</v>
      </c>
      <c r="C401">
        <v>12</v>
      </c>
      <c r="D401" t="s">
        <v>107</v>
      </c>
      <c r="E401" t="s">
        <v>106</v>
      </c>
      <c r="F401">
        <v>0</v>
      </c>
      <c r="G401" t="s">
        <v>65</v>
      </c>
      <c r="H401" t="s">
        <v>61</v>
      </c>
      <c r="I401" t="s">
        <v>110</v>
      </c>
      <c r="J401">
        <v>37</v>
      </c>
      <c r="K401">
        <v>41.81</v>
      </c>
      <c r="L401">
        <v>444</v>
      </c>
      <c r="M401">
        <v>501.72</v>
      </c>
      <c r="N401">
        <v>12</v>
      </c>
      <c r="O401" t="s">
        <v>125</v>
      </c>
      <c r="P401">
        <v>2022</v>
      </c>
    </row>
    <row r="402" spans="1:16" x14ac:dyDescent="0.3">
      <c r="A402" s="12">
        <v>44755</v>
      </c>
      <c r="B402" t="s">
        <v>57</v>
      </c>
      <c r="C402">
        <v>7</v>
      </c>
      <c r="D402" t="s">
        <v>107</v>
      </c>
      <c r="E402" t="s">
        <v>105</v>
      </c>
      <c r="F402">
        <v>0</v>
      </c>
      <c r="G402" t="s">
        <v>58</v>
      </c>
      <c r="H402" t="s">
        <v>48</v>
      </c>
      <c r="I402" t="s">
        <v>110</v>
      </c>
      <c r="J402">
        <v>7</v>
      </c>
      <c r="K402">
        <v>8.33</v>
      </c>
      <c r="L402">
        <v>49</v>
      </c>
      <c r="M402">
        <v>58.31</v>
      </c>
      <c r="N402">
        <v>13</v>
      </c>
      <c r="O402" t="s">
        <v>125</v>
      </c>
      <c r="P402">
        <v>2022</v>
      </c>
    </row>
    <row r="403" spans="1:16" x14ac:dyDescent="0.3">
      <c r="A403" s="12">
        <v>44756</v>
      </c>
      <c r="B403" t="s">
        <v>74</v>
      </c>
      <c r="C403">
        <v>9</v>
      </c>
      <c r="D403" t="s">
        <v>107</v>
      </c>
      <c r="E403" t="s">
        <v>105</v>
      </c>
      <c r="F403">
        <v>0</v>
      </c>
      <c r="G403" t="s">
        <v>75</v>
      </c>
      <c r="H403" t="s">
        <v>61</v>
      </c>
      <c r="I403" t="s">
        <v>8</v>
      </c>
      <c r="J403">
        <v>95</v>
      </c>
      <c r="K403">
        <v>119.7</v>
      </c>
      <c r="L403">
        <v>855</v>
      </c>
      <c r="M403">
        <v>1077.3</v>
      </c>
      <c r="N403">
        <v>14</v>
      </c>
      <c r="O403" t="s">
        <v>125</v>
      </c>
      <c r="P403">
        <v>2022</v>
      </c>
    </row>
    <row r="404" spans="1:16" x14ac:dyDescent="0.3">
      <c r="A404" s="12">
        <v>44757</v>
      </c>
      <c r="B404" t="s">
        <v>13</v>
      </c>
      <c r="C404">
        <v>2</v>
      </c>
      <c r="D404" t="s">
        <v>105</v>
      </c>
      <c r="E404" t="s">
        <v>105</v>
      </c>
      <c r="F404">
        <v>0</v>
      </c>
      <c r="G404" t="s">
        <v>14</v>
      </c>
      <c r="H404" t="s">
        <v>7</v>
      </c>
      <c r="I404" t="s">
        <v>108</v>
      </c>
      <c r="J404">
        <v>44</v>
      </c>
      <c r="K404">
        <v>48.84</v>
      </c>
      <c r="L404">
        <v>88</v>
      </c>
      <c r="M404">
        <v>97.68</v>
      </c>
      <c r="N404">
        <v>15</v>
      </c>
      <c r="O404" t="s">
        <v>125</v>
      </c>
      <c r="P404">
        <v>2022</v>
      </c>
    </row>
    <row r="405" spans="1:16" x14ac:dyDescent="0.3">
      <c r="A405" s="12">
        <v>44759</v>
      </c>
      <c r="B405" t="s">
        <v>91</v>
      </c>
      <c r="C405">
        <v>8</v>
      </c>
      <c r="D405" t="s">
        <v>105</v>
      </c>
      <c r="E405" t="s">
        <v>106</v>
      </c>
      <c r="F405">
        <v>0</v>
      </c>
      <c r="G405" t="s">
        <v>92</v>
      </c>
      <c r="H405" t="s">
        <v>84</v>
      </c>
      <c r="I405" t="s">
        <v>109</v>
      </c>
      <c r="J405">
        <v>138</v>
      </c>
      <c r="K405">
        <v>173.88</v>
      </c>
      <c r="L405">
        <v>1104</v>
      </c>
      <c r="M405">
        <v>1391.04</v>
      </c>
      <c r="N405">
        <v>17</v>
      </c>
      <c r="O405" t="s">
        <v>125</v>
      </c>
      <c r="P405">
        <v>2022</v>
      </c>
    </row>
    <row r="406" spans="1:16" x14ac:dyDescent="0.3">
      <c r="A406" s="12">
        <v>44760</v>
      </c>
      <c r="B406" t="s">
        <v>25</v>
      </c>
      <c r="C406">
        <v>12</v>
      </c>
      <c r="D406" t="s">
        <v>107</v>
      </c>
      <c r="E406" t="s">
        <v>105</v>
      </c>
      <c r="F406">
        <v>0</v>
      </c>
      <c r="G406" t="s">
        <v>26</v>
      </c>
      <c r="H406" t="s">
        <v>27</v>
      </c>
      <c r="I406" t="s">
        <v>109</v>
      </c>
      <c r="J406">
        <v>148</v>
      </c>
      <c r="K406">
        <v>164.28</v>
      </c>
      <c r="L406">
        <v>1776</v>
      </c>
      <c r="M406">
        <v>1971.3600000000001</v>
      </c>
      <c r="N406">
        <v>18</v>
      </c>
      <c r="O406" t="s">
        <v>125</v>
      </c>
      <c r="P406">
        <v>2022</v>
      </c>
    </row>
    <row r="407" spans="1:16" x14ac:dyDescent="0.3">
      <c r="A407" s="12">
        <v>44762</v>
      </c>
      <c r="B407" t="s">
        <v>93</v>
      </c>
      <c r="C407">
        <v>8</v>
      </c>
      <c r="D407" t="s">
        <v>104</v>
      </c>
      <c r="E407" t="s">
        <v>105</v>
      </c>
      <c r="F407">
        <v>0</v>
      </c>
      <c r="G407" t="s">
        <v>94</v>
      </c>
      <c r="H407" t="s">
        <v>84</v>
      </c>
      <c r="I407" t="s">
        <v>109</v>
      </c>
      <c r="J407">
        <v>120</v>
      </c>
      <c r="K407">
        <v>162</v>
      </c>
      <c r="L407">
        <v>960</v>
      </c>
      <c r="M407">
        <v>1296</v>
      </c>
      <c r="N407">
        <v>20</v>
      </c>
      <c r="O407" t="s">
        <v>125</v>
      </c>
      <c r="P407">
        <v>2022</v>
      </c>
    </row>
    <row r="408" spans="1:16" x14ac:dyDescent="0.3">
      <c r="A408" s="12">
        <v>44764</v>
      </c>
      <c r="B408" t="s">
        <v>76</v>
      </c>
      <c r="C408">
        <v>6</v>
      </c>
      <c r="D408" t="s">
        <v>107</v>
      </c>
      <c r="E408" t="s">
        <v>106</v>
      </c>
      <c r="F408">
        <v>0</v>
      </c>
      <c r="G408" t="s">
        <v>77</v>
      </c>
      <c r="H408" t="s">
        <v>61</v>
      </c>
      <c r="I408" t="s">
        <v>108</v>
      </c>
      <c r="J408">
        <v>55</v>
      </c>
      <c r="K408">
        <v>58.3</v>
      </c>
      <c r="L408">
        <v>330</v>
      </c>
      <c r="M408">
        <v>349.79999999999995</v>
      </c>
      <c r="N408">
        <v>22</v>
      </c>
      <c r="O408" t="s">
        <v>125</v>
      </c>
      <c r="P408">
        <v>2022</v>
      </c>
    </row>
    <row r="409" spans="1:16" x14ac:dyDescent="0.3">
      <c r="A409" s="12">
        <v>44765</v>
      </c>
      <c r="B409" t="s">
        <v>42</v>
      </c>
      <c r="C409">
        <v>2</v>
      </c>
      <c r="D409" t="s">
        <v>105</v>
      </c>
      <c r="E409" t="s">
        <v>105</v>
      </c>
      <c r="F409">
        <v>0</v>
      </c>
      <c r="G409" t="s">
        <v>43</v>
      </c>
      <c r="H409" t="s">
        <v>27</v>
      </c>
      <c r="I409" t="s">
        <v>110</v>
      </c>
      <c r="J409">
        <v>37</v>
      </c>
      <c r="K409">
        <v>49.21</v>
      </c>
      <c r="L409">
        <v>74</v>
      </c>
      <c r="M409">
        <v>98.42</v>
      </c>
      <c r="N409">
        <v>23</v>
      </c>
      <c r="O409" t="s">
        <v>125</v>
      </c>
      <c r="P409">
        <v>2022</v>
      </c>
    </row>
    <row r="410" spans="1:16" x14ac:dyDescent="0.3">
      <c r="A410" s="12">
        <v>44766</v>
      </c>
      <c r="B410" t="s">
        <v>17</v>
      </c>
      <c r="C410">
        <v>14</v>
      </c>
      <c r="D410" t="s">
        <v>107</v>
      </c>
      <c r="E410" t="s">
        <v>106</v>
      </c>
      <c r="F410">
        <v>0</v>
      </c>
      <c r="G410" t="s">
        <v>18</v>
      </c>
      <c r="H410" t="s">
        <v>7</v>
      </c>
      <c r="I410" t="s">
        <v>8</v>
      </c>
      <c r="J410">
        <v>75</v>
      </c>
      <c r="K410">
        <v>85.5</v>
      </c>
      <c r="L410">
        <v>1050</v>
      </c>
      <c r="M410">
        <v>1197</v>
      </c>
      <c r="N410">
        <v>24</v>
      </c>
      <c r="O410" t="s">
        <v>125</v>
      </c>
      <c r="P410">
        <v>2022</v>
      </c>
    </row>
    <row r="411" spans="1:16" x14ac:dyDescent="0.3">
      <c r="A411" s="12">
        <v>44766</v>
      </c>
      <c r="B411" t="s">
        <v>62</v>
      </c>
      <c r="C411">
        <v>1</v>
      </c>
      <c r="D411" t="s">
        <v>105</v>
      </c>
      <c r="E411" t="s">
        <v>105</v>
      </c>
      <c r="F411">
        <v>0</v>
      </c>
      <c r="G411" t="s">
        <v>63</v>
      </c>
      <c r="H411" t="s">
        <v>61</v>
      </c>
      <c r="I411" t="s">
        <v>108</v>
      </c>
      <c r="J411">
        <v>48</v>
      </c>
      <c r="K411">
        <v>57.120000000000005</v>
      </c>
      <c r="L411">
        <v>48</v>
      </c>
      <c r="M411">
        <v>57.120000000000005</v>
      </c>
      <c r="N411">
        <v>24</v>
      </c>
      <c r="O411" t="s">
        <v>125</v>
      </c>
      <c r="P411">
        <v>2022</v>
      </c>
    </row>
    <row r="412" spans="1:16" x14ac:dyDescent="0.3">
      <c r="A412" s="12">
        <v>44767</v>
      </c>
      <c r="B412" t="s">
        <v>97</v>
      </c>
      <c r="C412">
        <v>2</v>
      </c>
      <c r="D412" t="s">
        <v>107</v>
      </c>
      <c r="E412" t="s">
        <v>106</v>
      </c>
      <c r="F412">
        <v>0</v>
      </c>
      <c r="G412" t="s">
        <v>98</v>
      </c>
      <c r="H412" t="s">
        <v>84</v>
      </c>
      <c r="I412" t="s">
        <v>8</v>
      </c>
      <c r="J412">
        <v>76</v>
      </c>
      <c r="K412">
        <v>82.08</v>
      </c>
      <c r="L412">
        <v>152</v>
      </c>
      <c r="M412">
        <v>164.16</v>
      </c>
      <c r="N412">
        <v>25</v>
      </c>
      <c r="O412" t="s">
        <v>125</v>
      </c>
      <c r="P412">
        <v>2022</v>
      </c>
    </row>
    <row r="413" spans="1:16" x14ac:dyDescent="0.3">
      <c r="A413" s="12">
        <v>44767</v>
      </c>
      <c r="B413" t="s">
        <v>40</v>
      </c>
      <c r="C413">
        <v>12</v>
      </c>
      <c r="D413" t="s">
        <v>107</v>
      </c>
      <c r="E413" t="s">
        <v>106</v>
      </c>
      <c r="F413">
        <v>0</v>
      </c>
      <c r="G413" t="s">
        <v>41</v>
      </c>
      <c r="H413" t="s">
        <v>27</v>
      </c>
      <c r="I413" t="s">
        <v>109</v>
      </c>
      <c r="J413">
        <v>134</v>
      </c>
      <c r="K413">
        <v>156.78</v>
      </c>
      <c r="L413">
        <v>1608</v>
      </c>
      <c r="M413">
        <v>1881.3600000000001</v>
      </c>
      <c r="N413">
        <v>25</v>
      </c>
      <c r="O413" t="s">
        <v>125</v>
      </c>
      <c r="P413">
        <v>2022</v>
      </c>
    </row>
    <row r="414" spans="1:16" x14ac:dyDescent="0.3">
      <c r="A414" s="12">
        <v>44767</v>
      </c>
      <c r="B414" t="s">
        <v>11</v>
      </c>
      <c r="C414">
        <v>13</v>
      </c>
      <c r="D414" t="s">
        <v>105</v>
      </c>
      <c r="E414" t="s">
        <v>106</v>
      </c>
      <c r="F414">
        <v>0</v>
      </c>
      <c r="G414" t="s">
        <v>12</v>
      </c>
      <c r="H414" t="s">
        <v>7</v>
      </c>
      <c r="I414" t="s">
        <v>8</v>
      </c>
      <c r="J414">
        <v>71</v>
      </c>
      <c r="K414">
        <v>80.94</v>
      </c>
      <c r="L414">
        <v>923</v>
      </c>
      <c r="M414">
        <v>1052.22</v>
      </c>
      <c r="N414">
        <v>25</v>
      </c>
      <c r="O414" t="s">
        <v>125</v>
      </c>
      <c r="P414">
        <v>2022</v>
      </c>
    </row>
    <row r="415" spans="1:16" x14ac:dyDescent="0.3">
      <c r="A415" s="12">
        <v>44768</v>
      </c>
      <c r="B415" t="s">
        <v>11</v>
      </c>
      <c r="C415">
        <v>10</v>
      </c>
      <c r="D415" t="s">
        <v>105</v>
      </c>
      <c r="E415" t="s">
        <v>105</v>
      </c>
      <c r="F415">
        <v>0</v>
      </c>
      <c r="G415" t="s">
        <v>12</v>
      </c>
      <c r="H415" t="s">
        <v>7</v>
      </c>
      <c r="I415" t="s">
        <v>8</v>
      </c>
      <c r="J415">
        <v>71</v>
      </c>
      <c r="K415">
        <v>80.94</v>
      </c>
      <c r="L415">
        <v>710</v>
      </c>
      <c r="M415">
        <v>809.4</v>
      </c>
      <c r="N415">
        <v>26</v>
      </c>
      <c r="O415" t="s">
        <v>125</v>
      </c>
      <c r="P415">
        <v>2022</v>
      </c>
    </row>
    <row r="416" spans="1:16" x14ac:dyDescent="0.3">
      <c r="A416" s="12">
        <v>44768</v>
      </c>
      <c r="B416" t="s">
        <v>59</v>
      </c>
      <c r="C416">
        <v>1</v>
      </c>
      <c r="D416" t="s">
        <v>105</v>
      </c>
      <c r="E416" t="s">
        <v>106</v>
      </c>
      <c r="F416">
        <v>0</v>
      </c>
      <c r="G416" t="s">
        <v>60</v>
      </c>
      <c r="H416" t="s">
        <v>61</v>
      </c>
      <c r="I416" t="s">
        <v>110</v>
      </c>
      <c r="J416">
        <v>18</v>
      </c>
      <c r="K416">
        <v>24.66</v>
      </c>
      <c r="L416">
        <v>18</v>
      </c>
      <c r="M416">
        <v>24.66</v>
      </c>
      <c r="N416">
        <v>26</v>
      </c>
      <c r="O416" t="s">
        <v>125</v>
      </c>
      <c r="P416">
        <v>2022</v>
      </c>
    </row>
    <row r="417" spans="1:16" x14ac:dyDescent="0.3">
      <c r="A417" s="12">
        <v>44776</v>
      </c>
      <c r="B417" t="s">
        <v>30</v>
      </c>
      <c r="C417">
        <v>5</v>
      </c>
      <c r="D417" t="s">
        <v>107</v>
      </c>
      <c r="E417" t="s">
        <v>106</v>
      </c>
      <c r="F417">
        <v>0</v>
      </c>
      <c r="G417" t="s">
        <v>31</v>
      </c>
      <c r="H417" t="s">
        <v>27</v>
      </c>
      <c r="I417" t="s">
        <v>8</v>
      </c>
      <c r="J417">
        <v>73</v>
      </c>
      <c r="K417">
        <v>94.17</v>
      </c>
      <c r="L417">
        <v>365</v>
      </c>
      <c r="M417">
        <v>470.85</v>
      </c>
      <c r="N417">
        <v>3</v>
      </c>
      <c r="O417" t="s">
        <v>126</v>
      </c>
      <c r="P417">
        <v>2022</v>
      </c>
    </row>
    <row r="418" spans="1:16" x14ac:dyDescent="0.3">
      <c r="A418" s="12">
        <v>44779</v>
      </c>
      <c r="B418" t="s">
        <v>38</v>
      </c>
      <c r="C418">
        <v>9</v>
      </c>
      <c r="D418" t="s">
        <v>105</v>
      </c>
      <c r="E418" t="s">
        <v>105</v>
      </c>
      <c r="F418">
        <v>0</v>
      </c>
      <c r="G418" t="s">
        <v>39</v>
      </c>
      <c r="H418" t="s">
        <v>27</v>
      </c>
      <c r="I418" t="s">
        <v>110</v>
      </c>
      <c r="J418">
        <v>13</v>
      </c>
      <c r="K418">
        <v>16.64</v>
      </c>
      <c r="L418">
        <v>117</v>
      </c>
      <c r="M418">
        <v>149.76</v>
      </c>
      <c r="N418">
        <v>6</v>
      </c>
      <c r="O418" t="s">
        <v>126</v>
      </c>
      <c r="P418">
        <v>2022</v>
      </c>
    </row>
    <row r="419" spans="1:16" x14ac:dyDescent="0.3">
      <c r="A419" s="12">
        <v>44781</v>
      </c>
      <c r="B419" t="s">
        <v>38</v>
      </c>
      <c r="C419">
        <v>2</v>
      </c>
      <c r="D419" t="s">
        <v>107</v>
      </c>
      <c r="E419" t="s">
        <v>105</v>
      </c>
      <c r="F419">
        <v>0</v>
      </c>
      <c r="G419" t="s">
        <v>39</v>
      </c>
      <c r="H419" t="s">
        <v>27</v>
      </c>
      <c r="I419" t="s">
        <v>110</v>
      </c>
      <c r="J419">
        <v>13</v>
      </c>
      <c r="K419">
        <v>16.64</v>
      </c>
      <c r="L419">
        <v>26</v>
      </c>
      <c r="M419">
        <v>33.28</v>
      </c>
      <c r="N419">
        <v>8</v>
      </c>
      <c r="O419" t="s">
        <v>126</v>
      </c>
      <c r="P419">
        <v>2022</v>
      </c>
    </row>
    <row r="420" spans="1:16" x14ac:dyDescent="0.3">
      <c r="A420" s="12">
        <v>44781</v>
      </c>
      <c r="B420" t="s">
        <v>72</v>
      </c>
      <c r="C420">
        <v>12</v>
      </c>
      <c r="D420" t="s">
        <v>107</v>
      </c>
      <c r="E420" t="s">
        <v>106</v>
      </c>
      <c r="F420">
        <v>0</v>
      </c>
      <c r="G420" t="s">
        <v>73</v>
      </c>
      <c r="H420" t="s">
        <v>61</v>
      </c>
      <c r="I420" t="s">
        <v>8</v>
      </c>
      <c r="J420">
        <v>89</v>
      </c>
      <c r="K420">
        <v>117.48</v>
      </c>
      <c r="L420">
        <v>1068</v>
      </c>
      <c r="M420">
        <v>1409.76</v>
      </c>
      <c r="N420">
        <v>8</v>
      </c>
      <c r="O420" t="s">
        <v>126</v>
      </c>
      <c r="P420">
        <v>2022</v>
      </c>
    </row>
    <row r="421" spans="1:16" x14ac:dyDescent="0.3">
      <c r="A421" s="12">
        <v>44781</v>
      </c>
      <c r="B421" t="s">
        <v>49</v>
      </c>
      <c r="C421">
        <v>11</v>
      </c>
      <c r="D421" t="s">
        <v>107</v>
      </c>
      <c r="E421" t="s">
        <v>106</v>
      </c>
      <c r="F421">
        <v>0</v>
      </c>
      <c r="G421" t="s">
        <v>50</v>
      </c>
      <c r="H421" t="s">
        <v>48</v>
      </c>
      <c r="I421" t="s">
        <v>109</v>
      </c>
      <c r="J421">
        <v>126</v>
      </c>
      <c r="K421">
        <v>162.54</v>
      </c>
      <c r="L421">
        <v>1386</v>
      </c>
      <c r="M421">
        <v>1787.9399999999998</v>
      </c>
      <c r="N421">
        <v>8</v>
      </c>
      <c r="O421" t="s">
        <v>126</v>
      </c>
      <c r="P421">
        <v>2022</v>
      </c>
    </row>
    <row r="422" spans="1:16" x14ac:dyDescent="0.3">
      <c r="A422" s="12">
        <v>44787</v>
      </c>
      <c r="B422" t="s">
        <v>68</v>
      </c>
      <c r="C422">
        <v>14</v>
      </c>
      <c r="D422" t="s">
        <v>107</v>
      </c>
      <c r="E422" t="s">
        <v>106</v>
      </c>
      <c r="F422">
        <v>0</v>
      </c>
      <c r="G422" t="s">
        <v>69</v>
      </c>
      <c r="H422" t="s">
        <v>61</v>
      </c>
      <c r="I422" t="s">
        <v>109</v>
      </c>
      <c r="J422">
        <v>148</v>
      </c>
      <c r="K422">
        <v>201.28</v>
      </c>
      <c r="L422">
        <v>2072</v>
      </c>
      <c r="M422">
        <v>2817.92</v>
      </c>
      <c r="N422">
        <v>14</v>
      </c>
      <c r="O422" t="s">
        <v>126</v>
      </c>
      <c r="P422">
        <v>2022</v>
      </c>
    </row>
    <row r="423" spans="1:16" x14ac:dyDescent="0.3">
      <c r="A423" s="12">
        <v>44788</v>
      </c>
      <c r="B423" t="s">
        <v>28</v>
      </c>
      <c r="C423">
        <v>10</v>
      </c>
      <c r="D423" t="s">
        <v>104</v>
      </c>
      <c r="E423" t="s">
        <v>106</v>
      </c>
      <c r="F423">
        <v>0</v>
      </c>
      <c r="G423" t="s">
        <v>29</v>
      </c>
      <c r="H423" t="s">
        <v>27</v>
      </c>
      <c r="I423" t="s">
        <v>108</v>
      </c>
      <c r="J423">
        <v>44</v>
      </c>
      <c r="K423">
        <v>48.4</v>
      </c>
      <c r="L423">
        <v>440</v>
      </c>
      <c r="M423">
        <v>484</v>
      </c>
      <c r="N423">
        <v>15</v>
      </c>
      <c r="O423" t="s">
        <v>126</v>
      </c>
      <c r="P423">
        <v>2022</v>
      </c>
    </row>
    <row r="424" spans="1:16" x14ac:dyDescent="0.3">
      <c r="A424" s="12">
        <v>44788</v>
      </c>
      <c r="B424" t="s">
        <v>36</v>
      </c>
      <c r="C424">
        <v>7</v>
      </c>
      <c r="D424" t="s">
        <v>107</v>
      </c>
      <c r="E424" t="s">
        <v>105</v>
      </c>
      <c r="F424">
        <v>0</v>
      </c>
      <c r="G424" t="s">
        <v>37</v>
      </c>
      <c r="H424" t="s">
        <v>27</v>
      </c>
      <c r="I424" t="s">
        <v>110</v>
      </c>
      <c r="J424">
        <v>12</v>
      </c>
      <c r="K424">
        <v>15.719999999999999</v>
      </c>
      <c r="L424">
        <v>84</v>
      </c>
      <c r="M424">
        <v>110.03999999999999</v>
      </c>
      <c r="N424">
        <v>15</v>
      </c>
      <c r="O424" t="s">
        <v>126</v>
      </c>
      <c r="P424">
        <v>2022</v>
      </c>
    </row>
    <row r="425" spans="1:16" x14ac:dyDescent="0.3">
      <c r="A425" s="12">
        <v>44791</v>
      </c>
      <c r="B425" t="s">
        <v>66</v>
      </c>
      <c r="C425">
        <v>8</v>
      </c>
      <c r="D425" t="s">
        <v>105</v>
      </c>
      <c r="E425" t="s">
        <v>105</v>
      </c>
      <c r="F425">
        <v>0</v>
      </c>
      <c r="G425" t="s">
        <v>67</v>
      </c>
      <c r="H425" t="s">
        <v>61</v>
      </c>
      <c r="I425" t="s">
        <v>108</v>
      </c>
      <c r="J425">
        <v>47</v>
      </c>
      <c r="K425">
        <v>53.11</v>
      </c>
      <c r="L425">
        <v>376</v>
      </c>
      <c r="M425">
        <v>424.88</v>
      </c>
      <c r="N425">
        <v>18</v>
      </c>
      <c r="O425" t="s">
        <v>126</v>
      </c>
      <c r="P425">
        <v>2022</v>
      </c>
    </row>
    <row r="426" spans="1:16" x14ac:dyDescent="0.3">
      <c r="A426" s="12">
        <v>44791</v>
      </c>
      <c r="B426" t="s">
        <v>25</v>
      </c>
      <c r="C426">
        <v>2</v>
      </c>
      <c r="D426" t="s">
        <v>105</v>
      </c>
      <c r="E426" t="s">
        <v>106</v>
      </c>
      <c r="F426">
        <v>0</v>
      </c>
      <c r="G426" t="s">
        <v>26</v>
      </c>
      <c r="H426" t="s">
        <v>27</v>
      </c>
      <c r="I426" t="s">
        <v>109</v>
      </c>
      <c r="J426">
        <v>148</v>
      </c>
      <c r="K426">
        <v>164.28</v>
      </c>
      <c r="L426">
        <v>296</v>
      </c>
      <c r="M426">
        <v>328.56</v>
      </c>
      <c r="N426">
        <v>18</v>
      </c>
      <c r="O426" t="s">
        <v>126</v>
      </c>
      <c r="P426">
        <v>2022</v>
      </c>
    </row>
    <row r="427" spans="1:16" x14ac:dyDescent="0.3">
      <c r="A427" s="12">
        <v>44792</v>
      </c>
      <c r="B427" t="s">
        <v>19</v>
      </c>
      <c r="C427">
        <v>3</v>
      </c>
      <c r="D427" t="s">
        <v>105</v>
      </c>
      <c r="E427" t="s">
        <v>105</v>
      </c>
      <c r="F427">
        <v>0</v>
      </c>
      <c r="G427" t="s">
        <v>20</v>
      </c>
      <c r="H427" t="s">
        <v>7</v>
      </c>
      <c r="I427" t="s">
        <v>108</v>
      </c>
      <c r="J427">
        <v>43</v>
      </c>
      <c r="K427">
        <v>47.730000000000004</v>
      </c>
      <c r="L427">
        <v>129</v>
      </c>
      <c r="M427">
        <v>143.19</v>
      </c>
      <c r="N427">
        <v>19</v>
      </c>
      <c r="O427" t="s">
        <v>126</v>
      </c>
      <c r="P427">
        <v>2022</v>
      </c>
    </row>
    <row r="428" spans="1:16" x14ac:dyDescent="0.3">
      <c r="A428" s="12">
        <v>44793</v>
      </c>
      <c r="B428" t="s">
        <v>53</v>
      </c>
      <c r="C428">
        <v>13</v>
      </c>
      <c r="D428" t="s">
        <v>107</v>
      </c>
      <c r="E428" t="s">
        <v>105</v>
      </c>
      <c r="F428">
        <v>0</v>
      </c>
      <c r="G428" t="s">
        <v>54</v>
      </c>
      <c r="H428" t="s">
        <v>48</v>
      </c>
      <c r="I428" t="s">
        <v>109</v>
      </c>
      <c r="J428">
        <v>141</v>
      </c>
      <c r="K428">
        <v>149.46</v>
      </c>
      <c r="L428">
        <v>1833</v>
      </c>
      <c r="M428">
        <v>1942.98</v>
      </c>
      <c r="N428">
        <v>20</v>
      </c>
      <c r="O428" t="s">
        <v>126</v>
      </c>
      <c r="P428">
        <v>2022</v>
      </c>
    </row>
    <row r="429" spans="1:16" x14ac:dyDescent="0.3">
      <c r="A429" s="12">
        <v>44793</v>
      </c>
      <c r="B429" t="s">
        <v>74</v>
      </c>
      <c r="C429">
        <v>14</v>
      </c>
      <c r="D429" t="s">
        <v>107</v>
      </c>
      <c r="E429" t="s">
        <v>105</v>
      </c>
      <c r="F429">
        <v>0</v>
      </c>
      <c r="G429" t="s">
        <v>75</v>
      </c>
      <c r="H429" t="s">
        <v>61</v>
      </c>
      <c r="I429" t="s">
        <v>8</v>
      </c>
      <c r="J429">
        <v>95</v>
      </c>
      <c r="K429">
        <v>119.7</v>
      </c>
      <c r="L429">
        <v>1330</v>
      </c>
      <c r="M429">
        <v>1675.8</v>
      </c>
      <c r="N429">
        <v>20</v>
      </c>
      <c r="O429" t="s">
        <v>126</v>
      </c>
      <c r="P429">
        <v>2022</v>
      </c>
    </row>
    <row r="430" spans="1:16" x14ac:dyDescent="0.3">
      <c r="A430" s="12">
        <v>44794</v>
      </c>
      <c r="B430" t="s">
        <v>38</v>
      </c>
      <c r="C430">
        <v>4</v>
      </c>
      <c r="D430" t="s">
        <v>107</v>
      </c>
      <c r="E430" t="s">
        <v>105</v>
      </c>
      <c r="F430">
        <v>0</v>
      </c>
      <c r="G430" t="s">
        <v>39</v>
      </c>
      <c r="H430" t="s">
        <v>27</v>
      </c>
      <c r="I430" t="s">
        <v>110</v>
      </c>
      <c r="J430">
        <v>13</v>
      </c>
      <c r="K430">
        <v>16.64</v>
      </c>
      <c r="L430">
        <v>52</v>
      </c>
      <c r="M430">
        <v>66.56</v>
      </c>
      <c r="N430">
        <v>21</v>
      </c>
      <c r="O430" t="s">
        <v>126</v>
      </c>
      <c r="P430">
        <v>2022</v>
      </c>
    </row>
    <row r="431" spans="1:16" x14ac:dyDescent="0.3">
      <c r="A431" s="12">
        <v>44796</v>
      </c>
      <c r="B431" t="s">
        <v>97</v>
      </c>
      <c r="C431">
        <v>11</v>
      </c>
      <c r="D431" t="s">
        <v>105</v>
      </c>
      <c r="E431" t="s">
        <v>105</v>
      </c>
      <c r="F431">
        <v>0</v>
      </c>
      <c r="G431" t="s">
        <v>98</v>
      </c>
      <c r="H431" t="s">
        <v>84</v>
      </c>
      <c r="I431" t="s">
        <v>8</v>
      </c>
      <c r="J431">
        <v>76</v>
      </c>
      <c r="K431">
        <v>82.08</v>
      </c>
      <c r="L431">
        <v>836</v>
      </c>
      <c r="M431">
        <v>902.88</v>
      </c>
      <c r="N431">
        <v>23</v>
      </c>
      <c r="O431" t="s">
        <v>126</v>
      </c>
      <c r="P431">
        <v>2022</v>
      </c>
    </row>
    <row r="432" spans="1:16" x14ac:dyDescent="0.3">
      <c r="A432" s="12">
        <v>44796</v>
      </c>
      <c r="B432" t="s">
        <v>66</v>
      </c>
      <c r="C432">
        <v>14</v>
      </c>
      <c r="D432" t="s">
        <v>107</v>
      </c>
      <c r="E432" t="s">
        <v>106</v>
      </c>
      <c r="F432">
        <v>0</v>
      </c>
      <c r="G432" t="s">
        <v>67</v>
      </c>
      <c r="H432" t="s">
        <v>61</v>
      </c>
      <c r="I432" t="s">
        <v>108</v>
      </c>
      <c r="J432">
        <v>47</v>
      </c>
      <c r="K432">
        <v>53.11</v>
      </c>
      <c r="L432">
        <v>658</v>
      </c>
      <c r="M432">
        <v>743.54</v>
      </c>
      <c r="N432">
        <v>23</v>
      </c>
      <c r="O432" t="s">
        <v>126</v>
      </c>
      <c r="P432">
        <v>2022</v>
      </c>
    </row>
    <row r="433" spans="1:16" x14ac:dyDescent="0.3">
      <c r="A433" s="12">
        <v>44797</v>
      </c>
      <c r="B433" t="s">
        <v>15</v>
      </c>
      <c r="C433">
        <v>5</v>
      </c>
      <c r="D433" t="s">
        <v>107</v>
      </c>
      <c r="E433" t="s">
        <v>106</v>
      </c>
      <c r="F433">
        <v>0</v>
      </c>
      <c r="G433" t="s">
        <v>16</v>
      </c>
      <c r="H433" t="s">
        <v>7</v>
      </c>
      <c r="I433" t="s">
        <v>109</v>
      </c>
      <c r="J433">
        <v>133</v>
      </c>
      <c r="K433">
        <v>155.61000000000001</v>
      </c>
      <c r="L433">
        <v>665</v>
      </c>
      <c r="M433">
        <v>778.05000000000007</v>
      </c>
      <c r="N433">
        <v>24</v>
      </c>
      <c r="O433" t="s">
        <v>126</v>
      </c>
      <c r="P433">
        <v>2022</v>
      </c>
    </row>
    <row r="434" spans="1:16" x14ac:dyDescent="0.3">
      <c r="A434" s="12">
        <v>44799</v>
      </c>
      <c r="B434" t="s">
        <v>44</v>
      </c>
      <c r="C434">
        <v>13</v>
      </c>
      <c r="D434" t="s">
        <v>104</v>
      </c>
      <c r="E434" t="s">
        <v>106</v>
      </c>
      <c r="F434">
        <v>0</v>
      </c>
      <c r="G434" t="s">
        <v>45</v>
      </c>
      <c r="H434" t="s">
        <v>27</v>
      </c>
      <c r="I434" t="s">
        <v>109</v>
      </c>
      <c r="J434">
        <v>150</v>
      </c>
      <c r="K434">
        <v>210</v>
      </c>
      <c r="L434">
        <v>1950</v>
      </c>
      <c r="M434">
        <v>2730</v>
      </c>
      <c r="N434">
        <v>26</v>
      </c>
      <c r="O434" t="s">
        <v>126</v>
      </c>
      <c r="P434">
        <v>2022</v>
      </c>
    </row>
    <row r="435" spans="1:16" x14ac:dyDescent="0.3">
      <c r="A435" s="12">
        <v>44799</v>
      </c>
      <c r="B435" t="s">
        <v>82</v>
      </c>
      <c r="C435">
        <v>8</v>
      </c>
      <c r="D435" t="s">
        <v>105</v>
      </c>
      <c r="E435" t="s">
        <v>105</v>
      </c>
      <c r="F435">
        <v>0</v>
      </c>
      <c r="G435" t="s">
        <v>83</v>
      </c>
      <c r="H435" t="s">
        <v>84</v>
      </c>
      <c r="I435" t="s">
        <v>8</v>
      </c>
      <c r="J435">
        <v>67</v>
      </c>
      <c r="K435">
        <v>85.76</v>
      </c>
      <c r="L435">
        <v>536</v>
      </c>
      <c r="M435">
        <v>686.08</v>
      </c>
      <c r="N435">
        <v>26</v>
      </c>
      <c r="O435" t="s">
        <v>126</v>
      </c>
      <c r="P435">
        <v>2022</v>
      </c>
    </row>
    <row r="436" spans="1:16" x14ac:dyDescent="0.3">
      <c r="A436" s="12">
        <v>44800</v>
      </c>
      <c r="B436" t="s">
        <v>87</v>
      </c>
      <c r="C436">
        <v>15</v>
      </c>
      <c r="D436" t="s">
        <v>104</v>
      </c>
      <c r="E436" t="s">
        <v>105</v>
      </c>
      <c r="F436">
        <v>0</v>
      </c>
      <c r="G436" t="s">
        <v>88</v>
      </c>
      <c r="H436" t="s">
        <v>84</v>
      </c>
      <c r="I436" t="s">
        <v>110</v>
      </c>
      <c r="J436">
        <v>37</v>
      </c>
      <c r="K436">
        <v>42.55</v>
      </c>
      <c r="L436">
        <v>555</v>
      </c>
      <c r="M436">
        <v>638.25</v>
      </c>
      <c r="N436">
        <v>27</v>
      </c>
      <c r="O436" t="s">
        <v>126</v>
      </c>
      <c r="P436">
        <v>2022</v>
      </c>
    </row>
    <row r="437" spans="1:16" x14ac:dyDescent="0.3">
      <c r="A437" s="12">
        <v>44801</v>
      </c>
      <c r="B437" t="s">
        <v>15</v>
      </c>
      <c r="C437">
        <v>9</v>
      </c>
      <c r="D437" t="s">
        <v>105</v>
      </c>
      <c r="E437" t="s">
        <v>105</v>
      </c>
      <c r="F437">
        <v>0</v>
      </c>
      <c r="G437" t="s">
        <v>16</v>
      </c>
      <c r="H437" t="s">
        <v>7</v>
      </c>
      <c r="I437" t="s">
        <v>109</v>
      </c>
      <c r="J437">
        <v>133</v>
      </c>
      <c r="K437">
        <v>155.61000000000001</v>
      </c>
      <c r="L437">
        <v>1197</v>
      </c>
      <c r="M437">
        <v>1400.4900000000002</v>
      </c>
      <c r="N437">
        <v>28</v>
      </c>
      <c r="O437" t="s">
        <v>126</v>
      </c>
      <c r="P437">
        <v>2022</v>
      </c>
    </row>
    <row r="438" spans="1:16" x14ac:dyDescent="0.3">
      <c r="A438" s="12">
        <v>44801</v>
      </c>
      <c r="B438" t="s">
        <v>87</v>
      </c>
      <c r="C438">
        <v>5</v>
      </c>
      <c r="D438" t="s">
        <v>107</v>
      </c>
      <c r="E438" t="s">
        <v>105</v>
      </c>
      <c r="F438">
        <v>0</v>
      </c>
      <c r="G438" t="s">
        <v>88</v>
      </c>
      <c r="H438" t="s">
        <v>84</v>
      </c>
      <c r="I438" t="s">
        <v>110</v>
      </c>
      <c r="J438">
        <v>37</v>
      </c>
      <c r="K438">
        <v>42.55</v>
      </c>
      <c r="L438">
        <v>185</v>
      </c>
      <c r="M438">
        <v>212.75</v>
      </c>
      <c r="N438">
        <v>28</v>
      </c>
      <c r="O438" t="s">
        <v>126</v>
      </c>
      <c r="P438">
        <v>2022</v>
      </c>
    </row>
    <row r="439" spans="1:16" x14ac:dyDescent="0.3">
      <c r="A439" s="12">
        <v>44803</v>
      </c>
      <c r="B439" t="s">
        <v>17</v>
      </c>
      <c r="C439">
        <v>6</v>
      </c>
      <c r="D439" t="s">
        <v>105</v>
      </c>
      <c r="E439" t="s">
        <v>106</v>
      </c>
      <c r="F439">
        <v>0</v>
      </c>
      <c r="G439" t="s">
        <v>18</v>
      </c>
      <c r="H439" t="s">
        <v>7</v>
      </c>
      <c r="I439" t="s">
        <v>8</v>
      </c>
      <c r="J439">
        <v>75</v>
      </c>
      <c r="K439">
        <v>85.5</v>
      </c>
      <c r="L439">
        <v>450</v>
      </c>
      <c r="M439">
        <v>513</v>
      </c>
      <c r="N439">
        <v>30</v>
      </c>
      <c r="O439" t="s">
        <v>126</v>
      </c>
      <c r="P439">
        <v>2022</v>
      </c>
    </row>
    <row r="440" spans="1:16" x14ac:dyDescent="0.3">
      <c r="A440" s="12">
        <v>44803</v>
      </c>
      <c r="B440" t="s">
        <v>95</v>
      </c>
      <c r="C440">
        <v>6</v>
      </c>
      <c r="D440" t="s">
        <v>107</v>
      </c>
      <c r="E440" t="s">
        <v>106</v>
      </c>
      <c r="F440">
        <v>0</v>
      </c>
      <c r="G440" t="s">
        <v>96</v>
      </c>
      <c r="H440" t="s">
        <v>84</v>
      </c>
      <c r="I440" t="s">
        <v>8</v>
      </c>
      <c r="J440">
        <v>67</v>
      </c>
      <c r="K440">
        <v>83.08</v>
      </c>
      <c r="L440">
        <v>402</v>
      </c>
      <c r="M440">
        <v>498.48</v>
      </c>
      <c r="N440">
        <v>30</v>
      </c>
      <c r="O440" t="s">
        <v>126</v>
      </c>
      <c r="P440">
        <v>2022</v>
      </c>
    </row>
    <row r="441" spans="1:16" x14ac:dyDescent="0.3">
      <c r="A441" s="12">
        <v>44803</v>
      </c>
      <c r="B441" t="s">
        <v>57</v>
      </c>
      <c r="C441">
        <v>5</v>
      </c>
      <c r="D441" t="s">
        <v>107</v>
      </c>
      <c r="E441" t="s">
        <v>106</v>
      </c>
      <c r="F441">
        <v>0</v>
      </c>
      <c r="G441" t="s">
        <v>58</v>
      </c>
      <c r="H441" t="s">
        <v>48</v>
      </c>
      <c r="I441" t="s">
        <v>110</v>
      </c>
      <c r="J441">
        <v>7</v>
      </c>
      <c r="K441">
        <v>8.33</v>
      </c>
      <c r="L441">
        <v>35</v>
      </c>
      <c r="M441">
        <v>41.65</v>
      </c>
      <c r="N441">
        <v>30</v>
      </c>
      <c r="O441" t="s">
        <v>126</v>
      </c>
      <c r="P441">
        <v>2022</v>
      </c>
    </row>
    <row r="442" spans="1:16" x14ac:dyDescent="0.3">
      <c r="A442" s="12">
        <v>44804</v>
      </c>
      <c r="B442" t="s">
        <v>36</v>
      </c>
      <c r="C442">
        <v>13</v>
      </c>
      <c r="D442" t="s">
        <v>107</v>
      </c>
      <c r="E442" t="s">
        <v>106</v>
      </c>
      <c r="F442">
        <v>0</v>
      </c>
      <c r="G442" t="s">
        <v>37</v>
      </c>
      <c r="H442" t="s">
        <v>27</v>
      </c>
      <c r="I442" t="s">
        <v>110</v>
      </c>
      <c r="J442">
        <v>12</v>
      </c>
      <c r="K442">
        <v>15.719999999999999</v>
      </c>
      <c r="L442">
        <v>156</v>
      </c>
      <c r="M442">
        <v>204.35999999999999</v>
      </c>
      <c r="N442">
        <v>31</v>
      </c>
      <c r="O442" t="s">
        <v>126</v>
      </c>
      <c r="P442">
        <v>2022</v>
      </c>
    </row>
    <row r="443" spans="1:16" x14ac:dyDescent="0.3">
      <c r="A443" s="12">
        <v>44808</v>
      </c>
      <c r="B443" t="s">
        <v>9</v>
      </c>
      <c r="C443">
        <v>1</v>
      </c>
      <c r="D443" t="s">
        <v>107</v>
      </c>
      <c r="E443" t="s">
        <v>106</v>
      </c>
      <c r="F443">
        <v>0</v>
      </c>
      <c r="G443" t="s">
        <v>10</v>
      </c>
      <c r="H443" t="s">
        <v>7</v>
      </c>
      <c r="I443" t="s">
        <v>8</v>
      </c>
      <c r="J443">
        <v>105</v>
      </c>
      <c r="K443">
        <v>142.80000000000001</v>
      </c>
      <c r="L443">
        <v>105</v>
      </c>
      <c r="M443">
        <v>142.80000000000001</v>
      </c>
      <c r="N443">
        <v>4</v>
      </c>
      <c r="O443" t="s">
        <v>127</v>
      </c>
      <c r="P443">
        <v>2022</v>
      </c>
    </row>
    <row r="444" spans="1:16" x14ac:dyDescent="0.3">
      <c r="A444" s="12">
        <v>44810</v>
      </c>
      <c r="B444" t="s">
        <v>15</v>
      </c>
      <c r="C444">
        <v>12</v>
      </c>
      <c r="D444" t="s">
        <v>104</v>
      </c>
      <c r="E444" t="s">
        <v>105</v>
      </c>
      <c r="F444">
        <v>0</v>
      </c>
      <c r="G444" t="s">
        <v>16</v>
      </c>
      <c r="H444" t="s">
        <v>7</v>
      </c>
      <c r="I444" t="s">
        <v>109</v>
      </c>
      <c r="J444">
        <v>133</v>
      </c>
      <c r="K444">
        <v>155.61000000000001</v>
      </c>
      <c r="L444">
        <v>1596</v>
      </c>
      <c r="M444">
        <v>1867.3200000000002</v>
      </c>
      <c r="N444">
        <v>6</v>
      </c>
      <c r="O444" t="s">
        <v>127</v>
      </c>
      <c r="P444">
        <v>2022</v>
      </c>
    </row>
    <row r="445" spans="1:16" x14ac:dyDescent="0.3">
      <c r="A445" s="12">
        <v>44813</v>
      </c>
      <c r="B445" t="s">
        <v>91</v>
      </c>
      <c r="C445">
        <v>9</v>
      </c>
      <c r="D445" t="s">
        <v>107</v>
      </c>
      <c r="E445" t="s">
        <v>105</v>
      </c>
      <c r="F445">
        <v>0</v>
      </c>
      <c r="G445" t="s">
        <v>92</v>
      </c>
      <c r="H445" t="s">
        <v>84</v>
      </c>
      <c r="I445" t="s">
        <v>109</v>
      </c>
      <c r="J445">
        <v>138</v>
      </c>
      <c r="K445">
        <v>173.88</v>
      </c>
      <c r="L445">
        <v>1242</v>
      </c>
      <c r="M445">
        <v>1564.92</v>
      </c>
      <c r="N445">
        <v>9</v>
      </c>
      <c r="O445" t="s">
        <v>127</v>
      </c>
      <c r="P445">
        <v>2022</v>
      </c>
    </row>
    <row r="446" spans="1:16" x14ac:dyDescent="0.3">
      <c r="A446" s="12">
        <v>44813</v>
      </c>
      <c r="B446" t="s">
        <v>11</v>
      </c>
      <c r="C446">
        <v>3</v>
      </c>
      <c r="D446" t="s">
        <v>107</v>
      </c>
      <c r="E446" t="s">
        <v>105</v>
      </c>
      <c r="F446">
        <v>0</v>
      </c>
      <c r="G446" t="s">
        <v>12</v>
      </c>
      <c r="H446" t="s">
        <v>7</v>
      </c>
      <c r="I446" t="s">
        <v>8</v>
      </c>
      <c r="J446">
        <v>71</v>
      </c>
      <c r="K446">
        <v>80.94</v>
      </c>
      <c r="L446">
        <v>213</v>
      </c>
      <c r="M446">
        <v>242.82</v>
      </c>
      <c r="N446">
        <v>9</v>
      </c>
      <c r="O446" t="s">
        <v>127</v>
      </c>
      <c r="P446">
        <v>2022</v>
      </c>
    </row>
    <row r="447" spans="1:16" x14ac:dyDescent="0.3">
      <c r="A447" s="12">
        <v>44814</v>
      </c>
      <c r="B447" t="s">
        <v>78</v>
      </c>
      <c r="C447">
        <v>15</v>
      </c>
      <c r="D447" t="s">
        <v>105</v>
      </c>
      <c r="E447" t="s">
        <v>106</v>
      </c>
      <c r="F447">
        <v>0</v>
      </c>
      <c r="G447" t="s">
        <v>79</v>
      </c>
      <c r="H447" t="s">
        <v>61</v>
      </c>
      <c r="I447" t="s">
        <v>110</v>
      </c>
      <c r="J447">
        <v>5</v>
      </c>
      <c r="K447">
        <v>6.7</v>
      </c>
      <c r="L447">
        <v>75</v>
      </c>
      <c r="M447">
        <v>100.5</v>
      </c>
      <c r="N447">
        <v>10</v>
      </c>
      <c r="O447" t="s">
        <v>127</v>
      </c>
      <c r="P447">
        <v>2022</v>
      </c>
    </row>
    <row r="448" spans="1:16" x14ac:dyDescent="0.3">
      <c r="A448" s="12">
        <v>44814</v>
      </c>
      <c r="B448" t="s">
        <v>85</v>
      </c>
      <c r="C448">
        <v>4</v>
      </c>
      <c r="D448" t="s">
        <v>107</v>
      </c>
      <c r="E448" t="s">
        <v>106</v>
      </c>
      <c r="F448">
        <v>0</v>
      </c>
      <c r="G448" t="s">
        <v>86</v>
      </c>
      <c r="H448" t="s">
        <v>84</v>
      </c>
      <c r="I448" t="s">
        <v>8</v>
      </c>
      <c r="J448">
        <v>72</v>
      </c>
      <c r="K448">
        <v>79.92</v>
      </c>
      <c r="L448">
        <v>288</v>
      </c>
      <c r="M448">
        <v>319.68</v>
      </c>
      <c r="N448">
        <v>10</v>
      </c>
      <c r="O448" t="s">
        <v>127</v>
      </c>
      <c r="P448">
        <v>2022</v>
      </c>
    </row>
    <row r="449" spans="1:16" x14ac:dyDescent="0.3">
      <c r="A449" s="12">
        <v>44818</v>
      </c>
      <c r="B449" t="s">
        <v>66</v>
      </c>
      <c r="C449">
        <v>3</v>
      </c>
      <c r="D449" t="s">
        <v>107</v>
      </c>
      <c r="E449" t="s">
        <v>106</v>
      </c>
      <c r="F449">
        <v>0</v>
      </c>
      <c r="G449" t="s">
        <v>67</v>
      </c>
      <c r="H449" t="s">
        <v>61</v>
      </c>
      <c r="I449" t="s">
        <v>108</v>
      </c>
      <c r="J449">
        <v>47</v>
      </c>
      <c r="K449">
        <v>53.11</v>
      </c>
      <c r="L449">
        <v>141</v>
      </c>
      <c r="M449">
        <v>159.32999999999998</v>
      </c>
      <c r="N449">
        <v>14</v>
      </c>
      <c r="O449" t="s">
        <v>127</v>
      </c>
      <c r="P449">
        <v>2022</v>
      </c>
    </row>
    <row r="450" spans="1:16" x14ac:dyDescent="0.3">
      <c r="A450" s="12">
        <v>44819</v>
      </c>
      <c r="B450" t="s">
        <v>82</v>
      </c>
      <c r="C450">
        <v>15</v>
      </c>
      <c r="D450" t="s">
        <v>105</v>
      </c>
      <c r="E450" t="s">
        <v>105</v>
      </c>
      <c r="F450">
        <v>0</v>
      </c>
      <c r="G450" t="s">
        <v>83</v>
      </c>
      <c r="H450" t="s">
        <v>84</v>
      </c>
      <c r="I450" t="s">
        <v>8</v>
      </c>
      <c r="J450">
        <v>67</v>
      </c>
      <c r="K450">
        <v>85.76</v>
      </c>
      <c r="L450">
        <v>1005</v>
      </c>
      <c r="M450">
        <v>1286.4000000000001</v>
      </c>
      <c r="N450">
        <v>15</v>
      </c>
      <c r="O450" t="s">
        <v>127</v>
      </c>
      <c r="P450">
        <v>2022</v>
      </c>
    </row>
    <row r="451" spans="1:16" x14ac:dyDescent="0.3">
      <c r="A451" s="12">
        <v>44822</v>
      </c>
      <c r="B451" t="s">
        <v>59</v>
      </c>
      <c r="C451">
        <v>14</v>
      </c>
      <c r="D451" t="s">
        <v>105</v>
      </c>
      <c r="E451" t="s">
        <v>106</v>
      </c>
      <c r="F451">
        <v>0</v>
      </c>
      <c r="G451" t="s">
        <v>60</v>
      </c>
      <c r="H451" t="s">
        <v>61</v>
      </c>
      <c r="I451" t="s">
        <v>110</v>
      </c>
      <c r="J451">
        <v>18</v>
      </c>
      <c r="K451">
        <v>24.66</v>
      </c>
      <c r="L451">
        <v>252</v>
      </c>
      <c r="M451">
        <v>345.24</v>
      </c>
      <c r="N451">
        <v>18</v>
      </c>
      <c r="O451" t="s">
        <v>127</v>
      </c>
      <c r="P451">
        <v>2022</v>
      </c>
    </row>
    <row r="452" spans="1:16" x14ac:dyDescent="0.3">
      <c r="A452" s="12">
        <v>44823</v>
      </c>
      <c r="B452" t="s">
        <v>74</v>
      </c>
      <c r="C452">
        <v>8</v>
      </c>
      <c r="D452" t="s">
        <v>104</v>
      </c>
      <c r="E452" t="s">
        <v>106</v>
      </c>
      <c r="F452">
        <v>0</v>
      </c>
      <c r="G452" t="s">
        <v>75</v>
      </c>
      <c r="H452" t="s">
        <v>61</v>
      </c>
      <c r="I452" t="s">
        <v>8</v>
      </c>
      <c r="J452">
        <v>95</v>
      </c>
      <c r="K452">
        <v>119.7</v>
      </c>
      <c r="L452">
        <v>760</v>
      </c>
      <c r="M452">
        <v>957.6</v>
      </c>
      <c r="N452">
        <v>19</v>
      </c>
      <c r="O452" t="s">
        <v>127</v>
      </c>
      <c r="P452">
        <v>2022</v>
      </c>
    </row>
    <row r="453" spans="1:16" x14ac:dyDescent="0.3">
      <c r="A453" s="12">
        <v>44824</v>
      </c>
      <c r="B453" t="s">
        <v>74</v>
      </c>
      <c r="C453">
        <v>6</v>
      </c>
      <c r="D453" t="s">
        <v>107</v>
      </c>
      <c r="E453" t="s">
        <v>105</v>
      </c>
      <c r="F453">
        <v>0</v>
      </c>
      <c r="G453" t="s">
        <v>75</v>
      </c>
      <c r="H453" t="s">
        <v>61</v>
      </c>
      <c r="I453" t="s">
        <v>8</v>
      </c>
      <c r="J453">
        <v>95</v>
      </c>
      <c r="K453">
        <v>119.7</v>
      </c>
      <c r="L453">
        <v>570</v>
      </c>
      <c r="M453">
        <v>718.2</v>
      </c>
      <c r="N453">
        <v>20</v>
      </c>
      <c r="O453" t="s">
        <v>127</v>
      </c>
      <c r="P453">
        <v>2022</v>
      </c>
    </row>
    <row r="454" spans="1:16" x14ac:dyDescent="0.3">
      <c r="A454" s="12">
        <v>44824</v>
      </c>
      <c r="B454" t="s">
        <v>5</v>
      </c>
      <c r="C454">
        <v>10</v>
      </c>
      <c r="D454" t="s">
        <v>107</v>
      </c>
      <c r="E454" t="s">
        <v>105</v>
      </c>
      <c r="F454">
        <v>0</v>
      </c>
      <c r="G454" t="s">
        <v>6</v>
      </c>
      <c r="H454" t="s">
        <v>7</v>
      </c>
      <c r="I454" t="s">
        <v>8</v>
      </c>
      <c r="J454">
        <v>98</v>
      </c>
      <c r="K454">
        <v>103.88</v>
      </c>
      <c r="L454">
        <v>980</v>
      </c>
      <c r="M454">
        <v>1038.8</v>
      </c>
      <c r="N454">
        <v>20</v>
      </c>
      <c r="O454" t="s">
        <v>127</v>
      </c>
      <c r="P454">
        <v>2022</v>
      </c>
    </row>
    <row r="455" spans="1:16" x14ac:dyDescent="0.3">
      <c r="A455" s="12">
        <v>44825</v>
      </c>
      <c r="B455" t="s">
        <v>42</v>
      </c>
      <c r="C455">
        <v>14</v>
      </c>
      <c r="D455" t="s">
        <v>105</v>
      </c>
      <c r="E455" t="s">
        <v>105</v>
      </c>
      <c r="F455">
        <v>0</v>
      </c>
      <c r="G455" t="s">
        <v>43</v>
      </c>
      <c r="H455" t="s">
        <v>27</v>
      </c>
      <c r="I455" t="s">
        <v>110</v>
      </c>
      <c r="J455">
        <v>37</v>
      </c>
      <c r="K455">
        <v>49.21</v>
      </c>
      <c r="L455">
        <v>518</v>
      </c>
      <c r="M455">
        <v>688.94</v>
      </c>
      <c r="N455">
        <v>21</v>
      </c>
      <c r="O455" t="s">
        <v>127</v>
      </c>
      <c r="P455">
        <v>2022</v>
      </c>
    </row>
    <row r="456" spans="1:16" x14ac:dyDescent="0.3">
      <c r="A456" s="12">
        <v>44825</v>
      </c>
      <c r="B456" t="s">
        <v>59</v>
      </c>
      <c r="C456">
        <v>5</v>
      </c>
      <c r="D456" t="s">
        <v>107</v>
      </c>
      <c r="E456" t="s">
        <v>106</v>
      </c>
      <c r="F456">
        <v>0</v>
      </c>
      <c r="G456" t="s">
        <v>60</v>
      </c>
      <c r="H456" t="s">
        <v>61</v>
      </c>
      <c r="I456" t="s">
        <v>110</v>
      </c>
      <c r="J456">
        <v>18</v>
      </c>
      <c r="K456">
        <v>24.66</v>
      </c>
      <c r="L456">
        <v>90</v>
      </c>
      <c r="M456">
        <v>123.3</v>
      </c>
      <c r="N456">
        <v>21</v>
      </c>
      <c r="O456" t="s">
        <v>127</v>
      </c>
      <c r="P456">
        <v>2022</v>
      </c>
    </row>
    <row r="457" spans="1:16" x14ac:dyDescent="0.3">
      <c r="A457" s="12">
        <v>44826</v>
      </c>
      <c r="B457" t="s">
        <v>95</v>
      </c>
      <c r="C457">
        <v>12</v>
      </c>
      <c r="D457" t="s">
        <v>105</v>
      </c>
      <c r="E457" t="s">
        <v>105</v>
      </c>
      <c r="F457">
        <v>0</v>
      </c>
      <c r="G457" t="s">
        <v>96</v>
      </c>
      <c r="H457" t="s">
        <v>84</v>
      </c>
      <c r="I457" t="s">
        <v>8</v>
      </c>
      <c r="J457">
        <v>67</v>
      </c>
      <c r="K457">
        <v>83.08</v>
      </c>
      <c r="L457">
        <v>804</v>
      </c>
      <c r="M457">
        <v>996.96</v>
      </c>
      <c r="N457">
        <v>22</v>
      </c>
      <c r="O457" t="s">
        <v>127</v>
      </c>
      <c r="P457">
        <v>2022</v>
      </c>
    </row>
    <row r="458" spans="1:16" x14ac:dyDescent="0.3">
      <c r="A458" s="12">
        <v>44827</v>
      </c>
      <c r="B458" t="s">
        <v>30</v>
      </c>
      <c r="C458">
        <v>12</v>
      </c>
      <c r="D458" t="s">
        <v>107</v>
      </c>
      <c r="E458" t="s">
        <v>105</v>
      </c>
      <c r="F458">
        <v>0</v>
      </c>
      <c r="G458" t="s">
        <v>31</v>
      </c>
      <c r="H458" t="s">
        <v>27</v>
      </c>
      <c r="I458" t="s">
        <v>8</v>
      </c>
      <c r="J458">
        <v>73</v>
      </c>
      <c r="K458">
        <v>94.17</v>
      </c>
      <c r="L458">
        <v>876</v>
      </c>
      <c r="M458">
        <v>1130.04</v>
      </c>
      <c r="N458">
        <v>23</v>
      </c>
      <c r="O458" t="s">
        <v>127</v>
      </c>
      <c r="P458">
        <v>2022</v>
      </c>
    </row>
    <row r="459" spans="1:16" x14ac:dyDescent="0.3">
      <c r="A459" s="12">
        <v>44828</v>
      </c>
      <c r="B459" t="s">
        <v>72</v>
      </c>
      <c r="C459">
        <v>14</v>
      </c>
      <c r="D459" t="s">
        <v>107</v>
      </c>
      <c r="E459" t="s">
        <v>105</v>
      </c>
      <c r="F459">
        <v>0</v>
      </c>
      <c r="G459" t="s">
        <v>73</v>
      </c>
      <c r="H459" t="s">
        <v>61</v>
      </c>
      <c r="I459" t="s">
        <v>8</v>
      </c>
      <c r="J459">
        <v>89</v>
      </c>
      <c r="K459">
        <v>117.48</v>
      </c>
      <c r="L459">
        <v>1246</v>
      </c>
      <c r="M459">
        <v>1644.72</v>
      </c>
      <c r="N459">
        <v>24</v>
      </c>
      <c r="O459" t="s">
        <v>127</v>
      </c>
      <c r="P459">
        <v>2022</v>
      </c>
    </row>
    <row r="460" spans="1:16" x14ac:dyDescent="0.3">
      <c r="A460" s="12">
        <v>44828</v>
      </c>
      <c r="B460" t="s">
        <v>72</v>
      </c>
      <c r="C460">
        <v>8</v>
      </c>
      <c r="D460" t="s">
        <v>107</v>
      </c>
      <c r="E460" t="s">
        <v>106</v>
      </c>
      <c r="F460">
        <v>0</v>
      </c>
      <c r="G460" t="s">
        <v>73</v>
      </c>
      <c r="H460" t="s">
        <v>61</v>
      </c>
      <c r="I460" t="s">
        <v>8</v>
      </c>
      <c r="J460">
        <v>89</v>
      </c>
      <c r="K460">
        <v>117.48</v>
      </c>
      <c r="L460">
        <v>712</v>
      </c>
      <c r="M460">
        <v>939.84</v>
      </c>
      <c r="N460">
        <v>24</v>
      </c>
      <c r="O460" t="s">
        <v>127</v>
      </c>
      <c r="P460">
        <v>2022</v>
      </c>
    </row>
    <row r="461" spans="1:16" x14ac:dyDescent="0.3">
      <c r="A461" s="12">
        <v>44831</v>
      </c>
      <c r="B461" t="s">
        <v>80</v>
      </c>
      <c r="C461">
        <v>4</v>
      </c>
      <c r="D461" t="s">
        <v>107</v>
      </c>
      <c r="E461" t="s">
        <v>106</v>
      </c>
      <c r="F461">
        <v>0</v>
      </c>
      <c r="G461" t="s">
        <v>81</v>
      </c>
      <c r="H461" t="s">
        <v>61</v>
      </c>
      <c r="I461" t="s">
        <v>8</v>
      </c>
      <c r="J461">
        <v>90</v>
      </c>
      <c r="K461">
        <v>96.3</v>
      </c>
      <c r="L461">
        <v>360</v>
      </c>
      <c r="M461">
        <v>385.2</v>
      </c>
      <c r="N461">
        <v>27</v>
      </c>
      <c r="O461" t="s">
        <v>127</v>
      </c>
      <c r="P461">
        <v>2022</v>
      </c>
    </row>
    <row r="462" spans="1:16" x14ac:dyDescent="0.3">
      <c r="A462" s="12">
        <v>44831</v>
      </c>
      <c r="B462" t="s">
        <v>97</v>
      </c>
      <c r="C462">
        <v>9</v>
      </c>
      <c r="D462" t="s">
        <v>107</v>
      </c>
      <c r="E462" t="s">
        <v>106</v>
      </c>
      <c r="F462">
        <v>0</v>
      </c>
      <c r="G462" t="s">
        <v>98</v>
      </c>
      <c r="H462" t="s">
        <v>84</v>
      </c>
      <c r="I462" t="s">
        <v>8</v>
      </c>
      <c r="J462">
        <v>76</v>
      </c>
      <c r="K462">
        <v>82.08</v>
      </c>
      <c r="L462">
        <v>684</v>
      </c>
      <c r="M462">
        <v>738.72</v>
      </c>
      <c r="N462">
        <v>27</v>
      </c>
      <c r="O462" t="s">
        <v>127</v>
      </c>
      <c r="P462">
        <v>2022</v>
      </c>
    </row>
    <row r="463" spans="1:16" x14ac:dyDescent="0.3">
      <c r="A463" s="12">
        <v>44831</v>
      </c>
      <c r="B463" t="s">
        <v>85</v>
      </c>
      <c r="C463">
        <v>3</v>
      </c>
      <c r="D463" t="s">
        <v>104</v>
      </c>
      <c r="E463" t="s">
        <v>106</v>
      </c>
      <c r="F463">
        <v>0</v>
      </c>
      <c r="G463" t="s">
        <v>86</v>
      </c>
      <c r="H463" t="s">
        <v>84</v>
      </c>
      <c r="I463" t="s">
        <v>8</v>
      </c>
      <c r="J463">
        <v>72</v>
      </c>
      <c r="K463">
        <v>79.92</v>
      </c>
      <c r="L463">
        <v>216</v>
      </c>
      <c r="M463">
        <v>239.76</v>
      </c>
      <c r="N463">
        <v>27</v>
      </c>
      <c r="O463" t="s">
        <v>127</v>
      </c>
      <c r="P463">
        <v>2022</v>
      </c>
    </row>
    <row r="464" spans="1:16" x14ac:dyDescent="0.3">
      <c r="A464" s="12">
        <v>44833</v>
      </c>
      <c r="B464" t="s">
        <v>76</v>
      </c>
      <c r="C464">
        <v>13</v>
      </c>
      <c r="D464" t="s">
        <v>107</v>
      </c>
      <c r="E464" t="s">
        <v>105</v>
      </c>
      <c r="F464">
        <v>0</v>
      </c>
      <c r="G464" t="s">
        <v>77</v>
      </c>
      <c r="H464" t="s">
        <v>61</v>
      </c>
      <c r="I464" t="s">
        <v>108</v>
      </c>
      <c r="J464">
        <v>55</v>
      </c>
      <c r="K464">
        <v>58.3</v>
      </c>
      <c r="L464">
        <v>715</v>
      </c>
      <c r="M464">
        <v>757.9</v>
      </c>
      <c r="N464">
        <v>29</v>
      </c>
      <c r="O464" t="s">
        <v>127</v>
      </c>
      <c r="P464">
        <v>2022</v>
      </c>
    </row>
    <row r="465" spans="1:16" x14ac:dyDescent="0.3">
      <c r="A465" s="12">
        <v>44837</v>
      </c>
      <c r="B465" t="s">
        <v>28</v>
      </c>
      <c r="C465">
        <v>5</v>
      </c>
      <c r="D465" t="s">
        <v>107</v>
      </c>
      <c r="E465" t="s">
        <v>106</v>
      </c>
      <c r="F465">
        <v>0</v>
      </c>
      <c r="G465" t="s">
        <v>29</v>
      </c>
      <c r="H465" t="s">
        <v>27</v>
      </c>
      <c r="I465" t="s">
        <v>108</v>
      </c>
      <c r="J465">
        <v>44</v>
      </c>
      <c r="K465">
        <v>48.4</v>
      </c>
      <c r="L465">
        <v>220</v>
      </c>
      <c r="M465">
        <v>242</v>
      </c>
      <c r="N465">
        <v>3</v>
      </c>
      <c r="O465" t="s">
        <v>128</v>
      </c>
      <c r="P465">
        <v>2022</v>
      </c>
    </row>
    <row r="466" spans="1:16" x14ac:dyDescent="0.3">
      <c r="A466" s="12">
        <v>44838</v>
      </c>
      <c r="B466" t="s">
        <v>19</v>
      </c>
      <c r="C466">
        <v>15</v>
      </c>
      <c r="D466" t="s">
        <v>107</v>
      </c>
      <c r="E466" t="s">
        <v>105</v>
      </c>
      <c r="F466">
        <v>0</v>
      </c>
      <c r="G466" t="s">
        <v>20</v>
      </c>
      <c r="H466" t="s">
        <v>7</v>
      </c>
      <c r="I466" t="s">
        <v>108</v>
      </c>
      <c r="J466">
        <v>43</v>
      </c>
      <c r="K466">
        <v>47.730000000000004</v>
      </c>
      <c r="L466">
        <v>645</v>
      </c>
      <c r="M466">
        <v>715.95</v>
      </c>
      <c r="N466">
        <v>4</v>
      </c>
      <c r="O466" t="s">
        <v>128</v>
      </c>
      <c r="P466">
        <v>2022</v>
      </c>
    </row>
    <row r="467" spans="1:16" x14ac:dyDescent="0.3">
      <c r="A467" s="12">
        <v>44840</v>
      </c>
      <c r="B467" t="s">
        <v>78</v>
      </c>
      <c r="C467">
        <v>1</v>
      </c>
      <c r="D467" t="s">
        <v>107</v>
      </c>
      <c r="E467" t="s">
        <v>105</v>
      </c>
      <c r="F467">
        <v>0</v>
      </c>
      <c r="G467" t="s">
        <v>79</v>
      </c>
      <c r="H467" t="s">
        <v>61</v>
      </c>
      <c r="I467" t="s">
        <v>110</v>
      </c>
      <c r="J467">
        <v>5</v>
      </c>
      <c r="K467">
        <v>6.7</v>
      </c>
      <c r="L467">
        <v>5</v>
      </c>
      <c r="M467">
        <v>6.7</v>
      </c>
      <c r="N467">
        <v>6</v>
      </c>
      <c r="O467" t="s">
        <v>128</v>
      </c>
      <c r="P467">
        <v>2022</v>
      </c>
    </row>
    <row r="468" spans="1:16" x14ac:dyDescent="0.3">
      <c r="A468" s="12">
        <v>44843</v>
      </c>
      <c r="B468" t="s">
        <v>85</v>
      </c>
      <c r="C468">
        <v>14</v>
      </c>
      <c r="D468" t="s">
        <v>105</v>
      </c>
      <c r="E468" t="s">
        <v>105</v>
      </c>
      <c r="F468">
        <v>0</v>
      </c>
      <c r="G468" t="s">
        <v>86</v>
      </c>
      <c r="H468" t="s">
        <v>84</v>
      </c>
      <c r="I468" t="s">
        <v>8</v>
      </c>
      <c r="J468">
        <v>72</v>
      </c>
      <c r="K468">
        <v>79.92</v>
      </c>
      <c r="L468">
        <v>1008</v>
      </c>
      <c r="M468">
        <v>1118.8800000000001</v>
      </c>
      <c r="N468">
        <v>9</v>
      </c>
      <c r="O468" t="s">
        <v>128</v>
      </c>
      <c r="P468">
        <v>2022</v>
      </c>
    </row>
    <row r="469" spans="1:16" x14ac:dyDescent="0.3">
      <c r="A469" s="12">
        <v>44844</v>
      </c>
      <c r="B469" t="s">
        <v>44</v>
      </c>
      <c r="C469">
        <v>9</v>
      </c>
      <c r="D469" t="s">
        <v>107</v>
      </c>
      <c r="E469" t="s">
        <v>105</v>
      </c>
      <c r="F469">
        <v>0</v>
      </c>
      <c r="G469" t="s">
        <v>45</v>
      </c>
      <c r="H469" t="s">
        <v>27</v>
      </c>
      <c r="I469" t="s">
        <v>109</v>
      </c>
      <c r="J469">
        <v>150</v>
      </c>
      <c r="K469">
        <v>210</v>
      </c>
      <c r="L469">
        <v>1350</v>
      </c>
      <c r="M469">
        <v>1890</v>
      </c>
      <c r="N469">
        <v>10</v>
      </c>
      <c r="O469" t="s">
        <v>128</v>
      </c>
      <c r="P469">
        <v>2022</v>
      </c>
    </row>
    <row r="470" spans="1:16" x14ac:dyDescent="0.3">
      <c r="A470" s="12">
        <v>44844</v>
      </c>
      <c r="B470" t="s">
        <v>97</v>
      </c>
      <c r="C470">
        <v>12</v>
      </c>
      <c r="D470" t="s">
        <v>105</v>
      </c>
      <c r="E470" t="s">
        <v>105</v>
      </c>
      <c r="F470">
        <v>0</v>
      </c>
      <c r="G470" t="s">
        <v>98</v>
      </c>
      <c r="H470" t="s">
        <v>84</v>
      </c>
      <c r="I470" t="s">
        <v>8</v>
      </c>
      <c r="J470">
        <v>76</v>
      </c>
      <c r="K470">
        <v>82.08</v>
      </c>
      <c r="L470">
        <v>912</v>
      </c>
      <c r="M470">
        <v>984.96</v>
      </c>
      <c r="N470">
        <v>10</v>
      </c>
      <c r="O470" t="s">
        <v>128</v>
      </c>
      <c r="P470">
        <v>2022</v>
      </c>
    </row>
    <row r="471" spans="1:16" x14ac:dyDescent="0.3">
      <c r="A471" s="12">
        <v>44845</v>
      </c>
      <c r="B471" t="s">
        <v>21</v>
      </c>
      <c r="C471">
        <v>10</v>
      </c>
      <c r="D471" t="s">
        <v>107</v>
      </c>
      <c r="E471" t="s">
        <v>105</v>
      </c>
      <c r="F471">
        <v>0</v>
      </c>
      <c r="G471" t="s">
        <v>22</v>
      </c>
      <c r="H471" t="s">
        <v>7</v>
      </c>
      <c r="I471" t="s">
        <v>8</v>
      </c>
      <c r="J471">
        <v>83</v>
      </c>
      <c r="K471">
        <v>94.62</v>
      </c>
      <c r="L471">
        <v>830</v>
      </c>
      <c r="M471">
        <v>946.2</v>
      </c>
      <c r="N471">
        <v>11</v>
      </c>
      <c r="O471" t="s">
        <v>128</v>
      </c>
      <c r="P471">
        <v>2022</v>
      </c>
    </row>
    <row r="472" spans="1:16" x14ac:dyDescent="0.3">
      <c r="A472" s="12">
        <v>44847</v>
      </c>
      <c r="B472" t="s">
        <v>9</v>
      </c>
      <c r="C472">
        <v>15</v>
      </c>
      <c r="D472" t="s">
        <v>105</v>
      </c>
      <c r="E472" t="s">
        <v>105</v>
      </c>
      <c r="F472">
        <v>0</v>
      </c>
      <c r="G472" t="s">
        <v>10</v>
      </c>
      <c r="H472" t="s">
        <v>7</v>
      </c>
      <c r="I472" t="s">
        <v>8</v>
      </c>
      <c r="J472">
        <v>105</v>
      </c>
      <c r="K472">
        <v>142.80000000000001</v>
      </c>
      <c r="L472">
        <v>1575</v>
      </c>
      <c r="M472">
        <v>2142</v>
      </c>
      <c r="N472">
        <v>13</v>
      </c>
      <c r="O472" t="s">
        <v>128</v>
      </c>
      <c r="P472">
        <v>2022</v>
      </c>
    </row>
    <row r="473" spans="1:16" x14ac:dyDescent="0.3">
      <c r="A473" s="12">
        <v>44848</v>
      </c>
      <c r="B473" t="s">
        <v>97</v>
      </c>
      <c r="C473">
        <v>15</v>
      </c>
      <c r="D473" t="s">
        <v>104</v>
      </c>
      <c r="E473" t="s">
        <v>105</v>
      </c>
      <c r="F473">
        <v>0</v>
      </c>
      <c r="G473" t="s">
        <v>98</v>
      </c>
      <c r="H473" t="s">
        <v>84</v>
      </c>
      <c r="I473" t="s">
        <v>8</v>
      </c>
      <c r="J473">
        <v>76</v>
      </c>
      <c r="K473">
        <v>82.08</v>
      </c>
      <c r="L473">
        <v>1140</v>
      </c>
      <c r="M473">
        <v>1231.2</v>
      </c>
      <c r="N473">
        <v>14</v>
      </c>
      <c r="O473" t="s">
        <v>128</v>
      </c>
      <c r="P473">
        <v>2022</v>
      </c>
    </row>
    <row r="474" spans="1:16" x14ac:dyDescent="0.3">
      <c r="A474" s="12">
        <v>44849</v>
      </c>
      <c r="B474" t="s">
        <v>36</v>
      </c>
      <c r="C474">
        <v>10</v>
      </c>
      <c r="D474" t="s">
        <v>107</v>
      </c>
      <c r="E474" t="s">
        <v>106</v>
      </c>
      <c r="F474">
        <v>0</v>
      </c>
      <c r="G474" t="s">
        <v>37</v>
      </c>
      <c r="H474" t="s">
        <v>27</v>
      </c>
      <c r="I474" t="s">
        <v>110</v>
      </c>
      <c r="J474">
        <v>12</v>
      </c>
      <c r="K474">
        <v>15.719999999999999</v>
      </c>
      <c r="L474">
        <v>120</v>
      </c>
      <c r="M474">
        <v>157.19999999999999</v>
      </c>
      <c r="N474">
        <v>15</v>
      </c>
      <c r="O474" t="s">
        <v>128</v>
      </c>
      <c r="P474">
        <v>2022</v>
      </c>
    </row>
    <row r="475" spans="1:16" x14ac:dyDescent="0.3">
      <c r="A475" s="12">
        <v>44850</v>
      </c>
      <c r="B475" t="s">
        <v>80</v>
      </c>
      <c r="C475">
        <v>3</v>
      </c>
      <c r="D475" t="s">
        <v>105</v>
      </c>
      <c r="E475" t="s">
        <v>105</v>
      </c>
      <c r="F475">
        <v>0</v>
      </c>
      <c r="G475" t="s">
        <v>81</v>
      </c>
      <c r="H475" t="s">
        <v>61</v>
      </c>
      <c r="I475" t="s">
        <v>8</v>
      </c>
      <c r="J475">
        <v>90</v>
      </c>
      <c r="K475">
        <v>96.3</v>
      </c>
      <c r="L475">
        <v>270</v>
      </c>
      <c r="M475">
        <v>288.89999999999998</v>
      </c>
      <c r="N475">
        <v>16</v>
      </c>
      <c r="O475" t="s">
        <v>128</v>
      </c>
      <c r="P475">
        <v>2022</v>
      </c>
    </row>
    <row r="476" spans="1:16" x14ac:dyDescent="0.3">
      <c r="A476" s="12">
        <v>44857</v>
      </c>
      <c r="B476" t="s">
        <v>55</v>
      </c>
      <c r="C476">
        <v>14</v>
      </c>
      <c r="D476" t="s">
        <v>105</v>
      </c>
      <c r="E476" t="s">
        <v>106</v>
      </c>
      <c r="F476">
        <v>0</v>
      </c>
      <c r="G476" t="s">
        <v>56</v>
      </c>
      <c r="H476" t="s">
        <v>48</v>
      </c>
      <c r="I476" t="s">
        <v>109</v>
      </c>
      <c r="J476">
        <v>144</v>
      </c>
      <c r="K476">
        <v>156.96</v>
      </c>
      <c r="L476">
        <v>2016</v>
      </c>
      <c r="M476">
        <v>2197.44</v>
      </c>
      <c r="N476">
        <v>23</v>
      </c>
      <c r="O476" t="s">
        <v>128</v>
      </c>
      <c r="P476">
        <v>2022</v>
      </c>
    </row>
    <row r="477" spans="1:16" x14ac:dyDescent="0.3">
      <c r="A477" s="12">
        <v>44864</v>
      </c>
      <c r="B477" t="s">
        <v>93</v>
      </c>
      <c r="C477">
        <v>3</v>
      </c>
      <c r="D477" t="s">
        <v>107</v>
      </c>
      <c r="E477" t="s">
        <v>106</v>
      </c>
      <c r="F477">
        <v>0</v>
      </c>
      <c r="G477" t="s">
        <v>94</v>
      </c>
      <c r="H477" t="s">
        <v>84</v>
      </c>
      <c r="I477" t="s">
        <v>109</v>
      </c>
      <c r="J477">
        <v>120</v>
      </c>
      <c r="K477">
        <v>162</v>
      </c>
      <c r="L477">
        <v>360</v>
      </c>
      <c r="M477">
        <v>486</v>
      </c>
      <c r="N477">
        <v>30</v>
      </c>
      <c r="O477" t="s">
        <v>128</v>
      </c>
      <c r="P477">
        <v>2022</v>
      </c>
    </row>
    <row r="478" spans="1:16" x14ac:dyDescent="0.3">
      <c r="A478" s="12">
        <v>44865</v>
      </c>
      <c r="B478" t="s">
        <v>85</v>
      </c>
      <c r="C478">
        <v>8</v>
      </c>
      <c r="D478" t="s">
        <v>107</v>
      </c>
      <c r="E478" t="s">
        <v>105</v>
      </c>
      <c r="F478">
        <v>0</v>
      </c>
      <c r="G478" t="s">
        <v>86</v>
      </c>
      <c r="H478" t="s">
        <v>84</v>
      </c>
      <c r="I478" t="s">
        <v>8</v>
      </c>
      <c r="J478">
        <v>72</v>
      </c>
      <c r="K478">
        <v>79.92</v>
      </c>
      <c r="L478">
        <v>576</v>
      </c>
      <c r="M478">
        <v>639.36</v>
      </c>
      <c r="N478">
        <v>31</v>
      </c>
      <c r="O478" t="s">
        <v>128</v>
      </c>
      <c r="P478">
        <v>2022</v>
      </c>
    </row>
    <row r="479" spans="1:16" x14ac:dyDescent="0.3">
      <c r="A479" s="12">
        <v>44866</v>
      </c>
      <c r="B479" t="s">
        <v>30</v>
      </c>
      <c r="C479">
        <v>15</v>
      </c>
      <c r="D479" t="s">
        <v>104</v>
      </c>
      <c r="E479" t="s">
        <v>105</v>
      </c>
      <c r="F479">
        <v>0</v>
      </c>
      <c r="G479" t="s">
        <v>31</v>
      </c>
      <c r="H479" t="s">
        <v>27</v>
      </c>
      <c r="I479" t="s">
        <v>8</v>
      </c>
      <c r="J479">
        <v>73</v>
      </c>
      <c r="K479">
        <v>94.17</v>
      </c>
      <c r="L479">
        <v>1095</v>
      </c>
      <c r="M479">
        <v>1412.55</v>
      </c>
      <c r="N479">
        <v>1</v>
      </c>
      <c r="O479" t="s">
        <v>129</v>
      </c>
      <c r="P479">
        <v>2022</v>
      </c>
    </row>
    <row r="480" spans="1:16" x14ac:dyDescent="0.3">
      <c r="A480" s="12">
        <v>44867</v>
      </c>
      <c r="B480" t="s">
        <v>36</v>
      </c>
      <c r="C480">
        <v>15</v>
      </c>
      <c r="D480" t="s">
        <v>104</v>
      </c>
      <c r="E480" t="s">
        <v>106</v>
      </c>
      <c r="F480">
        <v>0</v>
      </c>
      <c r="G480" t="s">
        <v>37</v>
      </c>
      <c r="H480" t="s">
        <v>27</v>
      </c>
      <c r="I480" t="s">
        <v>110</v>
      </c>
      <c r="J480">
        <v>12</v>
      </c>
      <c r="K480">
        <v>15.719999999999999</v>
      </c>
      <c r="L480">
        <v>180</v>
      </c>
      <c r="M480">
        <v>235.79999999999998</v>
      </c>
      <c r="N480">
        <v>2</v>
      </c>
      <c r="O480" t="s">
        <v>129</v>
      </c>
      <c r="P480">
        <v>2022</v>
      </c>
    </row>
    <row r="481" spans="1:16" x14ac:dyDescent="0.3">
      <c r="A481" s="12">
        <v>44867</v>
      </c>
      <c r="B481" t="s">
        <v>68</v>
      </c>
      <c r="C481">
        <v>15</v>
      </c>
      <c r="D481" t="s">
        <v>107</v>
      </c>
      <c r="E481" t="s">
        <v>106</v>
      </c>
      <c r="F481">
        <v>0</v>
      </c>
      <c r="G481" t="s">
        <v>69</v>
      </c>
      <c r="H481" t="s">
        <v>61</v>
      </c>
      <c r="I481" t="s">
        <v>109</v>
      </c>
      <c r="J481">
        <v>148</v>
      </c>
      <c r="K481">
        <v>201.28</v>
      </c>
      <c r="L481">
        <v>2220</v>
      </c>
      <c r="M481">
        <v>3019.2</v>
      </c>
      <c r="N481">
        <v>2</v>
      </c>
      <c r="O481" t="s">
        <v>129</v>
      </c>
      <c r="P481">
        <v>2022</v>
      </c>
    </row>
    <row r="482" spans="1:16" x14ac:dyDescent="0.3">
      <c r="A482" s="12">
        <v>44867</v>
      </c>
      <c r="B482" t="s">
        <v>78</v>
      </c>
      <c r="C482">
        <v>5</v>
      </c>
      <c r="D482" t="s">
        <v>107</v>
      </c>
      <c r="E482" t="s">
        <v>106</v>
      </c>
      <c r="F482">
        <v>0</v>
      </c>
      <c r="G482" t="s">
        <v>79</v>
      </c>
      <c r="H482" t="s">
        <v>61</v>
      </c>
      <c r="I482" t="s">
        <v>110</v>
      </c>
      <c r="J482">
        <v>5</v>
      </c>
      <c r="K482">
        <v>6.7</v>
      </c>
      <c r="L482">
        <v>25</v>
      </c>
      <c r="M482">
        <v>33.5</v>
      </c>
      <c r="N482">
        <v>2</v>
      </c>
      <c r="O482" t="s">
        <v>129</v>
      </c>
      <c r="P482">
        <v>2022</v>
      </c>
    </row>
    <row r="483" spans="1:16" x14ac:dyDescent="0.3">
      <c r="A483" s="12">
        <v>44868</v>
      </c>
      <c r="B483" t="s">
        <v>46</v>
      </c>
      <c r="C483">
        <v>11</v>
      </c>
      <c r="D483" t="s">
        <v>105</v>
      </c>
      <c r="E483" t="s">
        <v>105</v>
      </c>
      <c r="F483">
        <v>0</v>
      </c>
      <c r="G483" t="s">
        <v>47</v>
      </c>
      <c r="H483" t="s">
        <v>48</v>
      </c>
      <c r="I483" t="s">
        <v>108</v>
      </c>
      <c r="J483">
        <v>61</v>
      </c>
      <c r="K483">
        <v>76.25</v>
      </c>
      <c r="L483">
        <v>671</v>
      </c>
      <c r="M483">
        <v>838.75</v>
      </c>
      <c r="N483">
        <v>3</v>
      </c>
      <c r="O483" t="s">
        <v>129</v>
      </c>
      <c r="P483">
        <v>2022</v>
      </c>
    </row>
    <row r="484" spans="1:16" x14ac:dyDescent="0.3">
      <c r="A484" s="12">
        <v>44869</v>
      </c>
      <c r="B484" t="s">
        <v>21</v>
      </c>
      <c r="C484">
        <v>10</v>
      </c>
      <c r="D484" t="s">
        <v>107</v>
      </c>
      <c r="E484" t="s">
        <v>105</v>
      </c>
      <c r="F484">
        <v>0</v>
      </c>
      <c r="G484" t="s">
        <v>22</v>
      </c>
      <c r="H484" t="s">
        <v>7</v>
      </c>
      <c r="I484" t="s">
        <v>8</v>
      </c>
      <c r="J484">
        <v>83</v>
      </c>
      <c r="K484">
        <v>94.62</v>
      </c>
      <c r="L484">
        <v>830</v>
      </c>
      <c r="M484">
        <v>946.2</v>
      </c>
      <c r="N484">
        <v>4</v>
      </c>
      <c r="O484" t="s">
        <v>129</v>
      </c>
      <c r="P484">
        <v>2022</v>
      </c>
    </row>
    <row r="485" spans="1:16" x14ac:dyDescent="0.3">
      <c r="A485" s="12">
        <v>44870</v>
      </c>
      <c r="B485" t="s">
        <v>44</v>
      </c>
      <c r="C485">
        <v>15</v>
      </c>
      <c r="D485" t="s">
        <v>107</v>
      </c>
      <c r="E485" t="s">
        <v>106</v>
      </c>
      <c r="F485">
        <v>0</v>
      </c>
      <c r="G485" t="s">
        <v>45</v>
      </c>
      <c r="H485" t="s">
        <v>27</v>
      </c>
      <c r="I485" t="s">
        <v>109</v>
      </c>
      <c r="J485">
        <v>150</v>
      </c>
      <c r="K485">
        <v>210</v>
      </c>
      <c r="L485">
        <v>2250</v>
      </c>
      <c r="M485">
        <v>3150</v>
      </c>
      <c r="N485">
        <v>5</v>
      </c>
      <c r="O485" t="s">
        <v>129</v>
      </c>
      <c r="P485">
        <v>2022</v>
      </c>
    </row>
    <row r="486" spans="1:16" x14ac:dyDescent="0.3">
      <c r="A486" s="12">
        <v>44871</v>
      </c>
      <c r="B486" t="s">
        <v>95</v>
      </c>
      <c r="C486">
        <v>13</v>
      </c>
      <c r="D486" t="s">
        <v>107</v>
      </c>
      <c r="E486" t="s">
        <v>106</v>
      </c>
      <c r="F486">
        <v>0</v>
      </c>
      <c r="G486" t="s">
        <v>96</v>
      </c>
      <c r="H486" t="s">
        <v>84</v>
      </c>
      <c r="I486" t="s">
        <v>8</v>
      </c>
      <c r="J486">
        <v>67</v>
      </c>
      <c r="K486">
        <v>83.08</v>
      </c>
      <c r="L486">
        <v>871</v>
      </c>
      <c r="M486">
        <v>1080.04</v>
      </c>
      <c r="N486">
        <v>6</v>
      </c>
      <c r="O486" t="s">
        <v>129</v>
      </c>
      <c r="P486">
        <v>2022</v>
      </c>
    </row>
    <row r="487" spans="1:16" x14ac:dyDescent="0.3">
      <c r="A487" s="12">
        <v>44871</v>
      </c>
      <c r="B487" t="s">
        <v>36</v>
      </c>
      <c r="C487">
        <v>13</v>
      </c>
      <c r="D487" t="s">
        <v>105</v>
      </c>
      <c r="E487" t="s">
        <v>105</v>
      </c>
      <c r="F487">
        <v>0</v>
      </c>
      <c r="G487" t="s">
        <v>37</v>
      </c>
      <c r="H487" t="s">
        <v>27</v>
      </c>
      <c r="I487" t="s">
        <v>110</v>
      </c>
      <c r="J487">
        <v>12</v>
      </c>
      <c r="K487">
        <v>15.719999999999999</v>
      </c>
      <c r="L487">
        <v>156</v>
      </c>
      <c r="M487">
        <v>204.35999999999999</v>
      </c>
      <c r="N487">
        <v>6</v>
      </c>
      <c r="O487" t="s">
        <v>129</v>
      </c>
      <c r="P487">
        <v>2022</v>
      </c>
    </row>
    <row r="488" spans="1:16" x14ac:dyDescent="0.3">
      <c r="A488" s="12">
        <v>44871</v>
      </c>
      <c r="B488" t="s">
        <v>93</v>
      </c>
      <c r="C488">
        <v>13</v>
      </c>
      <c r="D488" t="s">
        <v>107</v>
      </c>
      <c r="E488" t="s">
        <v>106</v>
      </c>
      <c r="F488">
        <v>0</v>
      </c>
      <c r="G488" t="s">
        <v>94</v>
      </c>
      <c r="H488" t="s">
        <v>84</v>
      </c>
      <c r="I488" t="s">
        <v>109</v>
      </c>
      <c r="J488">
        <v>120</v>
      </c>
      <c r="K488">
        <v>162</v>
      </c>
      <c r="L488">
        <v>1560</v>
      </c>
      <c r="M488">
        <v>2106</v>
      </c>
      <c r="N488">
        <v>6</v>
      </c>
      <c r="O488" t="s">
        <v>129</v>
      </c>
      <c r="P488">
        <v>2022</v>
      </c>
    </row>
    <row r="489" spans="1:16" x14ac:dyDescent="0.3">
      <c r="A489" s="12">
        <v>44872</v>
      </c>
      <c r="B489" t="s">
        <v>89</v>
      </c>
      <c r="C489">
        <v>13</v>
      </c>
      <c r="D489" t="s">
        <v>105</v>
      </c>
      <c r="E489" t="s">
        <v>106</v>
      </c>
      <c r="F489">
        <v>0</v>
      </c>
      <c r="G489" t="s">
        <v>90</v>
      </c>
      <c r="H489" t="s">
        <v>84</v>
      </c>
      <c r="I489" t="s">
        <v>8</v>
      </c>
      <c r="J489">
        <v>90</v>
      </c>
      <c r="K489">
        <v>115.2</v>
      </c>
      <c r="L489">
        <v>1170</v>
      </c>
      <c r="M489">
        <v>1497.6000000000001</v>
      </c>
      <c r="N489">
        <v>7</v>
      </c>
      <c r="O489" t="s">
        <v>129</v>
      </c>
      <c r="P489">
        <v>2022</v>
      </c>
    </row>
    <row r="490" spans="1:16" x14ac:dyDescent="0.3">
      <c r="A490" s="12">
        <v>44873</v>
      </c>
      <c r="B490" t="s">
        <v>80</v>
      </c>
      <c r="C490">
        <v>11</v>
      </c>
      <c r="D490" t="s">
        <v>104</v>
      </c>
      <c r="E490" t="s">
        <v>106</v>
      </c>
      <c r="F490">
        <v>0</v>
      </c>
      <c r="G490" t="s">
        <v>81</v>
      </c>
      <c r="H490" t="s">
        <v>61</v>
      </c>
      <c r="I490" t="s">
        <v>8</v>
      </c>
      <c r="J490">
        <v>90</v>
      </c>
      <c r="K490">
        <v>96.3</v>
      </c>
      <c r="L490">
        <v>990</v>
      </c>
      <c r="M490">
        <v>1059.3</v>
      </c>
      <c r="N490">
        <v>8</v>
      </c>
      <c r="O490" t="s">
        <v>129</v>
      </c>
      <c r="P490">
        <v>2022</v>
      </c>
    </row>
    <row r="491" spans="1:16" x14ac:dyDescent="0.3">
      <c r="A491" s="12">
        <v>44873</v>
      </c>
      <c r="B491" t="s">
        <v>44</v>
      </c>
      <c r="C491">
        <v>10</v>
      </c>
      <c r="D491" t="s">
        <v>104</v>
      </c>
      <c r="E491" t="s">
        <v>105</v>
      </c>
      <c r="F491">
        <v>0</v>
      </c>
      <c r="G491" t="s">
        <v>45</v>
      </c>
      <c r="H491" t="s">
        <v>27</v>
      </c>
      <c r="I491" t="s">
        <v>109</v>
      </c>
      <c r="J491">
        <v>150</v>
      </c>
      <c r="K491">
        <v>210</v>
      </c>
      <c r="L491">
        <v>1500</v>
      </c>
      <c r="M491">
        <v>2100</v>
      </c>
      <c r="N491">
        <v>8</v>
      </c>
      <c r="O491" t="s">
        <v>129</v>
      </c>
      <c r="P491">
        <v>2022</v>
      </c>
    </row>
    <row r="492" spans="1:16" x14ac:dyDescent="0.3">
      <c r="A492" s="12">
        <v>44874</v>
      </c>
      <c r="B492" t="s">
        <v>62</v>
      </c>
      <c r="C492">
        <v>8</v>
      </c>
      <c r="D492" t="s">
        <v>105</v>
      </c>
      <c r="E492" t="s">
        <v>106</v>
      </c>
      <c r="F492">
        <v>0</v>
      </c>
      <c r="G492" t="s">
        <v>63</v>
      </c>
      <c r="H492" t="s">
        <v>61</v>
      </c>
      <c r="I492" t="s">
        <v>108</v>
      </c>
      <c r="J492">
        <v>48</v>
      </c>
      <c r="K492">
        <v>57.120000000000005</v>
      </c>
      <c r="L492">
        <v>384</v>
      </c>
      <c r="M492">
        <v>456.96000000000004</v>
      </c>
      <c r="N492">
        <v>9</v>
      </c>
      <c r="O492" t="s">
        <v>129</v>
      </c>
      <c r="P492">
        <v>2022</v>
      </c>
    </row>
    <row r="493" spans="1:16" x14ac:dyDescent="0.3">
      <c r="A493" s="12">
        <v>44875</v>
      </c>
      <c r="B493" t="s">
        <v>42</v>
      </c>
      <c r="C493">
        <v>7</v>
      </c>
      <c r="D493" t="s">
        <v>107</v>
      </c>
      <c r="E493" t="s">
        <v>105</v>
      </c>
      <c r="F493">
        <v>0</v>
      </c>
      <c r="G493" t="s">
        <v>43</v>
      </c>
      <c r="H493" t="s">
        <v>27</v>
      </c>
      <c r="I493" t="s">
        <v>110</v>
      </c>
      <c r="J493">
        <v>37</v>
      </c>
      <c r="K493">
        <v>49.21</v>
      </c>
      <c r="L493">
        <v>259</v>
      </c>
      <c r="M493">
        <v>344.47</v>
      </c>
      <c r="N493">
        <v>10</v>
      </c>
      <c r="O493" t="s">
        <v>129</v>
      </c>
      <c r="P493">
        <v>2022</v>
      </c>
    </row>
    <row r="494" spans="1:16" x14ac:dyDescent="0.3">
      <c r="A494" s="12">
        <v>44878</v>
      </c>
      <c r="B494" t="s">
        <v>62</v>
      </c>
      <c r="C494">
        <v>10</v>
      </c>
      <c r="D494" t="s">
        <v>104</v>
      </c>
      <c r="E494" t="s">
        <v>106</v>
      </c>
      <c r="F494">
        <v>0</v>
      </c>
      <c r="G494" t="s">
        <v>63</v>
      </c>
      <c r="H494" t="s">
        <v>61</v>
      </c>
      <c r="I494" t="s">
        <v>108</v>
      </c>
      <c r="J494">
        <v>48</v>
      </c>
      <c r="K494">
        <v>57.120000000000005</v>
      </c>
      <c r="L494">
        <v>480</v>
      </c>
      <c r="M494">
        <v>571.20000000000005</v>
      </c>
      <c r="N494">
        <v>13</v>
      </c>
      <c r="O494" t="s">
        <v>129</v>
      </c>
      <c r="P494">
        <v>2022</v>
      </c>
    </row>
    <row r="495" spans="1:16" x14ac:dyDescent="0.3">
      <c r="A495" s="12">
        <v>44879</v>
      </c>
      <c r="B495" t="s">
        <v>9</v>
      </c>
      <c r="C495">
        <v>1</v>
      </c>
      <c r="D495" t="s">
        <v>107</v>
      </c>
      <c r="E495" t="s">
        <v>106</v>
      </c>
      <c r="F495">
        <v>0</v>
      </c>
      <c r="G495" t="s">
        <v>10</v>
      </c>
      <c r="H495" t="s">
        <v>7</v>
      </c>
      <c r="I495" t="s">
        <v>8</v>
      </c>
      <c r="J495">
        <v>105</v>
      </c>
      <c r="K495">
        <v>142.80000000000001</v>
      </c>
      <c r="L495">
        <v>105</v>
      </c>
      <c r="M495">
        <v>142.80000000000001</v>
      </c>
      <c r="N495">
        <v>14</v>
      </c>
      <c r="O495" t="s">
        <v>129</v>
      </c>
      <c r="P495">
        <v>2022</v>
      </c>
    </row>
    <row r="496" spans="1:16" x14ac:dyDescent="0.3">
      <c r="A496" s="12">
        <v>44880</v>
      </c>
      <c r="B496" t="s">
        <v>30</v>
      </c>
      <c r="C496">
        <v>14</v>
      </c>
      <c r="D496" t="s">
        <v>107</v>
      </c>
      <c r="E496" t="s">
        <v>106</v>
      </c>
      <c r="F496">
        <v>0</v>
      </c>
      <c r="G496" t="s">
        <v>31</v>
      </c>
      <c r="H496" t="s">
        <v>27</v>
      </c>
      <c r="I496" t="s">
        <v>8</v>
      </c>
      <c r="J496">
        <v>73</v>
      </c>
      <c r="K496">
        <v>94.17</v>
      </c>
      <c r="L496">
        <v>1022</v>
      </c>
      <c r="M496">
        <v>1318.38</v>
      </c>
      <c r="N496">
        <v>15</v>
      </c>
      <c r="O496" t="s">
        <v>129</v>
      </c>
      <c r="P496">
        <v>2022</v>
      </c>
    </row>
    <row r="497" spans="1:16" x14ac:dyDescent="0.3">
      <c r="A497" s="12">
        <v>44881</v>
      </c>
      <c r="B497" t="s">
        <v>40</v>
      </c>
      <c r="C497">
        <v>8</v>
      </c>
      <c r="D497" t="s">
        <v>105</v>
      </c>
      <c r="E497" t="s">
        <v>105</v>
      </c>
      <c r="F497">
        <v>0</v>
      </c>
      <c r="G497" t="s">
        <v>41</v>
      </c>
      <c r="H497" t="s">
        <v>27</v>
      </c>
      <c r="I497" t="s">
        <v>109</v>
      </c>
      <c r="J497">
        <v>134</v>
      </c>
      <c r="K497">
        <v>156.78</v>
      </c>
      <c r="L497">
        <v>1072</v>
      </c>
      <c r="M497">
        <v>1254.24</v>
      </c>
      <c r="N497">
        <v>16</v>
      </c>
      <c r="O497" t="s">
        <v>129</v>
      </c>
      <c r="P497">
        <v>2022</v>
      </c>
    </row>
    <row r="498" spans="1:16" x14ac:dyDescent="0.3">
      <c r="A498" s="12">
        <v>44883</v>
      </c>
      <c r="B498" t="s">
        <v>76</v>
      </c>
      <c r="C498">
        <v>8</v>
      </c>
      <c r="D498" t="s">
        <v>107</v>
      </c>
      <c r="E498" t="s">
        <v>106</v>
      </c>
      <c r="F498">
        <v>0</v>
      </c>
      <c r="G498" t="s">
        <v>77</v>
      </c>
      <c r="H498" t="s">
        <v>61</v>
      </c>
      <c r="I498" t="s">
        <v>108</v>
      </c>
      <c r="J498">
        <v>55</v>
      </c>
      <c r="K498">
        <v>58.3</v>
      </c>
      <c r="L498">
        <v>440</v>
      </c>
      <c r="M498">
        <v>466.4</v>
      </c>
      <c r="N498">
        <v>18</v>
      </c>
      <c r="O498" t="s">
        <v>129</v>
      </c>
      <c r="P498">
        <v>2022</v>
      </c>
    </row>
    <row r="499" spans="1:16" x14ac:dyDescent="0.3">
      <c r="A499" s="12">
        <v>44886</v>
      </c>
      <c r="B499" t="s">
        <v>46</v>
      </c>
      <c r="C499">
        <v>6</v>
      </c>
      <c r="D499" t="s">
        <v>107</v>
      </c>
      <c r="E499" t="s">
        <v>106</v>
      </c>
      <c r="F499">
        <v>0</v>
      </c>
      <c r="G499" t="s">
        <v>47</v>
      </c>
      <c r="H499" t="s">
        <v>48</v>
      </c>
      <c r="I499" t="s">
        <v>108</v>
      </c>
      <c r="J499">
        <v>61</v>
      </c>
      <c r="K499">
        <v>76.25</v>
      </c>
      <c r="L499">
        <v>366</v>
      </c>
      <c r="M499">
        <v>457.5</v>
      </c>
      <c r="N499">
        <v>21</v>
      </c>
      <c r="O499" t="s">
        <v>129</v>
      </c>
      <c r="P499">
        <v>2022</v>
      </c>
    </row>
    <row r="500" spans="1:16" x14ac:dyDescent="0.3">
      <c r="A500" s="12">
        <v>44888</v>
      </c>
      <c r="B500" t="s">
        <v>80</v>
      </c>
      <c r="C500">
        <v>12</v>
      </c>
      <c r="D500" t="s">
        <v>105</v>
      </c>
      <c r="E500" t="s">
        <v>105</v>
      </c>
      <c r="F500">
        <v>0</v>
      </c>
      <c r="G500" t="s">
        <v>81</v>
      </c>
      <c r="H500" t="s">
        <v>61</v>
      </c>
      <c r="I500" t="s">
        <v>8</v>
      </c>
      <c r="J500">
        <v>90</v>
      </c>
      <c r="K500">
        <v>96.3</v>
      </c>
      <c r="L500">
        <v>1080</v>
      </c>
      <c r="M500">
        <v>1155.5999999999999</v>
      </c>
      <c r="N500">
        <v>23</v>
      </c>
      <c r="O500" t="s">
        <v>129</v>
      </c>
      <c r="P500">
        <v>2022</v>
      </c>
    </row>
    <row r="501" spans="1:16" x14ac:dyDescent="0.3">
      <c r="A501" s="12">
        <v>44890</v>
      </c>
      <c r="B501" t="s">
        <v>13</v>
      </c>
      <c r="C501">
        <v>5</v>
      </c>
      <c r="D501" t="s">
        <v>107</v>
      </c>
      <c r="E501" t="s">
        <v>106</v>
      </c>
      <c r="F501">
        <v>0</v>
      </c>
      <c r="G501" t="s">
        <v>14</v>
      </c>
      <c r="H501" t="s">
        <v>7</v>
      </c>
      <c r="I501" t="s">
        <v>108</v>
      </c>
      <c r="J501">
        <v>44</v>
      </c>
      <c r="K501">
        <v>48.84</v>
      </c>
      <c r="L501">
        <v>220</v>
      </c>
      <c r="M501">
        <v>244.20000000000002</v>
      </c>
      <c r="N501">
        <v>25</v>
      </c>
      <c r="O501" t="s">
        <v>129</v>
      </c>
      <c r="P501">
        <v>2022</v>
      </c>
    </row>
    <row r="502" spans="1:16" x14ac:dyDescent="0.3">
      <c r="A502" s="12">
        <v>44891</v>
      </c>
      <c r="B502" t="s">
        <v>72</v>
      </c>
      <c r="C502">
        <v>5</v>
      </c>
      <c r="D502" t="s">
        <v>107</v>
      </c>
      <c r="E502" t="s">
        <v>105</v>
      </c>
      <c r="F502">
        <v>0</v>
      </c>
      <c r="G502" t="s">
        <v>73</v>
      </c>
      <c r="H502" t="s">
        <v>61</v>
      </c>
      <c r="I502" t="s">
        <v>8</v>
      </c>
      <c r="J502">
        <v>89</v>
      </c>
      <c r="K502">
        <v>117.48</v>
      </c>
      <c r="L502">
        <v>445</v>
      </c>
      <c r="M502">
        <v>587.4</v>
      </c>
      <c r="N502">
        <v>26</v>
      </c>
      <c r="O502" t="s">
        <v>129</v>
      </c>
      <c r="P502">
        <v>2022</v>
      </c>
    </row>
    <row r="503" spans="1:16" x14ac:dyDescent="0.3">
      <c r="A503" s="12">
        <v>44892</v>
      </c>
      <c r="B503" t="s">
        <v>76</v>
      </c>
      <c r="C503">
        <v>15</v>
      </c>
      <c r="D503" t="s">
        <v>107</v>
      </c>
      <c r="E503" t="s">
        <v>105</v>
      </c>
      <c r="F503">
        <v>0</v>
      </c>
      <c r="G503" t="s">
        <v>77</v>
      </c>
      <c r="H503" t="s">
        <v>61</v>
      </c>
      <c r="I503" t="s">
        <v>108</v>
      </c>
      <c r="J503">
        <v>55</v>
      </c>
      <c r="K503">
        <v>58.3</v>
      </c>
      <c r="L503">
        <v>825</v>
      </c>
      <c r="M503">
        <v>874.5</v>
      </c>
      <c r="N503">
        <v>27</v>
      </c>
      <c r="O503" t="s">
        <v>129</v>
      </c>
      <c r="P503">
        <v>2022</v>
      </c>
    </row>
    <row r="504" spans="1:16" x14ac:dyDescent="0.3">
      <c r="A504" s="12">
        <v>44893</v>
      </c>
      <c r="B504" t="s">
        <v>70</v>
      </c>
      <c r="C504">
        <v>8</v>
      </c>
      <c r="D504" t="s">
        <v>107</v>
      </c>
      <c r="E504" t="s">
        <v>106</v>
      </c>
      <c r="F504">
        <v>0</v>
      </c>
      <c r="G504" t="s">
        <v>71</v>
      </c>
      <c r="H504" t="s">
        <v>61</v>
      </c>
      <c r="I504" t="s">
        <v>8</v>
      </c>
      <c r="J504">
        <v>93</v>
      </c>
      <c r="K504">
        <v>104.16</v>
      </c>
      <c r="L504">
        <v>744</v>
      </c>
      <c r="M504">
        <v>833.28</v>
      </c>
      <c r="N504">
        <v>28</v>
      </c>
      <c r="O504" t="s">
        <v>129</v>
      </c>
      <c r="P504">
        <v>2022</v>
      </c>
    </row>
    <row r="505" spans="1:16" x14ac:dyDescent="0.3">
      <c r="A505" s="12">
        <v>44895</v>
      </c>
      <c r="B505" t="s">
        <v>36</v>
      </c>
      <c r="C505">
        <v>2</v>
      </c>
      <c r="D505" t="s">
        <v>107</v>
      </c>
      <c r="E505" t="s">
        <v>105</v>
      </c>
      <c r="F505">
        <v>0</v>
      </c>
      <c r="G505" t="s">
        <v>37</v>
      </c>
      <c r="H505" t="s">
        <v>27</v>
      </c>
      <c r="I505" t="s">
        <v>110</v>
      </c>
      <c r="J505">
        <v>12</v>
      </c>
      <c r="K505">
        <v>15.719999999999999</v>
      </c>
      <c r="L505">
        <v>24</v>
      </c>
      <c r="M505">
        <v>31.439999999999998</v>
      </c>
      <c r="N505">
        <v>30</v>
      </c>
      <c r="O505" t="s">
        <v>129</v>
      </c>
      <c r="P505">
        <v>2022</v>
      </c>
    </row>
    <row r="506" spans="1:16" x14ac:dyDescent="0.3">
      <c r="A506" s="12">
        <v>44898</v>
      </c>
      <c r="B506" t="s">
        <v>64</v>
      </c>
      <c r="C506">
        <v>5</v>
      </c>
      <c r="D506" t="s">
        <v>104</v>
      </c>
      <c r="E506" t="s">
        <v>106</v>
      </c>
      <c r="F506">
        <v>0</v>
      </c>
      <c r="G506" t="s">
        <v>65</v>
      </c>
      <c r="H506" t="s">
        <v>61</v>
      </c>
      <c r="I506" t="s">
        <v>110</v>
      </c>
      <c r="J506">
        <v>37</v>
      </c>
      <c r="K506">
        <v>41.81</v>
      </c>
      <c r="L506">
        <v>185</v>
      </c>
      <c r="M506">
        <v>209.05</v>
      </c>
      <c r="N506">
        <v>3</v>
      </c>
      <c r="O506" t="s">
        <v>130</v>
      </c>
      <c r="P506">
        <v>2022</v>
      </c>
    </row>
    <row r="507" spans="1:16" x14ac:dyDescent="0.3">
      <c r="A507" s="12">
        <v>44899</v>
      </c>
      <c r="B507" t="s">
        <v>59</v>
      </c>
      <c r="C507">
        <v>10</v>
      </c>
      <c r="D507" t="s">
        <v>107</v>
      </c>
      <c r="E507" t="s">
        <v>106</v>
      </c>
      <c r="F507">
        <v>0</v>
      </c>
      <c r="G507" t="s">
        <v>60</v>
      </c>
      <c r="H507" t="s">
        <v>61</v>
      </c>
      <c r="I507" t="s">
        <v>110</v>
      </c>
      <c r="J507">
        <v>18</v>
      </c>
      <c r="K507">
        <v>24.66</v>
      </c>
      <c r="L507">
        <v>180</v>
      </c>
      <c r="M507">
        <v>246.6</v>
      </c>
      <c r="N507">
        <v>4</v>
      </c>
      <c r="O507" t="s">
        <v>130</v>
      </c>
      <c r="P507">
        <v>2022</v>
      </c>
    </row>
    <row r="508" spans="1:16" x14ac:dyDescent="0.3">
      <c r="A508" s="12">
        <v>44899</v>
      </c>
      <c r="B508" t="s">
        <v>97</v>
      </c>
      <c r="C508">
        <v>15</v>
      </c>
      <c r="D508" t="s">
        <v>107</v>
      </c>
      <c r="E508" t="s">
        <v>106</v>
      </c>
      <c r="F508">
        <v>0</v>
      </c>
      <c r="G508" t="s">
        <v>98</v>
      </c>
      <c r="H508" t="s">
        <v>84</v>
      </c>
      <c r="I508" t="s">
        <v>8</v>
      </c>
      <c r="J508">
        <v>76</v>
      </c>
      <c r="K508">
        <v>82.08</v>
      </c>
      <c r="L508">
        <v>1140</v>
      </c>
      <c r="M508">
        <v>1231.2</v>
      </c>
      <c r="N508">
        <v>4</v>
      </c>
      <c r="O508" t="s">
        <v>130</v>
      </c>
      <c r="P508">
        <v>2022</v>
      </c>
    </row>
    <row r="509" spans="1:16" x14ac:dyDescent="0.3">
      <c r="A509" s="12">
        <v>44902</v>
      </c>
      <c r="B509" t="s">
        <v>85</v>
      </c>
      <c r="C509">
        <v>12</v>
      </c>
      <c r="D509" t="s">
        <v>107</v>
      </c>
      <c r="E509" t="s">
        <v>106</v>
      </c>
      <c r="F509">
        <v>0</v>
      </c>
      <c r="G509" t="s">
        <v>86</v>
      </c>
      <c r="H509" t="s">
        <v>84</v>
      </c>
      <c r="I509" t="s">
        <v>8</v>
      </c>
      <c r="J509">
        <v>72</v>
      </c>
      <c r="K509">
        <v>79.92</v>
      </c>
      <c r="L509">
        <v>864</v>
      </c>
      <c r="M509">
        <v>959.04</v>
      </c>
      <c r="N509">
        <v>7</v>
      </c>
      <c r="O509" t="s">
        <v>130</v>
      </c>
      <c r="P509">
        <v>2022</v>
      </c>
    </row>
    <row r="510" spans="1:16" x14ac:dyDescent="0.3">
      <c r="A510" s="12">
        <v>44902</v>
      </c>
      <c r="B510" t="s">
        <v>38</v>
      </c>
      <c r="C510">
        <v>13</v>
      </c>
      <c r="D510" t="s">
        <v>107</v>
      </c>
      <c r="E510" t="s">
        <v>105</v>
      </c>
      <c r="F510">
        <v>0</v>
      </c>
      <c r="G510" t="s">
        <v>39</v>
      </c>
      <c r="H510" t="s">
        <v>27</v>
      </c>
      <c r="I510" t="s">
        <v>110</v>
      </c>
      <c r="J510">
        <v>13</v>
      </c>
      <c r="K510">
        <v>16.64</v>
      </c>
      <c r="L510">
        <v>169</v>
      </c>
      <c r="M510">
        <v>216.32</v>
      </c>
      <c r="N510">
        <v>7</v>
      </c>
      <c r="O510" t="s">
        <v>130</v>
      </c>
      <c r="P510">
        <v>2022</v>
      </c>
    </row>
    <row r="511" spans="1:16" x14ac:dyDescent="0.3">
      <c r="A511" s="12">
        <v>44902</v>
      </c>
      <c r="B511" t="s">
        <v>85</v>
      </c>
      <c r="C511">
        <v>5</v>
      </c>
      <c r="D511" t="s">
        <v>107</v>
      </c>
      <c r="E511" t="s">
        <v>106</v>
      </c>
      <c r="F511">
        <v>0</v>
      </c>
      <c r="G511" t="s">
        <v>86</v>
      </c>
      <c r="H511" t="s">
        <v>84</v>
      </c>
      <c r="I511" t="s">
        <v>8</v>
      </c>
      <c r="J511">
        <v>72</v>
      </c>
      <c r="K511">
        <v>79.92</v>
      </c>
      <c r="L511">
        <v>360</v>
      </c>
      <c r="M511">
        <v>399.6</v>
      </c>
      <c r="N511">
        <v>7</v>
      </c>
      <c r="O511" t="s">
        <v>130</v>
      </c>
      <c r="P511">
        <v>2022</v>
      </c>
    </row>
    <row r="512" spans="1:16" x14ac:dyDescent="0.3">
      <c r="A512" s="12">
        <v>44906</v>
      </c>
      <c r="B512" t="s">
        <v>62</v>
      </c>
      <c r="C512">
        <v>5</v>
      </c>
      <c r="D512" t="s">
        <v>107</v>
      </c>
      <c r="E512" t="s">
        <v>105</v>
      </c>
      <c r="F512">
        <v>0</v>
      </c>
      <c r="G512" t="s">
        <v>63</v>
      </c>
      <c r="H512" t="s">
        <v>61</v>
      </c>
      <c r="I512" t="s">
        <v>108</v>
      </c>
      <c r="J512">
        <v>48</v>
      </c>
      <c r="K512">
        <v>57.120000000000005</v>
      </c>
      <c r="L512">
        <v>240</v>
      </c>
      <c r="M512">
        <v>285.60000000000002</v>
      </c>
      <c r="N512">
        <v>11</v>
      </c>
      <c r="O512" t="s">
        <v>130</v>
      </c>
      <c r="P512">
        <v>2022</v>
      </c>
    </row>
    <row r="513" spans="1:16" x14ac:dyDescent="0.3">
      <c r="A513" s="12">
        <v>44906</v>
      </c>
      <c r="B513" t="s">
        <v>32</v>
      </c>
      <c r="C513">
        <v>9</v>
      </c>
      <c r="D513" t="s">
        <v>104</v>
      </c>
      <c r="E513" t="s">
        <v>105</v>
      </c>
      <c r="F513">
        <v>0</v>
      </c>
      <c r="G513" t="s">
        <v>33</v>
      </c>
      <c r="H513" t="s">
        <v>27</v>
      </c>
      <c r="I513" t="s">
        <v>8</v>
      </c>
      <c r="J513">
        <v>112</v>
      </c>
      <c r="K513">
        <v>122.08</v>
      </c>
      <c r="L513">
        <v>1008</v>
      </c>
      <c r="M513">
        <v>1098.72</v>
      </c>
      <c r="N513">
        <v>11</v>
      </c>
      <c r="O513" t="s">
        <v>130</v>
      </c>
      <c r="P513">
        <v>2022</v>
      </c>
    </row>
    <row r="514" spans="1:16" x14ac:dyDescent="0.3">
      <c r="A514" s="12">
        <v>44906</v>
      </c>
      <c r="B514" t="s">
        <v>34</v>
      </c>
      <c r="C514">
        <v>10</v>
      </c>
      <c r="D514" t="s">
        <v>105</v>
      </c>
      <c r="E514" t="s">
        <v>106</v>
      </c>
      <c r="F514">
        <v>0</v>
      </c>
      <c r="G514" t="s">
        <v>35</v>
      </c>
      <c r="H514" t="s">
        <v>27</v>
      </c>
      <c r="I514" t="s">
        <v>8</v>
      </c>
      <c r="J514">
        <v>112</v>
      </c>
      <c r="K514">
        <v>146.72</v>
      </c>
      <c r="L514">
        <v>1120</v>
      </c>
      <c r="M514">
        <v>1467.2</v>
      </c>
      <c r="N514">
        <v>11</v>
      </c>
      <c r="O514" t="s">
        <v>130</v>
      </c>
      <c r="P514">
        <v>2022</v>
      </c>
    </row>
    <row r="515" spans="1:16" x14ac:dyDescent="0.3">
      <c r="A515" s="12">
        <v>44907</v>
      </c>
      <c r="B515" t="s">
        <v>68</v>
      </c>
      <c r="C515">
        <v>9</v>
      </c>
      <c r="D515" t="s">
        <v>104</v>
      </c>
      <c r="E515" t="s">
        <v>106</v>
      </c>
      <c r="F515">
        <v>0</v>
      </c>
      <c r="G515" t="s">
        <v>69</v>
      </c>
      <c r="H515" t="s">
        <v>61</v>
      </c>
      <c r="I515" t="s">
        <v>109</v>
      </c>
      <c r="J515">
        <v>148</v>
      </c>
      <c r="K515">
        <v>201.28</v>
      </c>
      <c r="L515">
        <v>1332</v>
      </c>
      <c r="M515">
        <v>1811.52</v>
      </c>
      <c r="N515">
        <v>12</v>
      </c>
      <c r="O515" t="s">
        <v>130</v>
      </c>
      <c r="P515">
        <v>2022</v>
      </c>
    </row>
    <row r="516" spans="1:16" x14ac:dyDescent="0.3">
      <c r="A516" s="12">
        <v>44907</v>
      </c>
      <c r="B516" t="s">
        <v>91</v>
      </c>
      <c r="C516">
        <v>10</v>
      </c>
      <c r="D516" t="s">
        <v>104</v>
      </c>
      <c r="E516" t="s">
        <v>105</v>
      </c>
      <c r="F516">
        <v>0</v>
      </c>
      <c r="G516" t="s">
        <v>92</v>
      </c>
      <c r="H516" t="s">
        <v>84</v>
      </c>
      <c r="I516" t="s">
        <v>109</v>
      </c>
      <c r="J516">
        <v>138</v>
      </c>
      <c r="K516">
        <v>173.88</v>
      </c>
      <c r="L516">
        <v>1380</v>
      </c>
      <c r="M516">
        <v>1738.8</v>
      </c>
      <c r="N516">
        <v>12</v>
      </c>
      <c r="O516" t="s">
        <v>130</v>
      </c>
      <c r="P516">
        <v>2022</v>
      </c>
    </row>
    <row r="517" spans="1:16" x14ac:dyDescent="0.3">
      <c r="A517" s="12">
        <v>44909</v>
      </c>
      <c r="B517" t="s">
        <v>15</v>
      </c>
      <c r="C517">
        <v>4</v>
      </c>
      <c r="D517" t="s">
        <v>107</v>
      </c>
      <c r="E517" t="s">
        <v>106</v>
      </c>
      <c r="F517">
        <v>0</v>
      </c>
      <c r="G517" t="s">
        <v>16</v>
      </c>
      <c r="H517" t="s">
        <v>7</v>
      </c>
      <c r="I517" t="s">
        <v>109</v>
      </c>
      <c r="J517">
        <v>133</v>
      </c>
      <c r="K517">
        <v>155.61000000000001</v>
      </c>
      <c r="L517">
        <v>532</v>
      </c>
      <c r="M517">
        <v>622.44000000000005</v>
      </c>
      <c r="N517">
        <v>14</v>
      </c>
      <c r="O517" t="s">
        <v>130</v>
      </c>
      <c r="P517">
        <v>2022</v>
      </c>
    </row>
    <row r="518" spans="1:16" x14ac:dyDescent="0.3">
      <c r="A518" s="12">
        <v>44910</v>
      </c>
      <c r="B518" t="s">
        <v>23</v>
      </c>
      <c r="C518">
        <v>13</v>
      </c>
      <c r="D518" t="s">
        <v>107</v>
      </c>
      <c r="E518" t="s">
        <v>105</v>
      </c>
      <c r="F518">
        <v>0</v>
      </c>
      <c r="G518" t="s">
        <v>24</v>
      </c>
      <c r="H518" t="s">
        <v>7</v>
      </c>
      <c r="I518" t="s">
        <v>110</v>
      </c>
      <c r="J518">
        <v>6</v>
      </c>
      <c r="K518">
        <v>7.8599999999999994</v>
      </c>
      <c r="L518">
        <v>78</v>
      </c>
      <c r="M518">
        <v>102.17999999999999</v>
      </c>
      <c r="N518">
        <v>15</v>
      </c>
      <c r="O518" t="s">
        <v>130</v>
      </c>
      <c r="P518">
        <v>2022</v>
      </c>
    </row>
    <row r="519" spans="1:16" x14ac:dyDescent="0.3">
      <c r="A519" s="12">
        <v>44914</v>
      </c>
      <c r="B519" t="s">
        <v>97</v>
      </c>
      <c r="C519">
        <v>7</v>
      </c>
      <c r="D519" t="s">
        <v>107</v>
      </c>
      <c r="E519" t="s">
        <v>105</v>
      </c>
      <c r="F519">
        <v>0</v>
      </c>
      <c r="G519" t="s">
        <v>98</v>
      </c>
      <c r="H519" t="s">
        <v>84</v>
      </c>
      <c r="I519" t="s">
        <v>8</v>
      </c>
      <c r="J519">
        <v>76</v>
      </c>
      <c r="K519">
        <v>82.08</v>
      </c>
      <c r="L519">
        <v>532</v>
      </c>
      <c r="M519">
        <v>574.55999999999995</v>
      </c>
      <c r="N519">
        <v>19</v>
      </c>
      <c r="O519" t="s">
        <v>130</v>
      </c>
      <c r="P519">
        <v>2022</v>
      </c>
    </row>
    <row r="520" spans="1:16" x14ac:dyDescent="0.3">
      <c r="A520" s="12">
        <v>44914</v>
      </c>
      <c r="B520" t="s">
        <v>28</v>
      </c>
      <c r="C520">
        <v>14</v>
      </c>
      <c r="D520" t="s">
        <v>107</v>
      </c>
      <c r="E520" t="s">
        <v>106</v>
      </c>
      <c r="F520">
        <v>0</v>
      </c>
      <c r="G520" t="s">
        <v>29</v>
      </c>
      <c r="H520" t="s">
        <v>27</v>
      </c>
      <c r="I520" t="s">
        <v>108</v>
      </c>
      <c r="J520">
        <v>44</v>
      </c>
      <c r="K520">
        <v>48.4</v>
      </c>
      <c r="L520">
        <v>616</v>
      </c>
      <c r="M520">
        <v>677.6</v>
      </c>
      <c r="N520">
        <v>19</v>
      </c>
      <c r="O520" t="s">
        <v>130</v>
      </c>
      <c r="P520">
        <v>2022</v>
      </c>
    </row>
    <row r="521" spans="1:16" x14ac:dyDescent="0.3">
      <c r="A521" s="12">
        <v>44914</v>
      </c>
      <c r="B521" t="s">
        <v>23</v>
      </c>
      <c r="C521">
        <v>11</v>
      </c>
      <c r="D521" t="s">
        <v>105</v>
      </c>
      <c r="E521" t="s">
        <v>105</v>
      </c>
      <c r="F521">
        <v>0</v>
      </c>
      <c r="G521" t="s">
        <v>24</v>
      </c>
      <c r="H521" t="s">
        <v>7</v>
      </c>
      <c r="I521" t="s">
        <v>110</v>
      </c>
      <c r="J521">
        <v>6</v>
      </c>
      <c r="K521">
        <v>7.8599999999999994</v>
      </c>
      <c r="L521">
        <v>66</v>
      </c>
      <c r="M521">
        <v>86.46</v>
      </c>
      <c r="N521">
        <v>19</v>
      </c>
      <c r="O521" t="s">
        <v>130</v>
      </c>
      <c r="P521">
        <v>2022</v>
      </c>
    </row>
    <row r="522" spans="1:16" x14ac:dyDescent="0.3">
      <c r="A522" s="12">
        <v>44916</v>
      </c>
      <c r="B522" t="s">
        <v>17</v>
      </c>
      <c r="C522">
        <v>10</v>
      </c>
      <c r="D522" t="s">
        <v>107</v>
      </c>
      <c r="E522" t="s">
        <v>105</v>
      </c>
      <c r="F522">
        <v>0</v>
      </c>
      <c r="G522" t="s">
        <v>18</v>
      </c>
      <c r="H522" t="s">
        <v>7</v>
      </c>
      <c r="I522" t="s">
        <v>8</v>
      </c>
      <c r="J522">
        <v>75</v>
      </c>
      <c r="K522">
        <v>85.5</v>
      </c>
      <c r="L522">
        <v>750</v>
      </c>
      <c r="M522">
        <v>855</v>
      </c>
      <c r="N522">
        <v>21</v>
      </c>
      <c r="O522" t="s">
        <v>130</v>
      </c>
      <c r="P522">
        <v>2022</v>
      </c>
    </row>
    <row r="523" spans="1:16" x14ac:dyDescent="0.3">
      <c r="A523" s="12">
        <v>44924</v>
      </c>
      <c r="B523" t="s">
        <v>21</v>
      </c>
      <c r="C523">
        <v>15</v>
      </c>
      <c r="D523" t="s">
        <v>107</v>
      </c>
      <c r="E523" t="s">
        <v>105</v>
      </c>
      <c r="F523">
        <v>0</v>
      </c>
      <c r="G523" t="s">
        <v>22</v>
      </c>
      <c r="H523" t="s">
        <v>7</v>
      </c>
      <c r="I523" t="s">
        <v>8</v>
      </c>
      <c r="J523">
        <v>83</v>
      </c>
      <c r="K523">
        <v>94.62</v>
      </c>
      <c r="L523">
        <v>1245</v>
      </c>
      <c r="M523">
        <v>1419.3000000000002</v>
      </c>
      <c r="N523">
        <v>29</v>
      </c>
      <c r="O523" t="s">
        <v>130</v>
      </c>
      <c r="P523">
        <v>2022</v>
      </c>
    </row>
    <row r="524" spans="1:16" x14ac:dyDescent="0.3">
      <c r="A524" s="12">
        <v>44924</v>
      </c>
      <c r="B524" t="s">
        <v>93</v>
      </c>
      <c r="C524">
        <v>1</v>
      </c>
      <c r="D524" t="s">
        <v>104</v>
      </c>
      <c r="E524" t="s">
        <v>106</v>
      </c>
      <c r="F524">
        <v>0</v>
      </c>
      <c r="G524" t="s">
        <v>94</v>
      </c>
      <c r="H524" t="s">
        <v>84</v>
      </c>
      <c r="I524" t="s">
        <v>109</v>
      </c>
      <c r="J524">
        <v>120</v>
      </c>
      <c r="K524">
        <v>162</v>
      </c>
      <c r="L524">
        <v>120</v>
      </c>
      <c r="M524">
        <v>162</v>
      </c>
      <c r="N524">
        <v>29</v>
      </c>
      <c r="O524" t="s">
        <v>130</v>
      </c>
      <c r="P524">
        <v>2022</v>
      </c>
    </row>
    <row r="525" spans="1:16" x14ac:dyDescent="0.3">
      <c r="A525" s="12">
        <v>44925</v>
      </c>
      <c r="B525" t="s">
        <v>91</v>
      </c>
      <c r="C525">
        <v>14</v>
      </c>
      <c r="D525" t="s">
        <v>107</v>
      </c>
      <c r="E525" t="s">
        <v>105</v>
      </c>
      <c r="F525">
        <v>0</v>
      </c>
      <c r="G525" t="s">
        <v>92</v>
      </c>
      <c r="H525" t="s">
        <v>84</v>
      </c>
      <c r="I525" t="s">
        <v>109</v>
      </c>
      <c r="J525">
        <v>138</v>
      </c>
      <c r="K525">
        <v>173.88</v>
      </c>
      <c r="L525">
        <v>1932</v>
      </c>
      <c r="M525">
        <v>2434.3199999999997</v>
      </c>
      <c r="N525">
        <v>30</v>
      </c>
      <c r="O525" t="s">
        <v>130</v>
      </c>
      <c r="P525">
        <v>2022</v>
      </c>
    </row>
    <row r="526" spans="1:16" x14ac:dyDescent="0.3">
      <c r="A526" s="12">
        <v>44926</v>
      </c>
      <c r="B526" t="s">
        <v>74</v>
      </c>
      <c r="C526">
        <v>12</v>
      </c>
      <c r="D526" t="s">
        <v>105</v>
      </c>
      <c r="E526" t="s">
        <v>105</v>
      </c>
      <c r="F526">
        <v>0</v>
      </c>
      <c r="G526" t="s">
        <v>75</v>
      </c>
      <c r="H526" t="s">
        <v>61</v>
      </c>
      <c r="I526" t="s">
        <v>8</v>
      </c>
      <c r="J526">
        <v>95</v>
      </c>
      <c r="K526">
        <v>119.7</v>
      </c>
      <c r="L526">
        <v>1140</v>
      </c>
      <c r="M526">
        <v>1436.4</v>
      </c>
      <c r="N526">
        <v>31</v>
      </c>
      <c r="O526" t="s">
        <v>130</v>
      </c>
      <c r="P526">
        <v>2022</v>
      </c>
    </row>
    <row r="527" spans="1:16" x14ac:dyDescent="0.3">
      <c r="A527" s="12">
        <v>44926</v>
      </c>
      <c r="B527" t="s">
        <v>28</v>
      </c>
      <c r="C527">
        <v>6</v>
      </c>
      <c r="D527" t="s">
        <v>105</v>
      </c>
      <c r="E527" t="s">
        <v>105</v>
      </c>
      <c r="F527">
        <v>0</v>
      </c>
      <c r="G527" t="s">
        <v>29</v>
      </c>
      <c r="H527" t="s">
        <v>27</v>
      </c>
      <c r="I527" t="s">
        <v>108</v>
      </c>
      <c r="J527">
        <v>44</v>
      </c>
      <c r="K527">
        <v>48.4</v>
      </c>
      <c r="L527">
        <v>264</v>
      </c>
      <c r="M527">
        <v>290.39999999999998</v>
      </c>
      <c r="N527">
        <v>31</v>
      </c>
      <c r="O527" t="s">
        <v>130</v>
      </c>
      <c r="P527">
        <v>2022</v>
      </c>
    </row>
    <row r="528" spans="1:16" x14ac:dyDescent="0.3">
      <c r="A528" s="12">
        <v>44926</v>
      </c>
      <c r="B528" t="s">
        <v>28</v>
      </c>
      <c r="C528">
        <v>3</v>
      </c>
      <c r="D528" t="s">
        <v>104</v>
      </c>
      <c r="E528" t="s">
        <v>106</v>
      </c>
      <c r="F528">
        <v>0</v>
      </c>
      <c r="G528" t="s">
        <v>29</v>
      </c>
      <c r="H528" t="s">
        <v>27</v>
      </c>
      <c r="I528" t="s">
        <v>108</v>
      </c>
      <c r="J528">
        <v>44</v>
      </c>
      <c r="K528">
        <v>48.4</v>
      </c>
      <c r="L528">
        <v>132</v>
      </c>
      <c r="M528">
        <v>145.19999999999999</v>
      </c>
      <c r="N528">
        <v>31</v>
      </c>
      <c r="O528" t="s">
        <v>130</v>
      </c>
      <c r="P528">
        <v>2022</v>
      </c>
    </row>
    <row r="529" spans="1:16" x14ac:dyDescent="0.3">
      <c r="A529" s="12">
        <v>44926</v>
      </c>
      <c r="B529" t="s">
        <v>28</v>
      </c>
      <c r="C529">
        <v>4</v>
      </c>
      <c r="D529" t="s">
        <v>107</v>
      </c>
      <c r="E529" t="s">
        <v>105</v>
      </c>
      <c r="F529">
        <v>0</v>
      </c>
      <c r="G529" t="s">
        <v>29</v>
      </c>
      <c r="H529" t="s">
        <v>27</v>
      </c>
      <c r="I529" t="s">
        <v>108</v>
      </c>
      <c r="J529">
        <v>44</v>
      </c>
      <c r="K529">
        <v>48.4</v>
      </c>
      <c r="L529">
        <v>176</v>
      </c>
      <c r="M529">
        <v>193.6</v>
      </c>
      <c r="N529">
        <v>31</v>
      </c>
      <c r="O529" t="s">
        <v>130</v>
      </c>
      <c r="P529">
        <v>2022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C1D09-A753-43A8-A608-BCFFB7C72A94}">
  <dimension ref="A1"/>
  <sheetViews>
    <sheetView tabSelected="1" zoomScale="70" zoomScaleNormal="70" workbookViewId="0">
      <selection activeCell="V20" sqref="V20"/>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4</xdr:col>
                    <xdr:colOff>403860</xdr:colOff>
                    <xdr:row>11</xdr:row>
                    <xdr:rowOff>114300</xdr:rowOff>
                  </from>
                  <to>
                    <xdr:col>5</xdr:col>
                    <xdr:colOff>91440</xdr:colOff>
                    <xdr:row>12</xdr:row>
                    <xdr:rowOff>152400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6</xdr:col>
                    <xdr:colOff>403860</xdr:colOff>
                    <xdr:row>11</xdr:row>
                    <xdr:rowOff>114300</xdr:rowOff>
                  </from>
                  <to>
                    <xdr:col>7</xdr:col>
                    <xdr:colOff>91440</xdr:colOff>
                    <xdr:row>12</xdr:row>
                    <xdr:rowOff>152400</xdr:rowOff>
                  </to>
                </anchor>
              </controlPr>
            </control>
          </mc:Choice>
        </mc:AlternateContent>
        <mc:AlternateContent xmlns:mc="http://schemas.openxmlformats.org/markup-compatibility/2006">
          <mc:Choice Requires="x14">
            <control shapeId="5124" r:id="rId6" name="Spinner 4">
              <controlPr defaultSize="0" autoPict="0">
                <anchor moveWithCells="1" sizeWithCells="1">
                  <from>
                    <xdr:col>8</xdr:col>
                    <xdr:colOff>274320</xdr:colOff>
                    <xdr:row>11</xdr:row>
                    <xdr:rowOff>129540</xdr:rowOff>
                  </from>
                  <to>
                    <xdr:col>8</xdr:col>
                    <xdr:colOff>419100</xdr:colOff>
                    <xdr:row>23</xdr:row>
                    <xdr:rowOff>38100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B45F-D2D7-400B-8F1E-E0510A9CED77}">
  <dimension ref="A1:AK89"/>
  <sheetViews>
    <sheetView topLeftCell="W1" workbookViewId="0">
      <selection activeCell="V20" sqref="V20"/>
    </sheetView>
  </sheetViews>
  <sheetFormatPr defaultRowHeight="14.4" x14ac:dyDescent="0.3"/>
  <cols>
    <col min="1" max="1" width="6.44140625" bestFit="1" customWidth="1"/>
    <col min="2" max="2" width="9" style="13" bestFit="1" customWidth="1"/>
    <col min="3" max="3" width="8.88671875" customWidth="1"/>
    <col min="4" max="4" width="26.44140625" bestFit="1" customWidth="1"/>
    <col min="5" max="5" width="26.77734375" bestFit="1" customWidth="1"/>
    <col min="6" max="6" width="15.77734375" customWidth="1"/>
    <col min="7" max="7" width="9" bestFit="1" customWidth="1"/>
    <col min="8" max="8" width="26.77734375" bestFit="1" customWidth="1"/>
    <col min="9" max="9" width="26.44140625" bestFit="1" customWidth="1"/>
    <col min="11" max="11" width="12.109375" bestFit="1" customWidth="1"/>
    <col min="12" max="12" width="26.77734375" bestFit="1" customWidth="1"/>
    <col min="13" max="13" width="16.33203125" bestFit="1" customWidth="1"/>
    <col min="15" max="15" width="10.77734375" bestFit="1" customWidth="1"/>
    <col min="16" max="16" width="10" style="13" bestFit="1" customWidth="1"/>
    <col min="17" max="18" width="9" customWidth="1"/>
    <col min="19" max="19" width="9.77734375" customWidth="1"/>
    <col min="20" max="20" width="10.5546875" style="13" customWidth="1"/>
    <col min="21" max="21" width="9.88671875" customWidth="1"/>
    <col min="22" max="22" width="11.21875" bestFit="1" customWidth="1"/>
    <col min="23" max="23" width="9" bestFit="1" customWidth="1"/>
    <col min="25" max="25" width="16.33203125" bestFit="1" customWidth="1"/>
    <col min="26" max="26" width="9" style="16" bestFit="1" customWidth="1"/>
    <col min="29" max="29" width="10" bestFit="1" customWidth="1"/>
    <col min="30" max="30" width="16.44140625" customWidth="1"/>
    <col min="32" max="32" width="12.44140625" customWidth="1"/>
  </cols>
  <sheetData>
    <row r="1" spans="1:37" x14ac:dyDescent="0.3">
      <c r="A1" s="18" t="s">
        <v>134</v>
      </c>
      <c r="B1" s="18"/>
      <c r="D1" t="s">
        <v>136</v>
      </c>
      <c r="AC1" t="b">
        <v>1</v>
      </c>
      <c r="AD1" t="b">
        <v>1</v>
      </c>
      <c r="AJ1">
        <v>17</v>
      </c>
    </row>
    <row r="2" spans="1:37" x14ac:dyDescent="0.3">
      <c r="A2" s="9" t="s">
        <v>135</v>
      </c>
      <c r="B2" s="13" t="s">
        <v>133</v>
      </c>
      <c r="D2" t="s">
        <v>131</v>
      </c>
      <c r="E2" t="s">
        <v>132</v>
      </c>
      <c r="G2" s="18" t="s">
        <v>134</v>
      </c>
      <c r="H2" s="18"/>
      <c r="O2" s="18" t="s">
        <v>134</v>
      </c>
      <c r="P2" s="18"/>
      <c r="Q2" s="11"/>
      <c r="R2" s="11"/>
      <c r="S2" s="11" t="str">
        <f ca="1">VLOOKUP(1,$R3:$T7,2,0)</f>
        <v>Category03</v>
      </c>
      <c r="T2" s="15">
        <f ca="1">VLOOKUP(1,$R3:$T7,3,0)</f>
        <v>13823.06</v>
      </c>
      <c r="V2" s="18" t="s">
        <v>134</v>
      </c>
      <c r="W2" s="18"/>
      <c r="Y2" s="18" t="s">
        <v>134</v>
      </c>
      <c r="Z2" s="18"/>
      <c r="AA2" t="s">
        <v>146</v>
      </c>
      <c r="AB2" t="s">
        <v>142</v>
      </c>
      <c r="AC2" t="s">
        <v>147</v>
      </c>
      <c r="AD2" t="s">
        <v>148</v>
      </c>
      <c r="AF2" t="str">
        <f ca="1">VLOOKUP(1,AE:AH,2,0)</f>
        <v>P0024</v>
      </c>
      <c r="AG2">
        <f ca="1">VLOOKUP(1,AE:AH,3,0)</f>
        <v>6435.3600000000006</v>
      </c>
      <c r="AH2">
        <f ca="1">VLOOKUP(1,AE:AH,4,0)</f>
        <v>41</v>
      </c>
    </row>
    <row r="3" spans="1:37" x14ac:dyDescent="0.3">
      <c r="A3" s="10">
        <v>2</v>
      </c>
      <c r="B3" s="13">
        <v>1198.8</v>
      </c>
      <c r="D3">
        <v>33428</v>
      </c>
      <c r="E3">
        <v>40071.970000000008</v>
      </c>
      <c r="G3" s="9" t="s">
        <v>142</v>
      </c>
      <c r="H3" t="s">
        <v>132</v>
      </c>
      <c r="I3" t="s">
        <v>131</v>
      </c>
      <c r="K3" t="s">
        <v>134</v>
      </c>
      <c r="O3" s="9" t="s">
        <v>139</v>
      </c>
      <c r="P3" s="13" t="s">
        <v>133</v>
      </c>
      <c r="R3">
        <f ca="1">RANK(T3,$T$3:$T$7,0)</f>
        <v>4</v>
      </c>
      <c r="S3" t="str" cm="1">
        <f t="array" aca="1" ref="S3:S7" ca="1">OFFSET($O$3,1,0,COUNT($P:$P))</f>
        <v>Category01</v>
      </c>
      <c r="T3" s="13" cm="1">
        <f t="array" aca="1" ref="T3:T7" ca="1">OFFSET($O$3,1,1,COUNT($P:$P))</f>
        <v>3344.76</v>
      </c>
      <c r="V3" s="9" t="s">
        <v>141</v>
      </c>
      <c r="W3" t="s">
        <v>133</v>
      </c>
      <c r="Y3" s="9" t="s">
        <v>140</v>
      </c>
      <c r="Z3" t="s">
        <v>133</v>
      </c>
      <c r="AB3" s="10" t="s">
        <v>119</v>
      </c>
      <c r="AC3" s="13">
        <f>IF($AC$1=TRUE,VLOOKUP(AB3,G3:I15,2,0),NA())</f>
        <v>5161.6399999999994</v>
      </c>
      <c r="AD3" s="13">
        <f>IF($AD$1=TRUE,VLOOKUP(AB3,G3:I15,2,0),NA())</f>
        <v>5161.6399999999994</v>
      </c>
      <c r="AE3">
        <f t="shared" ref="AE3:AE34" ca="1" si="0">RANK(AG3,$AG$3:$AG$88,0)</f>
        <v>16</v>
      </c>
      <c r="AF3" t="str" cm="1">
        <f t="array" aca="1" ref="AF3:AF32" ca="1">OFFSET($K$4,1,0,COUNT($L:$L))</f>
        <v>P0003</v>
      </c>
      <c r="AG3" cm="1">
        <f t="array" aca="1" ref="AG3:AG32" ca="1">OFFSET($K$4,1,1,COUNT($L:$L))</f>
        <v>647.52</v>
      </c>
      <c r="AH3" cm="1">
        <f t="array" aca="1" ref="AH3:AH32" ca="1">OFFSET($K$4,1,2,COUNT($L:$L))</f>
        <v>8</v>
      </c>
      <c r="AJ3" t="str" cm="1">
        <f t="array" aca="1" ref="AJ3:AJ12" ca="1">OFFSET($K$4,1,0,10)</f>
        <v>P0003</v>
      </c>
      <c r="AK3" t="str" cm="1">
        <f t="array" aca="1" ref="AK3:AK12" ca="1">OFFSET($K$4,AJ2,1,10)</f>
        <v>Sum of TOTAL SELLING VALUE</v>
      </c>
    </row>
    <row r="4" spans="1:37" x14ac:dyDescent="0.3">
      <c r="A4" s="10">
        <v>12</v>
      </c>
      <c r="B4" s="13">
        <v>1620</v>
      </c>
      <c r="G4" s="10" t="s">
        <v>119</v>
      </c>
      <c r="H4">
        <v>5161.6399999999994</v>
      </c>
      <c r="I4">
        <v>4414</v>
      </c>
      <c r="K4" s="9" t="s">
        <v>138</v>
      </c>
      <c r="L4" t="s">
        <v>132</v>
      </c>
      <c r="M4" t="s">
        <v>137</v>
      </c>
      <c r="O4" s="10" t="s">
        <v>7</v>
      </c>
      <c r="P4" s="13">
        <v>3344.76</v>
      </c>
      <c r="R4">
        <f t="shared" ref="R4:R7" ca="1" si="1">RANK(T4,$T$3:$T$7,0)</f>
        <v>5</v>
      </c>
      <c r="S4" t="str">
        <f ca="1"/>
        <v>Category02</v>
      </c>
      <c r="T4" s="13">
        <f ca="1"/>
        <v>2266.31</v>
      </c>
      <c r="V4" s="10" t="s">
        <v>107</v>
      </c>
      <c r="W4">
        <v>37708.519999999997</v>
      </c>
      <c r="Y4" s="10" t="s">
        <v>106</v>
      </c>
      <c r="Z4">
        <v>40071.970000000008</v>
      </c>
      <c r="AB4" s="10" t="s">
        <v>120</v>
      </c>
      <c r="AC4" s="13">
        <f t="shared" ref="AC4:AC14" si="2">IF($AC$1=TRUE,VLOOKUP(AB4,G4:I16,2,0),NA())</f>
        <v>7630.78</v>
      </c>
      <c r="AD4" s="13">
        <f t="shared" ref="AD4:AD14" si="3">IF($AD$1=TRUE,VLOOKUP(AB4,G4:I16,2,0),NA())</f>
        <v>7630.78</v>
      </c>
      <c r="AE4">
        <f t="shared" ca="1" si="0"/>
        <v>19</v>
      </c>
      <c r="AF4" t="str">
        <f ca="1"/>
        <v>P0004</v>
      </c>
      <c r="AG4">
        <f ca="1"/>
        <v>488.40000000000003</v>
      </c>
      <c r="AH4">
        <f ca="1"/>
        <v>10</v>
      </c>
      <c r="AJ4" t="str">
        <f ca="1"/>
        <v>P0004</v>
      </c>
      <c r="AK4">
        <f ca="1"/>
        <v>647.52</v>
      </c>
    </row>
    <row r="5" spans="1:37" x14ac:dyDescent="0.3">
      <c r="A5" s="10">
        <v>18</v>
      </c>
      <c r="B5" s="13">
        <v>448.38</v>
      </c>
      <c r="D5" t="s">
        <v>143</v>
      </c>
      <c r="E5" s="17">
        <f>GETPIVOTDATA("Sum of TOTAL SELLING VALUE",$D$2)</f>
        <v>40071.970000000008</v>
      </c>
      <c r="G5" s="10" t="s">
        <v>120</v>
      </c>
      <c r="H5">
        <v>7630.78</v>
      </c>
      <c r="I5">
        <v>6281</v>
      </c>
      <c r="K5" s="10" t="s">
        <v>11</v>
      </c>
      <c r="L5">
        <v>647.52</v>
      </c>
      <c r="M5">
        <v>8</v>
      </c>
      <c r="O5" s="10" t="s">
        <v>27</v>
      </c>
      <c r="P5" s="13">
        <v>2266.31</v>
      </c>
      <c r="R5">
        <f t="shared" ca="1" si="1"/>
        <v>1</v>
      </c>
      <c r="S5" t="str">
        <f ca="1"/>
        <v>Category03</v>
      </c>
      <c r="T5" s="13">
        <f ca="1"/>
        <v>13823.06</v>
      </c>
      <c r="V5" s="10" t="s">
        <v>105</v>
      </c>
      <c r="W5">
        <v>40071.970000000008</v>
      </c>
      <c r="Z5"/>
      <c r="AB5" s="10" t="s">
        <v>121</v>
      </c>
      <c r="AC5" s="13">
        <f t="shared" si="2"/>
        <v>7095.3099999999995</v>
      </c>
      <c r="AD5" s="13">
        <f t="shared" si="3"/>
        <v>7095.3099999999995</v>
      </c>
      <c r="AE5">
        <f t="shared" ca="1" si="0"/>
        <v>15</v>
      </c>
      <c r="AF5" t="str">
        <f ca="1"/>
        <v>P0006</v>
      </c>
      <c r="AG5">
        <f ca="1"/>
        <v>684</v>
      </c>
      <c r="AH5">
        <f ca="1"/>
        <v>8</v>
      </c>
      <c r="AJ5" t="str">
        <f ca="1"/>
        <v>P0006</v>
      </c>
      <c r="AK5">
        <f ca="1"/>
        <v>488.40000000000003</v>
      </c>
    </row>
    <row r="6" spans="1:37" x14ac:dyDescent="0.3">
      <c r="A6" s="10">
        <v>26</v>
      </c>
      <c r="B6" s="13">
        <v>598.5</v>
      </c>
      <c r="D6" t="s">
        <v>144</v>
      </c>
      <c r="E6" s="17">
        <f>GETPIVOTDATA("Sum of TOTAL SELLING VALUE",$D$2)-GETPIVOTDATA("Sum of TOTAL BUYING VALUE",$D$2)</f>
        <v>6643.9700000000084</v>
      </c>
      <c r="G6" s="10" t="s">
        <v>121</v>
      </c>
      <c r="H6">
        <v>7095.3099999999995</v>
      </c>
      <c r="I6">
        <v>6069</v>
      </c>
      <c r="K6" s="10" t="s">
        <v>13</v>
      </c>
      <c r="L6">
        <v>488.40000000000003</v>
      </c>
      <c r="M6">
        <v>10</v>
      </c>
      <c r="O6" s="10" t="s">
        <v>48</v>
      </c>
      <c r="P6" s="13">
        <v>13823.06</v>
      </c>
      <c r="R6">
        <f t="shared" ca="1" si="1"/>
        <v>3</v>
      </c>
      <c r="S6" t="str">
        <f ca="1"/>
        <v>Category04</v>
      </c>
      <c r="T6" s="13">
        <f ca="1"/>
        <v>9776.07</v>
      </c>
      <c r="V6" s="10" t="s">
        <v>104</v>
      </c>
      <c r="W6">
        <v>11234.809999999998</v>
      </c>
      <c r="AB6" s="10" t="s">
        <v>122</v>
      </c>
      <c r="AC6" s="13">
        <f t="shared" si="2"/>
        <v>2502.5299999999997</v>
      </c>
      <c r="AD6" s="13">
        <f t="shared" si="3"/>
        <v>2502.5299999999997</v>
      </c>
      <c r="AE6">
        <f t="shared" ca="1" si="0"/>
        <v>21</v>
      </c>
      <c r="AF6" t="str">
        <f ca="1"/>
        <v>P0007</v>
      </c>
      <c r="AG6">
        <f ca="1"/>
        <v>381.84000000000003</v>
      </c>
      <c r="AH6">
        <f ca="1"/>
        <v>8</v>
      </c>
      <c r="AJ6" t="str">
        <f ca="1"/>
        <v>P0007</v>
      </c>
      <c r="AK6">
        <f ca="1"/>
        <v>684</v>
      </c>
    </row>
    <row r="7" spans="1:37" x14ac:dyDescent="0.3">
      <c r="A7" s="10">
        <v>28</v>
      </c>
      <c r="B7" s="13">
        <v>488.40000000000003</v>
      </c>
      <c r="D7" t="s">
        <v>145</v>
      </c>
      <c r="E7" s="14">
        <f>E6/GETPIVOTDATA("Sum of TOTAL BUYING VALUE",$D$2)</f>
        <v>0.19875463683139907</v>
      </c>
      <c r="G7" s="10" t="s">
        <v>122</v>
      </c>
      <c r="H7">
        <v>2502.5299999999997</v>
      </c>
      <c r="I7">
        <v>2144</v>
      </c>
      <c r="K7" s="10" t="s">
        <v>17</v>
      </c>
      <c r="L7">
        <v>684</v>
      </c>
      <c r="M7">
        <v>8</v>
      </c>
      <c r="O7" s="10" t="s">
        <v>61</v>
      </c>
      <c r="P7" s="13">
        <v>9776.07</v>
      </c>
      <c r="R7">
        <f t="shared" ca="1" si="1"/>
        <v>2</v>
      </c>
      <c r="S7" t="str">
        <f ca="1"/>
        <v>Category05</v>
      </c>
      <c r="T7" s="13">
        <f ca="1"/>
        <v>10861.769999999999</v>
      </c>
      <c r="AB7" s="10" t="s">
        <v>123</v>
      </c>
      <c r="AC7" s="13">
        <f t="shared" si="2"/>
        <v>3835.3500000000004</v>
      </c>
      <c r="AD7" s="13">
        <f t="shared" si="3"/>
        <v>3835.3500000000004</v>
      </c>
      <c r="AE7">
        <f t="shared" ca="1" si="0"/>
        <v>13</v>
      </c>
      <c r="AF7" t="str">
        <f ca="1"/>
        <v>P0008</v>
      </c>
      <c r="AG7">
        <f ca="1"/>
        <v>1040.8200000000002</v>
      </c>
      <c r="AH7">
        <f ca="1"/>
        <v>11</v>
      </c>
      <c r="AJ7" t="str">
        <f ca="1"/>
        <v>P0008</v>
      </c>
      <c r="AK7">
        <f ca="1"/>
        <v>381.84000000000003</v>
      </c>
    </row>
    <row r="8" spans="1:37" x14ac:dyDescent="0.3">
      <c r="B8"/>
      <c r="G8" s="10" t="s">
        <v>123</v>
      </c>
      <c r="H8">
        <v>3835.3500000000004</v>
      </c>
      <c r="I8">
        <v>3411</v>
      </c>
      <c r="K8" s="10" t="s">
        <v>19</v>
      </c>
      <c r="L8">
        <v>381.84000000000003</v>
      </c>
      <c r="M8">
        <v>8</v>
      </c>
      <c r="O8" s="10" t="s">
        <v>84</v>
      </c>
      <c r="P8" s="13">
        <v>10861.769999999999</v>
      </c>
      <c r="AB8" s="10" t="s">
        <v>124</v>
      </c>
      <c r="AC8" s="13">
        <f t="shared" si="2"/>
        <v>1613.9399999999998</v>
      </c>
      <c r="AD8" s="13">
        <f t="shared" si="3"/>
        <v>1613.9399999999998</v>
      </c>
      <c r="AE8">
        <f t="shared" ca="1" si="0"/>
        <v>30</v>
      </c>
      <c r="AF8" t="str">
        <f ca="1"/>
        <v>P0009</v>
      </c>
      <c r="AG8">
        <f ca="1"/>
        <v>102.17999999999999</v>
      </c>
      <c r="AH8">
        <f ca="1"/>
        <v>13</v>
      </c>
      <c r="AJ8" t="str">
        <f ca="1"/>
        <v>P0009</v>
      </c>
      <c r="AK8">
        <f ca="1"/>
        <v>1040.8200000000002</v>
      </c>
    </row>
    <row r="9" spans="1:37" x14ac:dyDescent="0.3">
      <c r="B9"/>
      <c r="G9" s="10" t="s">
        <v>124</v>
      </c>
      <c r="H9">
        <v>1613.9399999999998</v>
      </c>
      <c r="I9">
        <v>1275</v>
      </c>
      <c r="K9" s="10" t="s">
        <v>21</v>
      </c>
      <c r="L9">
        <v>1040.8200000000002</v>
      </c>
      <c r="M9">
        <v>11</v>
      </c>
      <c r="AB9" s="10" t="s">
        <v>125</v>
      </c>
      <c r="AC9" s="13">
        <f t="shared" si="2"/>
        <v>6863.7</v>
      </c>
      <c r="AD9" s="13">
        <f t="shared" si="3"/>
        <v>6863.7</v>
      </c>
      <c r="AE9">
        <f t="shared" ca="1" si="0"/>
        <v>18</v>
      </c>
      <c r="AF9" t="str">
        <f ca="1"/>
        <v>P0010</v>
      </c>
      <c r="AG9">
        <f ca="1"/>
        <v>492.84000000000003</v>
      </c>
      <c r="AH9">
        <f ca="1"/>
        <v>3</v>
      </c>
      <c r="AJ9" t="str">
        <f ca="1"/>
        <v>P0010</v>
      </c>
      <c r="AK9">
        <f ca="1"/>
        <v>102.17999999999999</v>
      </c>
    </row>
    <row r="10" spans="1:37" x14ac:dyDescent="0.3">
      <c r="B10"/>
      <c r="G10" s="10" t="s">
        <v>125</v>
      </c>
      <c r="H10">
        <v>6863.7</v>
      </c>
      <c r="I10">
        <v>6067</v>
      </c>
      <c r="K10" s="10" t="s">
        <v>23</v>
      </c>
      <c r="L10">
        <v>102.17999999999999</v>
      </c>
      <c r="M10">
        <v>13</v>
      </c>
      <c r="AB10" s="10" t="s">
        <v>126</v>
      </c>
      <c r="AC10" s="13">
        <f t="shared" si="2"/>
        <v>3603.6299999999997</v>
      </c>
      <c r="AD10" s="13">
        <f t="shared" si="3"/>
        <v>3603.6299999999997</v>
      </c>
      <c r="AE10">
        <f t="shared" ca="1" si="0"/>
        <v>9</v>
      </c>
      <c r="AF10" t="str">
        <f ca="1"/>
        <v>P0013</v>
      </c>
      <c r="AG10">
        <f ca="1"/>
        <v>1342.88</v>
      </c>
      <c r="AH10">
        <f ca="1"/>
        <v>11</v>
      </c>
      <c r="AJ10" t="str">
        <f ca="1"/>
        <v>P0013</v>
      </c>
      <c r="AK10">
        <f ca="1"/>
        <v>492.84000000000003</v>
      </c>
    </row>
    <row r="11" spans="1:37" x14ac:dyDescent="0.3">
      <c r="B11"/>
      <c r="G11" s="10" t="s">
        <v>126</v>
      </c>
      <c r="H11">
        <v>3603.6299999999997</v>
      </c>
      <c r="I11">
        <v>3206</v>
      </c>
      <c r="K11" s="10" t="s">
        <v>25</v>
      </c>
      <c r="L11">
        <v>492.84000000000003</v>
      </c>
      <c r="M11">
        <v>3</v>
      </c>
      <c r="AB11" s="10" t="s">
        <v>127</v>
      </c>
      <c r="AC11" s="13">
        <f t="shared" si="2"/>
        <v>4249.32</v>
      </c>
      <c r="AD11" s="13">
        <f t="shared" si="3"/>
        <v>4249.32</v>
      </c>
      <c r="AE11">
        <f t="shared" ca="1" si="0"/>
        <v>24</v>
      </c>
      <c r="AF11" t="str">
        <f ca="1"/>
        <v>P0015</v>
      </c>
      <c r="AG11">
        <f ca="1"/>
        <v>282.95999999999998</v>
      </c>
      <c r="AH11">
        <f ca="1"/>
        <v>18</v>
      </c>
      <c r="AJ11" t="str">
        <f ca="1"/>
        <v>P0015</v>
      </c>
      <c r="AK11">
        <f ca="1"/>
        <v>1342.88</v>
      </c>
    </row>
    <row r="12" spans="1:37" x14ac:dyDescent="0.3">
      <c r="B12"/>
      <c r="G12" s="10" t="s">
        <v>127</v>
      </c>
      <c r="H12">
        <v>4249.32</v>
      </c>
      <c r="I12">
        <v>3439</v>
      </c>
      <c r="K12" s="10" t="s">
        <v>32</v>
      </c>
      <c r="L12">
        <v>1342.88</v>
      </c>
      <c r="M12">
        <v>11</v>
      </c>
      <c r="AB12" s="10" t="s">
        <v>128</v>
      </c>
      <c r="AC12" s="13">
        <f t="shared" si="2"/>
        <v>12759.08</v>
      </c>
      <c r="AD12" s="13">
        <f t="shared" si="3"/>
        <v>12759.08</v>
      </c>
      <c r="AE12">
        <f t="shared" ca="1" si="0"/>
        <v>27</v>
      </c>
      <c r="AF12" t="str">
        <f ca="1"/>
        <v>P0018</v>
      </c>
      <c r="AG12">
        <f ca="1"/>
        <v>147.63</v>
      </c>
      <c r="AH12">
        <f ca="1"/>
        <v>3</v>
      </c>
      <c r="AJ12" t="str">
        <f ca="1"/>
        <v>P0018</v>
      </c>
      <c r="AK12">
        <f ca="1"/>
        <v>282.95999999999998</v>
      </c>
    </row>
    <row r="13" spans="1:37" x14ac:dyDescent="0.3">
      <c r="B13"/>
      <c r="G13" s="10" t="s">
        <v>128</v>
      </c>
      <c r="H13">
        <v>12759.08</v>
      </c>
      <c r="I13">
        <v>10515</v>
      </c>
      <c r="K13" s="10" t="s">
        <v>36</v>
      </c>
      <c r="L13">
        <v>282.95999999999998</v>
      </c>
      <c r="M13">
        <v>18</v>
      </c>
      <c r="AB13" s="10" t="s">
        <v>129</v>
      </c>
      <c r="AC13" s="13">
        <f t="shared" si="2"/>
        <v>4160.72</v>
      </c>
      <c r="AD13" s="13">
        <f t="shared" si="3"/>
        <v>4160.72</v>
      </c>
      <c r="AE13">
        <f t="shared" ca="1" si="0"/>
        <v>14</v>
      </c>
      <c r="AF13" t="str">
        <f ca="1"/>
        <v>P0020</v>
      </c>
      <c r="AG13">
        <f ca="1"/>
        <v>915</v>
      </c>
      <c r="AH13">
        <f ca="1"/>
        <v>12</v>
      </c>
    </row>
    <row r="14" spans="1:37" x14ac:dyDescent="0.3">
      <c r="B14"/>
      <c r="G14" s="10" t="s">
        <v>129</v>
      </c>
      <c r="H14">
        <v>4160.72</v>
      </c>
      <c r="I14">
        <v>3506</v>
      </c>
      <c r="K14" s="10" t="s">
        <v>42</v>
      </c>
      <c r="L14">
        <v>147.63</v>
      </c>
      <c r="M14">
        <v>3</v>
      </c>
      <c r="AB14" s="10" t="s">
        <v>130</v>
      </c>
      <c r="AC14" s="13">
        <f t="shared" si="2"/>
        <v>8229.7199999999993</v>
      </c>
      <c r="AD14" s="13">
        <f t="shared" si="3"/>
        <v>8229.7199999999993</v>
      </c>
      <c r="AE14">
        <f t="shared" ca="1" si="0"/>
        <v>3</v>
      </c>
      <c r="AF14" t="str">
        <f ca="1"/>
        <v>P0021</v>
      </c>
      <c r="AG14">
        <f ca="1"/>
        <v>3413.34</v>
      </c>
      <c r="AH14">
        <f ca="1"/>
        <v>21</v>
      </c>
    </row>
    <row r="15" spans="1:37" x14ac:dyDescent="0.3">
      <c r="B15"/>
      <c r="G15" s="10" t="s">
        <v>130</v>
      </c>
      <c r="H15">
        <v>8229.7199999999993</v>
      </c>
      <c r="I15">
        <v>6754</v>
      </c>
      <c r="K15" s="10" t="s">
        <v>46</v>
      </c>
      <c r="L15">
        <v>915</v>
      </c>
      <c r="M15">
        <v>12</v>
      </c>
      <c r="AE15">
        <f t="shared" ca="1" si="0"/>
        <v>11</v>
      </c>
      <c r="AF15" t="str">
        <f ca="1"/>
        <v>P0022</v>
      </c>
      <c r="AG15">
        <f ca="1"/>
        <v>1132.56</v>
      </c>
      <c r="AH15">
        <f ca="1"/>
        <v>8</v>
      </c>
    </row>
    <row r="16" spans="1:37" x14ac:dyDescent="0.3">
      <c r="B16"/>
      <c r="K16" s="10" t="s">
        <v>49</v>
      </c>
      <c r="L16">
        <v>3413.34</v>
      </c>
      <c r="M16">
        <v>21</v>
      </c>
      <c r="AE16">
        <f t="shared" ca="1" si="0"/>
        <v>8</v>
      </c>
      <c r="AF16" t="str">
        <f ca="1"/>
        <v>P0023</v>
      </c>
      <c r="AG16">
        <f ca="1"/>
        <v>1793.52</v>
      </c>
      <c r="AH16">
        <f ca="1"/>
        <v>12</v>
      </c>
    </row>
    <row r="17" spans="2:34" x14ac:dyDescent="0.3">
      <c r="B17"/>
      <c r="K17" s="10" t="s">
        <v>51</v>
      </c>
      <c r="L17">
        <v>1132.56</v>
      </c>
      <c r="M17">
        <v>8</v>
      </c>
      <c r="AE17">
        <f t="shared" ca="1" si="0"/>
        <v>1</v>
      </c>
      <c r="AF17" t="str">
        <f ca="1"/>
        <v>P0024</v>
      </c>
      <c r="AG17">
        <f ca="1"/>
        <v>6435.3600000000006</v>
      </c>
      <c r="AH17">
        <f ca="1"/>
        <v>41</v>
      </c>
    </row>
    <row r="18" spans="2:34" x14ac:dyDescent="0.3">
      <c r="B18"/>
      <c r="K18" s="10" t="s">
        <v>53</v>
      </c>
      <c r="L18">
        <v>1793.52</v>
      </c>
      <c r="M18">
        <v>12</v>
      </c>
      <c r="AE18">
        <f t="shared" ca="1" si="0"/>
        <v>28</v>
      </c>
      <c r="AF18" t="str">
        <f ca="1"/>
        <v>P0025</v>
      </c>
      <c r="AG18">
        <f ca="1"/>
        <v>133.28</v>
      </c>
      <c r="AH18">
        <f ca="1"/>
        <v>16</v>
      </c>
    </row>
    <row r="19" spans="2:34" x14ac:dyDescent="0.3">
      <c r="B19"/>
      <c r="K19" s="10" t="s">
        <v>55</v>
      </c>
      <c r="L19">
        <v>6435.3600000000006</v>
      </c>
      <c r="M19">
        <v>41</v>
      </c>
      <c r="AE19">
        <f t="shared" ca="1" si="0"/>
        <v>25</v>
      </c>
      <c r="AF19" t="str">
        <f ca="1"/>
        <v>P0026</v>
      </c>
      <c r="AG19">
        <f ca="1"/>
        <v>246.6</v>
      </c>
      <c r="AH19">
        <f ca="1"/>
        <v>10</v>
      </c>
    </row>
    <row r="20" spans="2:34" x14ac:dyDescent="0.3">
      <c r="B20"/>
      <c r="K20" s="10" t="s">
        <v>57</v>
      </c>
      <c r="L20">
        <v>133.28</v>
      </c>
      <c r="M20">
        <v>16</v>
      </c>
      <c r="AE20">
        <f t="shared" ca="1" si="0"/>
        <v>23</v>
      </c>
      <c r="AF20" t="str">
        <f ca="1"/>
        <v>P0027</v>
      </c>
      <c r="AG20">
        <f ca="1"/>
        <v>342.72</v>
      </c>
      <c r="AH20">
        <f ca="1"/>
        <v>6</v>
      </c>
    </row>
    <row r="21" spans="2:34" x14ac:dyDescent="0.3">
      <c r="B21"/>
      <c r="K21" s="10" t="s">
        <v>59</v>
      </c>
      <c r="L21">
        <v>246.6</v>
      </c>
      <c r="M21">
        <v>10</v>
      </c>
      <c r="AE21">
        <f t="shared" ca="1" si="0"/>
        <v>22</v>
      </c>
      <c r="AF21" t="str">
        <f ca="1"/>
        <v>P0028</v>
      </c>
      <c r="AG21">
        <f ca="1"/>
        <v>376.29</v>
      </c>
      <c r="AH21">
        <f ca="1"/>
        <v>9</v>
      </c>
    </row>
    <row r="22" spans="2:34" x14ac:dyDescent="0.3">
      <c r="B22"/>
      <c r="K22" s="10" t="s">
        <v>62</v>
      </c>
      <c r="L22">
        <v>342.72</v>
      </c>
      <c r="M22">
        <v>6</v>
      </c>
      <c r="AE22">
        <f t="shared" ca="1" si="0"/>
        <v>2</v>
      </c>
      <c r="AF22" t="str">
        <f ca="1"/>
        <v>P0030</v>
      </c>
      <c r="AG22">
        <f ca="1"/>
        <v>5032</v>
      </c>
      <c r="AH22">
        <f ca="1"/>
        <v>25</v>
      </c>
    </row>
    <row r="23" spans="2:34" x14ac:dyDescent="0.3">
      <c r="B23"/>
      <c r="K23" s="10" t="s">
        <v>64</v>
      </c>
      <c r="L23">
        <v>376.29</v>
      </c>
      <c r="M23">
        <v>9</v>
      </c>
      <c r="AE23">
        <f t="shared" ca="1" si="0"/>
        <v>6</v>
      </c>
      <c r="AF23" t="str">
        <f ca="1"/>
        <v>P0032</v>
      </c>
      <c r="AG23">
        <f ca="1"/>
        <v>2584.56</v>
      </c>
      <c r="AH23">
        <f ca="1"/>
        <v>22</v>
      </c>
    </row>
    <row r="24" spans="2:34" x14ac:dyDescent="0.3">
      <c r="B24"/>
      <c r="K24" s="10" t="s">
        <v>68</v>
      </c>
      <c r="L24">
        <v>5032</v>
      </c>
      <c r="M24">
        <v>25</v>
      </c>
      <c r="AE24">
        <f t="shared" ca="1" si="0"/>
        <v>12</v>
      </c>
      <c r="AF24" t="str">
        <f ca="1"/>
        <v>P0033</v>
      </c>
      <c r="AG24">
        <f ca="1"/>
        <v>1077.3</v>
      </c>
      <c r="AH24">
        <f ca="1"/>
        <v>9</v>
      </c>
    </row>
    <row r="25" spans="2:34" x14ac:dyDescent="0.3">
      <c r="B25"/>
      <c r="K25" s="10" t="s">
        <v>72</v>
      </c>
      <c r="L25">
        <v>2584.56</v>
      </c>
      <c r="M25">
        <v>22</v>
      </c>
      <c r="AE25">
        <f t="shared" ca="1" si="0"/>
        <v>29</v>
      </c>
      <c r="AF25" t="str">
        <f ca="1"/>
        <v>P0034</v>
      </c>
      <c r="AG25">
        <f ca="1"/>
        <v>116.6</v>
      </c>
      <c r="AH25">
        <f ca="1"/>
        <v>2</v>
      </c>
    </row>
    <row r="26" spans="2:34" x14ac:dyDescent="0.3">
      <c r="B26"/>
      <c r="K26" s="10" t="s">
        <v>74</v>
      </c>
      <c r="L26">
        <v>1077.3</v>
      </c>
      <c r="M26">
        <v>9</v>
      </c>
      <c r="AE26">
        <f t="shared" ca="1" si="0"/>
        <v>10</v>
      </c>
      <c r="AF26" t="str">
        <f ca="1"/>
        <v>P0038</v>
      </c>
      <c r="AG26">
        <f ca="1"/>
        <v>1278.72</v>
      </c>
      <c r="AH26">
        <f ca="1"/>
        <v>16</v>
      </c>
    </row>
    <row r="27" spans="2:34" x14ac:dyDescent="0.3">
      <c r="B27"/>
      <c r="K27" s="10" t="s">
        <v>76</v>
      </c>
      <c r="L27">
        <v>116.6</v>
      </c>
      <c r="M27">
        <v>2</v>
      </c>
      <c r="AE27">
        <f t="shared" ca="1" si="0"/>
        <v>20</v>
      </c>
      <c r="AF27" t="str">
        <f ca="1"/>
        <v>P0039</v>
      </c>
      <c r="AG27">
        <f ca="1"/>
        <v>468.04999999999995</v>
      </c>
      <c r="AH27">
        <f ca="1"/>
        <v>11</v>
      </c>
    </row>
    <row r="28" spans="2:34" x14ac:dyDescent="0.3">
      <c r="B28"/>
      <c r="K28" s="10" t="s">
        <v>85</v>
      </c>
      <c r="L28">
        <v>1278.72</v>
      </c>
      <c r="M28">
        <v>16</v>
      </c>
      <c r="AE28">
        <f t="shared" ca="1" si="0"/>
        <v>26</v>
      </c>
      <c r="AF28" t="str">
        <f ca="1"/>
        <v>P0040</v>
      </c>
      <c r="AG28">
        <f ca="1"/>
        <v>230.4</v>
      </c>
      <c r="AH28">
        <f ca="1"/>
        <v>2</v>
      </c>
    </row>
    <row r="29" spans="2:34" x14ac:dyDescent="0.3">
      <c r="B29"/>
      <c r="K29" s="10" t="s">
        <v>87</v>
      </c>
      <c r="L29">
        <v>468.04999999999995</v>
      </c>
      <c r="M29">
        <v>11</v>
      </c>
      <c r="AE29">
        <f t="shared" ca="1" si="0"/>
        <v>7</v>
      </c>
      <c r="AF29" t="str">
        <f ca="1"/>
        <v>P0041</v>
      </c>
      <c r="AG29">
        <f ca="1"/>
        <v>2434.3199999999997</v>
      </c>
      <c r="AH29">
        <f ca="1"/>
        <v>14</v>
      </c>
    </row>
    <row r="30" spans="2:34" x14ac:dyDescent="0.3">
      <c r="B30"/>
      <c r="K30" s="10" t="s">
        <v>89</v>
      </c>
      <c r="L30">
        <v>230.4</v>
      </c>
      <c r="M30">
        <v>2</v>
      </c>
      <c r="Y30" s="10"/>
      <c r="AE30">
        <f t="shared" ca="1" si="0"/>
        <v>4</v>
      </c>
      <c r="AF30" t="str">
        <f ca="1"/>
        <v>P0042</v>
      </c>
      <c r="AG30">
        <f ca="1"/>
        <v>3078</v>
      </c>
      <c r="AH30">
        <f ca="1"/>
        <v>19</v>
      </c>
    </row>
    <row r="31" spans="2:34" x14ac:dyDescent="0.3">
      <c r="B31"/>
      <c r="K31" s="10" t="s">
        <v>91</v>
      </c>
      <c r="L31">
        <v>2434.3199999999997</v>
      </c>
      <c r="M31">
        <v>14</v>
      </c>
      <c r="AE31">
        <f t="shared" ca="1" si="0"/>
        <v>17</v>
      </c>
      <c r="AF31" t="str">
        <f ca="1"/>
        <v>P0043</v>
      </c>
      <c r="AG31">
        <f ca="1"/>
        <v>581.55999999999995</v>
      </c>
      <c r="AH31">
        <f ca="1"/>
        <v>7</v>
      </c>
    </row>
    <row r="32" spans="2:34" x14ac:dyDescent="0.3">
      <c r="B32"/>
      <c r="K32" s="10" t="s">
        <v>93</v>
      </c>
      <c r="L32">
        <v>3078</v>
      </c>
      <c r="M32">
        <v>19</v>
      </c>
      <c r="AE32">
        <f t="shared" ca="1" si="0"/>
        <v>5</v>
      </c>
      <c r="AF32" t="str">
        <f ca="1"/>
        <v>P0044</v>
      </c>
      <c r="AG32">
        <f ca="1"/>
        <v>2790.7200000000003</v>
      </c>
      <c r="AH32">
        <f ca="1"/>
        <v>34</v>
      </c>
    </row>
    <row r="33" spans="2:31" x14ac:dyDescent="0.3">
      <c r="B33"/>
      <c r="K33" s="10" t="s">
        <v>95</v>
      </c>
      <c r="L33">
        <v>581.55999999999995</v>
      </c>
      <c r="M33">
        <v>7</v>
      </c>
      <c r="AE33" t="e">
        <f t="shared" ca="1" si="0"/>
        <v>#N/A</v>
      </c>
    </row>
    <row r="34" spans="2:31" x14ac:dyDescent="0.3">
      <c r="K34" s="10" t="s">
        <v>97</v>
      </c>
      <c r="L34">
        <v>2790.7200000000003</v>
      </c>
      <c r="M34">
        <v>34</v>
      </c>
      <c r="AE34" t="e">
        <f t="shared" ca="1" si="0"/>
        <v>#N/A</v>
      </c>
    </row>
    <row r="35" spans="2:31" x14ac:dyDescent="0.3">
      <c r="AE35" t="e">
        <f t="shared" ref="AE35:AE66" ca="1" si="4">RANK(AG35,$AG$3:$AG$88,0)</f>
        <v>#N/A</v>
      </c>
    </row>
    <row r="36" spans="2:31" x14ac:dyDescent="0.3">
      <c r="AE36" t="e">
        <f t="shared" ca="1" si="4"/>
        <v>#N/A</v>
      </c>
    </row>
    <row r="37" spans="2:31" x14ac:dyDescent="0.3">
      <c r="AE37" t="e">
        <f t="shared" ca="1" si="4"/>
        <v>#N/A</v>
      </c>
    </row>
    <row r="38" spans="2:31" x14ac:dyDescent="0.3">
      <c r="AE38" t="e">
        <f t="shared" ca="1" si="4"/>
        <v>#N/A</v>
      </c>
    </row>
    <row r="39" spans="2:31" x14ac:dyDescent="0.3">
      <c r="AE39" t="e">
        <f t="shared" ca="1" si="4"/>
        <v>#N/A</v>
      </c>
    </row>
    <row r="40" spans="2:31" x14ac:dyDescent="0.3">
      <c r="AE40" t="e">
        <f t="shared" ca="1" si="4"/>
        <v>#N/A</v>
      </c>
    </row>
    <row r="41" spans="2:31" x14ac:dyDescent="0.3">
      <c r="AE41" t="e">
        <f t="shared" ca="1" si="4"/>
        <v>#N/A</v>
      </c>
    </row>
    <row r="42" spans="2:31" x14ac:dyDescent="0.3">
      <c r="AE42" t="e">
        <f t="shared" ca="1" si="4"/>
        <v>#N/A</v>
      </c>
    </row>
    <row r="43" spans="2:31" x14ac:dyDescent="0.3">
      <c r="AE43" t="e">
        <f t="shared" ca="1" si="4"/>
        <v>#N/A</v>
      </c>
    </row>
    <row r="44" spans="2:31" x14ac:dyDescent="0.3">
      <c r="AE44" t="e">
        <f t="shared" ca="1" si="4"/>
        <v>#N/A</v>
      </c>
    </row>
    <row r="45" spans="2:31" x14ac:dyDescent="0.3">
      <c r="AE45" t="e">
        <f t="shared" ca="1" si="4"/>
        <v>#N/A</v>
      </c>
    </row>
    <row r="46" spans="2:31" x14ac:dyDescent="0.3">
      <c r="AE46" t="e">
        <f t="shared" ca="1" si="4"/>
        <v>#N/A</v>
      </c>
    </row>
    <row r="47" spans="2:31" x14ac:dyDescent="0.3">
      <c r="AE47" t="e">
        <f t="shared" ca="1" si="4"/>
        <v>#N/A</v>
      </c>
    </row>
    <row r="48" spans="2:31" x14ac:dyDescent="0.3">
      <c r="AE48" t="e">
        <f t="shared" ca="1" si="4"/>
        <v>#N/A</v>
      </c>
    </row>
    <row r="49" spans="31:31" x14ac:dyDescent="0.3">
      <c r="AE49" t="e">
        <f t="shared" ca="1" si="4"/>
        <v>#N/A</v>
      </c>
    </row>
    <row r="50" spans="31:31" x14ac:dyDescent="0.3">
      <c r="AE50" t="e">
        <f t="shared" ca="1" si="4"/>
        <v>#N/A</v>
      </c>
    </row>
    <row r="51" spans="31:31" x14ac:dyDescent="0.3">
      <c r="AE51" t="e">
        <f t="shared" ca="1" si="4"/>
        <v>#N/A</v>
      </c>
    </row>
    <row r="52" spans="31:31" x14ac:dyDescent="0.3">
      <c r="AE52" t="e">
        <f t="shared" ca="1" si="4"/>
        <v>#N/A</v>
      </c>
    </row>
    <row r="53" spans="31:31" x14ac:dyDescent="0.3">
      <c r="AE53" t="e">
        <f t="shared" ca="1" si="4"/>
        <v>#N/A</v>
      </c>
    </row>
    <row r="54" spans="31:31" x14ac:dyDescent="0.3">
      <c r="AE54" t="e">
        <f t="shared" ca="1" si="4"/>
        <v>#N/A</v>
      </c>
    </row>
    <row r="55" spans="31:31" x14ac:dyDescent="0.3">
      <c r="AE55" t="e">
        <f t="shared" ca="1" si="4"/>
        <v>#N/A</v>
      </c>
    </row>
    <row r="56" spans="31:31" x14ac:dyDescent="0.3">
      <c r="AE56" t="e">
        <f t="shared" ca="1" si="4"/>
        <v>#N/A</v>
      </c>
    </row>
    <row r="57" spans="31:31" x14ac:dyDescent="0.3">
      <c r="AE57" t="e">
        <f t="shared" ca="1" si="4"/>
        <v>#N/A</v>
      </c>
    </row>
    <row r="58" spans="31:31" x14ac:dyDescent="0.3">
      <c r="AE58" t="e">
        <f t="shared" ca="1" si="4"/>
        <v>#N/A</v>
      </c>
    </row>
    <row r="59" spans="31:31" x14ac:dyDescent="0.3">
      <c r="AE59" t="e">
        <f t="shared" ca="1" si="4"/>
        <v>#N/A</v>
      </c>
    </row>
    <row r="60" spans="31:31" x14ac:dyDescent="0.3">
      <c r="AE60" t="e">
        <f t="shared" ca="1" si="4"/>
        <v>#N/A</v>
      </c>
    </row>
    <row r="61" spans="31:31" x14ac:dyDescent="0.3">
      <c r="AE61" t="e">
        <f t="shared" ca="1" si="4"/>
        <v>#N/A</v>
      </c>
    </row>
    <row r="62" spans="31:31" x14ac:dyDescent="0.3">
      <c r="AE62" t="e">
        <f t="shared" ca="1" si="4"/>
        <v>#N/A</v>
      </c>
    </row>
    <row r="63" spans="31:31" x14ac:dyDescent="0.3">
      <c r="AE63" t="e">
        <f t="shared" ca="1" si="4"/>
        <v>#N/A</v>
      </c>
    </row>
    <row r="64" spans="31:31" x14ac:dyDescent="0.3">
      <c r="AE64" t="e">
        <f t="shared" ca="1" si="4"/>
        <v>#N/A</v>
      </c>
    </row>
    <row r="65" spans="31:31" x14ac:dyDescent="0.3">
      <c r="AE65" t="e">
        <f t="shared" ca="1" si="4"/>
        <v>#N/A</v>
      </c>
    </row>
    <row r="66" spans="31:31" x14ac:dyDescent="0.3">
      <c r="AE66" t="e">
        <f t="shared" ca="1" si="4"/>
        <v>#N/A</v>
      </c>
    </row>
    <row r="67" spans="31:31" x14ac:dyDescent="0.3">
      <c r="AE67" t="e">
        <f t="shared" ref="AE67:AE89" ca="1" si="5">RANK(AG67,$AG$3:$AG$88,0)</f>
        <v>#N/A</v>
      </c>
    </row>
    <row r="68" spans="31:31" x14ac:dyDescent="0.3">
      <c r="AE68" t="e">
        <f t="shared" ca="1" si="5"/>
        <v>#N/A</v>
      </c>
    </row>
    <row r="69" spans="31:31" x14ac:dyDescent="0.3">
      <c r="AE69" t="e">
        <f t="shared" ca="1" si="5"/>
        <v>#N/A</v>
      </c>
    </row>
    <row r="70" spans="31:31" x14ac:dyDescent="0.3">
      <c r="AE70" t="e">
        <f t="shared" ca="1" si="5"/>
        <v>#N/A</v>
      </c>
    </row>
    <row r="71" spans="31:31" x14ac:dyDescent="0.3">
      <c r="AE71" t="e">
        <f t="shared" ca="1" si="5"/>
        <v>#N/A</v>
      </c>
    </row>
    <row r="72" spans="31:31" x14ac:dyDescent="0.3">
      <c r="AE72" t="e">
        <f t="shared" ca="1" si="5"/>
        <v>#N/A</v>
      </c>
    </row>
    <row r="73" spans="31:31" x14ac:dyDescent="0.3">
      <c r="AE73" t="e">
        <f t="shared" ca="1" si="5"/>
        <v>#N/A</v>
      </c>
    </row>
    <row r="74" spans="31:31" x14ac:dyDescent="0.3">
      <c r="AE74" t="e">
        <f t="shared" ca="1" si="5"/>
        <v>#N/A</v>
      </c>
    </row>
    <row r="75" spans="31:31" x14ac:dyDescent="0.3">
      <c r="AE75" t="e">
        <f t="shared" ca="1" si="5"/>
        <v>#N/A</v>
      </c>
    </row>
    <row r="76" spans="31:31" x14ac:dyDescent="0.3">
      <c r="AE76" t="e">
        <f t="shared" ca="1" si="5"/>
        <v>#N/A</v>
      </c>
    </row>
    <row r="77" spans="31:31" x14ac:dyDescent="0.3">
      <c r="AE77" t="e">
        <f t="shared" ca="1" si="5"/>
        <v>#N/A</v>
      </c>
    </row>
    <row r="78" spans="31:31" x14ac:dyDescent="0.3">
      <c r="AE78" t="e">
        <f t="shared" ca="1" si="5"/>
        <v>#N/A</v>
      </c>
    </row>
    <row r="79" spans="31:31" x14ac:dyDescent="0.3">
      <c r="AE79" t="e">
        <f t="shared" ca="1" si="5"/>
        <v>#N/A</v>
      </c>
    </row>
    <row r="80" spans="31:31" x14ac:dyDescent="0.3">
      <c r="AE80" t="e">
        <f t="shared" ca="1" si="5"/>
        <v>#N/A</v>
      </c>
    </row>
    <row r="81" spans="31:31" x14ac:dyDescent="0.3">
      <c r="AE81" t="e">
        <f t="shared" ca="1" si="5"/>
        <v>#N/A</v>
      </c>
    </row>
    <row r="82" spans="31:31" x14ac:dyDescent="0.3">
      <c r="AE82" t="e">
        <f t="shared" ca="1" si="5"/>
        <v>#N/A</v>
      </c>
    </row>
    <row r="83" spans="31:31" x14ac:dyDescent="0.3">
      <c r="AE83" t="e">
        <f t="shared" ca="1" si="5"/>
        <v>#N/A</v>
      </c>
    </row>
    <row r="84" spans="31:31" x14ac:dyDescent="0.3">
      <c r="AE84" t="e">
        <f t="shared" ca="1" si="5"/>
        <v>#N/A</v>
      </c>
    </row>
    <row r="85" spans="31:31" x14ac:dyDescent="0.3">
      <c r="AE85" t="e">
        <f t="shared" ca="1" si="5"/>
        <v>#N/A</v>
      </c>
    </row>
    <row r="86" spans="31:31" x14ac:dyDescent="0.3">
      <c r="AE86" t="e">
        <f t="shared" ca="1" si="5"/>
        <v>#N/A</v>
      </c>
    </row>
    <row r="87" spans="31:31" x14ac:dyDescent="0.3">
      <c r="AE87" t="e">
        <f t="shared" ca="1" si="5"/>
        <v>#N/A</v>
      </c>
    </row>
    <row r="88" spans="31:31" x14ac:dyDescent="0.3">
      <c r="AE88" t="e">
        <f t="shared" ca="1" si="5"/>
        <v>#N/A</v>
      </c>
    </row>
    <row r="89" spans="31:31" x14ac:dyDescent="0.3">
      <c r="AE89" t="e">
        <f t="shared" ca="1" si="5"/>
        <v>#N/A</v>
      </c>
    </row>
  </sheetData>
  <sortState xmlns:xlrd2="http://schemas.microsoft.com/office/spreadsheetml/2017/richdata2" ref="AE3:AE89">
    <sortCondition ref="AE3:AE89"/>
  </sortState>
  <mergeCells count="5">
    <mergeCell ref="A1:B1"/>
    <mergeCell ref="G2:H2"/>
    <mergeCell ref="O2:P2"/>
    <mergeCell ref="V2:W2"/>
    <mergeCell ref="Y2:Z2"/>
  </mergeCell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Sheet4</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cp:lastModifiedBy>
  <dcterms:created xsi:type="dcterms:W3CDTF">2021-11-03T11:40:02Z</dcterms:created>
  <dcterms:modified xsi:type="dcterms:W3CDTF">2023-01-17T20:33:00Z</dcterms:modified>
</cp:coreProperties>
</file>