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3" sheetId="1" r:id="rId3"/>
  </sheets>
  <definedNames/>
  <calcPr/>
</workbook>
</file>

<file path=xl/sharedStrings.xml><?xml version="1.0" encoding="utf-8"?>
<sst xmlns="http://schemas.openxmlformats.org/spreadsheetml/2006/main" count="64" uniqueCount="25">
  <si>
    <t>*GPU종류 (problem size, thread block)</t>
  </si>
  <si>
    <t>ATAX1</t>
  </si>
  <si>
    <t>ATAX2</t>
  </si>
  <si>
    <t>VOLTA (5120, 128)</t>
  </si>
  <si>
    <t>ATAX1: 0.69312391</t>
  </si>
  <si>
    <t>ATAX2: 1.76594</t>
  </si>
  <si>
    <t>단독</t>
  </si>
  <si>
    <t>MPS</t>
  </si>
  <si>
    <t>noMPS</t>
  </si>
  <si>
    <t>Duration</t>
  </si>
  <si>
    <t>1+1</t>
  </si>
  <si>
    <t>1+2</t>
  </si>
  <si>
    <t>2+2</t>
  </si>
  <si>
    <t>VOLTA (10240, 128)</t>
  </si>
  <si>
    <t>ATAX1: 1.50492</t>
  </si>
  <si>
    <t>ATAX2: 3.58566</t>
  </si>
  <si>
    <t>ATAX1 + ATAX1</t>
  </si>
  <si>
    <t>VOLTA (20480, 128)</t>
  </si>
  <si>
    <t>ATAX1: 5.48947</t>
  </si>
  <si>
    <t>ATAX2: 7.77017</t>
  </si>
  <si>
    <t>VOLTA (40960, 128)</t>
  </si>
  <si>
    <t>ATAX1: 27.04131</t>
  </si>
  <si>
    <t>ATAX2: 18.32871</t>
  </si>
  <si>
    <t>ATAX1 + ATAX2</t>
  </si>
  <si>
    <t>ATAX2 + ATAX2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</si>
</sst>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horizontal="left" readingOrder="0" vertical="bottom"/>
    </xf>
    <xf borderId="3" fillId="0" fontId="1" numFmtId="0" xfId="0" applyBorder="1" applyFont="1"/>
    <xf borderId="0" fillId="0" fontId="3" numFmtId="0" xfId="0" applyAlignment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right" vertical="bottom"/>
    </xf>
    <xf borderId="0" fillId="2" fontId="2" numFmtId="0" xfId="0" applyAlignment="1" applyFont="1">
      <alignment horizontal="right" vertical="bottom"/>
    </xf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Border="1" applyFont="1"/>
    <xf borderId="0" fillId="4" fontId="1" numFmtId="0" xfId="0" applyFill="1" applyFont="1"/>
    <xf borderId="12" fillId="0" fontId="1" numFmtId="0" xfId="0" applyAlignment="1" applyBorder="1" applyFont="1">
      <alignment readingOrder="0"/>
    </xf>
    <xf borderId="13" fillId="3" fontId="1" numFmtId="0" xfId="0" applyAlignment="1" applyBorder="1" applyFont="1">
      <alignment readingOrder="0"/>
    </xf>
    <xf borderId="14" fillId="3" fontId="1" numFmtId="0" xfId="0" applyAlignment="1" applyBorder="1" applyFont="1">
      <alignment readingOrder="0"/>
    </xf>
    <xf borderId="15" fillId="0" fontId="1" numFmtId="0" xfId="0" applyBorder="1" applyFont="1"/>
    <xf borderId="16" fillId="0" fontId="1" numFmtId="0" xfId="0" applyBorder="1" applyFont="1"/>
    <xf borderId="0" fillId="4" fontId="2" numFmtId="0" xfId="0" applyAlignment="1" applyFont="1">
      <alignment horizontal="right" vertical="bottom"/>
    </xf>
    <xf borderId="0" fillId="0" fontId="1" numFmtId="0" xfId="0" applyAlignment="1" applyFont="1">
      <alignment horizontal="center" readingOrder="0"/>
    </xf>
    <xf borderId="0" fillId="3" fontId="2" numFmtId="0" xfId="0" applyAlignment="1" applyFont="1">
      <alignment horizontal="right" vertical="bottom"/>
    </xf>
    <xf borderId="13" fillId="3" fontId="2" numFmtId="0" xfId="0" applyAlignment="1" applyBorder="1" applyFont="1">
      <alignment horizontal="right" vertical="bottom"/>
    </xf>
    <xf borderId="14" fillId="3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'시트3'!$I$14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'시트3'!$I$15:$I$18</c:f>
            </c:numRef>
          </c:val>
          <c:smooth val="0"/>
        </c:ser>
        <c:ser>
          <c:idx val="1"/>
          <c:order val="1"/>
          <c:tx>
            <c:strRef>
              <c:f>'시트3'!$J$14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'시트3'!$J$15:$J$18</c:f>
            </c:numRef>
          </c:val>
          <c:smooth val="0"/>
        </c:ser>
        <c:ser>
          <c:idx val="2"/>
          <c:order val="2"/>
          <c:tx>
            <c:strRef>
              <c:f>'시트3'!$K$14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val>
            <c:numRef>
              <c:f>'시트3'!$K$15:$K$18</c:f>
            </c:numRef>
          </c:val>
          <c:smooth val="0"/>
        </c:ser>
        <c:axId val="279798001"/>
        <c:axId val="774676783"/>
      </c:lineChart>
      <c:catAx>
        <c:axId val="279798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Problem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74676783"/>
      </c:catAx>
      <c:valAx>
        <c:axId val="774676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시간 (초)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979800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'시트3'!$I$2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'시트3'!$I$3:$I$6</c:f>
            </c:numRef>
          </c:val>
          <c:smooth val="0"/>
        </c:ser>
        <c:ser>
          <c:idx val="1"/>
          <c:order val="1"/>
          <c:tx>
            <c:strRef>
              <c:f>'시트3'!$J$2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'시트3'!$J$3:$J$6</c:f>
            </c:numRef>
          </c:val>
          <c:smooth val="0"/>
        </c:ser>
        <c:ser>
          <c:idx val="2"/>
          <c:order val="2"/>
          <c:tx>
            <c:strRef>
              <c:f>'시트3'!$K$2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val>
            <c:numRef>
              <c:f>'시트3'!$K$3:$K$6</c:f>
            </c:numRef>
          </c:val>
          <c:smooth val="0"/>
        </c:ser>
        <c:axId val="2145703265"/>
        <c:axId val="765133981"/>
      </c:lineChart>
      <c:catAx>
        <c:axId val="2145703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Problem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65133981"/>
      </c:catAx>
      <c:valAx>
        <c:axId val="765133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시간 (초)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570326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'시트3'!$M$15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'시트3'!$M$16:$M$19</c:f>
            </c:numRef>
          </c:val>
          <c:smooth val="0"/>
        </c:ser>
        <c:ser>
          <c:idx val="1"/>
          <c:order val="1"/>
          <c:tx>
            <c:strRef>
              <c:f>'시트3'!$N$15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'시트3'!$N$16:$N$19</c:f>
            </c:numRef>
          </c:val>
          <c:smooth val="0"/>
        </c:ser>
        <c:ser>
          <c:idx val="2"/>
          <c:order val="2"/>
          <c:tx>
            <c:strRef>
              <c:f>'시트3'!$O$15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val>
            <c:numRef>
              <c:f>'시트3'!$O$16:$O$19</c:f>
            </c:numRef>
          </c:val>
          <c:smooth val="0"/>
        </c:ser>
        <c:axId val="495261856"/>
        <c:axId val="909702833"/>
      </c:lineChart>
      <c:catAx>
        <c:axId val="4952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Problem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09702833"/>
      </c:catAx>
      <c:valAx>
        <c:axId val="909702833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시간 (초)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5261856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'시트3'!$M$2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'시트3'!$M$3:$M$6</c:f>
            </c:numRef>
          </c:val>
          <c:smooth val="0"/>
        </c:ser>
        <c:ser>
          <c:idx val="1"/>
          <c:order val="1"/>
          <c:tx>
            <c:strRef>
              <c:f>'시트3'!$N$2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'시트3'!$N$3:$N$6</c:f>
            </c:numRef>
          </c:val>
          <c:smooth val="0"/>
        </c:ser>
        <c:ser>
          <c:idx val="2"/>
          <c:order val="2"/>
          <c:tx>
            <c:strRef>
              <c:f>'시트3'!$O$2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val>
            <c:numRef>
              <c:f>'시트3'!$O$3:$O$6</c:f>
            </c:numRef>
          </c:val>
          <c:smooth val="0"/>
        </c:ser>
        <c:axId val="976429792"/>
        <c:axId val="1755210909"/>
      </c:lineChart>
      <c:catAx>
        <c:axId val="97642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Problem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55210909"/>
      </c:catAx>
      <c:valAx>
        <c:axId val="1755210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시간 (초)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642979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'시트3'!$I$27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'시트3'!$I$28:$I$31</c:f>
            </c:numRef>
          </c:val>
          <c:smooth val="0"/>
        </c:ser>
        <c:ser>
          <c:idx val="1"/>
          <c:order val="1"/>
          <c:tx>
            <c:strRef>
              <c:f>'시트3'!$J$27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'시트3'!$J$28:$J$31</c:f>
            </c:numRef>
          </c:val>
          <c:smooth val="0"/>
        </c:ser>
        <c:ser>
          <c:idx val="2"/>
          <c:order val="2"/>
          <c:tx>
            <c:strRef>
              <c:f>'시트3'!$K$27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val>
            <c:numRef>
              <c:f>'시트3'!$K$28:$K$31</c:f>
            </c:numRef>
          </c:val>
          <c:smooth val="0"/>
        </c:ser>
        <c:axId val="1160506331"/>
        <c:axId val="888455282"/>
      </c:lineChart>
      <c:catAx>
        <c:axId val="1160506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Problem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88455282"/>
      </c:catAx>
      <c:valAx>
        <c:axId val="888455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시간 (초)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0506331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'시트3'!$M$27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'시트3'!$M$28:$M$31</c:f>
            </c:numRef>
          </c:val>
          <c:smooth val="0"/>
        </c:ser>
        <c:ser>
          <c:idx val="1"/>
          <c:order val="1"/>
          <c:tx>
            <c:strRef>
              <c:f>'시트3'!$N$27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'시트3'!$N$28:$N$31</c:f>
            </c:numRef>
          </c:val>
          <c:smooth val="0"/>
        </c:ser>
        <c:ser>
          <c:idx val="2"/>
          <c:order val="2"/>
          <c:tx>
            <c:strRef>
              <c:f>'시트3'!$O$27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val>
            <c:numRef>
              <c:f>'시트3'!$O$28:$O$31</c:f>
            </c:numRef>
          </c:val>
          <c:smooth val="0"/>
        </c:ser>
        <c:axId val="1176329395"/>
        <c:axId val="419956977"/>
      </c:lineChart>
      <c:catAx>
        <c:axId val="1176329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Problem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19956977"/>
      </c:catAx>
      <c:valAx>
        <c:axId val="419956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시간 (초)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632939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457200</xdr:colOff>
      <xdr:row>12</xdr:row>
      <xdr:rowOff>0</xdr:rowOff>
    </xdr:from>
    <xdr:ext cx="3562350" cy="22002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495300</xdr:colOff>
      <xdr:row>0</xdr:row>
      <xdr:rowOff>19050</xdr:rowOff>
    </xdr:from>
    <xdr:ext cx="3505200" cy="21621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495300</xdr:colOff>
      <xdr:row>11</xdr:row>
      <xdr:rowOff>190500</xdr:rowOff>
    </xdr:from>
    <xdr:ext cx="3581400" cy="220980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504825</xdr:colOff>
      <xdr:row>0</xdr:row>
      <xdr:rowOff>28575</xdr:rowOff>
    </xdr:from>
    <xdr:ext cx="3467100" cy="214312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419100</xdr:colOff>
      <xdr:row>24</xdr:row>
      <xdr:rowOff>19050</xdr:rowOff>
    </xdr:from>
    <xdr:ext cx="3619500" cy="2238375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476250</xdr:colOff>
      <xdr:row>24</xdr:row>
      <xdr:rowOff>19050</xdr:rowOff>
    </xdr:from>
    <xdr:ext cx="3638550" cy="2247900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F1" s="2" t="s">
        <v>1</v>
      </c>
      <c r="G1" s="3" t="s">
        <v>2</v>
      </c>
    </row>
    <row r="2">
      <c r="A2" s="4" t="s">
        <v>3</v>
      </c>
      <c r="B2" s="5"/>
      <c r="C2" s="6" t="s">
        <v>4</v>
      </c>
      <c r="D2" s="5"/>
      <c r="E2" s="6" t="s">
        <v>5</v>
      </c>
      <c r="F2" s="5"/>
      <c r="G2" s="7"/>
      <c r="I2" s="1" t="s">
        <v>6</v>
      </c>
      <c r="J2" s="8" t="s">
        <v>7</v>
      </c>
      <c r="K2" s="8" t="s">
        <v>8</v>
      </c>
      <c r="M2" s="1" t="s">
        <v>6</v>
      </c>
      <c r="N2" s="8" t="s">
        <v>7</v>
      </c>
      <c r="O2" s="8" t="s">
        <v>8</v>
      </c>
    </row>
    <row r="3">
      <c r="A3" s="9"/>
      <c r="B3" s="10" t="s">
        <v>7</v>
      </c>
      <c r="C3" s="11"/>
      <c r="D3" s="12"/>
      <c r="E3" s="10" t="s">
        <v>8</v>
      </c>
      <c r="F3" s="11"/>
      <c r="G3" s="13"/>
      <c r="I3" s="1">
        <v>0.69312391</v>
      </c>
      <c r="J3" s="14">
        <v>0.73984588</v>
      </c>
      <c r="K3" s="15">
        <v>1.4952</v>
      </c>
      <c r="M3" s="1">
        <v>0.69312391</v>
      </c>
      <c r="N3" s="15">
        <v>0.74279314</v>
      </c>
      <c r="O3" s="15">
        <v>1.48664</v>
      </c>
    </row>
    <row r="4">
      <c r="A4" s="9"/>
      <c r="B4" s="16"/>
      <c r="D4" s="17" t="s">
        <v>9</v>
      </c>
      <c r="E4" s="16"/>
      <c r="G4" s="18" t="s">
        <v>9</v>
      </c>
      <c r="I4" s="1">
        <v>1.50492</v>
      </c>
      <c r="J4" s="14">
        <v>2.72925</v>
      </c>
      <c r="K4" s="15">
        <v>3.24161</v>
      </c>
      <c r="M4" s="1">
        <v>1.50492</v>
      </c>
      <c r="N4" s="15">
        <v>2.71637</v>
      </c>
      <c r="O4" s="15">
        <v>3.22758</v>
      </c>
    </row>
    <row r="5">
      <c r="A5" s="19" t="s">
        <v>10</v>
      </c>
      <c r="B5" s="20">
        <v>0.73984588</v>
      </c>
      <c r="C5" s="2">
        <v>0.74279314</v>
      </c>
      <c r="D5" s="21">
        <f>4.349551-3.59472</f>
        <v>0.754831</v>
      </c>
      <c r="E5" s="20">
        <v>1.4952</v>
      </c>
      <c r="F5" s="2">
        <v>1.48664</v>
      </c>
      <c r="G5" s="22">
        <f>6.492671-4.991165</f>
        <v>1.501506</v>
      </c>
      <c r="I5" s="1">
        <v>5.48947</v>
      </c>
      <c r="J5" s="14">
        <v>13.38374</v>
      </c>
      <c r="K5" s="15">
        <v>12.57792</v>
      </c>
      <c r="L5" s="23"/>
      <c r="M5" s="1">
        <v>5.48947</v>
      </c>
      <c r="N5" s="15">
        <v>13.34506</v>
      </c>
      <c r="O5" s="15">
        <v>12.3793</v>
      </c>
    </row>
    <row r="6">
      <c r="A6" s="19" t="s">
        <v>11</v>
      </c>
      <c r="B6" s="20">
        <v>0.70990265</v>
      </c>
      <c r="C6" s="3">
        <v>1.8288</v>
      </c>
      <c r="D6" s="17">
        <f>8.413669-6.559119</f>
        <v>1.85455</v>
      </c>
      <c r="E6" s="20">
        <v>1.49199</v>
      </c>
      <c r="F6" s="3">
        <v>2.5601</v>
      </c>
      <c r="G6" s="22">
        <f>9.767563-7.207353</f>
        <v>2.56021</v>
      </c>
      <c r="I6" s="1">
        <v>27.04131</v>
      </c>
      <c r="J6" s="14">
        <v>223.60555</v>
      </c>
      <c r="K6" s="15">
        <v>61.51608</v>
      </c>
      <c r="L6" s="23"/>
      <c r="M6" s="1">
        <v>27.04131</v>
      </c>
      <c r="N6" s="15">
        <v>223.5415</v>
      </c>
      <c r="O6" s="15">
        <v>61.48438</v>
      </c>
    </row>
    <row r="7">
      <c r="A7" s="24" t="s">
        <v>12</v>
      </c>
      <c r="B7" s="25">
        <v>1.78926</v>
      </c>
      <c r="C7" s="26">
        <v>1.79883</v>
      </c>
      <c r="D7" s="27">
        <f>3.373268-1.565584</f>
        <v>1.807684</v>
      </c>
      <c r="E7" s="25">
        <v>3.51971</v>
      </c>
      <c r="F7" s="26">
        <v>3.49404</v>
      </c>
      <c r="G7" s="28">
        <f>5.735278-1.944908</f>
        <v>3.79037</v>
      </c>
      <c r="K7" s="23"/>
      <c r="L7" s="23"/>
    </row>
    <row r="8">
      <c r="K8" s="23"/>
      <c r="L8" s="23"/>
    </row>
    <row r="9">
      <c r="A9" s="4" t="s">
        <v>13</v>
      </c>
      <c r="B9" s="5"/>
      <c r="C9" s="6" t="s">
        <v>14</v>
      </c>
      <c r="D9" s="5"/>
      <c r="E9" s="6" t="s">
        <v>15</v>
      </c>
      <c r="F9" s="5"/>
      <c r="G9" s="7"/>
      <c r="K9" s="29"/>
      <c r="L9" s="29"/>
    </row>
    <row r="10">
      <c r="A10" s="9"/>
      <c r="B10" s="10" t="s">
        <v>7</v>
      </c>
      <c r="C10" s="11"/>
      <c r="D10" s="12"/>
      <c r="E10" s="10" t="s">
        <v>8</v>
      </c>
      <c r="F10" s="11"/>
      <c r="G10" s="13"/>
      <c r="K10" s="29"/>
      <c r="L10" s="29"/>
    </row>
    <row r="11">
      <c r="A11" s="9"/>
      <c r="B11" s="16"/>
      <c r="D11" s="17" t="s">
        <v>9</v>
      </c>
      <c r="E11" s="16"/>
      <c r="G11" s="18" t="s">
        <v>9</v>
      </c>
      <c r="K11" s="29"/>
      <c r="L11" s="29"/>
    </row>
    <row r="12">
      <c r="A12" s="19" t="s">
        <v>10</v>
      </c>
      <c r="B12" s="20">
        <v>2.72925</v>
      </c>
      <c r="C12" s="2">
        <v>2.71637</v>
      </c>
      <c r="D12" s="21">
        <f>85.601316-82.863197</f>
        <v>2.738119</v>
      </c>
      <c r="E12" s="20">
        <v>3.24161</v>
      </c>
      <c r="F12" s="2">
        <v>3.22758</v>
      </c>
      <c r="G12" s="22">
        <f>26.15518-22.874013</f>
        <v>3.281167</v>
      </c>
      <c r="H12" s="30" t="s">
        <v>16</v>
      </c>
    </row>
    <row r="13">
      <c r="A13" s="19" t="s">
        <v>11</v>
      </c>
      <c r="B13" s="20">
        <v>1.58436</v>
      </c>
      <c r="C13" s="3">
        <v>4.17427</v>
      </c>
      <c r="D13" s="21">
        <f>55.777362-51.603004</f>
        <v>4.174358</v>
      </c>
      <c r="E13" s="20">
        <v>3.35677</v>
      </c>
      <c r="F13" s="3">
        <v>5.45269</v>
      </c>
      <c r="G13" s="22">
        <f>72.118135-66.665374</f>
        <v>5.452761</v>
      </c>
      <c r="K13" s="23"/>
      <c r="L13" s="23"/>
    </row>
    <row r="14">
      <c r="A14" s="24" t="s">
        <v>12</v>
      </c>
      <c r="B14" s="25">
        <v>3.86078</v>
      </c>
      <c r="C14" s="26">
        <v>3.85582</v>
      </c>
      <c r="D14" s="27">
        <f>802.281267-798.272451</f>
        <v>4.008816</v>
      </c>
      <c r="E14" s="25">
        <v>8.00157</v>
      </c>
      <c r="F14" s="26">
        <v>8.00828</v>
      </c>
      <c r="G14" s="28">
        <f>85.99375-77.98457</f>
        <v>8.00918</v>
      </c>
      <c r="I14" s="1" t="s">
        <v>6</v>
      </c>
      <c r="J14" s="8" t="s">
        <v>7</v>
      </c>
      <c r="K14" s="8" t="s">
        <v>8</v>
      </c>
      <c r="L14" s="23"/>
    </row>
    <row r="15">
      <c r="I15" s="1">
        <v>0.69312391</v>
      </c>
      <c r="J15" s="14">
        <v>0.70990265</v>
      </c>
      <c r="K15" s="15">
        <v>1.49199</v>
      </c>
      <c r="M15" s="1" t="s">
        <v>6</v>
      </c>
      <c r="N15" s="8" t="s">
        <v>7</v>
      </c>
      <c r="O15" s="8" t="s">
        <v>8</v>
      </c>
    </row>
    <row r="16">
      <c r="A16" s="4" t="s">
        <v>17</v>
      </c>
      <c r="B16" s="5"/>
      <c r="C16" s="6" t="s">
        <v>18</v>
      </c>
      <c r="D16" s="5"/>
      <c r="E16" s="6" t="s">
        <v>19</v>
      </c>
      <c r="F16" s="5"/>
      <c r="G16" s="7"/>
      <c r="I16" s="1">
        <v>1.50492</v>
      </c>
      <c r="J16" s="14">
        <v>1.58436</v>
      </c>
      <c r="K16" s="15">
        <v>3.35677</v>
      </c>
      <c r="M16" s="1">
        <v>1.76594</v>
      </c>
      <c r="N16" s="31">
        <v>1.8288</v>
      </c>
      <c r="O16" s="31">
        <v>2.5601</v>
      </c>
    </row>
    <row r="17">
      <c r="A17" s="9"/>
      <c r="B17" s="10" t="s">
        <v>7</v>
      </c>
      <c r="C17" s="11"/>
      <c r="D17" s="12"/>
      <c r="E17" s="10" t="s">
        <v>8</v>
      </c>
      <c r="F17" s="11"/>
      <c r="G17" s="13"/>
      <c r="I17" s="1">
        <v>5.48947</v>
      </c>
      <c r="J17" s="14">
        <v>6.75526</v>
      </c>
      <c r="K17" s="15">
        <v>12.37545</v>
      </c>
      <c r="M17" s="1">
        <v>3.58566</v>
      </c>
      <c r="N17" s="31">
        <v>4.17427</v>
      </c>
      <c r="O17" s="31">
        <v>5.45269</v>
      </c>
    </row>
    <row r="18">
      <c r="A18" s="9"/>
      <c r="B18" s="16"/>
      <c r="D18" s="17" t="s">
        <v>9</v>
      </c>
      <c r="E18" s="16"/>
      <c r="G18" s="18" t="s">
        <v>9</v>
      </c>
      <c r="I18" s="1">
        <v>27.04131</v>
      </c>
      <c r="J18" s="14">
        <v>40.6755</v>
      </c>
      <c r="K18" s="15">
        <v>50.70506</v>
      </c>
      <c r="M18" s="1">
        <v>7.77017</v>
      </c>
      <c r="N18" s="31">
        <v>10.82757</v>
      </c>
      <c r="O18" s="31">
        <v>14.68378</v>
      </c>
    </row>
    <row r="19">
      <c r="A19" s="19" t="s">
        <v>10</v>
      </c>
      <c r="B19" s="20">
        <v>13.38374</v>
      </c>
      <c r="C19" s="2">
        <v>13.34506</v>
      </c>
      <c r="D19" s="21">
        <f>39.324175-25.906738</f>
        <v>13.417437</v>
      </c>
      <c r="E19" s="20">
        <v>12.57792</v>
      </c>
      <c r="F19" s="2">
        <v>12.3793</v>
      </c>
      <c r="G19" s="22">
        <f>81.806851-69.228694</f>
        <v>12.578157</v>
      </c>
      <c r="M19" s="1">
        <v>18.32871</v>
      </c>
      <c r="N19" s="31">
        <v>41.99981</v>
      </c>
      <c r="O19" s="31">
        <v>41.91692</v>
      </c>
    </row>
    <row r="20">
      <c r="A20" s="19" t="s">
        <v>11</v>
      </c>
      <c r="B20" s="20">
        <v>6.75526</v>
      </c>
      <c r="C20" s="3">
        <v>10.82757</v>
      </c>
      <c r="D20" s="21">
        <f>900.441498-889.406756</f>
        <v>11.034742</v>
      </c>
      <c r="E20" s="20">
        <v>12.37545</v>
      </c>
      <c r="F20" s="3">
        <v>14.68378</v>
      </c>
      <c r="G20" s="18">
        <f>80.993817-66.30981</f>
        <v>14.684007</v>
      </c>
    </row>
    <row r="21">
      <c r="A21" s="24" t="s">
        <v>12</v>
      </c>
      <c r="B21" s="25">
        <v>9.181</v>
      </c>
      <c r="C21" s="26">
        <v>9.18149</v>
      </c>
      <c r="D21" s="27">
        <f>76.943895-67.71275</f>
        <v>9.231145</v>
      </c>
      <c r="E21" s="25">
        <v>17.33721</v>
      </c>
      <c r="F21" s="26">
        <v>17.3426</v>
      </c>
      <c r="G21" s="28">
        <f>43.026794-25.537674</f>
        <v>17.48912</v>
      </c>
    </row>
    <row r="23">
      <c r="A23" s="4" t="s">
        <v>20</v>
      </c>
      <c r="B23" s="5"/>
      <c r="C23" s="6" t="s">
        <v>21</v>
      </c>
      <c r="D23" s="5"/>
      <c r="E23" s="6" t="s">
        <v>22</v>
      </c>
      <c r="F23" s="5"/>
      <c r="G23" s="7"/>
    </row>
    <row r="24">
      <c r="A24" s="9"/>
      <c r="B24" s="10" t="s">
        <v>7</v>
      </c>
      <c r="C24" s="11"/>
      <c r="D24" s="12"/>
      <c r="E24" s="10" t="s">
        <v>8</v>
      </c>
      <c r="F24" s="11"/>
      <c r="G24" s="13"/>
      <c r="H24" s="30" t="s">
        <v>23</v>
      </c>
    </row>
    <row r="25">
      <c r="A25" s="9"/>
      <c r="B25" s="16"/>
      <c r="D25" s="17" t="s">
        <v>9</v>
      </c>
      <c r="E25" s="16"/>
      <c r="G25" s="18" t="s">
        <v>9</v>
      </c>
    </row>
    <row r="26">
      <c r="A26" s="19" t="s">
        <v>10</v>
      </c>
      <c r="B26" s="20">
        <v>223.60555</v>
      </c>
      <c r="C26" s="2">
        <v>223.5415</v>
      </c>
      <c r="D26" s="21">
        <f>980.368782-756.742246</f>
        <v>223.626536</v>
      </c>
      <c r="E26" s="20">
        <v>61.51608</v>
      </c>
      <c r="F26" s="2">
        <v>61.48438</v>
      </c>
      <c r="G26" s="22">
        <f>806.891215-745.052395</f>
        <v>61.83882</v>
      </c>
    </row>
    <row r="27">
      <c r="A27" s="19" t="s">
        <v>11</v>
      </c>
      <c r="B27" s="20">
        <v>40.6755</v>
      </c>
      <c r="C27" s="3">
        <v>41.99981</v>
      </c>
      <c r="D27" s="21">
        <f>93.243239-51.243279</f>
        <v>41.99996</v>
      </c>
      <c r="E27" s="20">
        <v>50.70506</v>
      </c>
      <c r="F27" s="3">
        <v>41.91692</v>
      </c>
      <c r="G27" s="18">
        <f>92.107448-41.402165</f>
        <v>50.705283</v>
      </c>
      <c r="I27" s="1" t="s">
        <v>6</v>
      </c>
      <c r="J27" s="8" t="s">
        <v>7</v>
      </c>
      <c r="K27" s="8" t="s">
        <v>8</v>
      </c>
      <c r="M27" s="1" t="s">
        <v>6</v>
      </c>
      <c r="N27" s="8" t="s">
        <v>7</v>
      </c>
      <c r="O27" s="8" t="s">
        <v>8</v>
      </c>
    </row>
    <row r="28">
      <c r="A28" s="24" t="s">
        <v>12</v>
      </c>
      <c r="B28" s="25">
        <v>24.14701</v>
      </c>
      <c r="C28" s="26">
        <v>24.11751</v>
      </c>
      <c r="D28" s="27">
        <f>80.416826-55.719309</f>
        <v>24.697517</v>
      </c>
      <c r="E28" s="25">
        <v>41.78895</v>
      </c>
      <c r="F28" s="26">
        <v>41.80679</v>
      </c>
      <c r="G28" s="28">
        <f>63.362896-21.473855</f>
        <v>41.889041</v>
      </c>
      <c r="I28" s="1">
        <v>1.76594</v>
      </c>
      <c r="J28" s="32">
        <v>1.78926</v>
      </c>
      <c r="K28" s="33">
        <v>3.51971</v>
      </c>
      <c r="M28" s="1">
        <v>1.76594</v>
      </c>
      <c r="N28" s="33">
        <v>1.79883</v>
      </c>
      <c r="O28" s="33">
        <v>3.49404</v>
      </c>
    </row>
    <row r="29">
      <c r="I29" s="1">
        <v>3.58566</v>
      </c>
      <c r="J29" s="32">
        <v>3.86078</v>
      </c>
      <c r="K29" s="33">
        <v>8.00157</v>
      </c>
      <c r="M29" s="1">
        <v>3.58566</v>
      </c>
      <c r="N29" s="33">
        <v>3.85582</v>
      </c>
      <c r="O29" s="33">
        <v>8.00828</v>
      </c>
    </row>
    <row r="30">
      <c r="I30" s="1">
        <v>7.77017</v>
      </c>
      <c r="J30" s="32">
        <v>9.181</v>
      </c>
      <c r="K30" s="33">
        <v>17.33721</v>
      </c>
      <c r="M30" s="1">
        <v>7.77017</v>
      </c>
      <c r="N30" s="33">
        <v>9.18149</v>
      </c>
      <c r="O30" s="33">
        <v>17.3426</v>
      </c>
    </row>
    <row r="31">
      <c r="I31" s="1">
        <v>18.32871</v>
      </c>
      <c r="J31" s="32">
        <v>24.14701</v>
      </c>
      <c r="K31" s="33">
        <v>41.78895</v>
      </c>
      <c r="M31" s="1">
        <v>18.32871</v>
      </c>
      <c r="N31" s="33">
        <v>24.11751</v>
      </c>
      <c r="O31" s="33">
        <v>41.80679</v>
      </c>
    </row>
    <row r="36">
      <c r="H36" s="30" t="s">
        <v>24</v>
      </c>
    </row>
  </sheetData>
  <mergeCells count="19">
    <mergeCell ref="C9:D9"/>
    <mergeCell ref="B3:D3"/>
    <mergeCell ref="E3:G3"/>
    <mergeCell ref="E2:F2"/>
    <mergeCell ref="C2:D2"/>
    <mergeCell ref="B24:D24"/>
    <mergeCell ref="E24:G24"/>
    <mergeCell ref="E23:F23"/>
    <mergeCell ref="C23:D23"/>
    <mergeCell ref="H24:P24"/>
    <mergeCell ref="H36:P36"/>
    <mergeCell ref="B10:D10"/>
    <mergeCell ref="E10:G10"/>
    <mergeCell ref="E9:F9"/>
    <mergeCell ref="B17:D17"/>
    <mergeCell ref="E17:G17"/>
    <mergeCell ref="E16:F16"/>
    <mergeCell ref="C16:D16"/>
    <mergeCell ref="H12:P12"/>
  </mergeCells>
  <drawing r:id="rId1"/>
</worksheet>
</file>