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99" i="2" l="1"/>
  <c r="N299" i="2"/>
  <c r="L299" i="2"/>
  <c r="M299" i="2" s="1"/>
  <c r="O301" i="2"/>
  <c r="N301" i="2"/>
  <c r="L301" i="2"/>
  <c r="M301" i="2" s="1"/>
  <c r="O300" i="2"/>
  <c r="N300" i="2"/>
  <c r="L300" i="2"/>
  <c r="M300" i="2" s="1"/>
  <c r="O305" i="2"/>
  <c r="N305" i="2"/>
  <c r="L305" i="2"/>
  <c r="M305" i="2" s="1"/>
  <c r="O308" i="2"/>
  <c r="N308" i="2"/>
  <c r="L308" i="2"/>
  <c r="M308" i="2" s="1"/>
  <c r="O303" i="2"/>
  <c r="N303" i="2"/>
  <c r="L303" i="2"/>
  <c r="M303" i="2" s="1"/>
  <c r="L306" i="2"/>
  <c r="M306" i="2" s="1"/>
  <c r="L304" i="2"/>
  <c r="M304" i="2" s="1"/>
  <c r="L307" i="2"/>
  <c r="M307" i="2" s="1"/>
  <c r="L302" i="2"/>
  <c r="M302" i="2" s="1"/>
  <c r="N306" i="2"/>
  <c r="N304" i="2"/>
  <c r="N307" i="2"/>
  <c r="N302" i="2"/>
  <c r="O306" i="2"/>
  <c r="O304" i="2"/>
  <c r="O307" i="2"/>
  <c r="O302" i="2"/>
  <c r="Y175" i="1"/>
  <c r="X175" i="1"/>
  <c r="Y174" i="1"/>
  <c r="X174" i="1"/>
  <c r="Y173" i="1"/>
  <c r="X173" i="1"/>
  <c r="Y172" i="1"/>
  <c r="X172" i="1"/>
  <c r="Y171" i="1"/>
  <c r="X171" i="1"/>
  <c r="O86" i="2" l="1"/>
  <c r="N86" i="2"/>
  <c r="L86" i="2"/>
  <c r="M86" i="2" s="1"/>
  <c r="O171" i="2" l="1"/>
  <c r="N171" i="2"/>
  <c r="L171" i="2"/>
  <c r="M171" i="2" s="1"/>
  <c r="O170" i="2"/>
  <c r="N170" i="2"/>
  <c r="L170" i="2"/>
  <c r="M170" i="2" s="1"/>
  <c r="L150" i="2"/>
  <c r="M150" i="2" s="1"/>
  <c r="N150" i="2"/>
  <c r="O150" i="2"/>
  <c r="X108" i="1"/>
  <c r="Y108" i="1"/>
  <c r="O69" i="2"/>
  <c r="N69" i="2"/>
  <c r="L69" i="2"/>
  <c r="M69" i="2" s="1"/>
  <c r="Y63" i="1"/>
  <c r="X63" i="1"/>
  <c r="L63" i="2"/>
  <c r="M63" i="2" s="1"/>
  <c r="N63" i="2"/>
  <c r="O63" i="2"/>
  <c r="X59" i="1"/>
  <c r="Y59" i="1"/>
  <c r="O182" i="2"/>
  <c r="N182" i="2"/>
  <c r="L182" i="2"/>
  <c r="M182" i="2" s="1"/>
  <c r="O184" i="2"/>
  <c r="N184" i="2"/>
  <c r="L184" i="2"/>
  <c r="M184" i="2" s="1"/>
  <c r="O179" i="2"/>
  <c r="N179" i="2"/>
  <c r="L179" i="2"/>
  <c r="M179" i="2" s="1"/>
  <c r="O178" i="2"/>
  <c r="N178" i="2"/>
  <c r="L178" i="2"/>
  <c r="M178" i="2" s="1"/>
  <c r="O181" i="2"/>
  <c r="N181" i="2"/>
  <c r="L181" i="2"/>
  <c r="M181" i="2" s="1"/>
  <c r="O180" i="2"/>
  <c r="N180" i="2"/>
  <c r="L180" i="2"/>
  <c r="M180" i="2" s="1"/>
  <c r="O185" i="2"/>
  <c r="N185" i="2"/>
  <c r="L185" i="2"/>
  <c r="M185" i="2" s="1"/>
  <c r="O183" i="2"/>
  <c r="N183" i="2"/>
  <c r="L183" i="2"/>
  <c r="M183" i="2" s="1"/>
  <c r="O119" i="2"/>
  <c r="N119" i="2"/>
  <c r="L119" i="2"/>
  <c r="M119" i="2" s="1"/>
  <c r="O124" i="2"/>
  <c r="N124" i="2"/>
  <c r="L124" i="2"/>
  <c r="M124" i="2" s="1"/>
  <c r="O123" i="2"/>
  <c r="N123" i="2"/>
  <c r="L123" i="2"/>
  <c r="M123" i="2" s="1"/>
  <c r="O122" i="2"/>
  <c r="N122" i="2"/>
  <c r="L122" i="2"/>
  <c r="M122" i="2" s="1"/>
  <c r="O121" i="2"/>
  <c r="N121" i="2"/>
  <c r="L121" i="2"/>
  <c r="M121" i="2" s="1"/>
  <c r="O120" i="2"/>
  <c r="N120" i="2"/>
  <c r="L120" i="2"/>
  <c r="M120" i="2" s="1"/>
  <c r="O111" i="2"/>
  <c r="N111" i="2"/>
  <c r="L111" i="2"/>
  <c r="M111" i="2" s="1"/>
  <c r="O110" i="2"/>
  <c r="N110" i="2"/>
  <c r="L110" i="2"/>
  <c r="M110" i="2" s="1"/>
  <c r="O109" i="2"/>
  <c r="N109" i="2"/>
  <c r="L109" i="2"/>
  <c r="M109" i="2" s="1"/>
  <c r="L174" i="2" l="1"/>
  <c r="M174" i="2" s="1"/>
  <c r="L175" i="2"/>
  <c r="M175" i="2" s="1"/>
  <c r="L176" i="2"/>
  <c r="M176" i="2" s="1"/>
  <c r="L177" i="2"/>
  <c r="M177" i="2" s="1"/>
  <c r="N174" i="2"/>
  <c r="N175" i="2"/>
  <c r="N176" i="2"/>
  <c r="N177" i="2"/>
  <c r="O174" i="2"/>
  <c r="O175" i="2"/>
  <c r="O176" i="2"/>
  <c r="O177" i="2"/>
  <c r="Y126" i="1"/>
  <c r="X126" i="1"/>
  <c r="Y125" i="1"/>
  <c r="X125" i="1"/>
  <c r="Y124" i="1"/>
  <c r="X124" i="1"/>
  <c r="Y123" i="1"/>
  <c r="X123" i="1"/>
  <c r="Y122" i="1"/>
  <c r="X122" i="1"/>
  <c r="L189" i="2"/>
  <c r="M189" i="2" s="1"/>
  <c r="N189" i="2"/>
  <c r="O189" i="2"/>
  <c r="Y129" i="1"/>
  <c r="X129" i="1"/>
  <c r="O158" i="2"/>
  <c r="N158" i="2"/>
  <c r="L158" i="2"/>
  <c r="M158" i="2" s="1"/>
  <c r="O157" i="2"/>
  <c r="N157" i="2"/>
  <c r="L157" i="2"/>
  <c r="M157" i="2" s="1"/>
  <c r="L161" i="2"/>
  <c r="M161" i="2" s="1"/>
  <c r="N161" i="2"/>
  <c r="O161" i="2"/>
  <c r="L159" i="2"/>
  <c r="M159" i="2" s="1"/>
  <c r="N159" i="2"/>
  <c r="O159" i="2"/>
  <c r="L160" i="2"/>
  <c r="M160" i="2" s="1"/>
  <c r="N160" i="2"/>
  <c r="O160" i="2"/>
  <c r="L156" i="2"/>
  <c r="M156" i="2" s="1"/>
  <c r="N156" i="2"/>
  <c r="O156" i="2"/>
  <c r="L125" i="2"/>
  <c r="M125" i="2" s="1"/>
  <c r="N125" i="2"/>
  <c r="O125" i="2"/>
  <c r="L126" i="2"/>
  <c r="M126" i="2" s="1"/>
  <c r="N126" i="2"/>
  <c r="O126" i="2"/>
  <c r="L132" i="2"/>
  <c r="M132" i="2" s="1"/>
  <c r="N132" i="2"/>
  <c r="O132" i="2"/>
  <c r="L133" i="2"/>
  <c r="M133" i="2" s="1"/>
  <c r="N133" i="2"/>
  <c r="O133" i="2"/>
  <c r="L93" i="2"/>
  <c r="M93" i="2" s="1"/>
  <c r="L94" i="2"/>
  <c r="M94" i="2" s="1"/>
  <c r="N93" i="2"/>
  <c r="N94" i="2"/>
  <c r="O93" i="2"/>
  <c r="O94" i="2"/>
  <c r="X90" i="1"/>
  <c r="Y90" i="1"/>
  <c r="X89" i="1"/>
  <c r="Y89" i="1"/>
  <c r="L129" i="2" l="1"/>
  <c r="M129" i="2" s="1"/>
  <c r="L130" i="2"/>
  <c r="M130" i="2" s="1"/>
  <c r="L131" i="2"/>
  <c r="M131" i="2" s="1"/>
  <c r="N129" i="2"/>
  <c r="N130" i="2"/>
  <c r="N131" i="2"/>
  <c r="O129" i="2"/>
  <c r="O130" i="2"/>
  <c r="O131" i="2"/>
  <c r="Y95" i="1"/>
  <c r="X95" i="1"/>
  <c r="O103" i="2"/>
  <c r="N103" i="2"/>
  <c r="L103" i="2"/>
  <c r="M103" i="2" s="1"/>
  <c r="O117" i="2"/>
  <c r="N117" i="2"/>
  <c r="L117" i="2"/>
  <c r="M117" i="2" s="1"/>
  <c r="L116" i="2"/>
  <c r="M116" i="2" s="1"/>
  <c r="L118" i="2"/>
  <c r="M118" i="2" s="1"/>
  <c r="N116" i="2"/>
  <c r="N118" i="2"/>
  <c r="O116" i="2"/>
  <c r="O118" i="2"/>
  <c r="O113" i="2"/>
  <c r="N113" i="2"/>
  <c r="L113" i="2"/>
  <c r="M113" i="2" s="1"/>
  <c r="L112" i="2"/>
  <c r="M112" i="2" s="1"/>
  <c r="L114" i="2"/>
  <c r="M114" i="2" s="1"/>
  <c r="L115" i="2"/>
  <c r="M115" i="2" s="1"/>
  <c r="N112" i="2"/>
  <c r="N114" i="2"/>
  <c r="N115" i="2"/>
  <c r="O112" i="2"/>
  <c r="O114" i="2"/>
  <c r="O115" i="2"/>
  <c r="O163" i="2"/>
  <c r="N163" i="2"/>
  <c r="L163" i="2"/>
  <c r="M163" i="2" s="1"/>
  <c r="L162" i="2"/>
  <c r="M162" i="2" s="1"/>
  <c r="N162" i="2"/>
  <c r="O162" i="2"/>
  <c r="Y116" i="1"/>
  <c r="X116" i="1"/>
  <c r="O166" i="2"/>
  <c r="N166" i="2"/>
  <c r="L166" i="2"/>
  <c r="M166" i="2" s="1"/>
  <c r="O165" i="2"/>
  <c r="N165" i="2"/>
  <c r="L165" i="2"/>
  <c r="M165" i="2" s="1"/>
  <c r="O168" i="2"/>
  <c r="N168" i="2"/>
  <c r="L168" i="2"/>
  <c r="M168" i="2" s="1"/>
  <c r="L169" i="2"/>
  <c r="M169" i="2" s="1"/>
  <c r="L164" i="2"/>
  <c r="M164" i="2" s="1"/>
  <c r="L167" i="2"/>
  <c r="M167" i="2" s="1"/>
  <c r="N169" i="2"/>
  <c r="N164" i="2"/>
  <c r="N167" i="2"/>
  <c r="O169" i="2"/>
  <c r="O164" i="2"/>
  <c r="O167" i="2"/>
  <c r="Y118" i="1"/>
  <c r="X118" i="1"/>
  <c r="Y117" i="1"/>
  <c r="X117" i="1"/>
  <c r="X119" i="1"/>
  <c r="Y119" i="1"/>
  <c r="L135" i="2"/>
  <c r="M135" i="2" s="1"/>
  <c r="N135" i="2"/>
  <c r="O135" i="2"/>
  <c r="L134" i="2"/>
  <c r="M134" i="2" s="1"/>
  <c r="N134" i="2"/>
  <c r="O134" i="2"/>
  <c r="L127" i="2"/>
  <c r="M127" i="2" s="1"/>
  <c r="L128" i="2"/>
  <c r="M128" i="2" s="1"/>
  <c r="N127" i="2"/>
  <c r="N128" i="2"/>
  <c r="O127" i="2"/>
  <c r="O128" i="2"/>
  <c r="L151" i="2" l="1"/>
  <c r="M151" i="2" s="1"/>
  <c r="N151" i="2"/>
  <c r="O151" i="2"/>
  <c r="X109" i="1"/>
  <c r="Y109" i="1"/>
  <c r="L97" i="2"/>
  <c r="M97" i="2" s="1"/>
  <c r="N97" i="2"/>
  <c r="O97" i="2"/>
  <c r="X93" i="1"/>
  <c r="Y93" i="1"/>
  <c r="X78" i="1" l="1"/>
  <c r="Y78" i="1"/>
  <c r="X77" i="1"/>
  <c r="Y77" i="1"/>
  <c r="L21" i="2"/>
  <c r="M21" i="2" s="1"/>
  <c r="L22" i="2"/>
  <c r="M22" i="2" s="1"/>
  <c r="L23" i="2"/>
  <c r="M23" i="2" s="1"/>
  <c r="L24" i="2"/>
  <c r="M24" i="2" s="1"/>
  <c r="N21" i="2"/>
  <c r="N22" i="2"/>
  <c r="N23" i="2"/>
  <c r="N24" i="2"/>
  <c r="O21" i="2"/>
  <c r="O22" i="2"/>
  <c r="O23" i="2"/>
  <c r="O24" i="2"/>
  <c r="L90" i="2"/>
  <c r="M90" i="2" s="1"/>
  <c r="N90" i="2"/>
  <c r="O90" i="2"/>
  <c r="X24" i="1"/>
  <c r="X25" i="1"/>
  <c r="X26" i="1"/>
  <c r="X27" i="1"/>
  <c r="X84" i="1"/>
  <c r="Y24" i="1"/>
  <c r="Y25" i="1"/>
  <c r="Y26" i="1"/>
  <c r="Y27" i="1"/>
  <c r="Y84" i="1"/>
  <c r="L152" i="2"/>
  <c r="M152" i="2" s="1"/>
  <c r="N152" i="2"/>
  <c r="O152" i="2"/>
  <c r="X110" i="1"/>
  <c r="Y110" i="1"/>
  <c r="X137" i="1"/>
  <c r="Y137" i="1"/>
  <c r="X141" i="1"/>
  <c r="Y141" i="1"/>
  <c r="X158" i="1"/>
  <c r="Y158" i="1"/>
  <c r="Y107" i="1"/>
  <c r="X107" i="1"/>
  <c r="Y106" i="1"/>
  <c r="X106" i="1"/>
  <c r="Y105" i="1"/>
  <c r="X105" i="1"/>
  <c r="Y104" i="1"/>
  <c r="X104" i="1"/>
  <c r="Y103" i="1"/>
  <c r="X103" i="1"/>
  <c r="L172" i="2"/>
  <c r="M172" i="2" s="1"/>
  <c r="N172" i="2"/>
  <c r="O172" i="2"/>
  <c r="Y120" i="1"/>
  <c r="X120" i="1"/>
  <c r="L173" i="2"/>
  <c r="M173" i="2" s="1"/>
  <c r="N173" i="2"/>
  <c r="O173" i="2"/>
  <c r="Y121" i="1"/>
  <c r="X121" i="1"/>
  <c r="L155" i="2"/>
  <c r="M155" i="2" s="1"/>
  <c r="N155" i="2"/>
  <c r="O155" i="2"/>
  <c r="Y114" i="1"/>
  <c r="X114" i="1"/>
  <c r="L153" i="2"/>
  <c r="M153" i="2" s="1"/>
  <c r="N153" i="2"/>
  <c r="O153" i="2"/>
  <c r="Y112" i="1"/>
  <c r="X112" i="1"/>
  <c r="L154" i="2"/>
  <c r="M154" i="2" s="1"/>
  <c r="N154" i="2"/>
  <c r="O154" i="2"/>
  <c r="L186" i="2"/>
  <c r="M186" i="2" s="1"/>
  <c r="N186" i="2"/>
  <c r="O186" i="2"/>
  <c r="Y127" i="1"/>
  <c r="X127" i="1"/>
  <c r="Y113" i="1"/>
  <c r="X113" i="1"/>
  <c r="Y111" i="1"/>
  <c r="X111" i="1"/>
  <c r="L187" i="2"/>
  <c r="M187" i="2" s="1"/>
  <c r="N187" i="2"/>
  <c r="O187" i="2"/>
  <c r="L107" i="2" l="1"/>
  <c r="M107" i="2" s="1"/>
  <c r="N107" i="2"/>
  <c r="O107" i="2"/>
  <c r="Y94" i="1"/>
  <c r="X94" i="1"/>
  <c r="X132" i="1" l="1"/>
  <c r="Y132" i="1"/>
  <c r="L147" i="2" l="1"/>
  <c r="M147" i="2" s="1"/>
  <c r="N147" i="2"/>
  <c r="O147" i="2"/>
  <c r="L146" i="2"/>
  <c r="M146" i="2" s="1"/>
  <c r="N146" i="2"/>
  <c r="O146" i="2"/>
  <c r="L144" i="2"/>
  <c r="M144" i="2" s="1"/>
  <c r="N144" i="2"/>
  <c r="O144" i="2"/>
  <c r="O142" i="2"/>
  <c r="N142" i="2"/>
  <c r="L142" i="2"/>
  <c r="M142" i="2" s="1"/>
  <c r="O141" i="2"/>
  <c r="N141" i="2"/>
  <c r="L141" i="2"/>
  <c r="M141" i="2" s="1"/>
  <c r="X98" i="1"/>
  <c r="Y98" i="1"/>
  <c r="O316" i="2"/>
  <c r="N316" i="2"/>
  <c r="L316" i="2"/>
  <c r="M316" i="2" s="1"/>
  <c r="O315" i="2"/>
  <c r="N315" i="2"/>
  <c r="L315" i="2"/>
  <c r="M315" i="2" s="1"/>
  <c r="O314" i="2"/>
  <c r="N314" i="2"/>
  <c r="L314" i="2"/>
  <c r="M314" i="2" s="1"/>
  <c r="L313" i="2"/>
  <c r="M313" i="2" s="1"/>
  <c r="N313" i="2"/>
  <c r="O313" i="2"/>
  <c r="X189" i="1"/>
  <c r="Y189" i="1"/>
  <c r="X169" i="1" l="1"/>
  <c r="Y169" i="1"/>
  <c r="X168" i="1"/>
  <c r="Y168" i="1"/>
  <c r="X167" i="1"/>
  <c r="Y167" i="1"/>
  <c r="L225" i="2"/>
  <c r="M225" i="2" s="1"/>
  <c r="N225" i="2"/>
  <c r="O225" i="2"/>
  <c r="X150" i="1"/>
  <c r="Y150" i="1"/>
  <c r="L224" i="2"/>
  <c r="M224" i="2" s="1"/>
  <c r="N224" i="2"/>
  <c r="O224" i="2"/>
  <c r="X147" i="1"/>
  <c r="Y147" i="1"/>
  <c r="X145" i="1"/>
  <c r="Y145" i="1"/>
  <c r="X144" i="1"/>
  <c r="Y144" i="1"/>
  <c r="X148" i="1"/>
  <c r="Y148" i="1"/>
  <c r="X146" i="1"/>
  <c r="Y146" i="1"/>
  <c r="L289" i="2" l="1"/>
  <c r="M289" i="2" s="1"/>
  <c r="L296" i="2"/>
  <c r="M296" i="2" s="1"/>
  <c r="N289" i="2"/>
  <c r="N296" i="2"/>
  <c r="O289" i="2"/>
  <c r="O296" i="2"/>
  <c r="Y164" i="1"/>
  <c r="X164" i="1"/>
  <c r="L138" i="2"/>
  <c r="M138" i="2" s="1"/>
  <c r="N138" i="2"/>
  <c r="O138" i="2"/>
  <c r="L190" i="2"/>
  <c r="M190" i="2" s="1"/>
  <c r="N190" i="2"/>
  <c r="O190" i="2"/>
  <c r="X130" i="1"/>
  <c r="Y130" i="1"/>
  <c r="L137" i="2"/>
  <c r="M137" i="2" s="1"/>
  <c r="N137" i="2"/>
  <c r="O137" i="2"/>
  <c r="X86" i="1"/>
  <c r="Y86" i="1"/>
  <c r="Y61" i="1"/>
  <c r="X61" i="1"/>
  <c r="Y62" i="1"/>
  <c r="X62" i="1"/>
  <c r="Y60" i="1"/>
  <c r="X60" i="1"/>
  <c r="O68" i="2"/>
  <c r="N68" i="2"/>
  <c r="L68" i="2"/>
  <c r="M68" i="2" s="1"/>
  <c r="O67" i="2"/>
  <c r="N67" i="2"/>
  <c r="L67" i="2"/>
  <c r="M67" i="2" s="1"/>
  <c r="O66" i="2"/>
  <c r="N66" i="2"/>
  <c r="L66" i="2"/>
  <c r="M66" i="2" s="1"/>
  <c r="O65" i="2"/>
  <c r="N65" i="2"/>
  <c r="L65" i="2"/>
  <c r="M65" i="2" s="1"/>
  <c r="O64" i="2"/>
  <c r="N64" i="2"/>
  <c r="L64" i="2"/>
  <c r="M64" i="2" s="1"/>
  <c r="X54" i="1"/>
  <c r="Y54" i="1"/>
  <c r="X55" i="1"/>
  <c r="Y55" i="1"/>
  <c r="L28" i="2"/>
  <c r="M28" i="2" s="1"/>
  <c r="N28" i="2"/>
  <c r="O28" i="2"/>
  <c r="X30" i="1"/>
  <c r="Y30" i="1"/>
  <c r="X163" i="1"/>
  <c r="Y163" i="1"/>
  <c r="X161" i="1"/>
  <c r="Y161" i="1"/>
  <c r="X162" i="1"/>
  <c r="Y162" i="1"/>
  <c r="L309" i="2"/>
  <c r="M309" i="2" s="1"/>
  <c r="N309" i="2"/>
  <c r="O309" i="2"/>
  <c r="L311" i="2"/>
  <c r="M311" i="2" s="1"/>
  <c r="L310" i="2"/>
  <c r="M310" i="2" s="1"/>
  <c r="N311" i="2"/>
  <c r="N310" i="2"/>
  <c r="O311" i="2"/>
  <c r="O310" i="2"/>
  <c r="Y177" i="1"/>
  <c r="X177" i="1"/>
  <c r="X187" i="1"/>
  <c r="Y187" i="1"/>
  <c r="X188" i="1"/>
  <c r="Y188" i="1"/>
  <c r="L294" i="2"/>
  <c r="M294" i="2" s="1"/>
  <c r="L293" i="2"/>
  <c r="M293" i="2" s="1"/>
  <c r="N294" i="2"/>
  <c r="N293" i="2"/>
  <c r="O294" i="2"/>
  <c r="O293" i="2"/>
  <c r="L290" i="2"/>
  <c r="M290" i="2" s="1"/>
  <c r="N290" i="2"/>
  <c r="O290" i="2"/>
  <c r="L291" i="2"/>
  <c r="M291" i="2" s="1"/>
  <c r="N291" i="2"/>
  <c r="O291" i="2"/>
  <c r="L295" i="2"/>
  <c r="M295" i="2" s="1"/>
  <c r="N295" i="2"/>
  <c r="O295" i="2"/>
  <c r="L292" i="2"/>
  <c r="M292" i="2" s="1"/>
  <c r="N292" i="2"/>
  <c r="O292" i="2"/>
  <c r="X160" i="1"/>
  <c r="Y160" i="1"/>
  <c r="L33" i="2"/>
  <c r="M33" i="2" s="1"/>
  <c r="N33" i="2"/>
  <c r="O33" i="2"/>
  <c r="L240" i="2"/>
  <c r="M240" i="2" s="1"/>
  <c r="N240" i="2"/>
  <c r="O240" i="2"/>
  <c r="X143" i="1"/>
  <c r="Y143" i="1"/>
  <c r="X149" i="1"/>
  <c r="Y149" i="1"/>
  <c r="Y53" i="1"/>
  <c r="X53" i="1"/>
  <c r="X52" i="1"/>
  <c r="Y52" i="1"/>
  <c r="X159" i="1"/>
  <c r="Y159" i="1"/>
  <c r="L297" i="2"/>
  <c r="M297" i="2" s="1"/>
  <c r="N297" i="2"/>
  <c r="O297" i="2"/>
  <c r="L298" i="2"/>
  <c r="M298" i="2" s="1"/>
  <c r="N298" i="2"/>
  <c r="O298" i="2"/>
  <c r="X165" i="1"/>
  <c r="Y165" i="1"/>
  <c r="L104" i="2"/>
  <c r="M104" i="2" s="1"/>
  <c r="N104" i="2"/>
  <c r="O104" i="2"/>
  <c r="X170" i="1"/>
  <c r="Y170" i="1"/>
  <c r="L227" i="2"/>
  <c r="M227" i="2" s="1"/>
  <c r="N227" i="2"/>
  <c r="O227" i="2"/>
  <c r="X115" i="1"/>
  <c r="Y115" i="1"/>
  <c r="L197" i="2"/>
  <c r="M197" i="2" s="1"/>
  <c r="N197" i="2"/>
  <c r="O197" i="2"/>
  <c r="L140" i="2"/>
  <c r="M140" i="2" s="1"/>
  <c r="N140" i="2"/>
  <c r="O140" i="2"/>
  <c r="O92" i="2"/>
  <c r="N92" i="2"/>
  <c r="L92" i="2"/>
  <c r="M92" i="2" s="1"/>
  <c r="Y87" i="1"/>
  <c r="X87" i="1"/>
  <c r="L95" i="2"/>
  <c r="M95" i="2" s="1"/>
  <c r="N95" i="2"/>
  <c r="O95" i="2"/>
  <c r="O32" i="2"/>
  <c r="N32" i="2"/>
  <c r="L32" i="2"/>
  <c r="M32" i="2" s="1"/>
  <c r="L31" i="2"/>
  <c r="M31" i="2" s="1"/>
  <c r="N31" i="2"/>
  <c r="O31" i="2"/>
  <c r="O96" i="2"/>
  <c r="N96" i="2"/>
  <c r="L96" i="2"/>
  <c r="M96" i="2" s="1"/>
  <c r="L226" i="2"/>
  <c r="M226" i="2" s="1"/>
  <c r="N226" i="2"/>
  <c r="O226" i="2"/>
  <c r="Y9" i="1"/>
  <c r="X9" i="1"/>
  <c r="X21" i="1"/>
  <c r="Y21" i="1"/>
  <c r="X18" i="1"/>
  <c r="Y18" i="1"/>
  <c r="L188" i="2"/>
  <c r="M188" i="2" s="1"/>
  <c r="N188" i="2"/>
  <c r="O188" i="2"/>
  <c r="L191" i="2"/>
  <c r="M191" i="2" s="1"/>
  <c r="N191" i="2"/>
  <c r="O191" i="2"/>
  <c r="O221" i="2" l="1"/>
  <c r="N221" i="2"/>
  <c r="L221" i="2"/>
  <c r="M221" i="2" s="1"/>
  <c r="L220" i="2"/>
  <c r="M220" i="2" s="1"/>
  <c r="L216" i="2"/>
  <c r="M216" i="2" s="1"/>
  <c r="L217" i="2"/>
  <c r="M217" i="2" s="1"/>
  <c r="L218" i="2"/>
  <c r="M218" i="2" s="1"/>
  <c r="N220" i="2"/>
  <c r="N216" i="2"/>
  <c r="N217" i="2"/>
  <c r="N218" i="2"/>
  <c r="O220" i="2"/>
  <c r="O216" i="2"/>
  <c r="O217" i="2"/>
  <c r="O218" i="2"/>
  <c r="O215" i="2"/>
  <c r="N215" i="2"/>
  <c r="L215" i="2"/>
  <c r="M215" i="2" s="1"/>
  <c r="O213" i="2"/>
  <c r="N213" i="2"/>
  <c r="L213" i="2"/>
  <c r="M213" i="2" s="1"/>
  <c r="L219" i="2"/>
  <c r="M219" i="2" s="1"/>
  <c r="N219" i="2"/>
  <c r="O219" i="2"/>
  <c r="L214" i="2"/>
  <c r="M214" i="2" s="1"/>
  <c r="N214" i="2"/>
  <c r="O214" i="2"/>
  <c r="L209" i="2"/>
  <c r="M209" i="2" s="1"/>
  <c r="L210" i="2"/>
  <c r="M210" i="2" s="1"/>
  <c r="L211" i="2"/>
  <c r="M211" i="2" s="1"/>
  <c r="L212" i="2"/>
  <c r="M212" i="2" s="1"/>
  <c r="N209" i="2"/>
  <c r="N210" i="2"/>
  <c r="N211" i="2"/>
  <c r="N212" i="2"/>
  <c r="O209" i="2"/>
  <c r="O210" i="2"/>
  <c r="O211" i="2"/>
  <c r="O212" i="2"/>
  <c r="L205" i="2"/>
  <c r="M205" i="2" s="1"/>
  <c r="L206" i="2"/>
  <c r="M206" i="2" s="1"/>
  <c r="L207" i="2"/>
  <c r="M207" i="2" s="1"/>
  <c r="L208" i="2"/>
  <c r="M208" i="2" s="1"/>
  <c r="N205" i="2"/>
  <c r="N206" i="2"/>
  <c r="N207" i="2"/>
  <c r="N208" i="2"/>
  <c r="O205" i="2"/>
  <c r="O206" i="2"/>
  <c r="O207" i="2"/>
  <c r="O208" i="2"/>
  <c r="O202" i="2" l="1"/>
  <c r="N202" i="2"/>
  <c r="L202" i="2"/>
  <c r="M202" i="2" s="1"/>
  <c r="L201" i="2"/>
  <c r="M201" i="2" s="1"/>
  <c r="L203" i="2"/>
  <c r="M203" i="2" s="1"/>
  <c r="L204" i="2"/>
  <c r="M204" i="2" s="1"/>
  <c r="N201" i="2"/>
  <c r="N203" i="2"/>
  <c r="N204" i="2"/>
  <c r="O201" i="2"/>
  <c r="O203" i="2"/>
  <c r="O204" i="2"/>
  <c r="X140" i="1"/>
  <c r="Y140" i="1"/>
  <c r="L136" i="2" l="1"/>
  <c r="M136" i="2" s="1"/>
  <c r="N136" i="2"/>
  <c r="O136" i="2"/>
  <c r="L100" i="2"/>
  <c r="M100" i="2" s="1"/>
  <c r="N100" i="2"/>
  <c r="O100" i="2"/>
  <c r="L108" i="2"/>
  <c r="M108" i="2" s="1"/>
  <c r="N108" i="2"/>
  <c r="O108" i="2"/>
  <c r="L99" i="2"/>
  <c r="M99" i="2" s="1"/>
  <c r="L102" i="2"/>
  <c r="M102" i="2" s="1"/>
  <c r="N99" i="2"/>
  <c r="N102" i="2"/>
  <c r="O99" i="2"/>
  <c r="O102" i="2"/>
  <c r="O91" i="2" l="1"/>
  <c r="L149" i="2"/>
  <c r="M149" i="2" s="1"/>
  <c r="N149" i="2"/>
  <c r="O149" i="2"/>
  <c r="L91" i="2"/>
  <c r="M91" i="2" s="1"/>
  <c r="N91" i="2"/>
  <c r="X85" i="1"/>
  <c r="Y85" i="1"/>
  <c r="L98" i="2"/>
  <c r="M98" i="2" s="1"/>
  <c r="L192" i="2"/>
  <c r="M192" i="2" s="1"/>
  <c r="N98" i="2"/>
  <c r="N192" i="2"/>
  <c r="O98" i="2"/>
  <c r="O192" i="2"/>
  <c r="O139" i="2"/>
  <c r="N139" i="2"/>
  <c r="L139" i="2"/>
  <c r="M139" i="2" s="1"/>
  <c r="O148" i="2"/>
  <c r="N148" i="2"/>
  <c r="L148" i="2"/>
  <c r="M148" i="2" s="1"/>
  <c r="O101" i="2"/>
  <c r="N101" i="2"/>
  <c r="L101" i="2"/>
  <c r="M101" i="2" s="1"/>
  <c r="L145" i="2"/>
  <c r="M145" i="2" s="1"/>
  <c r="L143" i="2"/>
  <c r="M143" i="2" s="1"/>
  <c r="N145" i="2"/>
  <c r="N143" i="2"/>
  <c r="O145" i="2"/>
  <c r="O143" i="2"/>
  <c r="O106" i="2"/>
  <c r="N106" i="2"/>
  <c r="L106" i="2"/>
  <c r="M106" i="2" s="1"/>
  <c r="X100" i="1"/>
  <c r="Y100" i="1"/>
  <c r="X101" i="1"/>
  <c r="Y101" i="1"/>
  <c r="L105" i="2"/>
  <c r="M105" i="2" s="1"/>
  <c r="N105" i="2"/>
  <c r="O105" i="2"/>
  <c r="Y99" i="1"/>
  <c r="X99" i="1"/>
  <c r="X97" i="1"/>
  <c r="Y97" i="1"/>
  <c r="X23" i="1"/>
  <c r="Y23" i="1"/>
  <c r="L20" i="2"/>
  <c r="M20" i="2" s="1"/>
  <c r="N20" i="2"/>
  <c r="O20" i="2"/>
  <c r="L241" i="2"/>
  <c r="M241" i="2" s="1"/>
  <c r="N241" i="2"/>
  <c r="O241" i="2"/>
  <c r="L34" i="2"/>
  <c r="M34" i="2" s="1"/>
  <c r="N34" i="2"/>
  <c r="O34" i="2"/>
  <c r="X88" i="1"/>
  <c r="Y88" i="1"/>
  <c r="X92" i="1"/>
  <c r="Y92" i="1"/>
  <c r="X136" i="1"/>
  <c r="Y136" i="1"/>
  <c r="X102" i="1" l="1"/>
  <c r="Y102" i="1"/>
  <c r="X96" i="1"/>
  <c r="Y96" i="1"/>
  <c r="L15" i="2" l="1"/>
  <c r="M15" i="2" s="1"/>
  <c r="N15" i="2"/>
  <c r="O15" i="2"/>
  <c r="X19" i="1"/>
  <c r="Y19" i="1"/>
  <c r="L60" i="2" l="1"/>
  <c r="M60" i="2" s="1"/>
  <c r="N60" i="2"/>
  <c r="O60" i="2"/>
  <c r="L62" i="2"/>
  <c r="M62" i="2" s="1"/>
  <c r="N62" i="2"/>
  <c r="O62" i="2"/>
  <c r="L61" i="2"/>
  <c r="M61" i="2" s="1"/>
  <c r="N61" i="2"/>
  <c r="O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57" i="1"/>
  <c r="Y157" i="1"/>
  <c r="X83" i="1" l="1"/>
  <c r="Y83" i="1"/>
  <c r="O59" i="2"/>
  <c r="N59" i="2"/>
  <c r="L59" i="2"/>
  <c r="M59" i="2" s="1"/>
  <c r="O52" i="2"/>
  <c r="N52" i="2"/>
  <c r="L52" i="2"/>
  <c r="M52" i="2" s="1"/>
  <c r="O49" i="2"/>
  <c r="N49" i="2"/>
  <c r="L49" i="2"/>
  <c r="M49" i="2" s="1"/>
  <c r="O53" i="2"/>
  <c r="N53" i="2"/>
  <c r="L53" i="2"/>
  <c r="M53" i="2" s="1"/>
  <c r="O50" i="2"/>
  <c r="N50" i="2"/>
  <c r="L50" i="2"/>
  <c r="M50" i="2" s="1"/>
  <c r="O44" i="2"/>
  <c r="N44" i="2"/>
  <c r="L44" i="2"/>
  <c r="M44" i="2" s="1"/>
  <c r="O58" i="2"/>
  <c r="N58" i="2"/>
  <c r="L58" i="2"/>
  <c r="M58" i="2" s="1"/>
  <c r="O57" i="2"/>
  <c r="N57" i="2"/>
  <c r="L57" i="2"/>
  <c r="M57" i="2" s="1"/>
  <c r="O56" i="2"/>
  <c r="N56" i="2"/>
  <c r="L56" i="2"/>
  <c r="M56" i="2" s="1"/>
  <c r="O55" i="2"/>
  <c r="N55" i="2"/>
  <c r="L55" i="2"/>
  <c r="M55" i="2" s="1"/>
  <c r="O54" i="2"/>
  <c r="N54" i="2"/>
  <c r="L54" i="2"/>
  <c r="M54" i="2" s="1"/>
  <c r="O51" i="2"/>
  <c r="N51" i="2"/>
  <c r="L51" i="2"/>
  <c r="M51" i="2" s="1"/>
  <c r="O48" i="2"/>
  <c r="N48" i="2"/>
  <c r="L48" i="2"/>
  <c r="M48" i="2" s="1"/>
  <c r="O47" i="2"/>
  <c r="N47" i="2"/>
  <c r="L47" i="2"/>
  <c r="M47" i="2" s="1"/>
  <c r="O46" i="2"/>
  <c r="N46" i="2"/>
  <c r="L46" i="2"/>
  <c r="M46" i="2" s="1"/>
  <c r="O45" i="2"/>
  <c r="N45" i="2"/>
  <c r="L45" i="2"/>
  <c r="M45" i="2" s="1"/>
  <c r="L42" i="2"/>
  <c r="M42" i="2" s="1"/>
  <c r="L41" i="2"/>
  <c r="M41" i="2" s="1"/>
  <c r="L43" i="2"/>
  <c r="M43" i="2" s="1"/>
  <c r="N42" i="2"/>
  <c r="N41" i="2"/>
  <c r="N43" i="2"/>
  <c r="O42" i="2"/>
  <c r="O41" i="2"/>
  <c r="O43" i="2"/>
  <c r="Y51" i="1"/>
  <c r="X51" i="1"/>
  <c r="Y49" i="1"/>
  <c r="X49" i="1"/>
  <c r="Y50" i="1"/>
  <c r="X50" i="1"/>
  <c r="Y47" i="1"/>
  <c r="X47" i="1"/>
  <c r="Y45" i="1"/>
  <c r="X45" i="1"/>
  <c r="Y46" i="1"/>
  <c r="X46" i="1"/>
  <c r="Y48" i="1"/>
  <c r="X48" i="1"/>
  <c r="X44" i="1"/>
  <c r="Y44" i="1"/>
  <c r="O199" i="2"/>
  <c r="N199" i="2"/>
  <c r="L199" i="2"/>
  <c r="M199" i="2" s="1"/>
  <c r="L198" i="2"/>
  <c r="M198" i="2" s="1"/>
  <c r="N198" i="2"/>
  <c r="O198" i="2"/>
  <c r="L312" i="2"/>
  <c r="M312" i="2" s="1"/>
  <c r="N312" i="2"/>
  <c r="O312" i="2"/>
  <c r="X138" i="1" l="1"/>
  <c r="Y138" i="1"/>
  <c r="X34" i="1" l="1"/>
  <c r="Y34" i="1"/>
  <c r="X33" i="1"/>
  <c r="Y33" i="1"/>
  <c r="X32" i="1"/>
  <c r="Y32" i="1"/>
  <c r="X128" i="1"/>
  <c r="Y128" i="1"/>
  <c r="X131" i="1"/>
  <c r="Y131" i="1"/>
  <c r="X91" i="1"/>
  <c r="Y91" i="1"/>
  <c r="Y180" i="1"/>
  <c r="X180" i="1"/>
  <c r="Y183" i="1"/>
  <c r="X183" i="1"/>
  <c r="Y181" i="1"/>
  <c r="X181" i="1"/>
  <c r="X179" i="1"/>
  <c r="Y179" i="1"/>
  <c r="X182" i="1"/>
  <c r="Y182" i="1"/>
  <c r="L195" i="2" l="1"/>
  <c r="M195" i="2" s="1"/>
  <c r="N195" i="2"/>
  <c r="O195" i="2"/>
  <c r="Y135" i="1"/>
  <c r="X135" i="1"/>
  <c r="X139" i="1"/>
  <c r="Y139" i="1"/>
  <c r="L200" i="2"/>
  <c r="M200" i="2" s="1"/>
  <c r="N200" i="2"/>
  <c r="O200" i="2"/>
  <c r="L223" i="2"/>
  <c r="M223" i="2" s="1"/>
  <c r="N223" i="2"/>
  <c r="O223" i="2"/>
  <c r="L222" i="2"/>
  <c r="M222" i="2" s="1"/>
  <c r="N222" i="2"/>
  <c r="O222" i="2"/>
  <c r="X142" i="1"/>
  <c r="Y142" i="1"/>
  <c r="L88" i="2"/>
  <c r="M88" i="2" s="1"/>
  <c r="N88" i="2"/>
  <c r="O88" i="2"/>
  <c r="L87" i="2"/>
  <c r="M87" i="2" s="1"/>
  <c r="N87" i="2"/>
  <c r="O87" i="2"/>
  <c r="L89" i="2"/>
  <c r="M89" i="2" s="1"/>
  <c r="N89" i="2"/>
  <c r="O89" i="2"/>
  <c r="L85" i="2"/>
  <c r="M85" i="2" s="1"/>
  <c r="N85" i="2"/>
  <c r="O85" i="2"/>
  <c r="L84" i="2"/>
  <c r="M84" i="2" s="1"/>
  <c r="N84" i="2"/>
  <c r="O84" i="2"/>
  <c r="X184" i="1"/>
  <c r="Y184" i="1"/>
  <c r="X152" i="1"/>
  <c r="Y152" i="1"/>
  <c r="X43" i="1"/>
  <c r="Y43" i="1"/>
  <c r="X82" i="1"/>
  <c r="Y82" i="1"/>
  <c r="X81" i="1"/>
  <c r="Y81" i="1"/>
  <c r="X57" i="1"/>
  <c r="Y57" i="1"/>
  <c r="X56" i="1"/>
  <c r="Y56" i="1"/>
  <c r="X80" i="1"/>
  <c r="Y80" i="1"/>
  <c r="X178" i="1" l="1"/>
  <c r="Y178" i="1"/>
  <c r="X185" i="1"/>
  <c r="Y185" i="1"/>
  <c r="X176" i="1"/>
  <c r="Y176" i="1"/>
  <c r="L196" i="2" l="1"/>
  <c r="M196" i="2" s="1"/>
  <c r="N196" i="2"/>
  <c r="O196" i="2"/>
  <c r="X151" i="1"/>
  <c r="Y151" i="1"/>
  <c r="L194" i="2"/>
  <c r="M194" i="2" s="1"/>
  <c r="N194" i="2"/>
  <c r="O194" i="2"/>
  <c r="L193" i="2"/>
  <c r="M193" i="2" s="1"/>
  <c r="N193" i="2"/>
  <c r="O193" i="2"/>
  <c r="Y134" i="1"/>
  <c r="X134" i="1"/>
  <c r="X133" i="1"/>
  <c r="Y133" i="1"/>
  <c r="X20" i="1"/>
  <c r="Y20" i="1"/>
  <c r="L83" i="2" l="1"/>
  <c r="M83" i="2" s="1"/>
  <c r="N83" i="2"/>
  <c r="O83" i="2"/>
  <c r="O71" i="2" l="1"/>
  <c r="N71" i="2"/>
  <c r="L71" i="2"/>
  <c r="M71" i="2" s="1"/>
  <c r="L82" i="2"/>
  <c r="M82" i="2" s="1"/>
  <c r="N82" i="2"/>
  <c r="O82" i="2"/>
  <c r="X67" i="1"/>
  <c r="Y67" i="1"/>
  <c r="X75" i="1"/>
  <c r="Y75" i="1"/>
  <c r="Y36" i="1" l="1"/>
  <c r="X36" i="1"/>
  <c r="X64" i="1"/>
  <c r="Y64" i="1"/>
  <c r="L8" i="2" l="1"/>
  <c r="M8" i="2" s="1"/>
  <c r="N8" i="2"/>
  <c r="O8" i="2"/>
  <c r="L7" i="2"/>
  <c r="M7" i="2" s="1"/>
  <c r="N7" i="2"/>
  <c r="O7" i="2"/>
  <c r="L6" i="2"/>
  <c r="M6" i="2" s="1"/>
  <c r="N6" i="2"/>
  <c r="O6" i="2"/>
  <c r="L5" i="2"/>
  <c r="M5" i="2" s="1"/>
  <c r="N5" i="2"/>
  <c r="O5" i="2"/>
  <c r="L2" i="2"/>
  <c r="M2" i="2" s="1"/>
  <c r="N2" i="2"/>
  <c r="O2" i="2"/>
  <c r="L40" i="2" l="1"/>
  <c r="M40" i="2" s="1"/>
  <c r="L37" i="2"/>
  <c r="M37" i="2" s="1"/>
  <c r="L38" i="2"/>
  <c r="M38" i="2" s="1"/>
  <c r="L36" i="2"/>
  <c r="M36" i="2" s="1"/>
  <c r="L35" i="2"/>
  <c r="M35" i="2" s="1"/>
  <c r="L39" i="2"/>
  <c r="M39" i="2" s="1"/>
  <c r="N40" i="2"/>
  <c r="N37" i="2"/>
  <c r="N38" i="2"/>
  <c r="N36" i="2"/>
  <c r="N35" i="2"/>
  <c r="N39" i="2"/>
  <c r="O40" i="2"/>
  <c r="O37" i="2"/>
  <c r="O38" i="2"/>
  <c r="O36" i="2"/>
  <c r="O35" i="2"/>
  <c r="O39" i="2"/>
  <c r="L3" i="2" l="1"/>
  <c r="M3" i="2" s="1"/>
  <c r="L4" i="2"/>
  <c r="M4" i="2" s="1"/>
  <c r="N3" i="2"/>
  <c r="N4" i="2"/>
  <c r="O3" i="2"/>
  <c r="O4" i="2"/>
  <c r="L29" i="2"/>
  <c r="M29" i="2" s="1"/>
  <c r="N29" i="2"/>
  <c r="O29" i="2"/>
  <c r="L30" i="2"/>
  <c r="M30" i="2" s="1"/>
  <c r="N30" i="2"/>
  <c r="O30" i="2"/>
  <c r="L27" i="2"/>
  <c r="M27" i="2" s="1"/>
  <c r="N27" i="2"/>
  <c r="O27" i="2"/>
  <c r="L25" i="2"/>
  <c r="M25" i="2" s="1"/>
  <c r="N25" i="2"/>
  <c r="O25" i="2"/>
  <c r="L26" i="2"/>
  <c r="M26" i="2" s="1"/>
  <c r="N26" i="2"/>
  <c r="O26" i="2"/>
  <c r="L14" i="2" l="1"/>
  <c r="M14" i="2" s="1"/>
  <c r="N14" i="2"/>
  <c r="O14" i="2"/>
  <c r="L12" i="2"/>
  <c r="M12" i="2" s="1"/>
  <c r="N12" i="2"/>
  <c r="O12" i="2"/>
  <c r="L10" i="2"/>
  <c r="M10" i="2" s="1"/>
  <c r="N10" i="2"/>
  <c r="O10" i="2"/>
  <c r="L13" i="2"/>
  <c r="M13" i="2" s="1"/>
  <c r="N13" i="2"/>
  <c r="O13" i="2"/>
  <c r="L11" i="2"/>
  <c r="M11" i="2" s="1"/>
  <c r="N11" i="2"/>
  <c r="O11" i="2"/>
  <c r="L9" i="2"/>
  <c r="M9" i="2" s="1"/>
  <c r="N9" i="2"/>
  <c r="O9" i="2"/>
  <c r="X186" i="1"/>
  <c r="Y186" i="1"/>
  <c r="X29" i="1"/>
  <c r="Y29" i="1"/>
  <c r="X166" i="1"/>
  <c r="Y166" i="1"/>
  <c r="X2" i="1"/>
  <c r="Y2" i="1"/>
  <c r="X31" i="1"/>
  <c r="Y31" i="1"/>
  <c r="X28" i="1"/>
  <c r="Y28" i="1"/>
  <c r="X79" i="1" l="1"/>
  <c r="Y79" i="1"/>
  <c r="L74" i="2"/>
  <c r="M74" i="2" s="1"/>
  <c r="N74" i="2"/>
  <c r="O74" i="2"/>
  <c r="L75" i="2"/>
  <c r="M75" i="2" s="1"/>
  <c r="N75" i="2"/>
  <c r="O75" i="2"/>
  <c r="L76" i="2"/>
  <c r="M76" i="2" s="1"/>
  <c r="N76" i="2"/>
  <c r="O76" i="2"/>
  <c r="L79" i="2"/>
  <c r="M79" i="2" s="1"/>
  <c r="N79" i="2"/>
  <c r="O79" i="2"/>
  <c r="L81" i="2"/>
  <c r="M81" i="2" s="1"/>
  <c r="N81" i="2"/>
  <c r="O81" i="2"/>
  <c r="L80" i="2"/>
  <c r="M80" i="2" s="1"/>
  <c r="N80" i="2"/>
  <c r="O80" i="2"/>
  <c r="L70" i="2"/>
  <c r="M70" i="2" s="1"/>
  <c r="N70" i="2"/>
  <c r="O70" i="2"/>
  <c r="O17" i="2"/>
  <c r="O16" i="2"/>
  <c r="O18" i="2"/>
  <c r="O19" i="2"/>
  <c r="O72" i="2"/>
  <c r="O77" i="2"/>
  <c r="O78" i="2"/>
  <c r="O73" i="2"/>
  <c r="O228" i="2"/>
  <c r="O229" i="2"/>
  <c r="O230" i="2"/>
  <c r="O231" i="2"/>
  <c r="O233" i="2"/>
  <c r="O234" i="2"/>
  <c r="O235" i="2"/>
  <c r="O232" i="2"/>
  <c r="O236" i="2"/>
  <c r="O237" i="2"/>
  <c r="O238" i="2"/>
  <c r="O239" i="2"/>
  <c r="O242" i="2"/>
  <c r="O243" i="2"/>
  <c r="O244" i="2"/>
  <c r="O245" i="2"/>
  <c r="O248" i="2"/>
  <c r="O249" i="2"/>
  <c r="O255" i="2"/>
  <c r="O246" i="2"/>
  <c r="O247" i="2"/>
  <c r="O250" i="2"/>
  <c r="O251" i="2"/>
  <c r="O252" i="2"/>
  <c r="O253" i="2"/>
  <c r="O254" i="2"/>
  <c r="O256" i="2"/>
  <c r="O257" i="2"/>
  <c r="O258" i="2"/>
  <c r="O259" i="2"/>
  <c r="O260" i="2"/>
  <c r="O261" i="2"/>
  <c r="O262" i="2"/>
  <c r="O263" i="2"/>
  <c r="O264" i="2"/>
  <c r="O265" i="2"/>
  <c r="O267" i="2"/>
  <c r="O268" i="2"/>
  <c r="O269" i="2"/>
  <c r="O266" i="2"/>
  <c r="O270" i="2"/>
  <c r="O271" i="2"/>
  <c r="O272" i="2"/>
  <c r="O273" i="2"/>
  <c r="O274" i="2"/>
  <c r="O275" i="2"/>
  <c r="O276" i="2"/>
  <c r="O277" i="2"/>
  <c r="O281" i="2"/>
  <c r="O282" i="2"/>
  <c r="O283" i="2"/>
  <c r="O278" i="2"/>
  <c r="O279" i="2"/>
  <c r="O280" i="2"/>
  <c r="O284" i="2"/>
  <c r="O285" i="2"/>
  <c r="O286" i="2"/>
  <c r="O287" i="2"/>
  <c r="O288" i="2"/>
  <c r="Y37" i="1"/>
  <c r="X37" i="1"/>
  <c r="X40" i="1"/>
  <c r="Y40" i="1"/>
  <c r="X70" i="1"/>
  <c r="Y70" i="1"/>
  <c r="L19" i="2" l="1"/>
  <c r="N19" i="2"/>
  <c r="N16" i="2"/>
  <c r="L16" i="2"/>
  <c r="M16" i="2" s="1"/>
  <c r="L17" i="2"/>
  <c r="M17" i="2" s="1"/>
  <c r="N17" i="2"/>
  <c r="M19" i="2" l="1"/>
  <c r="L78" i="2"/>
  <c r="M78" i="2" s="1"/>
  <c r="N78" i="2"/>
  <c r="L77" i="2"/>
  <c r="M77" i="2" s="1"/>
  <c r="N77" i="2"/>
  <c r="L72" i="2"/>
  <c r="M72" i="2" s="1"/>
  <c r="N72" i="2"/>
  <c r="L73" i="2"/>
  <c r="M73" i="2" s="1"/>
  <c r="N73" i="2"/>
  <c r="X68" i="1"/>
  <c r="X69" i="1"/>
  <c r="X71" i="1"/>
  <c r="X72" i="1"/>
  <c r="X65" i="1"/>
  <c r="X66" i="1"/>
  <c r="X73" i="1"/>
  <c r="X74" i="1"/>
  <c r="X42" i="1"/>
  <c r="X39" i="1"/>
  <c r="X38" i="1"/>
  <c r="X41" i="1"/>
  <c r="Y68" i="1"/>
  <c r="Y69" i="1"/>
  <c r="Y71" i="1"/>
  <c r="Y72" i="1"/>
  <c r="Y65" i="1"/>
  <c r="Y66" i="1"/>
  <c r="Y73" i="1"/>
  <c r="Y74" i="1"/>
  <c r="Y42" i="1"/>
  <c r="Y39" i="1"/>
  <c r="Y38" i="1"/>
  <c r="Y41" i="1"/>
  <c r="X156" i="1" l="1"/>
  <c r="X154" i="1"/>
  <c r="X153" i="1"/>
  <c r="X155" i="1"/>
  <c r="X22" i="1"/>
  <c r="X76" i="1"/>
  <c r="Y76" i="1"/>
  <c r="Y22" i="1"/>
  <c r="Y155" i="1"/>
  <c r="Y153" i="1"/>
  <c r="Y154" i="1"/>
  <c r="Y156" i="1"/>
  <c r="N228" i="2"/>
  <c r="N229" i="2"/>
  <c r="N230" i="2"/>
  <c r="N231" i="2"/>
  <c r="N232" i="2"/>
  <c r="N233" i="2"/>
  <c r="N234" i="2"/>
  <c r="N235" i="2"/>
  <c r="N242" i="2"/>
  <c r="N243" i="2"/>
  <c r="N244" i="2"/>
  <c r="N236" i="2"/>
  <c r="N237" i="2"/>
  <c r="N245" i="2"/>
  <c r="N246" i="2"/>
  <c r="N247" i="2"/>
  <c r="N248" i="2"/>
  <c r="N249" i="2"/>
  <c r="N250" i="2"/>
  <c r="N251" i="2"/>
  <c r="N252" i="2"/>
  <c r="N253" i="2"/>
  <c r="N254" i="2"/>
  <c r="N255" i="2"/>
  <c r="N256" i="2"/>
  <c r="N257" i="2"/>
  <c r="N258" i="2"/>
  <c r="N259" i="2"/>
  <c r="N260" i="2"/>
  <c r="N261" i="2"/>
  <c r="N238" i="2"/>
  <c r="N239" i="2"/>
  <c r="N262" i="2"/>
  <c r="N263" i="2"/>
  <c r="N264" i="2"/>
  <c r="N265" i="2"/>
  <c r="N266" i="2"/>
  <c r="N267" i="2"/>
  <c r="N268" i="2"/>
  <c r="N269" i="2"/>
  <c r="N270" i="2"/>
  <c r="N271" i="2"/>
  <c r="N272" i="2"/>
  <c r="N273" i="2"/>
  <c r="N274" i="2"/>
  <c r="N275" i="2"/>
  <c r="N276" i="2"/>
  <c r="N277" i="2"/>
  <c r="N278" i="2"/>
  <c r="N284" i="2"/>
  <c r="N279" i="2"/>
  <c r="N280" i="2"/>
  <c r="N281" i="2"/>
  <c r="N282" i="2"/>
  <c r="N283" i="2"/>
  <c r="N285" i="2"/>
  <c r="N286" i="2"/>
  <c r="N287" i="2"/>
  <c r="N288" i="2"/>
  <c r="N18" i="2"/>
  <c r="L284" i="2"/>
  <c r="M284" i="2" s="1"/>
  <c r="L18" i="2"/>
  <c r="M18" i="2" s="1"/>
  <c r="L228" i="2"/>
  <c r="M228" i="2" s="1"/>
  <c r="L229" i="2"/>
  <c r="M229" i="2" s="1"/>
  <c r="L230" i="2"/>
  <c r="M230" i="2" s="1"/>
  <c r="L231" i="2"/>
  <c r="M231" i="2" s="1"/>
  <c r="L232" i="2"/>
  <c r="M232" i="2" s="1"/>
  <c r="L233" i="2"/>
  <c r="M233" i="2" s="1"/>
  <c r="L234" i="2"/>
  <c r="M234" i="2" s="1"/>
  <c r="L235" i="2"/>
  <c r="M235" i="2" s="1"/>
  <c r="L242" i="2"/>
  <c r="M242" i="2" s="1"/>
  <c r="L243" i="2"/>
  <c r="M243" i="2" s="1"/>
  <c r="L244" i="2"/>
  <c r="M244" i="2" s="1"/>
  <c r="L236" i="2"/>
  <c r="M236" i="2" s="1"/>
  <c r="L237" i="2"/>
  <c r="M237"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38" i="2"/>
  <c r="M238" i="2" s="1"/>
  <c r="L239" i="2"/>
  <c r="M239" i="2" s="1"/>
  <c r="L262" i="2"/>
  <c r="M262" i="2" s="1"/>
  <c r="L263" i="2"/>
  <c r="M263" i="2" s="1"/>
  <c r="L264" i="2"/>
  <c r="M264"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5" i="2"/>
  <c r="M285" i="2" s="1"/>
  <c r="L286" i="2"/>
  <c r="M286" i="2" s="1"/>
  <c r="L287" i="2"/>
  <c r="M287" i="2" s="1"/>
  <c r="L288" i="2"/>
  <c r="M288" i="2" s="1"/>
</calcChain>
</file>

<file path=xl/sharedStrings.xml><?xml version="1.0" encoding="utf-8"?>
<sst xmlns="http://schemas.openxmlformats.org/spreadsheetml/2006/main" count="8300" uniqueCount="1213">
  <si>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</si>
  <si>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</si>
  <si>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</si>
  <si>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</si>
  <si>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</si>
  <si>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</si>
  <si>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</si>
  <si>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</si>
  <si>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</si>
  <si>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</si>
  <si>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</si>
  <si>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</si>
  <si>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</si>
  <si>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</si>
  <si>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</si>
  <si>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</si>
  <si>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</si>
  <si>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</si>
  <si>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</si>
  <si>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</si>
  <si>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</si>
  <si>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</si>
  <si>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</si>
  <si>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</si>
  <si>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</si>
  <si>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</si>
  <si>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</si>
  <si>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</si>
  <si>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</si>
  <si>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</si>
  <si>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</si>
  <si>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</si>
  <si>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</si>
  <si>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</si>
  <si>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</si>
  <si>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</si>
  <si>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</si>
  <si>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</si>
  <si>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</si>
  <si>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</si>
  <si>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</si>
  <si>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</si>
  <si>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</si>
  <si>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</si>
  <si>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</si>
  <si>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</si>
  <si>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</si>
  <si>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</si>
  <si>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</si>
  <si>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</si>
  <si>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</si>
  <si>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</si>
  <si>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</si>
  <si>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</si>
  <si>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</si>
  <si>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</si>
  <si>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</si>
  <si>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</si>
  <si>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</si>
  <si>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</si>
  <si>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</si>
  <si>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</si>
  <si>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</si>
  <si>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</si>
  <si>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</si>
  <si>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</si>
  <si>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</si>
  <si>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</si>
  <si>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</si>
  <si>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</si>
  <si>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</si>
  <si>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</si>
  <si>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</si>
  <si>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</si>
  <si>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</si>
  <si>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</si>
  <si>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</si>
  <si>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</si>
  <si>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</si>
  <si>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</si>
  <si>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</si>
  <si>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</si>
  <si>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</si>
  <si>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</si>
  <si>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</si>
  <si>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</si>
  <si>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</si>
  <si>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</si>
  <si>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</si>
  <si>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</si>
  <si>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</si>
  <si>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</si>
  <si>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</si>
  <si>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</si>
  <si>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</si>
  <si>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</si>
  <si>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</si>
  <si>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</si>
  <si>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</si>
  <si>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</si>
  <si>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</si>
  <si>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</si>
  <si>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</si>
  <si>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</si>
  <si>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</si>
  <si>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</si>
  <si>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</si>
  <si>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</si>
  <si>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</si>
  <si>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</si>
  <si>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</si>
  <si>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</si>
  <si>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</si>
  <si>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</si>
  <si>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</si>
  <si>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</si>
  <si>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</si>
  <si>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</si>
  <si>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</si>
  <si>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</si>
  <si>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</si>
  <si>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</si>
  <si>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</si>
  <si>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</si>
  <si>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</si>
  <si>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</si>
  <si>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</si>
  <si>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</si>
  <si>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</si>
  <si>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</si>
  <si>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</si>
  <si>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</si>
  <si>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</si>
  <si>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</si>
  <si>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</si>
  <si>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</si>
  <si>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</si>
  <si>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</si>
  <si>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</si>
  <si>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</si>
  <si>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</si>
  <si>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</si>
  <si>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</si>
  <si>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</si>
  <si>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</si>
  <si>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</si>
  <si>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</si>
  <si>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</si>
  <si>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</si>
  <si>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</si>
  <si>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</si>
  <si>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</si>
  <si>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</si>
  <si>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</si>
  <si>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</si>
  <si>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</si>
  <si>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</si>
  <si>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</si>
  <si>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</si>
  <si>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</si>
  <si>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</si>
  <si>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</si>
  <si>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</si>
  <si>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</si>
  <si>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</si>
  <si>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</si>
  <si>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</si>
  <si>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</si>
  <si>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</si>
  <si>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</si>
  <si>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</si>
  <si>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</si>
  <si>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</si>
  <si>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</si>
  <si>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</si>
  <si>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</si>
  <si>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</si>
  <si>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</si>
  <si>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</si>
  <si>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</si>
  <si>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</si>
  <si>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</si>
  <si>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</si>
  <si>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</si>
  <si>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</si>
  <si>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</si>
  <si>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</si>
  <si>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</si>
  <si>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</si>
  <si>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</si>
  <si>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</si>
  <si>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</si>
  <si>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</si>
  <si>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</si>
  <si>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</si>
  <si>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</si>
  <si>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</si>
  <si>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</si>
  <si>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</si>
  <si>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</si>
  <si>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</si>
  <si>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</si>
  <si>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</si>
  <si>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</si>
  <si>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</si>
  <si>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</si>
  <si>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</si>
  <si>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</si>
  <si>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</si>
  <si>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</si>
  <si>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</si>
  <si>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</si>
  <si>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</si>
  <si>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</si>
  <si>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</si>
  <si>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</si>
  <si>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</si>
  <si>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</si>
  <si>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</si>
  <si>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</si>
  <si>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</si>
  <si>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</si>
  <si>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</si>
  <si>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</si>
  <si>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</si>
  <si>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</si>
  <si>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</si>
  <si>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</si>
  <si>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</si>
  <si>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</si>
  <si>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</si>
  <si>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</si>
  <si>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</si>
  <si>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</si>
  <si>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</si>
  <si>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</si>
  <si>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</si>
  <si>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</si>
  <si>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</si>
  <si>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</si>
  <si>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</si>
  <si>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</si>
  <si>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</si>
  <si>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</si>
  <si>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</si>
  <si>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</si>
  <si>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</si>
  <si>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</si>
  <si>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</si>
  <si>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</si>
  <si>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</si>
  <si>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</si>
  <si>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</si>
  <si>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</si>
  <si>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</si>
  <si>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</si>
  <si>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</si>
  <si>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</si>
  <si>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</si>
  <si>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</si>
  <si>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</si>
  <si>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</si>
  <si>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</si>
  <si>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</si>
  <si>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</si>
  <si>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</si>
  <si>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</si>
  <si>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</si>
  <si>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</si>
  <si>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</si>
  <si>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</si>
  <si>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</si>
  <si>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</si>
  <si>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</si>
  <si>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</si>
  <si>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</si>
  <si>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</si>
  <si>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</si>
  <si>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</si>
  <si>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</si>
  <si>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</si>
  <si>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</si>
  <si>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</si>
  <si>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</si>
  <si>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</si>
  <si>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</si>
  <si>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</si>
  <si>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</si>
  <si>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</si>
  <si>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</si>
  <si>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</si>
  <si>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</si>
  <si>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</si>
  <si>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</si>
  <si>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</si>
  <si>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</si>
  <si>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</si>
  <si>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</si>
  <si>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</si>
  <si>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</si>
  <si>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</si>
  <si>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</si>
  <si>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</si>
  <si>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</si>
  <si>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</si>
  <si>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</si>
  <si>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</si>
  <si>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</si>
  <si>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</si>
  <si>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</si>
  <si>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</si>
  <si>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</si>
  <si>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</si>
  <si>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</si>
  <si>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</si>
  <si>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</si>
  <si>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</si>
  <si>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</si>
  <si>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</si>
  <si>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</si>
  <si>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</si>
  <si>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</si>
  <si>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</si>
  <si>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</si>
  <si>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</si>
  <si>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</si>
  <si>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</si>
  <si>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</si>
  <si>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</si>
  <si>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</si>
  <si>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</si>
  <si>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</si>
  <si>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</si>
  <si>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</si>
  <si>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</si>
  <si>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</si>
  <si>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</si>
  <si>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</si>
  <si>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</si>
  <si>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</si>
  <si>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</si>
  <si>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</si>
  <si>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</si>
  <si>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</si>
  <si>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</si>
  <si>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</si>
  <si>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</si>
  <si>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</si>
  <si>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</si>
  <si>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</si>
  <si>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</si>
  <si>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</si>
  <si>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</si>
  <si>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</si>
  <si>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</si>
  <si>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</si>
  <si>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</si>
  <si>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</si>
  <si>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</si>
  <si>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</si>
  <si>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</si>
  <si>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</si>
  <si>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</si>
  <si>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</si>
  <si>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</si>
  <si>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</si>
  <si>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</si>
  <si>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</si>
  <si>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</si>
  <si>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</si>
  <si>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</si>
  <si>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</si>
  <si>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</si>
  <si>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</si>
  <si>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</si>
  <si>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</si>
  <si>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</si>
  <si>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</si>
  <si>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</si>
  <si>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</si>
  <si>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</si>
  <si>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</si>
  <si>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</si>
  <si>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</si>
  <si>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</si>
  <si>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</si>
  <si>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</si>
  <si>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</si>
  <si>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</si>
  <si>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</si>
  <si>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</si>
  <si>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</si>
  <si>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</si>
  <si>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</si>
  <si>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</si>
  <si>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</si>
  <si>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</si>
  <si>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</si>
  <si>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</si>
  <si>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</si>
  <si>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</si>
  <si>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</si>
  <si>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</si>
  <si>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</si>
  <si>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</si>
  <si>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</si>
  <si>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</si>
  <si>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</si>
  <si>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</si>
  <si>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</si>
  <si>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</si>
  <si>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</si>
  <si>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</si>
  <si>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</si>
  <si>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</si>
  <si>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</si>
  <si>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</si>
  <si>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</si>
  <si>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</si>
  <si>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</si>
  <si>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</si>
  <si>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</si>
  <si>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</si>
  <si>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</si>
  <si>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</si>
  <si>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</si>
  <si>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</si>
  <si>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</si>
  <si>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</si>
  <si>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</si>
  <si>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</si>
  <si>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</si>
  <si>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</si>
  <si>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</si>
  <si>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</si>
  <si>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</si>
  <si>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</si>
  <si>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</si>
  <si>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</si>
  <si>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</si>
  <si>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</si>
  <si>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</si>
  <si>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</si>
  <si>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</si>
  <si>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</si>
  <si>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</si>
  <si>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</si>
  <si>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</si>
  <si>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</si>
  <si>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</si>
  <si>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</si>
  <si>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</si>
  <si>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</si>
  <si>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</si>
  <si>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</si>
  <si>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</si>
  <si>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</si>
  <si>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</si>
  <si>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</si>
  <si>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</si>
  <si>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</si>
  <si>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</si>
  <si>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</si>
  <si>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</si>
  <si>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</si>
  <si>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</si>
  <si>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</si>
  <si>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</si>
  <si>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</si>
  <si>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</si>
  <si>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</si>
  <si>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</si>
  <si>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</si>
  <si>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</si>
  <si>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</si>
  <si>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</si>
  <si>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</si>
  <si>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</si>
  <si>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</si>
  <si>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</si>
  <si>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</si>
  <si>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</si>
  <si>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</si>
  <si>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</si>
  <si>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</si>
  <si>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</si>
  <si>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</si>
  <si>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</si>
  <si>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</si>
  <si>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</si>
  <si>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</si>
  <si>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</si>
  <si>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</si>
  <si>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</si>
  <si>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</si>
  <si>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</si>
  <si>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</si>
  <si>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</si>
  <si>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</si>
  <si>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</si>
  <si>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</si>
  <si>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</si>
  <si>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</si>
  <si>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</si>
  <si>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</si>
  <si>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</si>
  <si>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</si>
  <si>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</si>
  <si>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</si>
  <si>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</si>
  <si>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</si>
  <si>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</si>
  <si>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</si>
  <si>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</si>
  <si>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</si>
  <si>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</si>
  <si>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</si>
  <si>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</si>
  <si>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</si>
  <si>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</si>
  <si>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</si>
  <si>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</si>
  <si>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</si>
  <si>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</si>
  <si>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</si>
  <si>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</si>
  <si>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</si>
  <si>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</si>
  <si>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</si>
  <si>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</si>
  <si>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</si>
  <si>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</si>
  <si>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</si>
  <si>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</si>
  <si>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</si>
  <si>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</si>
  <si>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</si>
  <si>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</si>
  <si>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</si>
  <si>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</si>
  <si>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</si>
  <si>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</si>
  <si>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</si>
  <si>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</si>
  <si>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</si>
  <si>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</si>
  <si>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</si>
  <si>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</si>
  <si>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</si>
  <si>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</si>
  <si>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</si>
  <si>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</si>
  <si>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</si>
  <si>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</si>
  <si>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</si>
  <si>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</si>
  <si>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</si>
  <si>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</si>
  <si>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</si>
  <si>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</si>
  <si>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</si>
  <si>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</si>
  <si>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</si>
  <si>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</si>
  <si>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</si>
  <si>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</si>
  <si>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</si>
  <si>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</si>
  <si>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</si>
  <si>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</si>
  <si>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</si>
  <si>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</si>
  <si>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</si>
  <si>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</si>
  <si>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</si>
  <si>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</si>
  <si>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</si>
  <si>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</si>
  <si>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</si>
  <si>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</si>
  <si>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</si>
  <si>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</si>
  <si>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</si>
  <si>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</si>
  <si>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</si>
  <si>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</si>
  <si>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</si>
  <si>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</si>
  <si>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</si>
  <si>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</si>
  <si>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</si>
  <si>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</si>
  <si>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</si>
  <si>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</si>
  <si>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</si>
  <si>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</si>
  <si>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</si>
  <si>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</si>
  <si>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</si>
  <si>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</si>
  <si>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</si>
  <si>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</si>
  <si>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</si>
  <si>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</si>
  <si>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</si>
  <si>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</si>
  <si>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</si>
  <si>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</si>
  <si>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</si>
  <si>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</si>
  <si>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</si>
  <si>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</si>
  <si>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</si>
  <si>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</si>
  <si>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</si>
  <si>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</si>
  <si>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</si>
  <si>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</si>
  <si>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</si>
  <si>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</si>
  <si>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</si>
  <si>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</si>
  <si>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</si>
  <si>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</si>
  <si>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</si>
  <si>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</si>
  <si>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</si>
  <si>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</si>
  <si>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</si>
  <si>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</si>
  <si>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</si>
  <si>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</si>
  <si>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</si>
  <si>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</si>
  <si>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</si>
  <si>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</si>
  <si>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</si>
  <si>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</si>
  <si>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</si>
  <si>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</si>
  <si>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</si>
  <si>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</si>
  <si>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</si>
  <si>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</si>
  <si>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</si>
  <si>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</si>
  <si>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</si>
  <si>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</si>
  <si>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</si>
  <si>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</si>
  <si>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</si>
  <si>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</si>
  <si>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</si>
  <si>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</si>
  <si>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</si>
  <si>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</si>
  <si>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</si>
  <si>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</si>
  <si>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</si>
  <si>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</si>
  <si>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</si>
  <si>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</si>
  <si>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</si>
  <si>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</si>
  <si>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</si>
  <si>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</si>
  <si>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</si>
  <si>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</si>
  <si>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</si>
  <si>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</si>
  <si>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</si>
  <si>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</si>
  <si>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</si>
  <si>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</si>
  <si>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</si>
  <si>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</si>
  <si>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</si>
  <si>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</si>
  <si>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</si>
  <si>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</si>
  <si>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</si>
  <si>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</si>
  <si>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</si>
  <si>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</si>
  <si>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</si>
  <si>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</si>
  <si>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</si>
  <si>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</si>
  <si>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</si>
  <si>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</si>
  <si>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</si>
  <si>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</si>
  <si>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</si>
  <si>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</si>
  <si>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</si>
  <si>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</si>
  <si>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</si>
  <si>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</si>
  <si>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</si>
  <si>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</si>
  <si>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</si>
  <si>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</si>
  <si>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</si>
  <si>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</si>
  <si>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</si>
  <si>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</si>
  <si>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</si>
  <si>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</si>
  <si>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</si>
  <si>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</si>
  <si>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</si>
  <si>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</si>
  <si>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</si>
  <si>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</si>
  <si>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</si>
  <si>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</si>
  <si>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</si>
  <si>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</si>
  <si>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</si>
  <si>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</si>
  <si>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</si>
  <si>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</si>
  <si>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</si>
  <si>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</si>
  <si>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</si>
  <si>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</si>
  <si>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</si>
  <si>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</si>
  <si>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</si>
  <si>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</si>
  <si>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</si>
  <si>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</si>
  <si>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</si>
  <si>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</si>
  <si>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</si>
  <si>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</si>
  <si>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</si>
  <si>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</si>
  <si>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</si>
  <si>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</si>
  <si>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</si>
  <si>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</si>
  <si>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</si>
  <si>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</si>
  <si>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</si>
  <si>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</si>
  <si>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</si>
  <si>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</si>
  <si>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</si>
  <si>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</si>
  <si>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</si>
  <si>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</si>
  <si>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</si>
  <si>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</si>
  <si>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</si>
  <si>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</si>
  <si>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</si>
  <si>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</si>
  <si>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</si>
  <si>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</si>
  <si>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</si>
  <si>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</si>
  <si>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</si>
  <si>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</si>
  <si>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</si>
  <si>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</si>
  <si>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</si>
  <si>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</si>
  <si>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</si>
  <si>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</si>
  <si>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</si>
  <si>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</si>
  <si>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</si>
  <si>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</si>
  <si>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</si>
  <si>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</si>
  <si>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</si>
  <si>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</si>
  <si>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</si>
  <si>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</si>
  <si>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</si>
  <si>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</si>
  <si>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</si>
  <si>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</si>
  <si>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</si>
  <si>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</si>
  <si>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</si>
  <si>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</si>
  <si>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</si>
  <si>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</si>
  <si>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</si>
  <si>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</si>
  <si>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</si>
  <si>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</si>
  <si>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</si>
  <si>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</si>
  <si>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</si>
  <si>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</si>
  <si>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</si>
  <si>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</si>
  <si>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</si>
  <si>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</si>
  <si>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</si>
  <si>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</si>
  <si>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</si>
  <si>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</si>
  <si>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</si>
  <si>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</si>
  <si>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</si>
  <si>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</si>
  <si>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</si>
  <si>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</si>
  <si>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</si>
  <si>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</si>
  <si>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</si>
  <si>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</si>
  <si>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</si>
  <si>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</si>
  <si>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</si>
  <si>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</si>
  <si>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</si>
  <si>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</si>
  <si>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</si>
  <si>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</si>
  <si>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</si>
  <si>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</si>
  <si>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</si>
  <si>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</si>
  <si>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</si>
  <si>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</si>
  <si>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</si>
  <si>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</si>
  <si>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</si>
  <si>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</si>
  <si>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</si>
  <si>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</si>
  <si>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</si>
  <si>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</si>
  <si>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</si>
  <si>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</si>
  <si>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</si>
  <si>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</si>
  <si>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</si>
  <si>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</si>
  <si>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</si>
  <si>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</si>
  <si>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</si>
  <si>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</si>
  <si>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</si>
  <si>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</si>
  <si>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</si>
  <si>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</si>
  <si>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</si>
  <si>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</si>
  <si>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</si>
  <si>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</si>
  <si>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</si>
  <si>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</si>
  <si>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</si>
  <si>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</si>
  <si>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</si>
  <si>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</si>
  <si>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</si>
  <si>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</si>
  <si>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</si>
  <si>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</si>
  <si>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</si>
  <si>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</si>
  <si>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</si>
  <si>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</si>
  <si>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</si>
  <si>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</si>
  <si>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</si>
  <si>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</si>
  <si>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</si>
  <si>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</si>
  <si>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</si>
  <si>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</si>
  <si>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</si>
  <si>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</si>
  <si>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</si>
  <si>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</si>
  <si>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</si>
  <si>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</si>
  <si>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</si>
  <si>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</si>
  <si>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</si>
  <si>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</si>
  <si>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</si>
  <si>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</si>
  <si>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</si>
  <si>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</si>
  <si>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</si>
  <si>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</si>
  <si>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</si>
  <si>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</si>
  <si>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</si>
  <si>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</si>
  <si>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</si>
  <si>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</si>
  <si>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</si>
  <si>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</si>
  <si>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</si>
  <si>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</si>
  <si>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</si>
  <si>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</si>
  <si>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</si>
  <si>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</si>
  <si>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</si>
  <si>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</si>
  <si>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</si>
  <si>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</si>
  <si>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</si>
  <si>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</si>
  <si>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</si>
  <si>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</si>
  <si>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</si>
  <si>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</si>
  <si>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</si>
  <si>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</si>
  <si>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</si>
  <si>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</si>
  <si>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</si>
  <si>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</si>
  <si>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</si>
  <si>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</si>
  <si>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</si>
  <si>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</si>
  <si>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</si>
  <si>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</si>
  <si>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</si>
  <si>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</si>
  <si>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</si>
  <si>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</si>
  <si>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</si>
  <si>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</si>
  <si>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</si>
  <si>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</si>
  <si>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</si>
  <si>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</si>
  <si>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</si>
  <si>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</si>
  <si>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</si>
  <si>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</si>
  <si>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</si>
  <si>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</si>
  <si>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</si>
  <si>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</si>
  <si>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</si>
  <si>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</si>
  <si>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</si>
  <si>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</si>
  <si>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</si>
  <si>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</si>
  <si>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</si>
  <si>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</si>
  <si>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</si>
  <si>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</si>
  <si>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</si>
  <si>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</si>
  <si>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</si>
  <si>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</si>
  <si>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</si>
  <si>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</si>
  <si>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</si>
  <si>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</si>
  <si>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</si>
  <si>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</si>
  <si>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</si>
  <si>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</si>
  <si>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</si>
  <si>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</si>
  <si>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</si>
  <si>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</si>
  <si>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</si>
  <si>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</si>
  <si>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</si>
  <si>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</si>
  <si>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</si>
  <si>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</si>
  <si>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</si>
  <si>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</si>
  <si>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</si>
  <si>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</si>
  <si>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</si>
  <si>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</si>
  <si>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</si>
  <si>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</si>
  <si>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</si>
  <si>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</si>
  <si>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</si>
  <si>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</si>
  <si>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</si>
  <si>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</si>
  <si>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</si>
  <si>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</si>
  <si>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</si>
  <si>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</si>
  <si>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</si>
  <si>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</si>
  <si>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</si>
  <si>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</si>
  <si>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</si>
  <si>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</si>
  <si>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</si>
  <si>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</si>
  <si>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</si>
  <si>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</si>
  <si>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</si>
  <si>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</si>
  <si>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</si>
  <si>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</si>
  <si>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</si>
  <si>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</si>
  <si>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</si>
  <si>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</si>
  <si>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</si>
  <si>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</si>
  <si>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</si>
  <si>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</si>
  <si>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</si>
  <si>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</si>
  <si>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</si>
  <si>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</si>
  <si>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</si>
  <si>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</si>
  <si>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</si>
  <si>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</si>
  <si>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</si>
  <si>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</si>
  <si>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</si>
  <si>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</si>
  <si>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</si>
  <si>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</si>
  <si>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</si>
  <si>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</si>
  <si>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</si>
  <si>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</si>
  <si>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</si>
  <si>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</si>
  <si>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</si>
  <si>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</si>
  <si>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</si>
  <si>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</si>
  <si>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</si>
  <si>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</si>
  <si>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</si>
  <si>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</si>
  <si>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</si>
  <si>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</si>
  <si>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</si>
  <si>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</si>
  <si>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</si>
  <si>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</si>
  <si>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</si>
  <si>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</si>
  <si>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</si>
  <si>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</si>
  <si>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</si>
  <si>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</si>
  <si>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</si>
  <si>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</si>
  <si>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</si>
  <si>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</si>
  <si>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</si>
  <si>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</si>
  <si>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</si>
  <si>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</si>
  <si>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</si>
  <si>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</si>
  <si>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</si>
  <si>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</si>
  <si>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</si>
  <si>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</si>
  <si>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</si>
  <si>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</si>
  <si>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</si>
  <si>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</si>
  <si>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</si>
  <si>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</si>
  <si>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</si>
  <si>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</si>
  <si>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</si>
  <si>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</si>
  <si>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</si>
  <si>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</si>
  <si>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</si>
  <si>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</si>
  <si>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</si>
  <si>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</si>
  <si>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</si>
  <si>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</si>
  <si>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</si>
  <si>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</si>
  <si>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</si>
  <si>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</si>
  <si>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</si>
  <si>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</si>
  <si>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</si>
  <si>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</si>
  <si>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</si>
  <si>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</si>
  <si>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</si>
  <si>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</si>
  <si>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</si>
  <si>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</si>
  <si>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</si>
  <si>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</si>
  <si>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</si>
  <si>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</si>
  <si>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</si>
  <si>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</si>
  <si>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</si>
  <si>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</si>
  <si>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</si>
  <si>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</si>
  <si>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</si>
  <si>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</si>
  <si>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</si>
  <si>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</si>
  <si>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</si>
  <si>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</si>
  <si>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</si>
  <si>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</si>
  <si>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</si>
  <si>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</si>
  <si>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</si>
  <si>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</si>
  <si>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</si>
  <si>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</si>
  <si>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</si>
  <si>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</si>
  <si>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</si>
  <si>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</si>
  <si>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</si>
  <si>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</si>
  <si>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</si>
  <si>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</si>
  <si>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</si>
  <si>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</si>
  <si>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</si>
  <si>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</si>
  <si>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</si>
  <si>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</si>
  <si>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</si>
  <si>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</si>
  <si>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</si>
  <si>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</si>
  <si>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note_display</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</si>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</sst>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89" totalsRowShown="0">
  <autoFilter ref="A1:AA189"/>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16" totalsRowShown="0">
  <autoFilter ref="A1:Q316"/>
  <sortState ref="A2:Q316">
    <sortCondition ref="A2:A316"/>
    <sortCondition ref="F2:F316"/>
    <sortCondition ref="B2:B316"/>
  </sortState>
  <tableColumns count="17">
    <tableColumn id="17" name="parentfield"/>
    <tableColumn id="1" name="field"/>
    <tableColumn id="2" name="source data format"/>
    <tableColumn id="11" name="provisional?"/>
    <tableColumn id="3" name="institution"/>
    <tableColumn id="4" name="element/field" dataDxfId="19"/>
    <tableColumn id="5" name="subelement/field(s)"/>
    <tableColumn id="6" name="constraints"/>
    <tableColumn id="7" name="processing_type"/>
    <tableColumn id="8" name="processing instructions"/>
    <tableColumn id="9" name="notes"/>
    <tableColumn id="10" name="mapping_id" dataDxfId="18">
      <calculatedColumnFormula>mappings[field]&amp;mappings[institution]&amp;mappings[element/field]&amp;mappings[subelement/field(s)]&amp;mappings[constraints]</calculatedColumnFormula>
    </tableColumn>
    <tableColumn id="12" name="mapping issue ct" dataDxfId="17">
      <calculatedColumnFormula>IF(ISNUMBER(MATCH(mappings[mapping_id],issuesmap[mappingID],0)),COUNTIF(issuesmap[mappingID],mappings[mapping_id]),0)</calculatedColumnFormula>
    </tableColumn>
    <tableColumn id="13" name="field issue ct" dataDxfId="16">
      <calculatedColumnFormula>IF(ISNUMBER(MATCH(mappings[field],issuesfield[field],0)),COUNTIF(issuesfield[field],mappings[field]),0)</calculatedColumnFormula>
    </tableColumn>
    <tableColumn id="14" name="field defined?" dataDxfId="15">
      <calculatedColumnFormula>IF(ISNUMBER(MATCH(mappings[field],fields[argot_field],0)),"y","n")</calculatedColumnFormula>
    </tableColumn>
    <tableColumn id="15" name="done in mta?" dataDxfId="14"/>
    <tableColumn id="16" name="tests done?" dataDxfId="13"/>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2" dataDxfId="11">
  <autoFilter ref="A1:D30"/>
  <tableColumns count="4">
    <tableColumn id="1" name="field" dataDxfId="10"/>
    <tableColumn id="3" name="desc" dataDxfId="9"/>
    <tableColumn id="4" name="doc" dataDxfId="8"/>
    <tableColumn id="2" name="jira ref"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9"/>
  <sheetViews>
    <sheetView topLeftCell="A146" workbookViewId="0">
      <pane xSplit="1" topLeftCell="B1" activePane="topRight" state="frozen"/>
      <selection pane="topRight" activeCell="B174" sqref="B174"/>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555</v>
      </c>
      <c r="B1" t="s">
        <v>1003</v>
      </c>
      <c r="C1" t="s">
        <v>556</v>
      </c>
      <c r="D1" t="s">
        <v>557</v>
      </c>
      <c r="E1" t="s">
        <v>165</v>
      </c>
      <c r="F1" t="s">
        <v>65</v>
      </c>
      <c r="G1" t="s">
        <v>67</v>
      </c>
      <c r="H1" t="s">
        <v>166</v>
      </c>
      <c r="I1" t="s">
        <v>346</v>
      </c>
      <c r="J1" t="s">
        <v>68</v>
      </c>
      <c r="K1" t="s">
        <v>69</v>
      </c>
      <c r="L1" t="s">
        <v>70</v>
      </c>
      <c r="M1" t="s">
        <v>609</v>
      </c>
      <c r="N1" t="s">
        <v>610</v>
      </c>
      <c r="O1" t="s">
        <v>716</v>
      </c>
      <c r="P1" t="s">
        <v>71</v>
      </c>
      <c r="Q1" t="s">
        <v>72</v>
      </c>
      <c r="R1" t="s">
        <v>73</v>
      </c>
      <c r="S1" t="s">
        <v>74</v>
      </c>
      <c r="T1" t="s">
        <v>63</v>
      </c>
      <c r="U1" t="s">
        <v>75</v>
      </c>
      <c r="V1" t="s">
        <v>162</v>
      </c>
      <c r="W1" t="s">
        <v>551</v>
      </c>
      <c r="X1" t="s">
        <v>126</v>
      </c>
      <c r="Y1" t="s">
        <v>125</v>
      </c>
      <c r="Z1" t="s">
        <v>300</v>
      </c>
      <c r="AA1" t="s">
        <v>301</v>
      </c>
    </row>
    <row r="2" spans="1:27" x14ac:dyDescent="0.25">
      <c r="A2" t="s">
        <v>213</v>
      </c>
      <c r="B2" t="s">
        <v>6</v>
      </c>
      <c r="C2" s="21" t="s">
        <v>644</v>
      </c>
      <c r="D2" s="21" t="s">
        <v>645</v>
      </c>
      <c r="E2" t="s">
        <v>212</v>
      </c>
      <c r="F2" t="s">
        <v>2</v>
      </c>
      <c r="G2" t="s">
        <v>2</v>
      </c>
      <c r="H2" t="s">
        <v>40</v>
      </c>
      <c r="I2" t="s">
        <v>347</v>
      </c>
      <c r="J2" t="s">
        <v>612</v>
      </c>
      <c r="K2" t="s">
        <v>40</v>
      </c>
      <c r="L2" t="s">
        <v>220</v>
      </c>
      <c r="M2" t="s">
        <v>40</v>
      </c>
      <c r="N2" t="s">
        <v>40</v>
      </c>
      <c r="O2" t="s">
        <v>6</v>
      </c>
      <c r="P2" t="s">
        <v>242</v>
      </c>
      <c r="Q2" t="s">
        <v>6</v>
      </c>
      <c r="R2" t="s">
        <v>6</v>
      </c>
      <c r="S2" t="s">
        <v>220</v>
      </c>
      <c r="T2" t="s">
        <v>40</v>
      </c>
      <c r="U2" t="s">
        <v>411</v>
      </c>
      <c r="V2" t="s">
        <v>164</v>
      </c>
      <c r="W2" t="s">
        <v>615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636</v>
      </c>
      <c r="G3" t="s">
        <v>2</v>
      </c>
      <c r="H3" t="s">
        <v>458</v>
      </c>
      <c r="I3" t="s">
        <v>347</v>
      </c>
      <c r="J3" t="s">
        <v>40</v>
      </c>
      <c r="K3" t="s">
        <v>3</v>
      </c>
      <c r="L3" t="s">
        <v>40</v>
      </c>
      <c r="M3" t="s">
        <v>40</v>
      </c>
      <c r="N3" t="s">
        <v>614</v>
      </c>
      <c r="O3" t="s">
        <v>6</v>
      </c>
      <c r="P3" t="s">
        <v>472</v>
      </c>
      <c r="Q3" t="s">
        <v>6</v>
      </c>
      <c r="R3" t="s">
        <v>6</v>
      </c>
      <c r="S3" t="s">
        <v>217</v>
      </c>
      <c r="T3" t="s">
        <v>6</v>
      </c>
      <c r="U3" t="s">
        <v>411</v>
      </c>
      <c r="V3" s="9" t="s">
        <v>629</v>
      </c>
      <c r="W3" t="s">
        <v>615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636</v>
      </c>
      <c r="G4" t="s">
        <v>2</v>
      </c>
      <c r="H4" t="s">
        <v>462</v>
      </c>
      <c r="I4" t="s">
        <v>349</v>
      </c>
      <c r="J4" t="s">
        <v>524</v>
      </c>
      <c r="K4" t="s">
        <v>40</v>
      </c>
      <c r="L4" t="s">
        <v>40</v>
      </c>
      <c r="M4" t="s">
        <v>40</v>
      </c>
      <c r="N4" t="s">
        <v>614</v>
      </c>
      <c r="O4" t="s">
        <v>6</v>
      </c>
      <c r="P4" t="s">
        <v>6</v>
      </c>
      <c r="Q4" t="s">
        <v>6</v>
      </c>
      <c r="R4" t="s">
        <v>6</v>
      </c>
      <c r="S4" t="s">
        <v>6</v>
      </c>
      <c r="T4" t="s">
        <v>6</v>
      </c>
      <c r="U4" t="s">
        <v>411</v>
      </c>
      <c r="V4" s="9" t="s">
        <v>629</v>
      </c>
      <c r="W4" t="s">
        <v>615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636</v>
      </c>
      <c r="G5" t="s">
        <v>2</v>
      </c>
      <c r="H5" t="s">
        <v>462</v>
      </c>
      <c r="I5" t="s">
        <v>348</v>
      </c>
      <c r="J5" t="s">
        <v>499</v>
      </c>
      <c r="K5" t="s">
        <v>40</v>
      </c>
      <c r="L5" t="s">
        <v>40</v>
      </c>
      <c r="M5" t="s">
        <v>40</v>
      </c>
      <c r="N5" t="s">
        <v>614</v>
      </c>
      <c r="O5" t="s">
        <v>6</v>
      </c>
      <c r="P5" t="s">
        <v>6</v>
      </c>
      <c r="Q5" t="s">
        <v>6</v>
      </c>
      <c r="R5" t="s">
        <v>6</v>
      </c>
      <c r="S5" t="s">
        <v>6</v>
      </c>
      <c r="T5" t="s">
        <v>6</v>
      </c>
      <c r="U5" t="s">
        <v>411</v>
      </c>
      <c r="V5" s="9" t="s">
        <v>629</v>
      </c>
      <c r="W5" t="s">
        <v>615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636</v>
      </c>
      <c r="G6" s="9" t="s">
        <v>2</v>
      </c>
      <c r="H6" s="9" t="s">
        <v>458</v>
      </c>
      <c r="I6" s="9" t="s">
        <v>347</v>
      </c>
      <c r="J6" t="s">
        <v>40</v>
      </c>
      <c r="K6" s="9" t="s">
        <v>3</v>
      </c>
      <c r="L6" t="s">
        <v>40</v>
      </c>
      <c r="M6" t="s">
        <v>40</v>
      </c>
      <c r="N6" t="s">
        <v>614</v>
      </c>
      <c r="O6" s="9" t="s">
        <v>6</v>
      </c>
      <c r="P6" t="s">
        <v>473</v>
      </c>
      <c r="Q6" s="9" t="s">
        <v>6</v>
      </c>
      <c r="R6" s="9" t="s">
        <v>6</v>
      </c>
      <c r="S6" s="9" t="s">
        <v>217</v>
      </c>
      <c r="T6" s="9" t="s">
        <v>6</v>
      </c>
      <c r="U6" t="s">
        <v>411</v>
      </c>
      <c r="V6" s="9" t="s">
        <v>629</v>
      </c>
      <c r="W6" t="s">
        <v>615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636</v>
      </c>
      <c r="G7" s="9" t="s">
        <v>2</v>
      </c>
      <c r="H7" s="9" t="s">
        <v>466</v>
      </c>
      <c r="I7" s="9" t="s">
        <v>349</v>
      </c>
      <c r="J7" t="s">
        <v>524</v>
      </c>
      <c r="K7" s="9" t="s">
        <v>40</v>
      </c>
      <c r="L7" t="s">
        <v>40</v>
      </c>
      <c r="M7" t="s">
        <v>40</v>
      </c>
      <c r="N7" t="s">
        <v>614</v>
      </c>
      <c r="O7" s="9" t="s">
        <v>6</v>
      </c>
      <c r="P7" s="9" t="s">
        <v>6</v>
      </c>
      <c r="Q7" s="9" t="s">
        <v>6</v>
      </c>
      <c r="R7" s="9" t="s">
        <v>6</v>
      </c>
      <c r="S7" s="9" t="s">
        <v>6</v>
      </c>
      <c r="T7" s="9" t="s">
        <v>6</v>
      </c>
      <c r="U7" t="s">
        <v>411</v>
      </c>
      <c r="V7" s="9" t="s">
        <v>629</v>
      </c>
      <c r="W7" t="s">
        <v>615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636</v>
      </c>
      <c r="G8" s="9" t="s">
        <v>2</v>
      </c>
      <c r="H8" s="9" t="s">
        <v>466</v>
      </c>
      <c r="I8" s="9" t="s">
        <v>348</v>
      </c>
      <c r="J8" t="s">
        <v>499</v>
      </c>
      <c r="K8" s="9" t="s">
        <v>40</v>
      </c>
      <c r="L8" t="s">
        <v>40</v>
      </c>
      <c r="M8" t="s">
        <v>40</v>
      </c>
      <c r="N8" t="s">
        <v>614</v>
      </c>
      <c r="O8" s="9" t="s">
        <v>6</v>
      </c>
      <c r="P8" s="9" t="s">
        <v>6</v>
      </c>
      <c r="Q8" s="9" t="s">
        <v>6</v>
      </c>
      <c r="R8" s="9" t="s">
        <v>6</v>
      </c>
      <c r="S8" s="9" t="s">
        <v>6</v>
      </c>
      <c r="T8" s="9" t="s">
        <v>6</v>
      </c>
      <c r="U8" t="s">
        <v>411</v>
      </c>
      <c r="V8" s="9" t="s">
        <v>629</v>
      </c>
      <c r="W8" t="s">
        <v>615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616</v>
      </c>
      <c r="D9" s="21" t="s">
        <v>617</v>
      </c>
      <c r="E9" s="9" t="s">
        <v>212</v>
      </c>
      <c r="F9" s="9" t="s">
        <v>636</v>
      </c>
      <c r="G9" s="9" t="s">
        <v>2</v>
      </c>
      <c r="H9" s="9" t="s">
        <v>458</v>
      </c>
      <c r="I9" s="9" t="s">
        <v>348</v>
      </c>
      <c r="J9" t="s">
        <v>40</v>
      </c>
      <c r="K9" s="9" t="s">
        <v>40</v>
      </c>
      <c r="L9" t="s">
        <v>40</v>
      </c>
      <c r="M9" t="s">
        <v>40</v>
      </c>
      <c r="N9" t="s">
        <v>614</v>
      </c>
      <c r="O9" s="9" t="s">
        <v>6</v>
      </c>
      <c r="P9" t="s">
        <v>223</v>
      </c>
      <c r="Q9" t="s">
        <v>224</v>
      </c>
      <c r="R9" s="9" t="s">
        <v>6</v>
      </c>
      <c r="S9" t="s">
        <v>221</v>
      </c>
      <c r="T9" s="9" t="s">
        <v>6</v>
      </c>
      <c r="U9" t="s">
        <v>411</v>
      </c>
      <c r="V9" s="9" t="s">
        <v>629</v>
      </c>
      <c r="W9" t="s">
        <v>615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636</v>
      </c>
      <c r="G10" t="s">
        <v>2</v>
      </c>
      <c r="H10" t="s">
        <v>459</v>
      </c>
      <c r="I10" t="s">
        <v>349</v>
      </c>
      <c r="J10" t="s">
        <v>524</v>
      </c>
      <c r="K10" t="s">
        <v>40</v>
      </c>
      <c r="L10" t="s">
        <v>40</v>
      </c>
      <c r="M10" t="s">
        <v>40</v>
      </c>
      <c r="N10" t="s">
        <v>614</v>
      </c>
      <c r="O10" t="s">
        <v>6</v>
      </c>
      <c r="P10" t="s">
        <v>6</v>
      </c>
      <c r="Q10" t="s">
        <v>6</v>
      </c>
      <c r="R10" t="s">
        <v>6</v>
      </c>
      <c r="S10" t="s">
        <v>6</v>
      </c>
      <c r="T10" t="s">
        <v>6</v>
      </c>
      <c r="U10" t="s">
        <v>411</v>
      </c>
      <c r="V10" s="9" t="s">
        <v>629</v>
      </c>
      <c r="W10" t="s">
        <v>615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636</v>
      </c>
      <c r="G11" t="s">
        <v>2</v>
      </c>
      <c r="H11" t="s">
        <v>459</v>
      </c>
      <c r="I11" t="s">
        <v>348</v>
      </c>
      <c r="J11" t="s">
        <v>499</v>
      </c>
      <c r="K11" t="s">
        <v>40</v>
      </c>
      <c r="L11" t="s">
        <v>40</v>
      </c>
      <c r="M11" t="s">
        <v>40</v>
      </c>
      <c r="N11" t="s">
        <v>614</v>
      </c>
      <c r="O11" t="s">
        <v>6</v>
      </c>
      <c r="P11" t="s">
        <v>225</v>
      </c>
      <c r="Q11" t="s">
        <v>465</v>
      </c>
      <c r="R11" t="s">
        <v>40</v>
      </c>
      <c r="S11" t="s">
        <v>40</v>
      </c>
      <c r="T11" t="s">
        <v>6</v>
      </c>
      <c r="U11" t="s">
        <v>411</v>
      </c>
      <c r="V11" s="9" t="s">
        <v>629</v>
      </c>
      <c r="W11" t="s">
        <v>615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636</v>
      </c>
      <c r="G12" s="9" t="s">
        <v>2</v>
      </c>
      <c r="H12" s="9" t="s">
        <v>458</v>
      </c>
      <c r="I12" s="9" t="s">
        <v>347</v>
      </c>
      <c r="J12" t="s">
        <v>40</v>
      </c>
      <c r="K12" s="9" t="s">
        <v>3</v>
      </c>
      <c r="L12" t="s">
        <v>40</v>
      </c>
      <c r="M12" t="s">
        <v>40</v>
      </c>
      <c r="N12" t="s">
        <v>614</v>
      </c>
      <c r="O12" s="9" t="s">
        <v>6</v>
      </c>
      <c r="P12" t="s">
        <v>478</v>
      </c>
      <c r="Q12" s="9" t="s">
        <v>6</v>
      </c>
      <c r="R12" s="9" t="s">
        <v>6</v>
      </c>
      <c r="S12" s="9" t="s">
        <v>6</v>
      </c>
      <c r="T12" s="9" t="s">
        <v>6</v>
      </c>
      <c r="U12" t="s">
        <v>411</v>
      </c>
      <c r="V12" s="9" t="s">
        <v>629</v>
      </c>
      <c r="W12" t="s">
        <v>615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636</v>
      </c>
      <c r="G13" s="9" t="s">
        <v>2</v>
      </c>
      <c r="H13" s="9" t="s">
        <v>475</v>
      </c>
      <c r="I13" s="9" t="s">
        <v>349</v>
      </c>
      <c r="J13" t="s">
        <v>524</v>
      </c>
      <c r="K13" s="9" t="s">
        <v>40</v>
      </c>
      <c r="L13" t="s">
        <v>40</v>
      </c>
      <c r="M13" t="s">
        <v>40</v>
      </c>
      <c r="N13" t="s">
        <v>614</v>
      </c>
      <c r="O13" s="9" t="s">
        <v>6</v>
      </c>
      <c r="P13" s="9" t="s">
        <v>6</v>
      </c>
      <c r="Q13" s="9" t="s">
        <v>6</v>
      </c>
      <c r="R13" s="9" t="s">
        <v>6</v>
      </c>
      <c r="S13" s="9" t="s">
        <v>6</v>
      </c>
      <c r="T13" s="9" t="s">
        <v>6</v>
      </c>
      <c r="U13" t="s">
        <v>411</v>
      </c>
      <c r="V13" s="9" t="s">
        <v>629</v>
      </c>
      <c r="W13" t="s">
        <v>615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636</v>
      </c>
      <c r="G14" s="9" t="s">
        <v>2</v>
      </c>
      <c r="H14" s="9" t="s">
        <v>475</v>
      </c>
      <c r="I14" s="9" t="s">
        <v>348</v>
      </c>
      <c r="J14" t="s">
        <v>499</v>
      </c>
      <c r="K14" s="9" t="s">
        <v>40</v>
      </c>
      <c r="L14" t="s">
        <v>40</v>
      </c>
      <c r="M14" t="s">
        <v>40</v>
      </c>
      <c r="N14" t="s">
        <v>614</v>
      </c>
      <c r="O14" s="9" t="s">
        <v>6</v>
      </c>
      <c r="P14" s="9" t="s">
        <v>6</v>
      </c>
      <c r="Q14" s="9" t="s">
        <v>6</v>
      </c>
      <c r="R14" s="9" t="s">
        <v>6</v>
      </c>
      <c r="S14" s="9" t="s">
        <v>6</v>
      </c>
      <c r="T14" s="9" t="s">
        <v>6</v>
      </c>
      <c r="U14" t="s">
        <v>411</v>
      </c>
      <c r="V14" s="9" t="s">
        <v>629</v>
      </c>
      <c r="W14" t="s">
        <v>615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636</v>
      </c>
      <c r="G15" s="9" t="s">
        <v>2</v>
      </c>
      <c r="H15" s="9" t="s">
        <v>458</v>
      </c>
      <c r="I15" s="9" t="s">
        <v>347</v>
      </c>
      <c r="J15" t="s">
        <v>40</v>
      </c>
      <c r="K15" s="9" t="s">
        <v>3</v>
      </c>
      <c r="L15" t="s">
        <v>40</v>
      </c>
      <c r="M15" t="s">
        <v>40</v>
      </c>
      <c r="N15" t="s">
        <v>614</v>
      </c>
      <c r="O15" s="9" t="s">
        <v>6</v>
      </c>
      <c r="P15" t="s">
        <v>474</v>
      </c>
      <c r="Q15" s="9" t="s">
        <v>6</v>
      </c>
      <c r="R15" s="9" t="s">
        <v>6</v>
      </c>
      <c r="S15" s="9" t="s">
        <v>6</v>
      </c>
      <c r="T15" s="9" t="s">
        <v>6</v>
      </c>
      <c r="U15" t="s">
        <v>411</v>
      </c>
      <c r="V15" s="9" t="s">
        <v>629</v>
      </c>
      <c r="W15" t="s">
        <v>615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636</v>
      </c>
      <c r="G16" s="9" t="s">
        <v>2</v>
      </c>
      <c r="H16" s="9" t="s">
        <v>469</v>
      </c>
      <c r="I16" s="9" t="s">
        <v>349</v>
      </c>
      <c r="J16" t="s">
        <v>524</v>
      </c>
      <c r="K16" s="9" t="s">
        <v>40</v>
      </c>
      <c r="L16" t="s">
        <v>40</v>
      </c>
      <c r="M16" t="s">
        <v>40</v>
      </c>
      <c r="N16" t="s">
        <v>614</v>
      </c>
      <c r="O16" s="9" t="s">
        <v>6</v>
      </c>
      <c r="P16" s="9" t="s">
        <v>6</v>
      </c>
      <c r="Q16" s="9" t="s">
        <v>6</v>
      </c>
      <c r="R16" s="9" t="s">
        <v>6</v>
      </c>
      <c r="S16" s="9" t="s">
        <v>6</v>
      </c>
      <c r="T16" s="9" t="s">
        <v>6</v>
      </c>
      <c r="U16" t="s">
        <v>411</v>
      </c>
      <c r="V16" s="9" t="s">
        <v>629</v>
      </c>
      <c r="W16" t="s">
        <v>615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636</v>
      </c>
      <c r="G17" s="9" t="s">
        <v>2</v>
      </c>
      <c r="H17" s="9" t="s">
        <v>469</v>
      </c>
      <c r="I17" s="9" t="s">
        <v>348</v>
      </c>
      <c r="J17" t="s">
        <v>499</v>
      </c>
      <c r="K17" s="9" t="s">
        <v>40</v>
      </c>
      <c r="L17" t="s">
        <v>40</v>
      </c>
      <c r="M17" t="s">
        <v>40</v>
      </c>
      <c r="N17" t="s">
        <v>614</v>
      </c>
      <c r="O17" s="9" t="s">
        <v>6</v>
      </c>
      <c r="P17" s="9" t="s">
        <v>6</v>
      </c>
      <c r="Q17" s="9" t="s">
        <v>6</v>
      </c>
      <c r="R17" s="9" t="s">
        <v>6</v>
      </c>
      <c r="S17" s="9" t="s">
        <v>6</v>
      </c>
      <c r="T17" s="9" t="s">
        <v>6</v>
      </c>
      <c r="U17" t="s">
        <v>411</v>
      </c>
      <c r="V17" s="9" t="s">
        <v>629</v>
      </c>
      <c r="W17" t="s">
        <v>615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597</v>
      </c>
      <c r="B18" t="s">
        <v>6</v>
      </c>
      <c r="C18" s="21" t="s">
        <v>618</v>
      </c>
      <c r="D18" s="21" t="s">
        <v>619</v>
      </c>
      <c r="E18" t="s">
        <v>6</v>
      </c>
      <c r="F18" t="s">
        <v>2</v>
      </c>
      <c r="G18" t="s">
        <v>3</v>
      </c>
      <c r="H18" t="s">
        <v>40</v>
      </c>
      <c r="I18" s="9" t="s">
        <v>348</v>
      </c>
      <c r="J18" t="s">
        <v>620</v>
      </c>
      <c r="K18" t="s">
        <v>40</v>
      </c>
      <c r="L18" t="s">
        <v>621</v>
      </c>
      <c r="M18" t="s">
        <v>40</v>
      </c>
      <c r="N18" t="s">
        <v>40</v>
      </c>
      <c r="O18" t="s">
        <v>6</v>
      </c>
      <c r="P18" t="s">
        <v>622</v>
      </c>
      <c r="Q18" t="s">
        <v>6</v>
      </c>
      <c r="R18" t="s">
        <v>40</v>
      </c>
      <c r="S18" t="s">
        <v>621</v>
      </c>
      <c r="T18" t="s">
        <v>6</v>
      </c>
      <c r="U18" t="s">
        <v>411</v>
      </c>
      <c r="V18" t="s">
        <v>623</v>
      </c>
      <c r="W18" t="s">
        <v>624</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625</v>
      </c>
      <c r="D19" s="21" t="s">
        <v>626</v>
      </c>
      <c r="E19" t="s">
        <v>210</v>
      </c>
      <c r="F19" t="s">
        <v>2</v>
      </c>
      <c r="G19" t="s">
        <v>3</v>
      </c>
      <c r="H19" t="s">
        <v>40</v>
      </c>
      <c r="I19" t="s">
        <v>347</v>
      </c>
      <c r="J19" t="s">
        <v>627</v>
      </c>
      <c r="K19" t="s">
        <v>40</v>
      </c>
      <c r="L19" t="s">
        <v>40</v>
      </c>
      <c r="M19" t="s">
        <v>40</v>
      </c>
      <c r="N19" t="s">
        <v>40</v>
      </c>
      <c r="O19" t="s">
        <v>6</v>
      </c>
      <c r="P19" t="s">
        <v>491</v>
      </c>
      <c r="Q19" t="s">
        <v>492</v>
      </c>
      <c r="R19" t="s">
        <v>6</v>
      </c>
      <c r="S19" t="s">
        <v>493</v>
      </c>
      <c r="T19" t="s">
        <v>40</v>
      </c>
      <c r="U19" t="s">
        <v>494</v>
      </c>
      <c r="V19" t="s">
        <v>623</v>
      </c>
      <c r="W19" t="s">
        <v>628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637</v>
      </c>
      <c r="G20" t="s">
        <v>3</v>
      </c>
      <c r="H20" t="s">
        <v>40</v>
      </c>
      <c r="I20" t="s">
        <v>348</v>
      </c>
      <c r="J20" t="s">
        <v>634</v>
      </c>
      <c r="K20" t="s">
        <v>40</v>
      </c>
      <c r="L20" t="s">
        <v>608</v>
      </c>
      <c r="M20" t="s">
        <v>40</v>
      </c>
      <c r="N20" t="s">
        <v>40</v>
      </c>
      <c r="O20" t="s">
        <v>6</v>
      </c>
      <c r="P20" t="s">
        <v>296</v>
      </c>
      <c r="Q20" t="s">
        <v>297</v>
      </c>
      <c r="R20" t="s">
        <v>40</v>
      </c>
      <c r="S20" t="s">
        <v>40</v>
      </c>
      <c r="T20" t="s">
        <v>40</v>
      </c>
      <c r="U20" t="s">
        <v>342</v>
      </c>
      <c r="V20" t="s">
        <v>6</v>
      </c>
      <c r="W20" t="s">
        <v>635</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598</v>
      </c>
      <c r="B21" t="s">
        <v>6</v>
      </c>
      <c r="C21" s="21" t="s">
        <v>599</v>
      </c>
      <c r="D21" s="21" t="s">
        <v>600</v>
      </c>
      <c r="E21" t="s">
        <v>601</v>
      </c>
      <c r="F21" t="s">
        <v>643</v>
      </c>
      <c r="G21" t="s">
        <v>2</v>
      </c>
      <c r="H21" t="s">
        <v>40</v>
      </c>
      <c r="I21" t="s">
        <v>347</v>
      </c>
      <c r="J21" t="s">
        <v>80</v>
      </c>
      <c r="K21" t="s">
        <v>40</v>
      </c>
      <c r="L21" t="s">
        <v>80</v>
      </c>
      <c r="M21" t="s">
        <v>80</v>
      </c>
      <c r="N21" t="s">
        <v>80</v>
      </c>
      <c r="O21" t="s">
        <v>6</v>
      </c>
      <c r="P21" t="s">
        <v>604</v>
      </c>
      <c r="Q21" t="s">
        <v>605</v>
      </c>
      <c r="R21" t="s">
        <v>80</v>
      </c>
      <c r="S21" t="s">
        <v>606</v>
      </c>
      <c r="T21" t="s">
        <v>40</v>
      </c>
      <c r="U21" t="s">
        <v>6</v>
      </c>
      <c r="V21" t="s">
        <v>6</v>
      </c>
      <c r="W21" t="s">
        <v>602</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601</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648</v>
      </c>
      <c r="W22" t="s">
        <v>649</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502</v>
      </c>
      <c r="B23" t="s">
        <v>6</v>
      </c>
      <c r="C23" t="s">
        <v>6</v>
      </c>
      <c r="D23" t="s">
        <v>6</v>
      </c>
      <c r="E23" t="s">
        <v>498</v>
      </c>
      <c r="F23" t="s">
        <v>2</v>
      </c>
      <c r="G23" t="s">
        <v>2</v>
      </c>
      <c r="H23" t="s">
        <v>40</v>
      </c>
      <c r="I23" t="s">
        <v>347</v>
      </c>
      <c r="J23" t="s">
        <v>499</v>
      </c>
      <c r="K23" t="s">
        <v>3</v>
      </c>
      <c r="L23" t="s">
        <v>40</v>
      </c>
      <c r="M23" t="s">
        <v>40</v>
      </c>
      <c r="N23" t="s">
        <v>650</v>
      </c>
      <c r="O23" t="s">
        <v>6</v>
      </c>
      <c r="P23" t="s">
        <v>503</v>
      </c>
      <c r="Q23" t="s">
        <v>6</v>
      </c>
      <c r="R23" t="s">
        <v>6</v>
      </c>
      <c r="S23" t="s">
        <v>504</v>
      </c>
      <c r="T23" t="s">
        <v>40</v>
      </c>
      <c r="U23" t="s">
        <v>6</v>
      </c>
      <c r="V23" t="s">
        <v>6</v>
      </c>
      <c r="W23" t="s">
        <v>630</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1040</v>
      </c>
      <c r="B24" t="s">
        <v>6</v>
      </c>
      <c r="C24" t="s">
        <v>6</v>
      </c>
      <c r="D24" t="s">
        <v>6</v>
      </c>
      <c r="E24" t="s">
        <v>497</v>
      </c>
      <c r="F24" t="s">
        <v>2</v>
      </c>
      <c r="G24" t="s">
        <v>2</v>
      </c>
      <c r="H24" t="s">
        <v>40</v>
      </c>
      <c r="I24" t="s">
        <v>347</v>
      </c>
      <c r="J24" t="s">
        <v>40</v>
      </c>
      <c r="K24" t="s">
        <v>3</v>
      </c>
      <c r="L24" t="s">
        <v>40</v>
      </c>
      <c r="M24" t="s">
        <v>40</v>
      </c>
      <c r="N24" t="s">
        <v>1052</v>
      </c>
      <c r="O24" t="s">
        <v>6</v>
      </c>
      <c r="P24" t="s">
        <v>6</v>
      </c>
      <c r="Q24" t="s">
        <v>6</v>
      </c>
      <c r="R24" t="s">
        <v>40</v>
      </c>
      <c r="S24" t="s">
        <v>1045</v>
      </c>
      <c r="T24" t="s">
        <v>6</v>
      </c>
      <c r="U24" t="s">
        <v>6</v>
      </c>
      <c r="V24" t="s">
        <v>648</v>
      </c>
      <c r="W24" s="10" t="s">
        <v>1047</v>
      </c>
      <c r="X24" s="8">
        <f>IF(ISNUMBER(MATCH(fields[argot_field],issuesfield[field],0)),COUNTIF(issuesfield[field],fields[argot_field]),0)</f>
        <v>0</v>
      </c>
      <c r="Y24">
        <f>IF(ISNUMBER(MATCH(fields[argot_field],mappings[field],0)),COUNTIF(mappings[field],fields[argot_field]),0)</f>
        <v>1</v>
      </c>
    </row>
    <row r="25" spans="1:27" x14ac:dyDescent="0.25">
      <c r="A25" t="s">
        <v>1041</v>
      </c>
      <c r="B25" t="s">
        <v>6</v>
      </c>
      <c r="C25" t="s">
        <v>6</v>
      </c>
      <c r="D25" t="s">
        <v>6</v>
      </c>
      <c r="E25" t="s">
        <v>497</v>
      </c>
      <c r="F25" t="s">
        <v>2</v>
      </c>
      <c r="G25" t="s">
        <v>2</v>
      </c>
      <c r="H25" t="s">
        <v>40</v>
      </c>
      <c r="I25" t="s">
        <v>347</v>
      </c>
      <c r="J25" t="s">
        <v>40</v>
      </c>
      <c r="K25" t="s">
        <v>3</v>
      </c>
      <c r="L25" t="s">
        <v>40</v>
      </c>
      <c r="M25" t="s">
        <v>40</v>
      </c>
      <c r="N25" t="s">
        <v>1053</v>
      </c>
      <c r="O25" t="s">
        <v>6</v>
      </c>
      <c r="P25" t="s">
        <v>6</v>
      </c>
      <c r="Q25" t="s">
        <v>6</v>
      </c>
      <c r="R25" t="s">
        <v>40</v>
      </c>
      <c r="S25" t="s">
        <v>1045</v>
      </c>
      <c r="T25" t="s">
        <v>6</v>
      </c>
      <c r="U25" t="s">
        <v>6</v>
      </c>
      <c r="V25" t="s">
        <v>648</v>
      </c>
      <c r="W25" t="s">
        <v>1048</v>
      </c>
      <c r="X25" s="8">
        <f>IF(ISNUMBER(MATCH(fields[argot_field],issuesfield[field],0)),COUNTIF(issuesfield[field],fields[argot_field]),0)</f>
        <v>0</v>
      </c>
      <c r="Y25">
        <f>IF(ISNUMBER(MATCH(fields[argot_field],mappings[field],0)),COUNTIF(mappings[field],fields[argot_field]),0)</f>
        <v>1</v>
      </c>
    </row>
    <row r="26" spans="1:27" x14ac:dyDescent="0.25">
      <c r="A26" t="s">
        <v>1042</v>
      </c>
      <c r="B26" t="s">
        <v>6</v>
      </c>
      <c r="C26" t="s">
        <v>6</v>
      </c>
      <c r="D26" t="s">
        <v>6</v>
      </c>
      <c r="E26" t="s">
        <v>497</v>
      </c>
      <c r="F26" t="s">
        <v>2</v>
      </c>
      <c r="G26" t="s">
        <v>2</v>
      </c>
      <c r="H26" t="s">
        <v>40</v>
      </c>
      <c r="I26" t="s">
        <v>347</v>
      </c>
      <c r="J26" t="s">
        <v>40</v>
      </c>
      <c r="K26" t="s">
        <v>3</v>
      </c>
      <c r="L26" t="s">
        <v>40</v>
      </c>
      <c r="M26" t="s">
        <v>40</v>
      </c>
      <c r="N26" t="s">
        <v>1054</v>
      </c>
      <c r="O26" t="s">
        <v>6</v>
      </c>
      <c r="P26" t="s">
        <v>6</v>
      </c>
      <c r="Q26" t="s">
        <v>6</v>
      </c>
      <c r="R26" t="s">
        <v>40</v>
      </c>
      <c r="S26" t="s">
        <v>1045</v>
      </c>
      <c r="T26" t="s">
        <v>6</v>
      </c>
      <c r="U26" t="s">
        <v>6</v>
      </c>
      <c r="V26" t="s">
        <v>648</v>
      </c>
      <c r="W26" t="s">
        <v>1049</v>
      </c>
      <c r="X26" s="8">
        <f>IF(ISNUMBER(MATCH(fields[argot_field],issuesfield[field],0)),COUNTIF(issuesfield[field],fields[argot_field]),0)</f>
        <v>0</v>
      </c>
      <c r="Y26">
        <f>IF(ISNUMBER(MATCH(fields[argot_field],mappings[field],0)),COUNTIF(mappings[field],fields[argot_field]),0)</f>
        <v>1</v>
      </c>
    </row>
    <row r="27" spans="1:27" x14ac:dyDescent="0.25">
      <c r="A27" t="s">
        <v>1043</v>
      </c>
      <c r="B27" t="s">
        <v>6</v>
      </c>
      <c r="C27" t="s">
        <v>6</v>
      </c>
      <c r="D27" t="s">
        <v>6</v>
      </c>
      <c r="E27" t="s">
        <v>497</v>
      </c>
      <c r="F27" t="s">
        <v>2</v>
      </c>
      <c r="G27" t="s">
        <v>2</v>
      </c>
      <c r="H27" t="s">
        <v>40</v>
      </c>
      <c r="I27" t="s">
        <v>347</v>
      </c>
      <c r="J27" t="s">
        <v>40</v>
      </c>
      <c r="K27" t="s">
        <v>3</v>
      </c>
      <c r="L27" t="s">
        <v>40</v>
      </c>
      <c r="M27" t="s">
        <v>40</v>
      </c>
      <c r="N27" t="s">
        <v>1055</v>
      </c>
      <c r="O27" t="s">
        <v>6</v>
      </c>
      <c r="P27" t="s">
        <v>6</v>
      </c>
      <c r="Q27" t="s">
        <v>6</v>
      </c>
      <c r="R27" t="s">
        <v>40</v>
      </c>
      <c r="S27" t="s">
        <v>1045</v>
      </c>
      <c r="T27" t="s">
        <v>6</v>
      </c>
      <c r="U27" t="s">
        <v>6</v>
      </c>
      <c r="V27" t="s">
        <v>648</v>
      </c>
      <c r="W27" t="s">
        <v>1050</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655</v>
      </c>
      <c r="D28" s="21" t="s">
        <v>655</v>
      </c>
      <c r="E28" t="s">
        <v>212</v>
      </c>
      <c r="F28" t="s">
        <v>2</v>
      </c>
      <c r="G28" t="s">
        <v>2</v>
      </c>
      <c r="H28" t="s">
        <v>40</v>
      </c>
      <c r="I28" t="s">
        <v>347</v>
      </c>
      <c r="J28" t="s">
        <v>524</v>
      </c>
      <c r="K28" t="s">
        <v>3</v>
      </c>
      <c r="L28" t="s">
        <v>220</v>
      </c>
      <c r="M28" t="s">
        <v>656</v>
      </c>
      <c r="N28" t="s">
        <v>657</v>
      </c>
      <c r="O28" t="s">
        <v>6</v>
      </c>
      <c r="P28" t="s">
        <v>234</v>
      </c>
      <c r="Q28" t="s">
        <v>235</v>
      </c>
      <c r="R28" t="s">
        <v>238</v>
      </c>
      <c r="S28" t="s">
        <v>218</v>
      </c>
      <c r="T28" t="s">
        <v>659</v>
      </c>
      <c r="U28" t="s">
        <v>411</v>
      </c>
      <c r="V28" t="s">
        <v>648</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524</v>
      </c>
      <c r="K29" t="s">
        <v>3</v>
      </c>
      <c r="L29" t="s">
        <v>40</v>
      </c>
      <c r="M29" t="s">
        <v>40</v>
      </c>
      <c r="N29" t="s">
        <v>80</v>
      </c>
      <c r="O29" t="s">
        <v>6</v>
      </c>
      <c r="P29" t="s">
        <v>343</v>
      </c>
      <c r="Q29" t="s">
        <v>344</v>
      </c>
      <c r="R29" t="s">
        <v>6</v>
      </c>
      <c r="S29" t="s">
        <v>219</v>
      </c>
      <c r="T29" t="s">
        <v>40</v>
      </c>
      <c r="U29" t="s">
        <v>411</v>
      </c>
      <c r="V29" t="s">
        <v>648</v>
      </c>
      <c r="W29" t="s">
        <v>661</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842</v>
      </c>
      <c r="B30" t="s">
        <v>6</v>
      </c>
      <c r="C30" s="21" t="s">
        <v>843</v>
      </c>
      <c r="D30" s="21" t="s">
        <v>844</v>
      </c>
      <c r="E30" t="s">
        <v>6</v>
      </c>
      <c r="F30" t="s">
        <v>2</v>
      </c>
      <c r="G30" t="s">
        <v>2</v>
      </c>
      <c r="H30" t="s">
        <v>40</v>
      </c>
      <c r="I30" t="s">
        <v>347</v>
      </c>
      <c r="J30" t="s">
        <v>499</v>
      </c>
      <c r="K30" t="s">
        <v>3</v>
      </c>
      <c r="L30" t="s">
        <v>40</v>
      </c>
      <c r="M30" t="s">
        <v>613</v>
      </c>
      <c r="N30" t="s">
        <v>759</v>
      </c>
      <c r="O30" t="s">
        <v>6</v>
      </c>
      <c r="P30" t="s">
        <v>845</v>
      </c>
      <c r="Q30" t="s">
        <v>846</v>
      </c>
      <c r="R30" t="s">
        <v>80</v>
      </c>
      <c r="S30" t="s">
        <v>847</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524</v>
      </c>
      <c r="K31" t="s">
        <v>3</v>
      </c>
      <c r="L31" t="s">
        <v>220</v>
      </c>
      <c r="M31" t="s">
        <v>40</v>
      </c>
      <c r="N31" t="s">
        <v>660</v>
      </c>
      <c r="O31" t="s">
        <v>6</v>
      </c>
      <c r="P31" t="s">
        <v>236</v>
      </c>
      <c r="Q31" t="s">
        <v>237</v>
      </c>
      <c r="R31" t="s">
        <v>238</v>
      </c>
      <c r="S31" t="s">
        <v>217</v>
      </c>
      <c r="T31" t="s">
        <v>662</v>
      </c>
      <c r="U31" t="s">
        <v>411</v>
      </c>
      <c r="V31" t="s">
        <v>648</v>
      </c>
      <c r="W31" t="s">
        <v>615</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665</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666</v>
      </c>
      <c r="D33" s="21" t="s">
        <v>666</v>
      </c>
      <c r="E33" t="s">
        <v>665</v>
      </c>
      <c r="F33" t="s">
        <v>2</v>
      </c>
      <c r="G33" t="s">
        <v>2</v>
      </c>
      <c r="H33" t="s">
        <v>392</v>
      </c>
      <c r="I33" t="s">
        <v>348</v>
      </c>
      <c r="J33" t="s">
        <v>40</v>
      </c>
      <c r="K33" t="s">
        <v>40</v>
      </c>
      <c r="L33" t="s">
        <v>40</v>
      </c>
      <c r="M33" t="s">
        <v>40</v>
      </c>
      <c r="N33" t="s">
        <v>667</v>
      </c>
      <c r="O33" t="s">
        <v>6</v>
      </c>
      <c r="P33" t="s">
        <v>668</v>
      </c>
      <c r="Q33" t="s">
        <v>6</v>
      </c>
      <c r="R33" t="s">
        <v>40</v>
      </c>
      <c r="S33" t="s">
        <v>669</v>
      </c>
      <c r="T33" t="s">
        <v>40</v>
      </c>
      <c r="U33" t="s">
        <v>6</v>
      </c>
      <c r="V33" t="s">
        <v>648</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671</v>
      </c>
      <c r="D34" s="21" t="s">
        <v>671</v>
      </c>
      <c r="E34" t="s">
        <v>665</v>
      </c>
      <c r="F34" t="s">
        <v>2</v>
      </c>
      <c r="G34" t="s">
        <v>2</v>
      </c>
      <c r="H34" t="s">
        <v>392</v>
      </c>
      <c r="I34" t="s">
        <v>347</v>
      </c>
      <c r="J34" t="s">
        <v>40</v>
      </c>
      <c r="K34" t="s">
        <v>40</v>
      </c>
      <c r="L34" t="s">
        <v>40</v>
      </c>
      <c r="M34" t="s">
        <v>40</v>
      </c>
      <c r="N34" t="s">
        <v>667</v>
      </c>
      <c r="O34" t="s">
        <v>6</v>
      </c>
      <c r="P34" t="s">
        <v>672</v>
      </c>
      <c r="Q34" t="s">
        <v>6</v>
      </c>
      <c r="R34" t="s">
        <v>40</v>
      </c>
      <c r="S34" t="s">
        <v>673</v>
      </c>
      <c r="T34" t="s">
        <v>40</v>
      </c>
      <c r="U34" t="s">
        <v>6</v>
      </c>
      <c r="V34" t="s">
        <v>648</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455</v>
      </c>
      <c r="B35" t="s">
        <v>6</v>
      </c>
      <c r="C35" t="s">
        <v>6</v>
      </c>
      <c r="D35" t="s">
        <v>6</v>
      </c>
      <c r="E35" t="s">
        <v>209</v>
      </c>
      <c r="F35" t="s">
        <v>2</v>
      </c>
      <c r="G35" t="s">
        <v>2</v>
      </c>
      <c r="H35" t="s">
        <v>40</v>
      </c>
      <c r="I35" t="s">
        <v>347</v>
      </c>
      <c r="J35" t="s">
        <v>528</v>
      </c>
      <c r="K35" t="s">
        <v>3</v>
      </c>
      <c r="L35" t="s">
        <v>40</v>
      </c>
      <c r="M35" t="s">
        <v>40</v>
      </c>
      <c r="N35" t="s">
        <v>80</v>
      </c>
      <c r="O35" t="s">
        <v>6</v>
      </c>
      <c r="P35" t="s">
        <v>456</v>
      </c>
      <c r="Q35" t="s">
        <v>457</v>
      </c>
      <c r="R35" t="s">
        <v>40</v>
      </c>
      <c r="S35" t="s">
        <v>40</v>
      </c>
      <c r="T35" t="s">
        <v>40</v>
      </c>
      <c r="U35" t="s">
        <v>40</v>
      </c>
      <c r="V35" t="s">
        <v>40</v>
      </c>
      <c r="W35" t="s">
        <v>676</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677</v>
      </c>
      <c r="D36" s="21" t="s">
        <v>678</v>
      </c>
      <c r="E36" t="s">
        <v>211</v>
      </c>
      <c r="F36" t="s">
        <v>2</v>
      </c>
      <c r="G36" t="s">
        <v>3</v>
      </c>
      <c r="H36" t="s">
        <v>40</v>
      </c>
      <c r="I36" t="s">
        <v>348</v>
      </c>
      <c r="J36" t="s">
        <v>40</v>
      </c>
      <c r="K36" t="s">
        <v>3</v>
      </c>
      <c r="L36" t="s">
        <v>40</v>
      </c>
      <c r="M36" t="s">
        <v>613</v>
      </c>
      <c r="N36" t="s">
        <v>682</v>
      </c>
      <c r="O36" t="s">
        <v>6</v>
      </c>
      <c r="P36" t="s">
        <v>277</v>
      </c>
      <c r="Q36" t="s">
        <v>6</v>
      </c>
      <c r="R36" t="s">
        <v>40</v>
      </c>
      <c r="S36" t="s">
        <v>40</v>
      </c>
      <c r="T36" t="s">
        <v>40</v>
      </c>
      <c r="U36" t="s">
        <v>40</v>
      </c>
      <c r="V36" t="s">
        <v>711</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585</v>
      </c>
      <c r="B37" t="s">
        <v>6</v>
      </c>
      <c r="C37" s="21" t="s">
        <v>677</v>
      </c>
      <c r="D37" s="21" t="s">
        <v>678</v>
      </c>
      <c r="E37" t="s">
        <v>211</v>
      </c>
      <c r="F37" t="s">
        <v>2</v>
      </c>
      <c r="G37" t="s">
        <v>3</v>
      </c>
      <c r="H37" t="s">
        <v>173</v>
      </c>
      <c r="I37" t="s">
        <v>348</v>
      </c>
      <c r="J37" t="s">
        <v>40</v>
      </c>
      <c r="K37" t="s">
        <v>40</v>
      </c>
      <c r="L37" t="s">
        <v>40</v>
      </c>
      <c r="M37" t="s">
        <v>683</v>
      </c>
      <c r="N37" t="s">
        <v>683</v>
      </c>
      <c r="O37" t="s">
        <v>6</v>
      </c>
      <c r="P37" t="s">
        <v>186</v>
      </c>
      <c r="Q37" t="s">
        <v>158</v>
      </c>
      <c r="R37" t="s">
        <v>40</v>
      </c>
      <c r="S37" t="s">
        <v>187</v>
      </c>
      <c r="T37" t="s">
        <v>40</v>
      </c>
      <c r="U37" t="s">
        <v>6</v>
      </c>
      <c r="V37" t="s">
        <v>711</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584</v>
      </c>
      <c r="B38" t="s">
        <v>6</v>
      </c>
      <c r="C38" s="21" t="s">
        <v>677</v>
      </c>
      <c r="D38" s="21" t="s">
        <v>678</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711</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586</v>
      </c>
      <c r="B39" t="s">
        <v>6</v>
      </c>
      <c r="C39" s="21" t="s">
        <v>677</v>
      </c>
      <c r="D39" s="21" t="s">
        <v>678</v>
      </c>
      <c r="E39" t="s">
        <v>211</v>
      </c>
      <c r="F39" t="s">
        <v>2</v>
      </c>
      <c r="G39" t="s">
        <v>3</v>
      </c>
      <c r="H39" t="s">
        <v>173</v>
      </c>
      <c r="I39" t="s">
        <v>349</v>
      </c>
      <c r="J39" t="s">
        <v>40</v>
      </c>
      <c r="K39" t="s">
        <v>40</v>
      </c>
      <c r="L39" t="s">
        <v>40</v>
      </c>
      <c r="M39" t="s">
        <v>679</v>
      </c>
      <c r="N39" t="s">
        <v>679</v>
      </c>
      <c r="O39" t="s">
        <v>6</v>
      </c>
      <c r="P39" t="s">
        <v>268</v>
      </c>
      <c r="Q39" t="s">
        <v>180</v>
      </c>
      <c r="R39" t="s">
        <v>40</v>
      </c>
      <c r="S39" t="s">
        <v>181</v>
      </c>
      <c r="T39" t="s">
        <v>40</v>
      </c>
      <c r="U39" t="s">
        <v>270</v>
      </c>
      <c r="V39" t="s">
        <v>711</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587</v>
      </c>
      <c r="B40" t="s">
        <v>6</v>
      </c>
      <c r="C40" s="21" t="s">
        <v>677</v>
      </c>
      <c r="D40" s="21" t="s">
        <v>678</v>
      </c>
      <c r="E40" t="s">
        <v>211</v>
      </c>
      <c r="F40" t="s">
        <v>2</v>
      </c>
      <c r="G40" t="s">
        <v>3</v>
      </c>
      <c r="H40" t="s">
        <v>173</v>
      </c>
      <c r="I40" t="s">
        <v>349</v>
      </c>
      <c r="J40" t="s">
        <v>40</v>
      </c>
      <c r="K40" t="s">
        <v>40</v>
      </c>
      <c r="L40" t="s">
        <v>40</v>
      </c>
      <c r="M40" t="s">
        <v>680</v>
      </c>
      <c r="N40" t="s">
        <v>680</v>
      </c>
      <c r="O40" t="s">
        <v>6</v>
      </c>
      <c r="P40" t="s">
        <v>269</v>
      </c>
      <c r="Q40" t="s">
        <v>182</v>
      </c>
      <c r="R40" t="s">
        <v>40</v>
      </c>
      <c r="S40" t="s">
        <v>183</v>
      </c>
      <c r="T40" t="s">
        <v>40</v>
      </c>
      <c r="U40" t="s">
        <v>270</v>
      </c>
      <c r="V40" t="s">
        <v>711</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588</v>
      </c>
      <c r="B41" t="s">
        <v>6</v>
      </c>
      <c r="C41" s="21" t="s">
        <v>677</v>
      </c>
      <c r="D41" s="21" t="s">
        <v>678</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711</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589</v>
      </c>
      <c r="B42" t="s">
        <v>6</v>
      </c>
      <c r="C42" s="21" t="s">
        <v>677</v>
      </c>
      <c r="D42" s="21" t="s">
        <v>678</v>
      </c>
      <c r="E42" t="s">
        <v>211</v>
      </c>
      <c r="F42" t="s">
        <v>2</v>
      </c>
      <c r="G42" t="s">
        <v>3</v>
      </c>
      <c r="H42" t="s">
        <v>173</v>
      </c>
      <c r="I42" t="s">
        <v>348</v>
      </c>
      <c r="J42" t="s">
        <v>40</v>
      </c>
      <c r="K42" t="s">
        <v>3</v>
      </c>
      <c r="L42" t="s">
        <v>40</v>
      </c>
      <c r="M42" t="s">
        <v>681</v>
      </c>
      <c r="N42" t="s">
        <v>681</v>
      </c>
      <c r="O42" t="s">
        <v>6</v>
      </c>
      <c r="P42" t="s">
        <v>176</v>
      </c>
      <c r="Q42" t="s">
        <v>178</v>
      </c>
      <c r="R42" t="s">
        <v>40</v>
      </c>
      <c r="S42" t="s">
        <v>179</v>
      </c>
      <c r="T42" t="s">
        <v>40</v>
      </c>
      <c r="U42" t="s">
        <v>351</v>
      </c>
      <c r="V42" t="s">
        <v>711</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526</v>
      </c>
      <c r="K43" t="s">
        <v>40</v>
      </c>
      <c r="L43" t="s">
        <v>40</v>
      </c>
      <c r="M43" t="s">
        <v>40</v>
      </c>
      <c r="N43" t="s">
        <v>684</v>
      </c>
      <c r="O43" t="s">
        <v>6</v>
      </c>
      <c r="P43" t="s">
        <v>685</v>
      </c>
      <c r="Q43" t="s">
        <v>686</v>
      </c>
      <c r="R43" t="s">
        <v>40</v>
      </c>
      <c r="S43" s="23" t="s">
        <v>687</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613</v>
      </c>
      <c r="N44" t="s">
        <v>688</v>
      </c>
      <c r="O44" t="s">
        <v>6</v>
      </c>
      <c r="P44" t="s">
        <v>408</v>
      </c>
      <c r="Q44" t="s">
        <v>409</v>
      </c>
      <c r="R44" t="s">
        <v>40</v>
      </c>
      <c r="S44" s="24" t="s">
        <v>410</v>
      </c>
      <c r="T44" t="s">
        <v>689</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690</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688</v>
      </c>
      <c r="O48" t="s">
        <v>6</v>
      </c>
      <c r="P48" t="s">
        <v>415</v>
      </c>
      <c r="Q48" t="s">
        <v>414</v>
      </c>
      <c r="R48" t="s">
        <v>40</v>
      </c>
      <c r="S48" t="s">
        <v>418</v>
      </c>
      <c r="T48" t="s">
        <v>691</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690</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791</v>
      </c>
      <c r="B52" t="s">
        <v>6</v>
      </c>
      <c r="C52" t="s">
        <v>6</v>
      </c>
      <c r="D52" t="s">
        <v>6</v>
      </c>
      <c r="E52" s="9" t="s">
        <v>212</v>
      </c>
      <c r="F52" s="9" t="s">
        <v>2</v>
      </c>
      <c r="G52" s="9" t="s">
        <v>2</v>
      </c>
      <c r="H52" s="9" t="s">
        <v>40</v>
      </c>
      <c r="I52" s="9" t="s">
        <v>347</v>
      </c>
      <c r="J52" t="s">
        <v>524</v>
      </c>
      <c r="K52" s="9" t="s">
        <v>40</v>
      </c>
      <c r="L52" t="s">
        <v>40</v>
      </c>
      <c r="M52" t="s">
        <v>40</v>
      </c>
      <c r="N52" t="s">
        <v>40</v>
      </c>
      <c r="O52" s="9" t="s">
        <v>6</v>
      </c>
      <c r="P52" s="9" t="s">
        <v>792</v>
      </c>
      <c r="Q52" s="9" t="s">
        <v>789</v>
      </c>
      <c r="R52" s="9" t="s">
        <v>790</v>
      </c>
      <c r="S52" s="9" t="s">
        <v>857</v>
      </c>
      <c r="T52" s="9" t="s">
        <v>40</v>
      </c>
      <c r="U52" t="s">
        <v>6</v>
      </c>
      <c r="V52" s="9" t="s">
        <v>629</v>
      </c>
      <c r="W52" t="s">
        <v>856</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793</v>
      </c>
      <c r="B53" t="s">
        <v>6</v>
      </c>
      <c r="C53" t="s">
        <v>6</v>
      </c>
      <c r="D53" t="s">
        <v>6</v>
      </c>
      <c r="E53" s="9" t="s">
        <v>216</v>
      </c>
      <c r="F53" s="9" t="s">
        <v>2</v>
      </c>
      <c r="G53" s="9" t="s">
        <v>2</v>
      </c>
      <c r="H53" s="9" t="s">
        <v>40</v>
      </c>
      <c r="I53" s="9" t="s">
        <v>347</v>
      </c>
      <c r="J53" t="s">
        <v>525</v>
      </c>
      <c r="K53" s="9" t="s">
        <v>40</v>
      </c>
      <c r="L53" t="s">
        <v>40</v>
      </c>
      <c r="M53" t="s">
        <v>40</v>
      </c>
      <c r="N53" t="s">
        <v>40</v>
      </c>
      <c r="O53" s="9" t="s">
        <v>6</v>
      </c>
      <c r="P53" s="9" t="s">
        <v>794</v>
      </c>
      <c r="Q53" s="9" t="s">
        <v>789</v>
      </c>
      <c r="R53" s="9" t="s">
        <v>790</v>
      </c>
      <c r="S53" s="9" t="s">
        <v>945</v>
      </c>
      <c r="T53" s="9" t="s">
        <v>40</v>
      </c>
      <c r="U53" t="s">
        <v>6</v>
      </c>
      <c r="V53" s="9" t="s">
        <v>629</v>
      </c>
      <c r="W53" t="s">
        <v>856</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858</v>
      </c>
      <c r="B54" t="s">
        <v>6</v>
      </c>
      <c r="C54" t="s">
        <v>6</v>
      </c>
      <c r="D54" t="s">
        <v>6</v>
      </c>
      <c r="E54" s="9" t="s">
        <v>860</v>
      </c>
      <c r="F54" t="s">
        <v>3</v>
      </c>
      <c r="G54" t="s">
        <v>2</v>
      </c>
      <c r="H54" t="s">
        <v>40</v>
      </c>
      <c r="I54" t="s">
        <v>347</v>
      </c>
      <c r="J54" t="s">
        <v>810</v>
      </c>
      <c r="K54" t="s">
        <v>3</v>
      </c>
      <c r="L54" t="s">
        <v>40</v>
      </c>
      <c r="M54" t="s">
        <v>40</v>
      </c>
      <c r="N54" t="s">
        <v>861</v>
      </c>
      <c r="O54" t="s">
        <v>6</v>
      </c>
      <c r="P54" t="s">
        <v>862</v>
      </c>
      <c r="Q54" t="s">
        <v>522</v>
      </c>
      <c r="R54" t="s">
        <v>239</v>
      </c>
      <c r="S54" s="9" t="s">
        <v>859</v>
      </c>
      <c r="T54" t="s">
        <v>816</v>
      </c>
      <c r="U54" t="s">
        <v>6</v>
      </c>
      <c r="V54" s="9"/>
      <c r="W54" t="s">
        <v>755</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851</v>
      </c>
      <c r="J55" t="s">
        <v>40</v>
      </c>
      <c r="K55" s="9" t="s">
        <v>40</v>
      </c>
      <c r="L55" t="s">
        <v>830</v>
      </c>
      <c r="M55" t="s">
        <v>40</v>
      </c>
      <c r="N55" t="s">
        <v>40</v>
      </c>
      <c r="O55" s="9" t="s">
        <v>6</v>
      </c>
      <c r="P55" s="9" t="s">
        <v>852</v>
      </c>
      <c r="Q55" s="9" t="s">
        <v>853</v>
      </c>
      <c r="R55" s="9" t="s">
        <v>40</v>
      </c>
      <c r="S55" s="9" t="s">
        <v>854</v>
      </c>
      <c r="T55" s="9" t="s">
        <v>6</v>
      </c>
      <c r="U55" t="s">
        <v>855</v>
      </c>
      <c r="V55" s="9" t="s">
        <v>648</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694</v>
      </c>
      <c r="O56" t="s">
        <v>6</v>
      </c>
      <c r="P56" t="s">
        <v>481</v>
      </c>
      <c r="Q56" t="s">
        <v>330</v>
      </c>
      <c r="R56" t="s">
        <v>6</v>
      </c>
      <c r="S56" t="s">
        <v>331</v>
      </c>
      <c r="T56" t="s">
        <v>40</v>
      </c>
      <c r="U56" t="s">
        <v>332</v>
      </c>
      <c r="V56" t="s">
        <v>648</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479</v>
      </c>
      <c r="B57" t="s">
        <v>6</v>
      </c>
      <c r="C57" t="s">
        <v>6</v>
      </c>
      <c r="D57" t="s">
        <v>6</v>
      </c>
      <c r="E57" t="s">
        <v>310</v>
      </c>
      <c r="F57" t="s">
        <v>2</v>
      </c>
      <c r="G57" t="s">
        <v>2</v>
      </c>
      <c r="H57" t="s">
        <v>329</v>
      </c>
      <c r="I57" t="s">
        <v>349</v>
      </c>
      <c r="J57" t="s">
        <v>526</v>
      </c>
      <c r="K57" t="s">
        <v>40</v>
      </c>
      <c r="L57" t="s">
        <v>40</v>
      </c>
      <c r="M57" t="s">
        <v>6</v>
      </c>
      <c r="N57" t="s">
        <v>6</v>
      </c>
      <c r="O57" t="s">
        <v>6</v>
      </c>
      <c r="P57" t="s">
        <v>333</v>
      </c>
      <c r="Q57" t="s">
        <v>334</v>
      </c>
      <c r="R57" t="s">
        <v>239</v>
      </c>
      <c r="S57" t="s">
        <v>335</v>
      </c>
      <c r="T57" t="s">
        <v>40</v>
      </c>
      <c r="U57" t="s">
        <v>40</v>
      </c>
      <c r="V57" t="s">
        <v>648</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480</v>
      </c>
      <c r="B58" t="s">
        <v>6</v>
      </c>
      <c r="C58" t="s">
        <v>6</v>
      </c>
      <c r="D58" t="s">
        <v>6</v>
      </c>
      <c r="E58" t="s">
        <v>310</v>
      </c>
      <c r="F58" t="s">
        <v>2</v>
      </c>
      <c r="G58" t="s">
        <v>2</v>
      </c>
      <c r="H58" t="s">
        <v>329</v>
      </c>
      <c r="I58" t="s">
        <v>348</v>
      </c>
      <c r="J58" t="s">
        <v>40</v>
      </c>
      <c r="K58" t="s">
        <v>40</v>
      </c>
      <c r="L58" t="s">
        <v>40</v>
      </c>
      <c r="M58" t="s">
        <v>6</v>
      </c>
      <c r="N58" t="s">
        <v>6</v>
      </c>
      <c r="O58" t="s">
        <v>6</v>
      </c>
      <c r="P58" t="s">
        <v>695</v>
      </c>
      <c r="Q58" t="s">
        <v>6</v>
      </c>
      <c r="R58" t="s">
        <v>40</v>
      </c>
      <c r="S58" t="s">
        <v>77</v>
      </c>
      <c r="T58" t="s">
        <v>40</v>
      </c>
      <c r="U58" t="s">
        <v>40</v>
      </c>
      <c r="V58" t="s">
        <v>648</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1165</v>
      </c>
      <c r="B59" t="s">
        <v>1004</v>
      </c>
      <c r="C59" t="s">
        <v>6</v>
      </c>
      <c r="D59" t="s">
        <v>6</v>
      </c>
      <c r="E59" t="s">
        <v>310</v>
      </c>
      <c r="F59" t="s">
        <v>2</v>
      </c>
      <c r="G59" t="s">
        <v>2</v>
      </c>
      <c r="H59" t="s">
        <v>40</v>
      </c>
      <c r="I59" t="s">
        <v>347</v>
      </c>
      <c r="J59" t="s">
        <v>526</v>
      </c>
      <c r="K59" t="s">
        <v>40</v>
      </c>
      <c r="L59" t="s">
        <v>40</v>
      </c>
      <c r="M59" t="s">
        <v>40</v>
      </c>
      <c r="N59" t="s">
        <v>40</v>
      </c>
      <c r="O59" t="s">
        <v>40</v>
      </c>
      <c r="P59" t="s">
        <v>1166</v>
      </c>
      <c r="Q59" t="s">
        <v>1167</v>
      </c>
      <c r="R59" t="s">
        <v>529</v>
      </c>
      <c r="S59" t="s">
        <v>40</v>
      </c>
      <c r="T59" t="s">
        <v>40</v>
      </c>
      <c r="U59" t="s">
        <v>40</v>
      </c>
      <c r="V59" t="s">
        <v>648</v>
      </c>
      <c r="W59" t="s">
        <v>6</v>
      </c>
      <c r="X59" s="8">
        <f>IF(ISNUMBER(MATCH(fields[argot_field],issuesfield[field],0)),COUNTIF(issuesfield[field],fields[argot_field]),0)</f>
        <v>0</v>
      </c>
      <c r="Y59">
        <f>IF(ISNUMBER(MATCH(fields[argot_field],mappings[field],0)),COUNTIF(mappings[field],fields[argot_field]),0)</f>
        <v>1</v>
      </c>
    </row>
    <row r="60" spans="1:27" x14ac:dyDescent="0.25">
      <c r="A60" t="s">
        <v>871</v>
      </c>
      <c r="B60" t="s">
        <v>6</v>
      </c>
      <c r="C60" t="s">
        <v>6</v>
      </c>
      <c r="D60" t="s">
        <v>6</v>
      </c>
      <c r="E60" t="s">
        <v>310</v>
      </c>
      <c r="F60" t="s">
        <v>2</v>
      </c>
      <c r="G60" t="s">
        <v>2</v>
      </c>
      <c r="H60" t="s">
        <v>40</v>
      </c>
      <c r="I60" t="s">
        <v>347</v>
      </c>
      <c r="J60" t="s">
        <v>40</v>
      </c>
      <c r="K60" t="s">
        <v>3</v>
      </c>
      <c r="L60" t="s">
        <v>40</v>
      </c>
      <c r="M60" t="s">
        <v>40</v>
      </c>
      <c r="N60" t="s">
        <v>873</v>
      </c>
      <c r="O60" t="s">
        <v>6</v>
      </c>
      <c r="P60" t="s">
        <v>877</v>
      </c>
      <c r="Q60" t="s">
        <v>6</v>
      </c>
      <c r="R60" t="s">
        <v>40</v>
      </c>
      <c r="S60" t="s">
        <v>881</v>
      </c>
      <c r="T60" t="s">
        <v>40</v>
      </c>
      <c r="U60" t="s">
        <v>40</v>
      </c>
      <c r="V60" t="s">
        <v>648</v>
      </c>
      <c r="W60" t="s">
        <v>882</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872</v>
      </c>
      <c r="B61" t="s">
        <v>6</v>
      </c>
      <c r="C61" t="s">
        <v>6</v>
      </c>
      <c r="D61" t="s">
        <v>6</v>
      </c>
      <c r="E61" t="s">
        <v>310</v>
      </c>
      <c r="F61" t="s">
        <v>2</v>
      </c>
      <c r="G61" t="s">
        <v>2</v>
      </c>
      <c r="H61" t="s">
        <v>871</v>
      </c>
      <c r="I61" t="s">
        <v>348</v>
      </c>
      <c r="J61" t="s">
        <v>40</v>
      </c>
      <c r="K61" t="s">
        <v>40</v>
      </c>
      <c r="L61" t="s">
        <v>40</v>
      </c>
      <c r="M61" t="s">
        <v>40</v>
      </c>
      <c r="N61" t="s">
        <v>875</v>
      </c>
      <c r="O61" t="s">
        <v>876</v>
      </c>
      <c r="P61" t="s">
        <v>879</v>
      </c>
      <c r="Q61" t="s">
        <v>880</v>
      </c>
      <c r="R61" t="s">
        <v>40</v>
      </c>
      <c r="S61" t="s">
        <v>77</v>
      </c>
      <c r="T61" t="s">
        <v>40</v>
      </c>
      <c r="U61" t="s">
        <v>40</v>
      </c>
      <c r="V61" t="s">
        <v>648</v>
      </c>
      <c r="W61" t="s">
        <v>882</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864</v>
      </c>
      <c r="B62" t="s">
        <v>6</v>
      </c>
      <c r="C62" t="s">
        <v>6</v>
      </c>
      <c r="D62" t="s">
        <v>6</v>
      </c>
      <c r="E62" t="s">
        <v>310</v>
      </c>
      <c r="F62" t="s">
        <v>2</v>
      </c>
      <c r="G62" t="s">
        <v>2</v>
      </c>
      <c r="H62" t="s">
        <v>871</v>
      </c>
      <c r="I62" t="s">
        <v>348</v>
      </c>
      <c r="J62" t="s">
        <v>526</v>
      </c>
      <c r="K62" t="s">
        <v>40</v>
      </c>
      <c r="L62" t="s">
        <v>40</v>
      </c>
      <c r="M62" t="s">
        <v>40</v>
      </c>
      <c r="N62" t="s">
        <v>874</v>
      </c>
      <c r="O62" t="s">
        <v>6</v>
      </c>
      <c r="P62" t="s">
        <v>878</v>
      </c>
      <c r="Q62" t="s">
        <v>6</v>
      </c>
      <c r="R62" t="s">
        <v>239</v>
      </c>
      <c r="S62" t="s">
        <v>77</v>
      </c>
      <c r="T62" t="s">
        <v>40</v>
      </c>
      <c r="U62" t="s">
        <v>40</v>
      </c>
      <c r="V62" t="s">
        <v>648</v>
      </c>
      <c r="W62" t="s">
        <v>882</v>
      </c>
      <c r="X62" s="8">
        <f>IF(ISNUMBER(MATCH(fields[argot_field],issuesfield[field],0)),COUNTIF(issuesfield[field],fields[argot_field]),0)</f>
        <v>0</v>
      </c>
      <c r="Y62">
        <f>IF(ISNUMBER(MATCH(fields[argot_field],mappings[field],0)),COUNTIF(mappings[field],fields[argot_field]),0)</f>
        <v>5</v>
      </c>
      <c r="Z62" t="s">
        <v>6</v>
      </c>
      <c r="AA62" t="s">
        <v>6</v>
      </c>
    </row>
    <row r="63" spans="1:27" x14ac:dyDescent="0.25">
      <c r="A63" t="s">
        <v>1168</v>
      </c>
      <c r="B63" t="s">
        <v>1004</v>
      </c>
      <c r="C63" t="s">
        <v>6</v>
      </c>
      <c r="D63" t="s">
        <v>6</v>
      </c>
      <c r="E63" t="s">
        <v>310</v>
      </c>
      <c r="F63" t="s">
        <v>2</v>
      </c>
      <c r="G63" t="s">
        <v>2</v>
      </c>
      <c r="H63" t="s">
        <v>40</v>
      </c>
      <c r="I63" t="s">
        <v>347</v>
      </c>
      <c r="J63" t="s">
        <v>526</v>
      </c>
      <c r="K63" t="s">
        <v>40</v>
      </c>
      <c r="L63" t="s">
        <v>40</v>
      </c>
      <c r="M63" t="s">
        <v>40</v>
      </c>
      <c r="N63" t="s">
        <v>40</v>
      </c>
      <c r="O63" t="s">
        <v>40</v>
      </c>
      <c r="P63" t="s">
        <v>1169</v>
      </c>
      <c r="Q63" t="s">
        <v>1170</v>
      </c>
      <c r="R63" t="s">
        <v>529</v>
      </c>
      <c r="S63" t="s">
        <v>40</v>
      </c>
      <c r="T63" t="s">
        <v>40</v>
      </c>
      <c r="U63" t="s">
        <v>40</v>
      </c>
      <c r="V63" t="s">
        <v>648</v>
      </c>
      <c r="W63" t="s">
        <v>6</v>
      </c>
      <c r="X63" s="8">
        <f>IF(ISNUMBER(MATCH(fields[argot_field],issuesfield[field],0)),COUNTIF(issuesfield[field],fields[argot_field]),0)</f>
        <v>0</v>
      </c>
      <c r="Y63">
        <f>IF(ISNUMBER(MATCH(fields[argot_field],mappings[field],0)),COUNTIF(mappings[field],fields[argot_field]),0)</f>
        <v>1</v>
      </c>
    </row>
    <row r="64" spans="1:27" x14ac:dyDescent="0.25">
      <c r="A64" t="s">
        <v>167</v>
      </c>
      <c r="B64" t="s">
        <v>6</v>
      </c>
      <c r="C64" t="s">
        <v>6</v>
      </c>
      <c r="D64" t="s">
        <v>6</v>
      </c>
      <c r="E64" t="s">
        <v>210</v>
      </c>
      <c r="F64" t="s">
        <v>2</v>
      </c>
      <c r="G64" t="s">
        <v>3</v>
      </c>
      <c r="H64" t="s">
        <v>40</v>
      </c>
      <c r="I64" t="s">
        <v>348</v>
      </c>
      <c r="J64" t="s">
        <v>40</v>
      </c>
      <c r="K64" t="s">
        <v>3</v>
      </c>
      <c r="L64" t="s">
        <v>40</v>
      </c>
      <c r="M64" t="s">
        <v>696</v>
      </c>
      <c r="N64" t="s">
        <v>682</v>
      </c>
      <c r="O64" t="s">
        <v>6</v>
      </c>
      <c r="P64" t="s">
        <v>278</v>
      </c>
      <c r="Q64" t="s">
        <v>6</v>
      </c>
      <c r="R64" t="s">
        <v>40</v>
      </c>
      <c r="S64" t="s">
        <v>40</v>
      </c>
      <c r="T64" t="s">
        <v>40</v>
      </c>
      <c r="U64" t="s">
        <v>40</v>
      </c>
      <c r="V64" t="s">
        <v>710</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574</v>
      </c>
      <c r="B65" t="s">
        <v>6</v>
      </c>
      <c r="C65" t="s">
        <v>6</v>
      </c>
      <c r="D65" t="s">
        <v>6</v>
      </c>
      <c r="E65" t="s">
        <v>210</v>
      </c>
      <c r="F65" t="s">
        <v>2</v>
      </c>
      <c r="G65" t="s">
        <v>3</v>
      </c>
      <c r="H65" t="s">
        <v>167</v>
      </c>
      <c r="I65" t="s">
        <v>348</v>
      </c>
      <c r="J65" t="s">
        <v>151</v>
      </c>
      <c r="K65" t="s">
        <v>40</v>
      </c>
      <c r="L65" t="s">
        <v>40</v>
      </c>
      <c r="M65" t="s">
        <v>697</v>
      </c>
      <c r="N65" t="s">
        <v>697</v>
      </c>
      <c r="O65" t="s">
        <v>6</v>
      </c>
      <c r="P65" t="s">
        <v>152</v>
      </c>
      <c r="Q65" t="s">
        <v>177</v>
      </c>
      <c r="R65" t="s">
        <v>6</v>
      </c>
      <c r="S65" t="s">
        <v>160</v>
      </c>
      <c r="T65" t="s">
        <v>6</v>
      </c>
      <c r="U65" t="s">
        <v>6</v>
      </c>
      <c r="V65" t="s">
        <v>710</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575</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710</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576</v>
      </c>
      <c r="B67" t="s">
        <v>6</v>
      </c>
      <c r="C67" t="s">
        <v>6</v>
      </c>
      <c r="D67" t="s">
        <v>6</v>
      </c>
      <c r="E67" t="s">
        <v>210</v>
      </c>
      <c r="F67" t="s">
        <v>2</v>
      </c>
      <c r="G67" t="s">
        <v>3</v>
      </c>
      <c r="H67" t="s">
        <v>167</v>
      </c>
      <c r="I67" t="s">
        <v>348</v>
      </c>
      <c r="J67" t="s">
        <v>40</v>
      </c>
      <c r="K67" t="s">
        <v>40</v>
      </c>
      <c r="L67" t="s">
        <v>40</v>
      </c>
      <c r="M67" t="s">
        <v>697</v>
      </c>
      <c r="N67" t="s">
        <v>697</v>
      </c>
      <c r="O67" t="s">
        <v>6</v>
      </c>
      <c r="P67" t="s">
        <v>281</v>
      </c>
      <c r="Q67" t="s">
        <v>282</v>
      </c>
      <c r="R67" t="s">
        <v>40</v>
      </c>
      <c r="S67" t="s">
        <v>40</v>
      </c>
      <c r="T67" t="s">
        <v>40</v>
      </c>
      <c r="U67" t="s">
        <v>6</v>
      </c>
      <c r="V67" t="s">
        <v>710</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577</v>
      </c>
      <c r="B68" t="s">
        <v>6</v>
      </c>
      <c r="C68" t="s">
        <v>6</v>
      </c>
      <c r="D68" t="s">
        <v>6</v>
      </c>
      <c r="E68" t="s">
        <v>210</v>
      </c>
      <c r="F68" t="s">
        <v>2</v>
      </c>
      <c r="G68" t="s">
        <v>3</v>
      </c>
      <c r="H68" t="s">
        <v>167</v>
      </c>
      <c r="I68" t="s">
        <v>348</v>
      </c>
      <c r="J68" t="s">
        <v>40</v>
      </c>
      <c r="K68" t="s">
        <v>40</v>
      </c>
      <c r="L68" t="s">
        <v>40</v>
      </c>
      <c r="M68" t="s">
        <v>700</v>
      </c>
      <c r="N68" t="s">
        <v>700</v>
      </c>
      <c r="O68" t="s">
        <v>6</v>
      </c>
      <c r="P68" t="s">
        <v>131</v>
      </c>
      <c r="Q68" t="s">
        <v>132</v>
      </c>
      <c r="R68" t="s">
        <v>40</v>
      </c>
      <c r="S68" t="s">
        <v>133</v>
      </c>
      <c r="T68" t="s">
        <v>272</v>
      </c>
      <c r="U68" t="s">
        <v>134</v>
      </c>
      <c r="V68" t="s">
        <v>710</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573</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710</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578</v>
      </c>
      <c r="B70" t="s">
        <v>6</v>
      </c>
      <c r="C70" t="s">
        <v>6</v>
      </c>
      <c r="D70" t="s">
        <v>6</v>
      </c>
      <c r="E70" t="s">
        <v>210</v>
      </c>
      <c r="F70" t="s">
        <v>2</v>
      </c>
      <c r="G70" t="s">
        <v>3</v>
      </c>
      <c r="H70" t="s">
        <v>167</v>
      </c>
      <c r="I70" t="s">
        <v>349</v>
      </c>
      <c r="J70" t="s">
        <v>40</v>
      </c>
      <c r="K70" t="s">
        <v>40</v>
      </c>
      <c r="L70" t="s">
        <v>40</v>
      </c>
      <c r="M70" t="s">
        <v>701</v>
      </c>
      <c r="N70" t="s">
        <v>701</v>
      </c>
      <c r="O70" t="s">
        <v>6</v>
      </c>
      <c r="P70" t="s">
        <v>268</v>
      </c>
      <c r="Q70" t="s">
        <v>153</v>
      </c>
      <c r="R70" t="s">
        <v>40</v>
      </c>
      <c r="S70" t="s">
        <v>154</v>
      </c>
      <c r="T70" t="s">
        <v>40</v>
      </c>
      <c r="U70" t="s">
        <v>270</v>
      </c>
      <c r="V70" t="s">
        <v>710</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579</v>
      </c>
      <c r="B71" t="s">
        <v>6</v>
      </c>
      <c r="C71" t="s">
        <v>6</v>
      </c>
      <c r="D71" t="s">
        <v>6</v>
      </c>
      <c r="E71" t="s">
        <v>210</v>
      </c>
      <c r="F71" t="s">
        <v>2</v>
      </c>
      <c r="G71" t="s">
        <v>3</v>
      </c>
      <c r="H71" t="s">
        <v>167</v>
      </c>
      <c r="I71" t="s">
        <v>349</v>
      </c>
      <c r="J71" t="s">
        <v>40</v>
      </c>
      <c r="K71" t="s">
        <v>40</v>
      </c>
      <c r="L71" t="s">
        <v>40</v>
      </c>
      <c r="M71" t="s">
        <v>702</v>
      </c>
      <c r="N71" t="s">
        <v>702</v>
      </c>
      <c r="O71" t="s">
        <v>6</v>
      </c>
      <c r="P71" t="s">
        <v>271</v>
      </c>
      <c r="Q71" t="s">
        <v>137</v>
      </c>
      <c r="R71" t="s">
        <v>40</v>
      </c>
      <c r="S71" t="s">
        <v>138</v>
      </c>
      <c r="T71" t="s">
        <v>40</v>
      </c>
      <c r="U71" t="s">
        <v>270</v>
      </c>
      <c r="V71" t="s">
        <v>710</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580</v>
      </c>
      <c r="B72" t="s">
        <v>6</v>
      </c>
      <c r="C72" t="s">
        <v>6</v>
      </c>
      <c r="D72" t="s">
        <v>6</v>
      </c>
      <c r="E72" t="s">
        <v>210</v>
      </c>
      <c r="F72" t="s">
        <v>2</v>
      </c>
      <c r="G72" t="s">
        <v>3</v>
      </c>
      <c r="H72" t="s">
        <v>167</v>
      </c>
      <c r="I72" t="s">
        <v>347</v>
      </c>
      <c r="J72" t="s">
        <v>40</v>
      </c>
      <c r="K72" t="s">
        <v>3</v>
      </c>
      <c r="L72" t="s">
        <v>40</v>
      </c>
      <c r="M72" t="s">
        <v>704</v>
      </c>
      <c r="N72" t="s">
        <v>704</v>
      </c>
      <c r="O72" t="s">
        <v>6</v>
      </c>
      <c r="P72" t="s">
        <v>188</v>
      </c>
      <c r="Q72" t="s">
        <v>140</v>
      </c>
      <c r="R72" t="s">
        <v>40</v>
      </c>
      <c r="S72" t="s">
        <v>141</v>
      </c>
      <c r="T72" t="s">
        <v>40</v>
      </c>
      <c r="U72" t="s">
        <v>161</v>
      </c>
      <c r="V72" t="s">
        <v>710</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581</v>
      </c>
      <c r="B73" t="s">
        <v>6</v>
      </c>
      <c r="C73" t="s">
        <v>6</v>
      </c>
      <c r="D73" t="s">
        <v>6</v>
      </c>
      <c r="E73" t="s">
        <v>210</v>
      </c>
      <c r="F73" t="s">
        <v>2</v>
      </c>
      <c r="G73" t="s">
        <v>3</v>
      </c>
      <c r="H73" t="s">
        <v>167</v>
      </c>
      <c r="I73" t="s">
        <v>349</v>
      </c>
      <c r="J73" t="s">
        <v>40</v>
      </c>
      <c r="K73" t="s">
        <v>40</v>
      </c>
      <c r="L73" t="s">
        <v>40</v>
      </c>
      <c r="M73" t="s">
        <v>705</v>
      </c>
      <c r="N73" t="s">
        <v>705</v>
      </c>
      <c r="O73" t="s">
        <v>6</v>
      </c>
      <c r="P73" t="s">
        <v>168</v>
      </c>
      <c r="Q73" t="s">
        <v>169</v>
      </c>
      <c r="R73" t="s">
        <v>40</v>
      </c>
      <c r="S73" t="s">
        <v>170</v>
      </c>
      <c r="T73" t="s">
        <v>40</v>
      </c>
      <c r="U73" t="s">
        <v>273</v>
      </c>
      <c r="V73" t="s">
        <v>710</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582</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710</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583</v>
      </c>
      <c r="B75" t="s">
        <v>6</v>
      </c>
      <c r="C75" t="s">
        <v>6</v>
      </c>
      <c r="D75" t="s">
        <v>6</v>
      </c>
      <c r="E75" t="s">
        <v>210</v>
      </c>
      <c r="F75" t="s">
        <v>2</v>
      </c>
      <c r="G75" t="s">
        <v>3</v>
      </c>
      <c r="H75" t="s">
        <v>167</v>
      </c>
      <c r="I75" t="s">
        <v>348</v>
      </c>
      <c r="J75" t="s">
        <v>40</v>
      </c>
      <c r="K75" t="s">
        <v>40</v>
      </c>
      <c r="L75" t="s">
        <v>40</v>
      </c>
      <c r="M75" t="s">
        <v>697</v>
      </c>
      <c r="N75" t="s">
        <v>697</v>
      </c>
      <c r="O75" t="s">
        <v>6</v>
      </c>
      <c r="P75" t="s">
        <v>279</v>
      </c>
      <c r="Q75" t="s">
        <v>280</v>
      </c>
      <c r="R75" t="s">
        <v>40</v>
      </c>
      <c r="S75" t="s">
        <v>40</v>
      </c>
      <c r="T75" t="s">
        <v>40</v>
      </c>
      <c r="U75" t="s">
        <v>6</v>
      </c>
      <c r="V75" t="s">
        <v>710</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592</v>
      </c>
      <c r="B76" t="s">
        <v>6</v>
      </c>
      <c r="C76" t="s">
        <v>6</v>
      </c>
      <c r="D76" t="s">
        <v>6</v>
      </c>
      <c r="E76" t="s">
        <v>6</v>
      </c>
      <c r="F76" t="s">
        <v>2</v>
      </c>
      <c r="G76" t="s">
        <v>2</v>
      </c>
      <c r="H76" t="s">
        <v>40</v>
      </c>
      <c r="I76" t="s">
        <v>347</v>
      </c>
      <c r="J76" t="s">
        <v>707</v>
      </c>
      <c r="K76" t="s">
        <v>3</v>
      </c>
      <c r="L76" t="s">
        <v>103</v>
      </c>
      <c r="M76" t="s">
        <v>40</v>
      </c>
      <c r="N76" t="s">
        <v>708</v>
      </c>
      <c r="O76" t="s">
        <v>6</v>
      </c>
      <c r="P76" t="s">
        <v>104</v>
      </c>
      <c r="Q76" t="s">
        <v>149</v>
      </c>
      <c r="R76" t="s">
        <v>40</v>
      </c>
      <c r="S76" t="s">
        <v>103</v>
      </c>
      <c r="T76" t="s">
        <v>40</v>
      </c>
      <c r="U76" t="s">
        <v>163</v>
      </c>
      <c r="V76" t="s">
        <v>648</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1058</v>
      </c>
      <c r="B77" t="s">
        <v>6</v>
      </c>
      <c r="C77" t="s">
        <v>6</v>
      </c>
      <c r="D77" t="s">
        <v>6</v>
      </c>
      <c r="E77" t="s">
        <v>310</v>
      </c>
      <c r="F77" t="s">
        <v>2</v>
      </c>
      <c r="G77" t="s">
        <v>3</v>
      </c>
      <c r="H77" t="s">
        <v>40</v>
      </c>
      <c r="I77" t="s">
        <v>349</v>
      </c>
      <c r="J77" t="s">
        <v>40</v>
      </c>
      <c r="K77" t="s">
        <v>40</v>
      </c>
      <c r="L77" t="s">
        <v>40</v>
      </c>
      <c r="M77" t="s">
        <v>40</v>
      </c>
      <c r="N77" t="s">
        <v>40</v>
      </c>
      <c r="O77" t="s">
        <v>6</v>
      </c>
      <c r="P77" t="s">
        <v>1060</v>
      </c>
      <c r="Q77" t="s">
        <v>6</v>
      </c>
      <c r="R77" t="s">
        <v>40</v>
      </c>
      <c r="S77" t="s">
        <v>1061</v>
      </c>
      <c r="T77" t="s">
        <v>6</v>
      </c>
      <c r="U77" t="s">
        <v>6</v>
      </c>
      <c r="V77" t="s">
        <v>648</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1059</v>
      </c>
      <c r="B78" t="s">
        <v>6</v>
      </c>
      <c r="C78" t="s">
        <v>6</v>
      </c>
      <c r="D78" t="s">
        <v>6</v>
      </c>
      <c r="E78" t="s">
        <v>310</v>
      </c>
      <c r="F78" t="s">
        <v>2</v>
      </c>
      <c r="G78" t="s">
        <v>3</v>
      </c>
      <c r="H78" t="s">
        <v>1058</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709</v>
      </c>
      <c r="K79" t="s">
        <v>40</v>
      </c>
      <c r="L79" t="s">
        <v>204</v>
      </c>
      <c r="M79" t="s">
        <v>40</v>
      </c>
      <c r="N79" t="s">
        <v>40</v>
      </c>
      <c r="O79" t="s">
        <v>6</v>
      </c>
      <c r="P79" t="s">
        <v>205</v>
      </c>
      <c r="Q79" t="s">
        <v>275</v>
      </c>
      <c r="R79" t="s">
        <v>40</v>
      </c>
      <c r="S79" t="s">
        <v>204</v>
      </c>
      <c r="T79" t="s">
        <v>40</v>
      </c>
      <c r="U79" t="s">
        <v>40</v>
      </c>
      <c r="V79" t="s">
        <v>712</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715</v>
      </c>
      <c r="O80" t="s">
        <v>6</v>
      </c>
      <c r="P80" t="s">
        <v>449</v>
      </c>
      <c r="Q80" t="s">
        <v>338</v>
      </c>
      <c r="R80" t="s">
        <v>6</v>
      </c>
      <c r="S80" t="s">
        <v>341</v>
      </c>
      <c r="T80" t="s">
        <v>40</v>
      </c>
      <c r="U80" t="s">
        <v>40</v>
      </c>
      <c r="V80" t="s">
        <v>714</v>
      </c>
      <c r="W80" t="s">
        <v>713</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715</v>
      </c>
      <c r="O81" t="s">
        <v>717</v>
      </c>
      <c r="P81" t="s">
        <v>450</v>
      </c>
      <c r="Q81" t="s">
        <v>339</v>
      </c>
      <c r="R81" t="s">
        <v>40</v>
      </c>
      <c r="S81" t="s">
        <v>40</v>
      </c>
      <c r="T81" t="s">
        <v>40</v>
      </c>
      <c r="U81" t="s">
        <v>40</v>
      </c>
      <c r="V81" t="s">
        <v>714</v>
      </c>
      <c r="W81" t="s">
        <v>713</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715</v>
      </c>
      <c r="O82" t="s">
        <v>718</v>
      </c>
      <c r="P82" t="s">
        <v>451</v>
      </c>
      <c r="Q82" t="s">
        <v>340</v>
      </c>
      <c r="R82" t="s">
        <v>40</v>
      </c>
      <c r="S82" t="s">
        <v>40</v>
      </c>
      <c r="T82" t="s">
        <v>40</v>
      </c>
      <c r="U82" t="s">
        <v>40</v>
      </c>
      <c r="V82" t="s">
        <v>714</v>
      </c>
      <c r="W82" t="s">
        <v>713</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448</v>
      </c>
      <c r="B83" t="s">
        <v>6</v>
      </c>
      <c r="C83" t="s">
        <v>6</v>
      </c>
      <c r="D83" t="s">
        <v>6</v>
      </c>
      <c r="E83" t="s">
        <v>310</v>
      </c>
      <c r="F83" t="s">
        <v>2</v>
      </c>
      <c r="G83" t="s">
        <v>2</v>
      </c>
      <c r="H83" t="s">
        <v>337</v>
      </c>
      <c r="I83" t="s">
        <v>349</v>
      </c>
      <c r="J83" t="s">
        <v>526</v>
      </c>
      <c r="K83" t="s">
        <v>40</v>
      </c>
      <c r="L83" t="s">
        <v>40</v>
      </c>
      <c r="M83" t="s">
        <v>40</v>
      </c>
      <c r="N83" t="s">
        <v>715</v>
      </c>
      <c r="O83" t="s">
        <v>6</v>
      </c>
      <c r="P83" t="s">
        <v>452</v>
      </c>
      <c r="Q83" t="s">
        <v>40</v>
      </c>
      <c r="R83" t="s">
        <v>40</v>
      </c>
      <c r="S83" t="s">
        <v>40</v>
      </c>
      <c r="T83" t="s">
        <v>40</v>
      </c>
      <c r="U83" t="s">
        <v>40</v>
      </c>
      <c r="V83" t="s">
        <v>714</v>
      </c>
      <c r="W83" t="s">
        <v>713</v>
      </c>
      <c r="X83" s="8">
        <f>IF(ISNUMBER(MATCH(fields[argot_field],issuesfield[field],0)),COUNTIF(issuesfield[field],fields[argot_field]),0)</f>
        <v>0</v>
      </c>
      <c r="Y83">
        <f>IF(ISNUMBER(MATCH(fields[argot_field],mappings[field],0)),COUNTIF(mappings[field],fields[argot_field]),0)</f>
        <v>4</v>
      </c>
      <c r="Z83" t="s">
        <v>6</v>
      </c>
      <c r="AA83" t="s">
        <v>6</v>
      </c>
    </row>
    <row r="84" spans="1:27" x14ac:dyDescent="0.25">
      <c r="A84" t="s">
        <v>1044</v>
      </c>
      <c r="B84" t="s">
        <v>6</v>
      </c>
      <c r="C84" t="s">
        <v>6</v>
      </c>
      <c r="D84" t="s">
        <v>6</v>
      </c>
      <c r="E84" t="s">
        <v>497</v>
      </c>
      <c r="F84" t="s">
        <v>2</v>
      </c>
      <c r="G84" t="s">
        <v>2</v>
      </c>
      <c r="H84" t="s">
        <v>40</v>
      </c>
      <c r="I84" t="s">
        <v>347</v>
      </c>
      <c r="J84" t="s">
        <v>40</v>
      </c>
      <c r="K84" t="s">
        <v>3</v>
      </c>
      <c r="L84" t="s">
        <v>40</v>
      </c>
      <c r="M84" t="s">
        <v>613</v>
      </c>
      <c r="N84" t="s">
        <v>759</v>
      </c>
      <c r="O84" t="s">
        <v>1056</v>
      </c>
      <c r="P84" t="s">
        <v>6</v>
      </c>
      <c r="Q84" t="s">
        <v>6</v>
      </c>
      <c r="R84" t="s">
        <v>40</v>
      </c>
      <c r="S84" t="s">
        <v>1046</v>
      </c>
      <c r="T84" t="s">
        <v>6</v>
      </c>
      <c r="U84" t="s">
        <v>6</v>
      </c>
      <c r="V84" t="s">
        <v>648</v>
      </c>
      <c r="W84" t="s">
        <v>1051</v>
      </c>
      <c r="X84" s="8">
        <f>IF(ISNUMBER(MATCH(fields[argot_field],issuesfield[field],0)),COUNTIF(issuesfield[field],fields[argot_field]),0)</f>
        <v>0</v>
      </c>
      <c r="Y84">
        <f>IF(ISNUMBER(MATCH(fields[argot_field],mappings[field],0)),COUNTIF(mappings[field],fields[argot_field]),0)</f>
        <v>1</v>
      </c>
    </row>
    <row r="85" spans="1:27" x14ac:dyDescent="0.25">
      <c r="A85" t="s">
        <v>514</v>
      </c>
      <c r="B85" t="s">
        <v>63</v>
      </c>
      <c r="C85" t="s">
        <v>6</v>
      </c>
      <c r="D85" t="s">
        <v>6</v>
      </c>
      <c r="E85" t="s">
        <v>63</v>
      </c>
      <c r="F85" t="s">
        <v>2</v>
      </c>
      <c r="G85" t="s">
        <v>2</v>
      </c>
      <c r="H85" t="s">
        <v>40</v>
      </c>
      <c r="I85" t="s">
        <v>347</v>
      </c>
      <c r="J85" t="s">
        <v>40</v>
      </c>
      <c r="K85" t="s">
        <v>40</v>
      </c>
      <c r="L85" t="s">
        <v>40</v>
      </c>
      <c r="M85" t="s">
        <v>80</v>
      </c>
      <c r="N85" t="s">
        <v>80</v>
      </c>
      <c r="O85" t="s">
        <v>719</v>
      </c>
      <c r="P85" t="s">
        <v>515</v>
      </c>
      <c r="Q85" t="s">
        <v>516</v>
      </c>
      <c r="R85" t="s">
        <v>40</v>
      </c>
      <c r="S85" t="s">
        <v>517</v>
      </c>
      <c r="T85" t="s">
        <v>40</v>
      </c>
      <c r="U85" t="s">
        <v>411</v>
      </c>
      <c r="V85" t="s">
        <v>507</v>
      </c>
      <c r="W85" t="s">
        <v>630</v>
      </c>
      <c r="X85" s="8">
        <f>IF(ISNUMBER(MATCH(fields[argot_field],issuesfield[field],0)),COUNTIF(issuesfield[field],fields[argot_field]),0)</f>
        <v>0</v>
      </c>
      <c r="Y85">
        <f>IF(ISNUMBER(MATCH(fields[argot_field],mappings[field],0)),COUNTIF(mappings[field],fields[argot_field]),0)</f>
        <v>1</v>
      </c>
      <c r="Z85" t="s">
        <v>6</v>
      </c>
      <c r="AA85" t="s">
        <v>6</v>
      </c>
    </row>
    <row r="86" spans="1:27" x14ac:dyDescent="0.25">
      <c r="A86" t="s">
        <v>883</v>
      </c>
      <c r="B86" t="s">
        <v>6</v>
      </c>
      <c r="C86" t="s">
        <v>6</v>
      </c>
      <c r="D86" t="s">
        <v>6</v>
      </c>
      <c r="E86" t="s">
        <v>63</v>
      </c>
      <c r="F86" t="s">
        <v>3</v>
      </c>
      <c r="G86" t="s">
        <v>3</v>
      </c>
      <c r="H86" t="s">
        <v>40</v>
      </c>
      <c r="I86" t="s">
        <v>347</v>
      </c>
      <c r="J86" t="s">
        <v>40</v>
      </c>
      <c r="K86" t="s">
        <v>3</v>
      </c>
      <c r="L86" t="s">
        <v>40</v>
      </c>
      <c r="M86" t="s">
        <v>40</v>
      </c>
      <c r="N86" t="s">
        <v>884</v>
      </c>
      <c r="O86" t="s">
        <v>6</v>
      </c>
      <c r="P86" t="s">
        <v>885</v>
      </c>
      <c r="Q86" t="s">
        <v>886</v>
      </c>
      <c r="R86" t="s">
        <v>6</v>
      </c>
      <c r="S86" t="s">
        <v>887</v>
      </c>
      <c r="T86" t="s">
        <v>889</v>
      </c>
      <c r="U86" t="s">
        <v>6</v>
      </c>
      <c r="V86" t="s">
        <v>507</v>
      </c>
      <c r="W86" t="s">
        <v>630</v>
      </c>
      <c r="X86" s="8">
        <f>IF(ISNUMBER(MATCH(fields[argot_field],issuesfield[field],0)),COUNTIF(issuesfield[field],fields[argot_field]),0)</f>
        <v>0</v>
      </c>
      <c r="Y86">
        <f>IF(ISNUMBER(MATCH(fields[argot_field],mappings[field],0)),COUNTIF(mappings[field],fields[argot_field]),0)</f>
        <v>0</v>
      </c>
    </row>
    <row r="87" spans="1:27" x14ac:dyDescent="0.25">
      <c r="A87" t="s">
        <v>726</v>
      </c>
      <c r="B87" t="s">
        <v>1004</v>
      </c>
      <c r="C87" t="s">
        <v>6</v>
      </c>
      <c r="D87" t="s">
        <v>6</v>
      </c>
      <c r="E87" t="s">
        <v>63</v>
      </c>
      <c r="F87" t="s">
        <v>2</v>
      </c>
      <c r="G87" t="s">
        <v>2</v>
      </c>
      <c r="H87" t="s">
        <v>40</v>
      </c>
      <c r="I87" t="s">
        <v>347</v>
      </c>
      <c r="J87" t="s">
        <v>499</v>
      </c>
      <c r="K87" t="s">
        <v>3</v>
      </c>
      <c r="L87" t="s">
        <v>40</v>
      </c>
      <c r="M87" t="s">
        <v>40</v>
      </c>
      <c r="N87" t="s">
        <v>728</v>
      </c>
      <c r="O87" t="s">
        <v>6</v>
      </c>
      <c r="P87" t="s">
        <v>727</v>
      </c>
      <c r="Q87" t="s">
        <v>40</v>
      </c>
      <c r="R87" t="s">
        <v>6</v>
      </c>
      <c r="S87" t="s">
        <v>40</v>
      </c>
      <c r="T87" t="s">
        <v>40</v>
      </c>
      <c r="U87" t="s">
        <v>40</v>
      </c>
      <c r="V87" t="s">
        <v>507</v>
      </c>
      <c r="W87" t="s">
        <v>630</v>
      </c>
      <c r="X87" s="8">
        <f>IF(ISNUMBER(MATCH(fields[argot_field],issuesfield[field],0)),COUNTIF(issuesfield[field],fields[argot_field]),0)</f>
        <v>0</v>
      </c>
      <c r="Y87">
        <f>IF(ISNUMBER(MATCH(fields[argot_field],mappings[field],0)),COUNTIF(mappings[field],fields[argot_field]),0)</f>
        <v>1</v>
      </c>
      <c r="Z87" t="s">
        <v>2</v>
      </c>
      <c r="AA87" t="s">
        <v>6</v>
      </c>
    </row>
    <row r="88" spans="1:27" x14ac:dyDescent="0.25">
      <c r="A88" t="s">
        <v>1107</v>
      </c>
      <c r="B88" t="s">
        <v>63</v>
      </c>
      <c r="C88" t="s">
        <v>6</v>
      </c>
      <c r="D88" t="s">
        <v>6</v>
      </c>
      <c r="E88" t="s">
        <v>63</v>
      </c>
      <c r="F88" t="s">
        <v>2</v>
      </c>
      <c r="G88" t="s">
        <v>2</v>
      </c>
      <c r="H88" t="s">
        <v>40</v>
      </c>
      <c r="I88" t="s">
        <v>347</v>
      </c>
      <c r="J88" t="s">
        <v>40</v>
      </c>
      <c r="K88" t="s">
        <v>3</v>
      </c>
      <c r="L88" t="s">
        <v>40</v>
      </c>
      <c r="M88" t="s">
        <v>40</v>
      </c>
      <c r="N88" t="s">
        <v>40</v>
      </c>
      <c r="O88" t="s">
        <v>6</v>
      </c>
      <c r="P88" t="s">
        <v>631</v>
      </c>
      <c r="Q88" t="s">
        <v>633</v>
      </c>
      <c r="R88" t="s">
        <v>6</v>
      </c>
      <c r="S88" t="s">
        <v>40</v>
      </c>
      <c r="T88" t="s">
        <v>411</v>
      </c>
      <c r="U88" t="s">
        <v>411</v>
      </c>
      <c r="V88" t="s">
        <v>507</v>
      </c>
      <c r="W88" t="s">
        <v>630</v>
      </c>
      <c r="X88" s="8">
        <f>IF(ISNUMBER(MATCH(fields[argot_field],issuesfield[field],0)),COUNTIF(issuesfield[field],fields[argot_field]),0)</f>
        <v>0</v>
      </c>
      <c r="Y88">
        <f>IF(ISNUMBER(MATCH(fields[argot_field],mappings[field],0)),COUNTIF(mappings[field],fields[argot_field]),0)</f>
        <v>0</v>
      </c>
      <c r="Z88" t="s">
        <v>6</v>
      </c>
      <c r="AA88" t="s">
        <v>6</v>
      </c>
    </row>
    <row r="89" spans="1:27" x14ac:dyDescent="0.25">
      <c r="A89" t="s">
        <v>1109</v>
      </c>
      <c r="B89" t="s">
        <v>63</v>
      </c>
      <c r="C89" t="s">
        <v>6</v>
      </c>
      <c r="D89" t="s">
        <v>6</v>
      </c>
      <c r="E89" t="s">
        <v>63</v>
      </c>
      <c r="F89" t="s">
        <v>2</v>
      </c>
      <c r="G89" t="s">
        <v>2</v>
      </c>
      <c r="H89" t="s">
        <v>1107</v>
      </c>
      <c r="I89" t="s">
        <v>348</v>
      </c>
      <c r="J89" t="s">
        <v>40</v>
      </c>
      <c r="K89" t="s">
        <v>40</v>
      </c>
      <c r="L89" t="s">
        <v>40</v>
      </c>
      <c r="M89" t="s">
        <v>40</v>
      </c>
      <c r="N89" t="s">
        <v>1110</v>
      </c>
      <c r="O89" t="s">
        <v>6</v>
      </c>
      <c r="P89" t="s">
        <v>921</v>
      </c>
      <c r="Q89" t="s">
        <v>6</v>
      </c>
      <c r="R89" t="s">
        <v>40</v>
      </c>
      <c r="S89" t="s">
        <v>40</v>
      </c>
      <c r="T89" t="s">
        <v>411</v>
      </c>
      <c r="U89" t="s">
        <v>411</v>
      </c>
      <c r="V89" t="s">
        <v>507</v>
      </c>
      <c r="W89" t="s">
        <v>630</v>
      </c>
      <c r="X89" s="8">
        <f>IF(ISNUMBER(MATCH(fields[argot_field],issuesfield[field],0)),COUNTIF(issuesfield[field],fields[argot_field]),0)</f>
        <v>0</v>
      </c>
      <c r="Y89">
        <f>IF(ISNUMBER(MATCH(fields[argot_field],mappings[field],0)),COUNTIF(mappings[field],fields[argot_field]),0)</f>
        <v>1</v>
      </c>
    </row>
    <row r="90" spans="1:27" x14ac:dyDescent="0.25">
      <c r="A90" t="s">
        <v>1108</v>
      </c>
      <c r="B90" t="s">
        <v>63</v>
      </c>
      <c r="C90" t="s">
        <v>6</v>
      </c>
      <c r="D90" t="s">
        <v>6</v>
      </c>
      <c r="E90" t="s">
        <v>63</v>
      </c>
      <c r="F90" t="s">
        <v>2</v>
      </c>
      <c r="G90" t="s">
        <v>2</v>
      </c>
      <c r="H90" t="s">
        <v>1107</v>
      </c>
      <c r="I90" t="s">
        <v>349</v>
      </c>
      <c r="J90" t="s">
        <v>499</v>
      </c>
      <c r="K90" t="s">
        <v>40</v>
      </c>
      <c r="L90" t="s">
        <v>40</v>
      </c>
      <c r="M90" t="s">
        <v>40</v>
      </c>
      <c r="N90" t="s">
        <v>1110</v>
      </c>
      <c r="O90" t="s">
        <v>6</v>
      </c>
      <c r="P90" t="s">
        <v>1111</v>
      </c>
      <c r="Q90" t="s">
        <v>6</v>
      </c>
      <c r="R90" t="s">
        <v>6</v>
      </c>
      <c r="S90" t="s">
        <v>504</v>
      </c>
      <c r="T90" t="s">
        <v>411</v>
      </c>
      <c r="U90" t="s">
        <v>411</v>
      </c>
      <c r="V90" t="s">
        <v>507</v>
      </c>
      <c r="W90" t="s">
        <v>630</v>
      </c>
      <c r="X90" s="8">
        <f>IF(ISNUMBER(MATCH(fields[argot_field],issuesfield[field],0)),COUNTIF(issuesfield[field],fields[argot_field]),0)</f>
        <v>0</v>
      </c>
      <c r="Y90">
        <f>IF(ISNUMBER(MATCH(fields[argot_field],mappings[field],0)),COUNTIF(mappings[field],fields[argot_field]),0)</f>
        <v>1</v>
      </c>
    </row>
    <row r="91" spans="1:27" x14ac:dyDescent="0.25">
      <c r="A91" t="s">
        <v>389</v>
      </c>
      <c r="B91" t="s">
        <v>1004</v>
      </c>
      <c r="C91" t="s">
        <v>6</v>
      </c>
      <c r="D91" t="s">
        <v>6</v>
      </c>
      <c r="E91" t="s">
        <v>63</v>
      </c>
      <c r="F91" t="s">
        <v>2</v>
      </c>
      <c r="G91" t="s">
        <v>2</v>
      </c>
      <c r="H91" t="s">
        <v>40</v>
      </c>
      <c r="I91" t="s">
        <v>347</v>
      </c>
      <c r="J91" t="s">
        <v>499</v>
      </c>
      <c r="K91" t="s">
        <v>3</v>
      </c>
      <c r="L91" t="s">
        <v>40</v>
      </c>
      <c r="M91" t="s">
        <v>40</v>
      </c>
      <c r="N91" t="s">
        <v>721</v>
      </c>
      <c r="O91" t="s">
        <v>6</v>
      </c>
      <c r="P91" t="s">
        <v>722</v>
      </c>
      <c r="Q91" t="s">
        <v>40</v>
      </c>
      <c r="R91" t="s">
        <v>6</v>
      </c>
      <c r="S91" t="s">
        <v>723</v>
      </c>
      <c r="T91" t="s">
        <v>40</v>
      </c>
      <c r="U91" t="s">
        <v>40</v>
      </c>
      <c r="V91" t="s">
        <v>507</v>
      </c>
      <c r="W91" t="s">
        <v>630</v>
      </c>
      <c r="X91" s="8">
        <f>IF(ISNUMBER(MATCH(fields[argot_field],issuesfield[field],0)),COUNTIF(issuesfield[field],fields[argot_field]),0)</f>
        <v>0</v>
      </c>
      <c r="Y91">
        <f>IF(ISNUMBER(MATCH(fields[argot_field],mappings[field],0)),COUNTIF(mappings[field],fields[argot_field]),0)</f>
        <v>1</v>
      </c>
      <c r="Z91" t="s">
        <v>2</v>
      </c>
      <c r="AA91" t="s">
        <v>6</v>
      </c>
    </row>
    <row r="92" spans="1:27" x14ac:dyDescent="0.25">
      <c r="A92" t="s">
        <v>1113</v>
      </c>
      <c r="B92" t="s">
        <v>1004</v>
      </c>
      <c r="C92" t="s">
        <v>6</v>
      </c>
      <c r="D92" t="s">
        <v>6</v>
      </c>
      <c r="E92" t="s">
        <v>63</v>
      </c>
      <c r="F92" t="s">
        <v>2</v>
      </c>
      <c r="G92" t="s">
        <v>2</v>
      </c>
      <c r="H92" t="s">
        <v>40</v>
      </c>
      <c r="I92" t="s">
        <v>347</v>
      </c>
      <c r="J92" t="s">
        <v>611</v>
      </c>
      <c r="K92" t="s">
        <v>3</v>
      </c>
      <c r="L92" t="s">
        <v>40</v>
      </c>
      <c r="M92" t="s">
        <v>40</v>
      </c>
      <c r="N92" t="s">
        <v>1114</v>
      </c>
      <c r="O92" t="s">
        <v>6</v>
      </c>
      <c r="P92" t="s">
        <v>639</v>
      </c>
      <c r="Q92" t="s">
        <v>640</v>
      </c>
      <c r="R92" t="s">
        <v>40</v>
      </c>
      <c r="S92" t="s">
        <v>40</v>
      </c>
      <c r="T92" t="s">
        <v>641</v>
      </c>
      <c r="U92" t="s">
        <v>411</v>
      </c>
      <c r="V92" t="s">
        <v>507</v>
      </c>
      <c r="W92" t="s">
        <v>630</v>
      </c>
      <c r="X92" s="8">
        <f>IF(ISNUMBER(MATCH(fields[argot_field],issuesfield[field],0)),COUNTIF(issuesfield[field],fields[argot_field]),0)</f>
        <v>0</v>
      </c>
      <c r="Y92">
        <f>IF(ISNUMBER(MATCH(fields[argot_field],mappings[field],0)),COUNTIF(mappings[field],fields[argot_field]),0)</f>
        <v>1</v>
      </c>
      <c r="Z92" t="s">
        <v>6</v>
      </c>
      <c r="AA92" t="s">
        <v>6</v>
      </c>
    </row>
    <row r="93" spans="1:27" x14ac:dyDescent="0.25">
      <c r="A93" t="s">
        <v>1065</v>
      </c>
      <c r="B93" t="s">
        <v>1004</v>
      </c>
      <c r="C93" t="s">
        <v>6</v>
      </c>
      <c r="D93" t="s">
        <v>6</v>
      </c>
      <c r="E93" t="s">
        <v>63</v>
      </c>
      <c r="F93" t="s">
        <v>2</v>
      </c>
      <c r="G93" t="s">
        <v>2</v>
      </c>
      <c r="H93" t="s">
        <v>40</v>
      </c>
      <c r="I93" t="s">
        <v>347</v>
      </c>
      <c r="J93" t="s">
        <v>40</v>
      </c>
      <c r="K93" t="s">
        <v>40</v>
      </c>
      <c r="L93" t="s">
        <v>40</v>
      </c>
      <c r="M93" t="s">
        <v>40</v>
      </c>
      <c r="N93" t="s">
        <v>1172</v>
      </c>
      <c r="O93" t="s">
        <v>6</v>
      </c>
      <c r="P93" t="s">
        <v>1066</v>
      </c>
      <c r="Q93" t="s">
        <v>6</v>
      </c>
      <c r="R93" t="s">
        <v>40</v>
      </c>
      <c r="S93" t="s">
        <v>500</v>
      </c>
      <c r="T93" t="s">
        <v>411</v>
      </c>
      <c r="U93" t="s">
        <v>411</v>
      </c>
      <c r="V93" t="s">
        <v>507</v>
      </c>
      <c r="W93" t="s">
        <v>630</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978</v>
      </c>
      <c r="B94" t="s">
        <v>1004</v>
      </c>
      <c r="C94" t="s">
        <v>6</v>
      </c>
      <c r="D94" t="s">
        <v>6</v>
      </c>
      <c r="E94" t="s">
        <v>63</v>
      </c>
      <c r="F94" t="s">
        <v>2</v>
      </c>
      <c r="G94" t="s">
        <v>2</v>
      </c>
      <c r="H94" t="s">
        <v>40</v>
      </c>
      <c r="I94" t="s">
        <v>347</v>
      </c>
      <c r="J94" t="s">
        <v>499</v>
      </c>
      <c r="K94" t="s">
        <v>3</v>
      </c>
      <c r="L94" t="s">
        <v>40</v>
      </c>
      <c r="M94" t="s">
        <v>40</v>
      </c>
      <c r="N94" t="s">
        <v>979</v>
      </c>
      <c r="O94" t="s">
        <v>40</v>
      </c>
      <c r="P94" t="s">
        <v>1063</v>
      </c>
      <c r="Q94" t="s">
        <v>6</v>
      </c>
      <c r="R94" t="s">
        <v>6</v>
      </c>
      <c r="S94" t="s">
        <v>40</v>
      </c>
      <c r="T94" t="s">
        <v>411</v>
      </c>
      <c r="U94" t="s">
        <v>411</v>
      </c>
      <c r="V94" t="s">
        <v>507</v>
      </c>
      <c r="W94" t="s">
        <v>630</v>
      </c>
      <c r="X94" s="8">
        <f>IF(ISNUMBER(MATCH(fields[argot_field],issuesfield[field],0)),COUNTIF(issuesfield[field],fields[argot_field]),0)</f>
        <v>0</v>
      </c>
      <c r="Y94">
        <f>IF(ISNUMBER(MATCH(fields[argot_field],mappings[field],0)),COUNTIF(mappings[field],fields[argot_field]),0)</f>
        <v>1</v>
      </c>
      <c r="Z94" t="s">
        <v>2</v>
      </c>
      <c r="AA94" t="s">
        <v>2</v>
      </c>
    </row>
    <row r="95" spans="1:27" x14ac:dyDescent="0.25">
      <c r="A95" t="s">
        <v>1103</v>
      </c>
      <c r="B95" t="s">
        <v>1004</v>
      </c>
      <c r="C95" t="s">
        <v>6</v>
      </c>
      <c r="D95" t="s">
        <v>6</v>
      </c>
      <c r="E95" t="s">
        <v>63</v>
      </c>
      <c r="F95" t="s">
        <v>2</v>
      </c>
      <c r="G95" t="s">
        <v>2</v>
      </c>
      <c r="H95" t="s">
        <v>40</v>
      </c>
      <c r="I95" t="s">
        <v>347</v>
      </c>
      <c r="J95" t="s">
        <v>40</v>
      </c>
      <c r="K95" t="s">
        <v>3</v>
      </c>
      <c r="L95" t="s">
        <v>40</v>
      </c>
      <c r="M95" t="s">
        <v>40</v>
      </c>
      <c r="N95" t="s">
        <v>1105</v>
      </c>
      <c r="O95" t="s">
        <v>40</v>
      </c>
      <c r="P95" t="s">
        <v>1104</v>
      </c>
      <c r="Q95" t="s">
        <v>1102</v>
      </c>
      <c r="R95" t="s">
        <v>6</v>
      </c>
      <c r="S95" t="s">
        <v>40</v>
      </c>
      <c r="T95" t="s">
        <v>411</v>
      </c>
      <c r="U95" t="s">
        <v>411</v>
      </c>
      <c r="V95" t="s">
        <v>507</v>
      </c>
      <c r="W95" t="s">
        <v>630</v>
      </c>
      <c r="X95" s="8">
        <f>IF(ISNUMBER(MATCH(fields[argot_field],issuesfield[field],0)),COUNTIF(issuesfield[field],fields[argot_field]),0)</f>
        <v>0</v>
      </c>
      <c r="Y95">
        <f>IF(ISNUMBER(MATCH(fields[argot_field],mappings[field],0)),COUNTIF(mappings[field],fields[argot_field]),0)</f>
        <v>1</v>
      </c>
      <c r="Z95" t="s">
        <v>2</v>
      </c>
      <c r="AA95" t="s">
        <v>2</v>
      </c>
    </row>
    <row r="96" spans="1:27" x14ac:dyDescent="0.25">
      <c r="A96" t="s">
        <v>1179</v>
      </c>
      <c r="B96" t="s">
        <v>1004</v>
      </c>
      <c r="C96" t="s">
        <v>6</v>
      </c>
      <c r="D96" t="s">
        <v>6</v>
      </c>
      <c r="E96" t="s">
        <v>1175</v>
      </c>
      <c r="F96" t="s">
        <v>2</v>
      </c>
      <c r="G96" t="s">
        <v>2</v>
      </c>
      <c r="H96" t="s">
        <v>40</v>
      </c>
      <c r="I96" t="s">
        <v>347</v>
      </c>
      <c r="J96" t="s">
        <v>40</v>
      </c>
      <c r="K96" t="s">
        <v>3</v>
      </c>
      <c r="L96" t="s">
        <v>40</v>
      </c>
      <c r="M96" t="s">
        <v>40</v>
      </c>
      <c r="N96" t="s">
        <v>1176</v>
      </c>
      <c r="O96" t="s">
        <v>787</v>
      </c>
      <c r="P96" t="s">
        <v>1177</v>
      </c>
      <c r="Q96" t="s">
        <v>1178</v>
      </c>
      <c r="R96" t="s">
        <v>40</v>
      </c>
      <c r="S96" t="s">
        <v>500</v>
      </c>
      <c r="T96" t="s">
        <v>411</v>
      </c>
      <c r="U96" t="s">
        <v>411</v>
      </c>
      <c r="V96" t="s">
        <v>507</v>
      </c>
      <c r="W96" t="s">
        <v>630</v>
      </c>
      <c r="X96" s="8">
        <f>IF(ISNUMBER(MATCH(fields[argot_field],issuesfield[field],0)),COUNTIF(issuesfield[field],fields[argot_field]),0)</f>
        <v>0</v>
      </c>
      <c r="Y96">
        <f>IF(ISNUMBER(MATCH(fields[argot_field],mappings[field],0)),COUNTIF(mappings[field],fields[argot_field]),0)</f>
        <v>1</v>
      </c>
      <c r="Z96" t="s">
        <v>6</v>
      </c>
      <c r="AA96" t="s">
        <v>6</v>
      </c>
    </row>
    <row r="97" spans="1:27" x14ac:dyDescent="0.25">
      <c r="A97" t="s">
        <v>954</v>
      </c>
      <c r="B97" t="s">
        <v>63</v>
      </c>
      <c r="C97" t="s">
        <v>6</v>
      </c>
      <c r="D97" t="s">
        <v>6</v>
      </c>
      <c r="E97" t="s">
        <v>63</v>
      </c>
      <c r="F97" t="s">
        <v>2</v>
      </c>
      <c r="G97" t="s">
        <v>2</v>
      </c>
      <c r="H97" t="s">
        <v>2</v>
      </c>
      <c r="I97" t="s">
        <v>347</v>
      </c>
      <c r="J97" t="s">
        <v>40</v>
      </c>
      <c r="K97" t="s">
        <v>3</v>
      </c>
      <c r="L97" t="s">
        <v>40</v>
      </c>
      <c r="M97" t="s">
        <v>40</v>
      </c>
      <c r="N97" t="s">
        <v>959</v>
      </c>
      <c r="O97" t="s">
        <v>6</v>
      </c>
      <c r="P97" t="s">
        <v>960</v>
      </c>
      <c r="Q97" t="s">
        <v>40</v>
      </c>
      <c r="R97" t="s">
        <v>40</v>
      </c>
      <c r="S97" t="s">
        <v>500</v>
      </c>
      <c r="T97" t="s">
        <v>411</v>
      </c>
      <c r="U97" t="s">
        <v>411</v>
      </c>
      <c r="V97" t="s">
        <v>507</v>
      </c>
      <c r="W97" t="s">
        <v>630</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958</v>
      </c>
      <c r="B98" t="s">
        <v>63</v>
      </c>
      <c r="C98" t="s">
        <v>6</v>
      </c>
      <c r="D98" t="s">
        <v>6</v>
      </c>
      <c r="E98" t="s">
        <v>63</v>
      </c>
      <c r="F98" t="s">
        <v>2</v>
      </c>
      <c r="G98" t="s">
        <v>2</v>
      </c>
      <c r="H98" t="s">
        <v>954</v>
      </c>
      <c r="I98" t="s">
        <v>348</v>
      </c>
      <c r="J98" t="s">
        <v>40</v>
      </c>
      <c r="K98" t="s">
        <v>40</v>
      </c>
      <c r="L98" t="s">
        <v>40</v>
      </c>
      <c r="M98" t="s">
        <v>40</v>
      </c>
      <c r="N98" t="s">
        <v>40</v>
      </c>
      <c r="O98" t="s">
        <v>6</v>
      </c>
      <c r="P98" t="s">
        <v>961</v>
      </c>
      <c r="Q98" t="s">
        <v>40</v>
      </c>
      <c r="R98" t="s">
        <v>40</v>
      </c>
      <c r="S98" t="s">
        <v>40</v>
      </c>
      <c r="T98" t="s">
        <v>411</v>
      </c>
      <c r="U98" t="s">
        <v>411</v>
      </c>
      <c r="V98" t="s">
        <v>507</v>
      </c>
      <c r="X98" s="8">
        <f>IF(ISNUMBER(MATCH(fields[argot_field],issuesfield[field],0)),COUNTIF(issuesfield[field],fields[argot_field]),0)</f>
        <v>0</v>
      </c>
      <c r="Y98">
        <f>IF(ISNUMBER(MATCH(fields[argot_field],mappings[field],0)),COUNTIF(mappings[field],fields[argot_field]),0)</f>
        <v>4</v>
      </c>
    </row>
    <row r="99" spans="1:27" x14ac:dyDescent="0.25">
      <c r="A99" t="s">
        <v>957</v>
      </c>
      <c r="B99" t="s">
        <v>63</v>
      </c>
      <c r="C99" t="s">
        <v>6</v>
      </c>
      <c r="D99" t="s">
        <v>6</v>
      </c>
      <c r="E99" t="s">
        <v>63</v>
      </c>
      <c r="F99" t="s">
        <v>2</v>
      </c>
      <c r="G99" t="s">
        <v>2</v>
      </c>
      <c r="H99" t="s">
        <v>954</v>
      </c>
      <c r="I99" t="s">
        <v>348</v>
      </c>
      <c r="J99" t="s">
        <v>499</v>
      </c>
      <c r="K99" t="s">
        <v>40</v>
      </c>
      <c r="L99" t="s">
        <v>40</v>
      </c>
      <c r="M99" t="s">
        <v>40</v>
      </c>
      <c r="N99" t="s">
        <v>40</v>
      </c>
      <c r="O99" t="s">
        <v>6</v>
      </c>
      <c r="P99" t="s">
        <v>963</v>
      </c>
      <c r="Q99" t="s">
        <v>40</v>
      </c>
      <c r="R99" t="s">
        <v>6</v>
      </c>
      <c r="S99" t="s">
        <v>504</v>
      </c>
      <c r="T99" t="s">
        <v>411</v>
      </c>
      <c r="U99" t="s">
        <v>411</v>
      </c>
      <c r="V99" t="s">
        <v>507</v>
      </c>
      <c r="W99" t="s">
        <v>630</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955</v>
      </c>
      <c r="B100" t="s">
        <v>63</v>
      </c>
      <c r="C100" t="s">
        <v>6</v>
      </c>
      <c r="D100" t="s">
        <v>6</v>
      </c>
      <c r="E100" t="s">
        <v>63</v>
      </c>
      <c r="F100" t="s">
        <v>2</v>
      </c>
      <c r="G100" t="s">
        <v>2</v>
      </c>
      <c r="H100" t="s">
        <v>954</v>
      </c>
      <c r="I100" t="s">
        <v>348</v>
      </c>
      <c r="J100" t="s">
        <v>40</v>
      </c>
      <c r="K100" t="s">
        <v>40</v>
      </c>
      <c r="L100" t="s">
        <v>40</v>
      </c>
      <c r="M100" t="s">
        <v>40</v>
      </c>
      <c r="N100" t="s">
        <v>959</v>
      </c>
      <c r="O100" t="s">
        <v>6</v>
      </c>
      <c r="P100" t="s">
        <v>510</v>
      </c>
      <c r="Q100" t="s">
        <v>40</v>
      </c>
      <c r="R100" t="s">
        <v>40</v>
      </c>
      <c r="S100" t="s">
        <v>500</v>
      </c>
      <c r="T100" t="s">
        <v>411</v>
      </c>
      <c r="U100" t="s">
        <v>411</v>
      </c>
      <c r="V100" t="s">
        <v>507</v>
      </c>
      <c r="W100" t="s">
        <v>630</v>
      </c>
      <c r="X100" s="8">
        <f>IF(ISNUMBER(MATCH(fields[argot_field],issuesfield[field],0)),COUNTIF(issuesfield[field],fields[argot_field]),0)</f>
        <v>0</v>
      </c>
      <c r="Y100">
        <f>IF(ISNUMBER(MATCH(fields[argot_field],mappings[field],0)),COUNTIF(mappings[field],fields[argot_field]),0)</f>
        <v>15</v>
      </c>
      <c r="Z100" t="s">
        <v>2</v>
      </c>
      <c r="AA100" t="s">
        <v>6</v>
      </c>
    </row>
    <row r="101" spans="1:27" x14ac:dyDescent="0.25">
      <c r="A101" t="s">
        <v>956</v>
      </c>
      <c r="B101" t="s">
        <v>63</v>
      </c>
      <c r="C101" t="s">
        <v>6</v>
      </c>
      <c r="D101" t="s">
        <v>6</v>
      </c>
      <c r="E101" t="s">
        <v>63</v>
      </c>
      <c r="F101" t="s">
        <v>2</v>
      </c>
      <c r="G101" t="s">
        <v>2</v>
      </c>
      <c r="H101" t="s">
        <v>954</v>
      </c>
      <c r="I101" t="s">
        <v>349</v>
      </c>
      <c r="J101" t="s">
        <v>499</v>
      </c>
      <c r="K101" t="s">
        <v>40</v>
      </c>
      <c r="L101" t="s">
        <v>40</v>
      </c>
      <c r="M101" t="s">
        <v>40</v>
      </c>
      <c r="N101" t="s">
        <v>959</v>
      </c>
      <c r="O101" t="s">
        <v>6</v>
      </c>
      <c r="P101" t="s">
        <v>962</v>
      </c>
      <c r="Q101" t="s">
        <v>40</v>
      </c>
      <c r="R101" t="s">
        <v>40</v>
      </c>
      <c r="S101" t="s">
        <v>500</v>
      </c>
      <c r="T101" t="s">
        <v>411</v>
      </c>
      <c r="U101" t="s">
        <v>411</v>
      </c>
      <c r="V101" t="s">
        <v>507</v>
      </c>
      <c r="W101" t="s">
        <v>630</v>
      </c>
      <c r="X101" s="8">
        <f>IF(ISNUMBER(MATCH(fields[argot_field],issuesfield[field],0)),COUNTIF(issuesfield[field],fields[argot_field]),0)</f>
        <v>0</v>
      </c>
      <c r="Y101">
        <f>IF(ISNUMBER(MATCH(fields[argot_field],mappings[field],0)),COUNTIF(mappings[field],fields[argot_field]),0)</f>
        <v>11</v>
      </c>
      <c r="Z101" t="s">
        <v>2</v>
      </c>
      <c r="AA101" t="s">
        <v>6</v>
      </c>
    </row>
    <row r="102" spans="1:27" x14ac:dyDescent="0.25">
      <c r="A102" t="s">
        <v>495</v>
      </c>
      <c r="B102" t="s">
        <v>1004</v>
      </c>
      <c r="C102" t="s">
        <v>6</v>
      </c>
      <c r="D102" t="s">
        <v>6</v>
      </c>
      <c r="E102" t="s">
        <v>63</v>
      </c>
      <c r="F102" t="s">
        <v>2</v>
      </c>
      <c r="G102" t="s">
        <v>2</v>
      </c>
      <c r="H102" t="s">
        <v>2</v>
      </c>
      <c r="I102" t="s">
        <v>347</v>
      </c>
      <c r="J102" t="s">
        <v>499</v>
      </c>
      <c r="K102" t="s">
        <v>3</v>
      </c>
      <c r="L102" t="s">
        <v>40</v>
      </c>
      <c r="M102" t="s">
        <v>40</v>
      </c>
      <c r="N102" t="s">
        <v>729</v>
      </c>
      <c r="O102" t="s">
        <v>730</v>
      </c>
      <c r="P102" t="s">
        <v>731</v>
      </c>
      <c r="Q102" t="s">
        <v>732</v>
      </c>
      <c r="R102" t="s">
        <v>6</v>
      </c>
      <c r="S102" t="s">
        <v>500</v>
      </c>
      <c r="T102" t="s">
        <v>411</v>
      </c>
      <c r="U102" t="s">
        <v>411</v>
      </c>
      <c r="V102" t="s">
        <v>507</v>
      </c>
      <c r="W102" t="s">
        <v>630</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1006</v>
      </c>
      <c r="B103" t="s">
        <v>63</v>
      </c>
      <c r="C103" t="s">
        <v>6</v>
      </c>
      <c r="D103" t="s">
        <v>6</v>
      </c>
      <c r="E103" t="s">
        <v>63</v>
      </c>
      <c r="F103" t="s">
        <v>2</v>
      </c>
      <c r="G103" t="s">
        <v>3</v>
      </c>
      <c r="H103" t="s">
        <v>40</v>
      </c>
      <c r="I103" t="s">
        <v>347</v>
      </c>
      <c r="J103" t="s">
        <v>40</v>
      </c>
      <c r="K103" t="s">
        <v>3</v>
      </c>
      <c r="L103" t="s">
        <v>40</v>
      </c>
      <c r="M103" t="s">
        <v>40</v>
      </c>
      <c r="N103" t="s">
        <v>40</v>
      </c>
      <c r="O103" t="s">
        <v>6</v>
      </c>
      <c r="P103" t="s">
        <v>1009</v>
      </c>
      <c r="Q103" t="s">
        <v>6</v>
      </c>
      <c r="R103" t="s">
        <v>6</v>
      </c>
      <c r="S103" t="s">
        <v>1013</v>
      </c>
      <c r="T103" t="s">
        <v>411</v>
      </c>
      <c r="U103" t="s">
        <v>411</v>
      </c>
      <c r="V103" t="s">
        <v>507</v>
      </c>
      <c r="W103" t="s">
        <v>630</v>
      </c>
      <c r="X103" s="8">
        <f>IF(ISNUMBER(MATCH(fields[argot_field],issuesfield[field],0)),COUNTIF(issuesfield[field],fields[argot_field]),0)</f>
        <v>0</v>
      </c>
      <c r="Y103">
        <f>IF(ISNUMBER(MATCH(fields[argot_field],mappings[field],0)),COUNTIF(mappings[field],fields[argot_field]),0)</f>
        <v>0</v>
      </c>
      <c r="Z103" t="s">
        <v>2</v>
      </c>
      <c r="AA103" t="s">
        <v>6</v>
      </c>
    </row>
    <row r="104" spans="1:27" x14ac:dyDescent="0.25">
      <c r="A104" t="s">
        <v>1007</v>
      </c>
      <c r="B104" t="s">
        <v>63</v>
      </c>
      <c r="C104" t="s">
        <v>6</v>
      </c>
      <c r="D104" t="s">
        <v>6</v>
      </c>
      <c r="E104" t="s">
        <v>63</v>
      </c>
      <c r="F104" t="s">
        <v>2</v>
      </c>
      <c r="G104" t="s">
        <v>3</v>
      </c>
      <c r="H104" t="s">
        <v>1006</v>
      </c>
      <c r="I104" t="s">
        <v>348</v>
      </c>
      <c r="J104" t="s">
        <v>40</v>
      </c>
      <c r="K104" t="s">
        <v>40</v>
      </c>
      <c r="L104" t="s">
        <v>40</v>
      </c>
      <c r="M104" t="s">
        <v>40</v>
      </c>
      <c r="N104" t="s">
        <v>40</v>
      </c>
      <c r="O104" t="s">
        <v>6</v>
      </c>
      <c r="P104" t="s">
        <v>961</v>
      </c>
      <c r="Q104" t="s">
        <v>6</v>
      </c>
      <c r="R104" t="s">
        <v>6</v>
      </c>
      <c r="S104" t="s">
        <v>1013</v>
      </c>
      <c r="T104" t="s">
        <v>411</v>
      </c>
      <c r="U104" t="s">
        <v>411</v>
      </c>
      <c r="V104" t="s">
        <v>507</v>
      </c>
      <c r="W104" t="s">
        <v>630</v>
      </c>
      <c r="X104" s="8">
        <f>IF(ISNUMBER(MATCH(fields[argot_field],issuesfield[field],0)),COUNTIF(issuesfield[field],fields[argot_field]),0)</f>
        <v>0</v>
      </c>
      <c r="Y104">
        <f>IF(ISNUMBER(MATCH(fields[argot_field],mappings[field],0)),COUNTIF(mappings[field],fields[argot_field]),0)</f>
        <v>0</v>
      </c>
      <c r="Z104" t="s">
        <v>2</v>
      </c>
      <c r="AA104" t="s">
        <v>6</v>
      </c>
    </row>
    <row r="105" spans="1:27" x14ac:dyDescent="0.25">
      <c r="A105" t="s">
        <v>968</v>
      </c>
      <c r="B105" t="s">
        <v>63</v>
      </c>
      <c r="C105" t="s">
        <v>6</v>
      </c>
      <c r="D105" t="s">
        <v>6</v>
      </c>
      <c r="E105" t="s">
        <v>63</v>
      </c>
      <c r="F105" t="s">
        <v>2</v>
      </c>
      <c r="G105" t="s">
        <v>3</v>
      </c>
      <c r="H105" t="s">
        <v>1006</v>
      </c>
      <c r="I105" t="s">
        <v>348</v>
      </c>
      <c r="J105" t="s">
        <v>499</v>
      </c>
      <c r="K105" t="s">
        <v>40</v>
      </c>
      <c r="L105" t="s">
        <v>40</v>
      </c>
      <c r="M105" t="s">
        <v>40</v>
      </c>
      <c r="N105" t="s">
        <v>40</v>
      </c>
      <c r="O105" t="s">
        <v>6</v>
      </c>
      <c r="P105" t="s">
        <v>1012</v>
      </c>
      <c r="Q105" t="s">
        <v>6</v>
      </c>
      <c r="R105" t="s">
        <v>6</v>
      </c>
      <c r="S105" t="s">
        <v>1013</v>
      </c>
      <c r="T105" t="s">
        <v>411</v>
      </c>
      <c r="U105" t="s">
        <v>411</v>
      </c>
      <c r="V105" t="s">
        <v>507</v>
      </c>
      <c r="W105" t="s">
        <v>630</v>
      </c>
      <c r="X105" s="8">
        <f>IF(ISNUMBER(MATCH(fields[argot_field],issuesfield[field],0)),COUNTIF(issuesfield[field],fields[argot_field]),0)</f>
        <v>0</v>
      </c>
      <c r="Y105">
        <f>IF(ISNUMBER(MATCH(fields[argot_field],mappings[field],0)),COUNTIF(mappings[field],fields[argot_field]),0)</f>
        <v>1</v>
      </c>
      <c r="Z105" t="s">
        <v>2</v>
      </c>
      <c r="AA105" t="s">
        <v>6</v>
      </c>
    </row>
    <row r="106" spans="1:27" x14ac:dyDescent="0.25">
      <c r="A106" t="s">
        <v>965</v>
      </c>
      <c r="B106" t="s">
        <v>63</v>
      </c>
      <c r="C106" t="s">
        <v>6</v>
      </c>
      <c r="D106" t="s">
        <v>6</v>
      </c>
      <c r="E106" t="s">
        <v>63</v>
      </c>
      <c r="F106" t="s">
        <v>2</v>
      </c>
      <c r="G106" t="s">
        <v>3</v>
      </c>
      <c r="H106" t="s">
        <v>1006</v>
      </c>
      <c r="I106" t="s">
        <v>348</v>
      </c>
      <c r="J106" t="s">
        <v>40</v>
      </c>
      <c r="K106" t="s">
        <v>40</v>
      </c>
      <c r="L106" t="s">
        <v>40</v>
      </c>
      <c r="M106" t="s">
        <v>40</v>
      </c>
      <c r="N106" t="s">
        <v>1008</v>
      </c>
      <c r="O106" t="s">
        <v>6</v>
      </c>
      <c r="P106" t="s">
        <v>1010</v>
      </c>
      <c r="Q106" t="s">
        <v>6</v>
      </c>
      <c r="R106" t="s">
        <v>6</v>
      </c>
      <c r="S106" t="s">
        <v>1013</v>
      </c>
      <c r="T106" t="s">
        <v>411</v>
      </c>
      <c r="U106" t="s">
        <v>411</v>
      </c>
      <c r="V106" t="s">
        <v>507</v>
      </c>
      <c r="W106" t="s">
        <v>630</v>
      </c>
      <c r="X106" s="8">
        <f>IF(ISNUMBER(MATCH(fields[argot_field],issuesfield[field],0)),COUNTIF(issuesfield[field],fields[argot_field]),0)</f>
        <v>0</v>
      </c>
      <c r="Y106">
        <f>IF(ISNUMBER(MATCH(fields[argot_field],mappings[field],0)),COUNTIF(mappings[field],fields[argot_field]),0)</f>
        <v>4</v>
      </c>
      <c r="Z106" t="s">
        <v>2</v>
      </c>
      <c r="AA106" t="s">
        <v>6</v>
      </c>
    </row>
    <row r="107" spans="1:27" x14ac:dyDescent="0.25">
      <c r="A107" t="s">
        <v>966</v>
      </c>
      <c r="B107" t="s">
        <v>63</v>
      </c>
      <c r="C107" t="s">
        <v>6</v>
      </c>
      <c r="D107" t="s">
        <v>6</v>
      </c>
      <c r="E107" t="s">
        <v>63</v>
      </c>
      <c r="F107" t="s">
        <v>2</v>
      </c>
      <c r="G107" t="s">
        <v>3</v>
      </c>
      <c r="H107" t="s">
        <v>1006</v>
      </c>
      <c r="I107" t="s">
        <v>349</v>
      </c>
      <c r="J107" t="s">
        <v>499</v>
      </c>
      <c r="K107" t="s">
        <v>40</v>
      </c>
      <c r="L107" t="s">
        <v>40</v>
      </c>
      <c r="M107" t="s">
        <v>40</v>
      </c>
      <c r="N107" t="s">
        <v>1008</v>
      </c>
      <c r="O107" t="s">
        <v>6</v>
      </c>
      <c r="P107" t="s">
        <v>1011</v>
      </c>
      <c r="Q107" t="s">
        <v>6</v>
      </c>
      <c r="R107" t="s">
        <v>6</v>
      </c>
      <c r="S107" t="s">
        <v>1013</v>
      </c>
      <c r="T107" t="s">
        <v>411</v>
      </c>
      <c r="U107" t="s">
        <v>411</v>
      </c>
      <c r="V107" t="s">
        <v>507</v>
      </c>
      <c r="W107" t="s">
        <v>630</v>
      </c>
      <c r="X107" s="8">
        <f>IF(ISNUMBER(MATCH(fields[argot_field],issuesfield[field],0)),COUNTIF(issuesfield[field],fields[argot_field]),0)</f>
        <v>0</v>
      </c>
      <c r="Y107">
        <f>IF(ISNUMBER(MATCH(fields[argot_field],mappings[field],0)),COUNTIF(mappings[field],fields[argot_field]),0)</f>
        <v>4</v>
      </c>
      <c r="Z107" t="s">
        <v>2</v>
      </c>
      <c r="AA107" t="s">
        <v>6</v>
      </c>
    </row>
    <row r="108" spans="1:27" x14ac:dyDescent="0.25">
      <c r="A108" t="s">
        <v>1171</v>
      </c>
      <c r="B108" t="s">
        <v>1004</v>
      </c>
      <c r="C108" t="s">
        <v>6</v>
      </c>
      <c r="D108" t="s">
        <v>6</v>
      </c>
      <c r="E108" t="s">
        <v>63</v>
      </c>
      <c r="F108" t="s">
        <v>2</v>
      </c>
      <c r="G108" t="s">
        <v>2</v>
      </c>
      <c r="H108" t="s">
        <v>40</v>
      </c>
      <c r="I108" t="s">
        <v>347</v>
      </c>
      <c r="J108" t="s">
        <v>40</v>
      </c>
      <c r="K108" t="s">
        <v>40</v>
      </c>
      <c r="L108" t="s">
        <v>40</v>
      </c>
      <c r="M108" t="s">
        <v>40</v>
      </c>
      <c r="N108" t="s">
        <v>1173</v>
      </c>
      <c r="O108" t="s">
        <v>6</v>
      </c>
      <c r="P108" t="s">
        <v>1174</v>
      </c>
      <c r="Q108" t="s">
        <v>40</v>
      </c>
      <c r="R108" t="s">
        <v>40</v>
      </c>
      <c r="S108" t="s">
        <v>500</v>
      </c>
      <c r="T108" t="s">
        <v>411</v>
      </c>
      <c r="U108" t="s">
        <v>411</v>
      </c>
      <c r="V108" t="s">
        <v>507</v>
      </c>
      <c r="W108" t="s">
        <v>630</v>
      </c>
      <c r="X108" s="8">
        <f>IF(ISNUMBER(MATCH(fields[argot_field],issuesfield[field],0)),COUNTIF(issuesfield[field],fields[argot_field]),0)</f>
        <v>0</v>
      </c>
      <c r="Y108">
        <f>IF(ISNUMBER(MATCH(fields[argot_field],mappings[field],0)),COUNTIF(mappings[field],fields[argot_field]),0)</f>
        <v>1</v>
      </c>
    </row>
    <row r="109" spans="1:27" ht="15.75" customHeight="1" x14ac:dyDescent="0.25">
      <c r="A109" t="s">
        <v>1068</v>
      </c>
      <c r="B109" t="s">
        <v>1004</v>
      </c>
      <c r="C109" t="s">
        <v>6</v>
      </c>
      <c r="D109" t="s">
        <v>6</v>
      </c>
      <c r="E109" t="s">
        <v>63</v>
      </c>
      <c r="F109" t="s">
        <v>2</v>
      </c>
      <c r="G109" t="s">
        <v>2</v>
      </c>
      <c r="H109" t="s">
        <v>40</v>
      </c>
      <c r="I109" t="s">
        <v>347</v>
      </c>
      <c r="J109" t="s">
        <v>40</v>
      </c>
      <c r="K109" t="s">
        <v>3</v>
      </c>
      <c r="L109" t="s">
        <v>40</v>
      </c>
      <c r="M109" t="s">
        <v>40</v>
      </c>
      <c r="N109" t="s">
        <v>1069</v>
      </c>
      <c r="O109" t="s">
        <v>40</v>
      </c>
      <c r="P109" t="s">
        <v>1070</v>
      </c>
      <c r="Q109" t="s">
        <v>6</v>
      </c>
      <c r="R109" t="s">
        <v>40</v>
      </c>
      <c r="S109" t="s">
        <v>500</v>
      </c>
      <c r="T109" t="s">
        <v>411</v>
      </c>
      <c r="U109" t="s">
        <v>411</v>
      </c>
      <c r="V109" t="s">
        <v>507</v>
      </c>
      <c r="W109" t="s">
        <v>630</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1033</v>
      </c>
      <c r="B110" t="s">
        <v>1004</v>
      </c>
      <c r="C110" t="s">
        <v>6</v>
      </c>
      <c r="D110" t="s">
        <v>6</v>
      </c>
      <c r="E110" t="s">
        <v>63</v>
      </c>
      <c r="F110" t="s">
        <v>2</v>
      </c>
      <c r="G110" t="s">
        <v>2</v>
      </c>
      <c r="H110" t="s">
        <v>40</v>
      </c>
      <c r="I110" t="s">
        <v>347</v>
      </c>
      <c r="J110" t="s">
        <v>40</v>
      </c>
      <c r="K110" t="s">
        <v>3</v>
      </c>
      <c r="L110" t="s">
        <v>40</v>
      </c>
      <c r="M110" t="s">
        <v>40</v>
      </c>
      <c r="N110" t="s">
        <v>1034</v>
      </c>
      <c r="O110" t="s">
        <v>6</v>
      </c>
      <c r="P110" t="s">
        <v>1035</v>
      </c>
      <c r="Q110" t="s">
        <v>1036</v>
      </c>
      <c r="R110" t="s">
        <v>40</v>
      </c>
      <c r="S110" t="s">
        <v>1037</v>
      </c>
      <c r="T110" t="s">
        <v>411</v>
      </c>
      <c r="U110" t="s">
        <v>411</v>
      </c>
      <c r="V110" t="s">
        <v>507</v>
      </c>
      <c r="W110" t="s">
        <v>1038</v>
      </c>
      <c r="X110" s="8">
        <f>IF(ISNUMBER(MATCH(fields[argot_field],issuesfield[field],0)),COUNTIF(issuesfield[field],fields[argot_field]),0)</f>
        <v>0</v>
      </c>
      <c r="Y110">
        <f>IF(ISNUMBER(MATCH(fields[argot_field],mappings[field],0)),COUNTIF(mappings[field],fields[argot_field]),0)</f>
        <v>1</v>
      </c>
    </row>
    <row r="111" spans="1:27" x14ac:dyDescent="0.25">
      <c r="A111" t="s">
        <v>982</v>
      </c>
      <c r="B111" t="s">
        <v>63</v>
      </c>
      <c r="C111" t="s">
        <v>6</v>
      </c>
      <c r="D111" t="s">
        <v>6</v>
      </c>
      <c r="E111" t="s">
        <v>63</v>
      </c>
      <c r="F111" t="s">
        <v>2</v>
      </c>
      <c r="G111" t="s">
        <v>2</v>
      </c>
      <c r="H111" t="s">
        <v>40</v>
      </c>
      <c r="I111" t="s">
        <v>347</v>
      </c>
      <c r="J111" t="s">
        <v>40</v>
      </c>
      <c r="K111" t="s">
        <v>3</v>
      </c>
      <c r="L111" t="s">
        <v>40</v>
      </c>
      <c r="M111" t="s">
        <v>40</v>
      </c>
      <c r="N111" t="s">
        <v>40</v>
      </c>
      <c r="O111" t="s">
        <v>40</v>
      </c>
      <c r="P111" t="s">
        <v>983</v>
      </c>
      <c r="Q111" t="s">
        <v>6</v>
      </c>
      <c r="R111" t="s">
        <v>40</v>
      </c>
      <c r="S111" t="s">
        <v>984</v>
      </c>
      <c r="T111" t="s">
        <v>411</v>
      </c>
      <c r="U111" t="s">
        <v>411</v>
      </c>
      <c r="V111" t="s">
        <v>507</v>
      </c>
      <c r="W111" t="s">
        <v>630</v>
      </c>
      <c r="X111" s="8">
        <f>IF(ISNUMBER(MATCH(fields[argot_field],issuesfield[field],0)),COUNTIF(issuesfield[field],fields[argot_field]),0)</f>
        <v>0</v>
      </c>
      <c r="Y111">
        <f>IF(ISNUMBER(MATCH(fields[argot_field],mappings[field],0)),COUNTIF(mappings[field],fields[argot_field]),0)</f>
        <v>0</v>
      </c>
      <c r="Z111" t="s">
        <v>2</v>
      </c>
      <c r="AA111" t="s">
        <v>2</v>
      </c>
    </row>
    <row r="112" spans="1:27" x14ac:dyDescent="0.25">
      <c r="A112" t="s">
        <v>989</v>
      </c>
      <c r="B112" t="s">
        <v>63</v>
      </c>
      <c r="C112" t="s">
        <v>6</v>
      </c>
      <c r="D112" t="s">
        <v>6</v>
      </c>
      <c r="E112" t="s">
        <v>63</v>
      </c>
      <c r="F112" t="s">
        <v>2</v>
      </c>
      <c r="G112" t="s">
        <v>2</v>
      </c>
      <c r="H112" t="s">
        <v>982</v>
      </c>
      <c r="I112" t="s">
        <v>348</v>
      </c>
      <c r="J112" t="s">
        <v>40</v>
      </c>
      <c r="K112" t="s">
        <v>40</v>
      </c>
      <c r="L112" t="s">
        <v>40</v>
      </c>
      <c r="M112" t="s">
        <v>40</v>
      </c>
      <c r="N112" t="s">
        <v>986</v>
      </c>
      <c r="O112" t="s">
        <v>40</v>
      </c>
      <c r="P112" t="s">
        <v>991</v>
      </c>
      <c r="Q112" t="s">
        <v>6</v>
      </c>
      <c r="R112" t="s">
        <v>40</v>
      </c>
      <c r="S112" t="s">
        <v>40</v>
      </c>
      <c r="T112" t="s">
        <v>411</v>
      </c>
      <c r="U112" t="s">
        <v>411</v>
      </c>
      <c r="V112" t="s">
        <v>507</v>
      </c>
      <c r="W112" t="s">
        <v>630</v>
      </c>
      <c r="X112" s="8">
        <f>IF(ISNUMBER(MATCH(fields[argot_field],issuesfield[field],0)),COUNTIF(issuesfield[field],fields[argot_field]),0)</f>
        <v>0</v>
      </c>
      <c r="Y112">
        <f>IF(ISNUMBER(MATCH(fields[argot_field],mappings[field],0)),COUNTIF(mappings[field],fields[argot_field]),0)</f>
        <v>1</v>
      </c>
      <c r="Z112" t="s">
        <v>2</v>
      </c>
      <c r="AA112" t="s">
        <v>2</v>
      </c>
    </row>
    <row r="113" spans="1:27" x14ac:dyDescent="0.25">
      <c r="A113" t="s">
        <v>985</v>
      </c>
      <c r="B113" t="s">
        <v>63</v>
      </c>
      <c r="C113" t="s">
        <v>6</v>
      </c>
      <c r="D113" t="s">
        <v>6</v>
      </c>
      <c r="E113" t="s">
        <v>63</v>
      </c>
      <c r="F113" t="s">
        <v>2</v>
      </c>
      <c r="G113" t="s">
        <v>2</v>
      </c>
      <c r="H113" t="s">
        <v>982</v>
      </c>
      <c r="I113" t="s">
        <v>349</v>
      </c>
      <c r="J113" t="s">
        <v>524</v>
      </c>
      <c r="K113" t="s">
        <v>40</v>
      </c>
      <c r="L113" t="s">
        <v>40</v>
      </c>
      <c r="M113" t="s">
        <v>40</v>
      </c>
      <c r="N113" t="s">
        <v>986</v>
      </c>
      <c r="O113" t="s">
        <v>40</v>
      </c>
      <c r="P113" t="s">
        <v>990</v>
      </c>
      <c r="Q113" t="s">
        <v>6</v>
      </c>
      <c r="R113" t="s">
        <v>40</v>
      </c>
      <c r="S113" t="s">
        <v>40</v>
      </c>
      <c r="T113" t="s">
        <v>411</v>
      </c>
      <c r="U113" t="s">
        <v>411</v>
      </c>
      <c r="V113" t="s">
        <v>507</v>
      </c>
      <c r="W113" t="s">
        <v>630</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993</v>
      </c>
      <c r="B114" t="s">
        <v>1004</v>
      </c>
      <c r="C114" t="s">
        <v>6</v>
      </c>
      <c r="D114" t="s">
        <v>6</v>
      </c>
      <c r="E114" t="s">
        <v>63</v>
      </c>
      <c r="F114" t="s">
        <v>2</v>
      </c>
      <c r="G114" t="s">
        <v>2</v>
      </c>
      <c r="H114" t="s">
        <v>40</v>
      </c>
      <c r="I114" t="s">
        <v>347</v>
      </c>
      <c r="J114" t="s">
        <v>524</v>
      </c>
      <c r="K114" t="s">
        <v>3</v>
      </c>
      <c r="L114" t="s">
        <v>40</v>
      </c>
      <c r="M114" t="s">
        <v>40</v>
      </c>
      <c r="N114" t="s">
        <v>994</v>
      </c>
      <c r="O114" t="s">
        <v>40</v>
      </c>
      <c r="P114" t="s">
        <v>995</v>
      </c>
      <c r="Q114" t="s">
        <v>6</v>
      </c>
      <c r="R114" t="s">
        <v>40</v>
      </c>
      <c r="S114" t="s">
        <v>996</v>
      </c>
      <c r="T114" t="s">
        <v>411</v>
      </c>
      <c r="U114" t="s">
        <v>411</v>
      </c>
      <c r="V114" t="s">
        <v>507</v>
      </c>
      <c r="W114" t="s">
        <v>630</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1071</v>
      </c>
      <c r="B115" t="s">
        <v>63</v>
      </c>
      <c r="C115" t="s">
        <v>6</v>
      </c>
      <c r="D115" t="s">
        <v>6</v>
      </c>
      <c r="E115" t="s">
        <v>63</v>
      </c>
      <c r="F115" t="s">
        <v>2</v>
      </c>
      <c r="G115" t="s">
        <v>2</v>
      </c>
      <c r="H115" t="s">
        <v>40</v>
      </c>
      <c r="I115" t="s">
        <v>347</v>
      </c>
      <c r="J115" t="s">
        <v>40</v>
      </c>
      <c r="K115" t="s">
        <v>3</v>
      </c>
      <c r="L115" t="s">
        <v>40</v>
      </c>
      <c r="M115" t="s">
        <v>40</v>
      </c>
      <c r="N115" t="s">
        <v>40</v>
      </c>
      <c r="O115" t="s">
        <v>6</v>
      </c>
      <c r="P115" t="s">
        <v>756</v>
      </c>
      <c r="Q115" t="s">
        <v>6</v>
      </c>
      <c r="R115" t="s">
        <v>40</v>
      </c>
      <c r="S115" t="s">
        <v>757</v>
      </c>
      <c r="T115" t="s">
        <v>411</v>
      </c>
      <c r="U115" t="s">
        <v>411</v>
      </c>
      <c r="V115" t="s">
        <v>507</v>
      </c>
      <c r="W115" t="s">
        <v>630</v>
      </c>
      <c r="X115" s="8">
        <f>IF(ISNUMBER(MATCH(fields[argot_field],issuesfield[field],0)),COUNTIF(issuesfield[field],fields[argot_field]),0)</f>
        <v>0</v>
      </c>
      <c r="Y115">
        <f>IF(ISNUMBER(MATCH(fields[argot_field],mappings[field],0)),COUNTIF(mappings[field],fields[argot_field]),0)</f>
        <v>0</v>
      </c>
    </row>
    <row r="116" spans="1:27" x14ac:dyDescent="0.25">
      <c r="A116" t="s">
        <v>1085</v>
      </c>
      <c r="B116" t="s">
        <v>63</v>
      </c>
      <c r="C116" t="s">
        <v>6</v>
      </c>
      <c r="D116" t="s">
        <v>6</v>
      </c>
      <c r="E116" t="s">
        <v>63</v>
      </c>
      <c r="F116" t="s">
        <v>2</v>
      </c>
      <c r="G116" t="s">
        <v>2</v>
      </c>
      <c r="H116" t="s">
        <v>1071</v>
      </c>
      <c r="I116" t="s">
        <v>348</v>
      </c>
      <c r="J116" t="s">
        <v>611</v>
      </c>
      <c r="K116" t="s">
        <v>40</v>
      </c>
      <c r="L116" t="s">
        <v>40</v>
      </c>
      <c r="M116" t="s">
        <v>40</v>
      </c>
      <c r="N116" t="s">
        <v>40</v>
      </c>
      <c r="O116" t="s">
        <v>6</v>
      </c>
      <c r="P116" t="s">
        <v>961</v>
      </c>
      <c r="Q116" t="s">
        <v>40</v>
      </c>
      <c r="R116" t="s">
        <v>40</v>
      </c>
      <c r="S116" t="s">
        <v>40</v>
      </c>
      <c r="T116" t="s">
        <v>411</v>
      </c>
      <c r="U116" t="s">
        <v>411</v>
      </c>
      <c r="V116" t="s">
        <v>507</v>
      </c>
      <c r="W116" t="s">
        <v>630</v>
      </c>
      <c r="X116" s="8">
        <f>IF(ISNUMBER(MATCH(fields[argot_field],issuesfield[field],0)),COUNTIF(issuesfield[field],fields[argot_field]),0)</f>
        <v>0</v>
      </c>
      <c r="Y116">
        <f>IF(ISNUMBER(MATCH(fields[argot_field],mappings[field],0)),COUNTIF(mappings[field],fields[argot_field]),0)</f>
        <v>4</v>
      </c>
    </row>
    <row r="117" spans="1:27" x14ac:dyDescent="0.25">
      <c r="A117" t="s">
        <v>1074</v>
      </c>
      <c r="B117" t="s">
        <v>63</v>
      </c>
      <c r="C117" t="s">
        <v>6</v>
      </c>
      <c r="D117" t="s">
        <v>6</v>
      </c>
      <c r="E117" t="s">
        <v>63</v>
      </c>
      <c r="F117" t="s">
        <v>2</v>
      </c>
      <c r="G117" t="s">
        <v>2</v>
      </c>
      <c r="H117" t="s">
        <v>1071</v>
      </c>
      <c r="I117" t="s">
        <v>348</v>
      </c>
      <c r="J117" t="s">
        <v>499</v>
      </c>
      <c r="K117" t="s">
        <v>40</v>
      </c>
      <c r="L117" t="s">
        <v>40</v>
      </c>
      <c r="M117" t="s">
        <v>40</v>
      </c>
      <c r="N117" t="s">
        <v>40</v>
      </c>
      <c r="O117" t="s">
        <v>6</v>
      </c>
      <c r="P117" t="s">
        <v>1076</v>
      </c>
      <c r="Q117" t="s">
        <v>40</v>
      </c>
      <c r="R117" t="s">
        <v>529</v>
      </c>
      <c r="S117" t="s">
        <v>40</v>
      </c>
      <c r="T117" t="s">
        <v>411</v>
      </c>
      <c r="U117" t="s">
        <v>411</v>
      </c>
      <c r="V117" t="s">
        <v>507</v>
      </c>
      <c r="W117" t="s">
        <v>630</v>
      </c>
      <c r="X117" s="8">
        <f>IF(ISNUMBER(MATCH(fields[argot_field],issuesfield[field],0)),COUNTIF(issuesfield[field],fields[argot_field]),0)</f>
        <v>0</v>
      </c>
      <c r="Y117">
        <f>IF(ISNUMBER(MATCH(fields[argot_field],mappings[field],0)),COUNTIF(mappings[field],fields[argot_field]),0)</f>
        <v>1</v>
      </c>
    </row>
    <row r="118" spans="1:27" x14ac:dyDescent="0.25">
      <c r="A118" t="s">
        <v>1075</v>
      </c>
      <c r="B118" t="s">
        <v>63</v>
      </c>
      <c r="C118" t="s">
        <v>6</v>
      </c>
      <c r="D118" t="s">
        <v>6</v>
      </c>
      <c r="E118" t="s">
        <v>63</v>
      </c>
      <c r="F118" t="s">
        <v>2</v>
      </c>
      <c r="G118" t="s">
        <v>2</v>
      </c>
      <c r="H118" t="s">
        <v>1071</v>
      </c>
      <c r="I118" t="s">
        <v>348</v>
      </c>
      <c r="J118" t="s">
        <v>611</v>
      </c>
      <c r="K118" t="s">
        <v>40</v>
      </c>
      <c r="L118" t="s">
        <v>40</v>
      </c>
      <c r="M118" t="s">
        <v>40</v>
      </c>
      <c r="N118" t="s">
        <v>753</v>
      </c>
      <c r="O118" t="s">
        <v>6</v>
      </c>
      <c r="P118" t="s">
        <v>1010</v>
      </c>
      <c r="Q118" t="s">
        <v>40</v>
      </c>
      <c r="R118" t="s">
        <v>40</v>
      </c>
      <c r="S118" t="s">
        <v>40</v>
      </c>
      <c r="T118" t="s">
        <v>411</v>
      </c>
      <c r="U118" t="s">
        <v>411</v>
      </c>
      <c r="V118" t="s">
        <v>507</v>
      </c>
      <c r="W118" t="s">
        <v>630</v>
      </c>
      <c r="X118" s="8">
        <f>IF(ISNUMBER(MATCH(fields[argot_field],issuesfield[field],0)),COUNTIF(issuesfield[field],fields[argot_field]),0)</f>
        <v>0</v>
      </c>
      <c r="Y118">
        <f>IF(ISNUMBER(MATCH(fields[argot_field],mappings[field],0)),COUNTIF(mappings[field],fields[argot_field]),0)</f>
        <v>8</v>
      </c>
    </row>
    <row r="119" spans="1:27" x14ac:dyDescent="0.25">
      <c r="A119" t="s">
        <v>1072</v>
      </c>
      <c r="B119" t="s">
        <v>63</v>
      </c>
      <c r="C119" t="s">
        <v>6</v>
      </c>
      <c r="D119" t="s">
        <v>6</v>
      </c>
      <c r="E119" t="s">
        <v>63</v>
      </c>
      <c r="F119" t="s">
        <v>2</v>
      </c>
      <c r="G119" t="s">
        <v>2</v>
      </c>
      <c r="H119" t="s">
        <v>1071</v>
      </c>
      <c r="I119" t="s">
        <v>349</v>
      </c>
      <c r="J119" t="s">
        <v>40</v>
      </c>
      <c r="K119" t="s">
        <v>40</v>
      </c>
      <c r="L119" t="s">
        <v>40</v>
      </c>
      <c r="M119" t="s">
        <v>40</v>
      </c>
      <c r="N119" t="s">
        <v>753</v>
      </c>
      <c r="O119" t="s">
        <v>6</v>
      </c>
      <c r="P119" t="s">
        <v>1073</v>
      </c>
      <c r="Q119" t="s">
        <v>40</v>
      </c>
      <c r="R119" t="s">
        <v>40</v>
      </c>
      <c r="S119" t="s">
        <v>40</v>
      </c>
      <c r="T119" t="s">
        <v>411</v>
      </c>
      <c r="U119" t="s">
        <v>411</v>
      </c>
      <c r="V119" t="s">
        <v>507</v>
      </c>
      <c r="W119" t="s">
        <v>630</v>
      </c>
      <c r="X119" s="8">
        <f>IF(ISNUMBER(MATCH(fields[argot_field],issuesfield[field],0)),COUNTIF(issuesfield[field],fields[argot_field]),0)</f>
        <v>0</v>
      </c>
      <c r="Y119">
        <f>IF(ISNUMBER(MATCH(fields[argot_field],mappings[field],0)),COUNTIF(mappings[field],fields[argot_field]),0)</f>
        <v>3</v>
      </c>
    </row>
    <row r="120" spans="1:27" x14ac:dyDescent="0.25">
      <c r="A120" t="s">
        <v>1001</v>
      </c>
      <c r="B120" t="s">
        <v>1004</v>
      </c>
      <c r="C120" t="s">
        <v>6</v>
      </c>
      <c r="D120" t="s">
        <v>6</v>
      </c>
      <c r="E120" t="s">
        <v>63</v>
      </c>
      <c r="F120" t="s">
        <v>2</v>
      </c>
      <c r="G120" t="s">
        <v>2</v>
      </c>
      <c r="H120" t="s">
        <v>40</v>
      </c>
      <c r="I120" t="s">
        <v>347</v>
      </c>
      <c r="J120" t="s">
        <v>611</v>
      </c>
      <c r="K120" t="s">
        <v>3</v>
      </c>
      <c r="L120" t="s">
        <v>40</v>
      </c>
      <c r="M120" t="s">
        <v>40</v>
      </c>
      <c r="N120" t="s">
        <v>1005</v>
      </c>
      <c r="O120" t="s">
        <v>40</v>
      </c>
      <c r="P120" t="s">
        <v>1002</v>
      </c>
      <c r="Q120" t="s">
        <v>6</v>
      </c>
      <c r="R120" t="s">
        <v>40</v>
      </c>
      <c r="S120" t="s">
        <v>40</v>
      </c>
      <c r="T120" t="s">
        <v>411</v>
      </c>
      <c r="U120" t="s">
        <v>411</v>
      </c>
      <c r="V120" t="s">
        <v>507</v>
      </c>
      <c r="W120" t="s">
        <v>630</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998</v>
      </c>
      <c r="B121" t="s">
        <v>1004</v>
      </c>
      <c r="C121" t="s">
        <v>6</v>
      </c>
      <c r="D121" t="s">
        <v>6</v>
      </c>
      <c r="E121" t="s">
        <v>63</v>
      </c>
      <c r="F121" t="s">
        <v>2</v>
      </c>
      <c r="G121" t="s">
        <v>2</v>
      </c>
      <c r="H121" t="s">
        <v>40</v>
      </c>
      <c r="I121" t="s">
        <v>347</v>
      </c>
      <c r="J121" t="s">
        <v>611</v>
      </c>
      <c r="K121" t="s">
        <v>3</v>
      </c>
      <c r="L121" t="s">
        <v>40</v>
      </c>
      <c r="M121" t="s">
        <v>40</v>
      </c>
      <c r="N121" t="s">
        <v>999</v>
      </c>
      <c r="O121" t="s">
        <v>40</v>
      </c>
      <c r="P121" t="s">
        <v>1000</v>
      </c>
      <c r="Q121" t="s">
        <v>6</v>
      </c>
      <c r="R121" t="s">
        <v>40</v>
      </c>
      <c r="S121" t="s">
        <v>40</v>
      </c>
      <c r="T121" t="s">
        <v>411</v>
      </c>
      <c r="U121" t="s">
        <v>411</v>
      </c>
      <c r="V121" t="s">
        <v>507</v>
      </c>
      <c r="W121" t="s">
        <v>630</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1127</v>
      </c>
      <c r="B122" t="s">
        <v>63</v>
      </c>
      <c r="C122" t="s">
        <v>6</v>
      </c>
      <c r="D122" t="s">
        <v>6</v>
      </c>
      <c r="E122" t="s">
        <v>63</v>
      </c>
      <c r="F122" t="s">
        <v>2</v>
      </c>
      <c r="G122" t="s">
        <v>2</v>
      </c>
      <c r="H122" t="s">
        <v>2</v>
      </c>
      <c r="I122" t="s">
        <v>347</v>
      </c>
      <c r="J122" t="s">
        <v>40</v>
      </c>
      <c r="K122" t="s">
        <v>3</v>
      </c>
      <c r="L122" t="s">
        <v>40</v>
      </c>
      <c r="M122" t="s">
        <v>40</v>
      </c>
      <c r="N122" t="s">
        <v>729</v>
      </c>
      <c r="O122" t="s">
        <v>6</v>
      </c>
      <c r="P122" t="s">
        <v>1132</v>
      </c>
      <c r="Q122" t="s">
        <v>40</v>
      </c>
      <c r="R122" t="s">
        <v>40</v>
      </c>
      <c r="S122" t="s">
        <v>500</v>
      </c>
      <c r="T122" t="s">
        <v>411</v>
      </c>
      <c r="U122" t="s">
        <v>411</v>
      </c>
      <c r="V122" t="s">
        <v>507</v>
      </c>
      <c r="W122" t="s">
        <v>630</v>
      </c>
      <c r="X122" s="8">
        <f>IF(ISNUMBER(MATCH(fields[argot_field],issuesfield[field],0)),COUNTIF(issuesfield[field],fields[argot_field]),0)</f>
        <v>0</v>
      </c>
      <c r="Y122">
        <f>IF(ISNUMBER(MATCH(fields[argot_field],mappings[field],0)),COUNTIF(mappings[field],fields[argot_field]),0)</f>
        <v>0</v>
      </c>
      <c r="Z122" t="s">
        <v>2</v>
      </c>
      <c r="AA122" t="s">
        <v>6</v>
      </c>
    </row>
    <row r="123" spans="1:27" x14ac:dyDescent="0.25">
      <c r="A123" t="s">
        <v>1128</v>
      </c>
      <c r="B123" t="s">
        <v>63</v>
      </c>
      <c r="C123" t="s">
        <v>6</v>
      </c>
      <c r="D123" t="s">
        <v>6</v>
      </c>
      <c r="E123" t="s">
        <v>63</v>
      </c>
      <c r="F123" t="s">
        <v>2</v>
      </c>
      <c r="G123" t="s">
        <v>2</v>
      </c>
      <c r="H123" t="s">
        <v>1127</v>
      </c>
      <c r="I123" t="s">
        <v>348</v>
      </c>
      <c r="J123" t="s">
        <v>611</v>
      </c>
      <c r="K123" t="s">
        <v>40</v>
      </c>
      <c r="L123" t="s">
        <v>40</v>
      </c>
      <c r="M123" t="s">
        <v>40</v>
      </c>
      <c r="N123" t="s">
        <v>40</v>
      </c>
      <c r="O123" t="s">
        <v>6</v>
      </c>
      <c r="P123" t="s">
        <v>961</v>
      </c>
      <c r="Q123" t="s">
        <v>40</v>
      </c>
      <c r="R123" t="s">
        <v>40</v>
      </c>
      <c r="S123" t="s">
        <v>40</v>
      </c>
      <c r="T123" t="s">
        <v>411</v>
      </c>
      <c r="U123" t="s">
        <v>411</v>
      </c>
      <c r="V123" t="s">
        <v>507</v>
      </c>
      <c r="W123" t="s">
        <v>630</v>
      </c>
      <c r="X123" s="8">
        <f>IF(ISNUMBER(MATCH(fields[argot_field],issuesfield[field],0)),COUNTIF(issuesfield[field],fields[argot_field]),0)</f>
        <v>0</v>
      </c>
      <c r="Y123">
        <f>IF(ISNUMBER(MATCH(fields[argot_field],mappings[field],0)),COUNTIF(mappings[field],fields[argot_field]),0)</f>
        <v>3</v>
      </c>
    </row>
    <row r="124" spans="1:27" x14ac:dyDescent="0.25">
      <c r="A124" t="s">
        <v>1129</v>
      </c>
      <c r="B124" t="s">
        <v>63</v>
      </c>
      <c r="C124" t="s">
        <v>6</v>
      </c>
      <c r="D124" t="s">
        <v>6</v>
      </c>
      <c r="E124" t="s">
        <v>63</v>
      </c>
      <c r="F124" t="s">
        <v>2</v>
      </c>
      <c r="G124" t="s">
        <v>2</v>
      </c>
      <c r="H124" t="s">
        <v>1127</v>
      </c>
      <c r="I124" t="s">
        <v>348</v>
      </c>
      <c r="J124" t="s">
        <v>499</v>
      </c>
      <c r="K124" t="s">
        <v>40</v>
      </c>
      <c r="L124" t="s">
        <v>40</v>
      </c>
      <c r="M124" t="s">
        <v>40</v>
      </c>
      <c r="N124" t="s">
        <v>40</v>
      </c>
      <c r="O124" t="s">
        <v>6</v>
      </c>
      <c r="P124" t="s">
        <v>963</v>
      </c>
      <c r="Q124" t="s">
        <v>40</v>
      </c>
      <c r="R124" t="s">
        <v>6</v>
      </c>
      <c r="S124" t="s">
        <v>504</v>
      </c>
      <c r="T124" t="s">
        <v>411</v>
      </c>
      <c r="U124" t="s">
        <v>411</v>
      </c>
      <c r="V124" t="s">
        <v>507</v>
      </c>
      <c r="W124" t="s">
        <v>630</v>
      </c>
      <c r="X124" s="8">
        <f>IF(ISNUMBER(MATCH(fields[argot_field],issuesfield[field],0)),COUNTIF(issuesfield[field],fields[argot_field]),0)</f>
        <v>0</v>
      </c>
      <c r="Y124">
        <f>IF(ISNUMBER(MATCH(fields[argot_field],mappings[field],0)),COUNTIF(mappings[field],fields[argot_field]),0)</f>
        <v>2</v>
      </c>
      <c r="Z124" t="s">
        <v>2</v>
      </c>
      <c r="AA124" t="s">
        <v>6</v>
      </c>
    </row>
    <row r="125" spans="1:27" x14ac:dyDescent="0.25">
      <c r="A125" t="s">
        <v>1130</v>
      </c>
      <c r="B125" t="s">
        <v>63</v>
      </c>
      <c r="C125" t="s">
        <v>6</v>
      </c>
      <c r="D125" t="s">
        <v>6</v>
      </c>
      <c r="E125" t="s">
        <v>63</v>
      </c>
      <c r="F125" t="s">
        <v>2</v>
      </c>
      <c r="G125" t="s">
        <v>2</v>
      </c>
      <c r="H125" t="s">
        <v>1127</v>
      </c>
      <c r="I125" t="s">
        <v>348</v>
      </c>
      <c r="J125" t="s">
        <v>611</v>
      </c>
      <c r="K125" t="s">
        <v>40</v>
      </c>
      <c r="L125" t="s">
        <v>40</v>
      </c>
      <c r="M125" t="s">
        <v>40</v>
      </c>
      <c r="N125" t="s">
        <v>1133</v>
      </c>
      <c r="O125" t="s">
        <v>6</v>
      </c>
      <c r="P125" t="s">
        <v>510</v>
      </c>
      <c r="Q125" t="s">
        <v>40</v>
      </c>
      <c r="R125" t="s">
        <v>40</v>
      </c>
      <c r="S125" t="s">
        <v>500</v>
      </c>
      <c r="T125" t="s">
        <v>411</v>
      </c>
      <c r="U125" t="s">
        <v>411</v>
      </c>
      <c r="V125" t="s">
        <v>507</v>
      </c>
      <c r="W125" t="s">
        <v>630</v>
      </c>
      <c r="X125" s="8">
        <f>IF(ISNUMBER(MATCH(fields[argot_field],issuesfield[field],0)),COUNTIF(issuesfield[field],fields[argot_field]),0)</f>
        <v>0</v>
      </c>
      <c r="Y125">
        <f>IF(ISNUMBER(MATCH(fields[argot_field],mappings[field],0)),COUNTIF(mappings[field],fields[argot_field]),0)</f>
        <v>5</v>
      </c>
      <c r="Z125" t="s">
        <v>2</v>
      </c>
      <c r="AA125" t="s">
        <v>6</v>
      </c>
    </row>
    <row r="126" spans="1:27" x14ac:dyDescent="0.25">
      <c r="A126" t="s">
        <v>1131</v>
      </c>
      <c r="B126" t="s">
        <v>63</v>
      </c>
      <c r="C126" t="s">
        <v>6</v>
      </c>
      <c r="D126" t="s">
        <v>6</v>
      </c>
      <c r="E126" t="s">
        <v>63</v>
      </c>
      <c r="F126" t="s">
        <v>2</v>
      </c>
      <c r="G126" t="s">
        <v>2</v>
      </c>
      <c r="H126" t="s">
        <v>1127</v>
      </c>
      <c r="I126" t="s">
        <v>349</v>
      </c>
      <c r="J126" t="s">
        <v>611</v>
      </c>
      <c r="K126" t="s">
        <v>40</v>
      </c>
      <c r="L126" t="s">
        <v>40</v>
      </c>
      <c r="M126" t="s">
        <v>40</v>
      </c>
      <c r="N126" t="s">
        <v>1133</v>
      </c>
      <c r="O126" t="s">
        <v>6</v>
      </c>
      <c r="P126" t="s">
        <v>962</v>
      </c>
      <c r="Q126" t="s">
        <v>40</v>
      </c>
      <c r="R126" t="s">
        <v>40</v>
      </c>
      <c r="S126" t="s">
        <v>500</v>
      </c>
      <c r="T126" t="s">
        <v>411</v>
      </c>
      <c r="U126" t="s">
        <v>411</v>
      </c>
      <c r="V126" t="s">
        <v>507</v>
      </c>
      <c r="W126" t="s">
        <v>630</v>
      </c>
      <c r="X126" s="8">
        <f>IF(ISNUMBER(MATCH(fields[argot_field],issuesfield[field],0)),COUNTIF(issuesfield[field],fields[argot_field]),0)</f>
        <v>0</v>
      </c>
      <c r="Y126">
        <f>IF(ISNUMBER(MATCH(fields[argot_field],mappings[field],0)),COUNTIF(mappings[field],fields[argot_field]),0)</f>
        <v>2</v>
      </c>
      <c r="Z126" t="s">
        <v>2</v>
      </c>
      <c r="AA126" t="s">
        <v>6</v>
      </c>
    </row>
    <row r="127" spans="1:27" x14ac:dyDescent="0.25">
      <c r="A127" t="s">
        <v>987</v>
      </c>
      <c r="B127" t="s">
        <v>1004</v>
      </c>
      <c r="C127" t="s">
        <v>6</v>
      </c>
      <c r="D127" t="s">
        <v>6</v>
      </c>
      <c r="E127" t="s">
        <v>63</v>
      </c>
      <c r="F127" t="s">
        <v>2</v>
      </c>
      <c r="G127" t="s">
        <v>2</v>
      </c>
      <c r="H127" t="s">
        <v>40</v>
      </c>
      <c r="I127" t="s">
        <v>347</v>
      </c>
      <c r="J127" t="s">
        <v>499</v>
      </c>
      <c r="K127" t="s">
        <v>3</v>
      </c>
      <c r="L127" t="s">
        <v>40</v>
      </c>
      <c r="M127" t="s">
        <v>40</v>
      </c>
      <c r="N127" t="s">
        <v>980</v>
      </c>
      <c r="O127" t="s">
        <v>40</v>
      </c>
      <c r="P127" t="s">
        <v>1064</v>
      </c>
      <c r="Q127" t="s">
        <v>6</v>
      </c>
      <c r="R127" t="s">
        <v>40</v>
      </c>
      <c r="S127" t="s">
        <v>997</v>
      </c>
      <c r="T127" t="s">
        <v>411</v>
      </c>
      <c r="U127" t="s">
        <v>411</v>
      </c>
      <c r="V127" t="s">
        <v>507</v>
      </c>
      <c r="W127" t="s">
        <v>630</v>
      </c>
      <c r="X127" s="8">
        <f>IF(ISNUMBER(MATCH(fields[argot_field],issuesfield[field],0)),COUNTIF(issuesfield[field],fields[argot_field]),0)</f>
        <v>0</v>
      </c>
      <c r="Y127">
        <f>IF(ISNUMBER(MATCH(fields[argot_field],mappings[field],0)),COUNTIF(mappings[field],fields[argot_field]),0)</f>
        <v>2</v>
      </c>
      <c r="Z127" t="s">
        <v>2</v>
      </c>
      <c r="AA127" t="s">
        <v>2</v>
      </c>
    </row>
    <row r="128" spans="1:27" x14ac:dyDescent="0.25">
      <c r="A128" t="s">
        <v>391</v>
      </c>
      <c r="B128" t="s">
        <v>6</v>
      </c>
      <c r="C128" s="21" t="s">
        <v>560</v>
      </c>
      <c r="D128" s="21" t="s">
        <v>561</v>
      </c>
      <c r="E128" t="s">
        <v>63</v>
      </c>
      <c r="F128" t="s">
        <v>2</v>
      </c>
      <c r="G128" t="s">
        <v>2</v>
      </c>
      <c r="H128" t="s">
        <v>40</v>
      </c>
      <c r="I128" t="s">
        <v>347</v>
      </c>
      <c r="J128" t="s">
        <v>499</v>
      </c>
      <c r="K128" t="s">
        <v>3</v>
      </c>
      <c r="L128" t="s">
        <v>40</v>
      </c>
      <c r="M128" t="s">
        <v>40</v>
      </c>
      <c r="N128" t="s">
        <v>563</v>
      </c>
      <c r="O128" t="s">
        <v>733</v>
      </c>
      <c r="P128" t="s">
        <v>562</v>
      </c>
      <c r="Q128" t="s">
        <v>6</v>
      </c>
      <c r="R128" t="s">
        <v>6</v>
      </c>
      <c r="S128" t="s">
        <v>563</v>
      </c>
      <c r="T128" t="s">
        <v>40</v>
      </c>
      <c r="U128" t="s">
        <v>40</v>
      </c>
      <c r="V128" t="s">
        <v>507</v>
      </c>
      <c r="W128" t="s">
        <v>564</v>
      </c>
      <c r="X128" s="8">
        <f>IF(ISNUMBER(MATCH(fields[argot_field],issuesfield[field],0)),COUNTIF(issuesfield[field],fields[argot_field]),0)</f>
        <v>1</v>
      </c>
      <c r="Y128">
        <f>IF(ISNUMBER(MATCH(fields[argot_field],mappings[field],0)),COUNTIF(mappings[field],fields[argot_field]),0)</f>
        <v>1</v>
      </c>
      <c r="Z128" t="s">
        <v>3</v>
      </c>
      <c r="AA128" t="s">
        <v>6</v>
      </c>
    </row>
    <row r="129" spans="1:27" x14ac:dyDescent="0.25">
      <c r="A129" t="s">
        <v>1124</v>
      </c>
      <c r="B129" t="s">
        <v>1004</v>
      </c>
      <c r="C129" t="s">
        <v>6</v>
      </c>
      <c r="D129" t="s">
        <v>6</v>
      </c>
      <c r="E129" t="s">
        <v>63</v>
      </c>
      <c r="F129" t="s">
        <v>2</v>
      </c>
      <c r="G129" t="s">
        <v>2</v>
      </c>
      <c r="H129" t="s">
        <v>40</v>
      </c>
      <c r="I129" t="s">
        <v>347</v>
      </c>
      <c r="J129" t="s">
        <v>611</v>
      </c>
      <c r="K129" t="s">
        <v>3</v>
      </c>
      <c r="L129" t="s">
        <v>40</v>
      </c>
      <c r="M129" t="s">
        <v>40</v>
      </c>
      <c r="N129" t="s">
        <v>1125</v>
      </c>
      <c r="O129" t="s">
        <v>40</v>
      </c>
      <c r="P129" t="s">
        <v>1126</v>
      </c>
      <c r="Q129" t="s">
        <v>6</v>
      </c>
      <c r="R129" t="s">
        <v>40</v>
      </c>
      <c r="S129" t="s">
        <v>500</v>
      </c>
      <c r="T129" t="s">
        <v>411</v>
      </c>
      <c r="U129" t="s">
        <v>411</v>
      </c>
      <c r="V129" t="s">
        <v>507</v>
      </c>
      <c r="W129" t="s">
        <v>630</v>
      </c>
      <c r="X129" s="8">
        <f>IF(ISNUMBER(MATCH(fields[argot_field],issuesfield[field],0)),COUNTIF(issuesfield[field],fields[argot_field]),0)</f>
        <v>0</v>
      </c>
      <c r="Y129">
        <f>IF(ISNUMBER(MATCH(fields[argot_field],mappings[field],0)),COUNTIF(mappings[field],fields[argot_field]),0)</f>
        <v>1</v>
      </c>
      <c r="Z129" t="s">
        <v>2</v>
      </c>
      <c r="AA129" t="s">
        <v>2</v>
      </c>
    </row>
    <row r="130" spans="1:27" x14ac:dyDescent="0.25">
      <c r="A130" t="s">
        <v>890</v>
      </c>
      <c r="B130" t="s">
        <v>1004</v>
      </c>
      <c r="C130" t="s">
        <v>6</v>
      </c>
      <c r="D130" t="s">
        <v>6</v>
      </c>
      <c r="E130" t="s">
        <v>63</v>
      </c>
      <c r="F130" t="s">
        <v>3</v>
      </c>
      <c r="G130" t="s">
        <v>2</v>
      </c>
      <c r="H130" t="s">
        <v>40</v>
      </c>
      <c r="I130" t="s">
        <v>347</v>
      </c>
      <c r="J130" t="s">
        <v>40</v>
      </c>
      <c r="K130" t="s">
        <v>3</v>
      </c>
      <c r="L130" t="s">
        <v>40</v>
      </c>
      <c r="M130" t="s">
        <v>40</v>
      </c>
      <c r="N130" t="s">
        <v>891</v>
      </c>
      <c r="O130" t="s">
        <v>6</v>
      </c>
      <c r="P130" t="s">
        <v>892</v>
      </c>
      <c r="Q130" t="s">
        <v>6</v>
      </c>
      <c r="R130" t="s">
        <v>40</v>
      </c>
      <c r="S130" t="s">
        <v>893</v>
      </c>
      <c r="T130" t="s">
        <v>411</v>
      </c>
      <c r="U130" t="s">
        <v>411</v>
      </c>
      <c r="V130" t="s">
        <v>507</v>
      </c>
      <c r="W130" t="s">
        <v>630</v>
      </c>
      <c r="X130" s="8">
        <f>IF(ISNUMBER(MATCH(fields[argot_field],issuesfield[field],0)),COUNTIF(issuesfield[field],fields[argot_field]),0)</f>
        <v>0</v>
      </c>
      <c r="Y130">
        <f>IF(ISNUMBER(MATCH(fields[argot_field],mappings[field],0)),COUNTIF(mappings[field],fields[argot_field]),0)</f>
        <v>1</v>
      </c>
    </row>
    <row r="131" spans="1:27" x14ac:dyDescent="0.25">
      <c r="A131" t="s">
        <v>390</v>
      </c>
      <c r="B131" t="s">
        <v>6</v>
      </c>
      <c r="C131" s="21" t="s">
        <v>558</v>
      </c>
      <c r="D131" s="21" t="s">
        <v>559</v>
      </c>
      <c r="E131" t="s">
        <v>63</v>
      </c>
      <c r="F131" t="s">
        <v>2</v>
      </c>
      <c r="G131" t="s">
        <v>2</v>
      </c>
      <c r="H131" t="s">
        <v>40</v>
      </c>
      <c r="I131" t="s">
        <v>347</v>
      </c>
      <c r="J131" t="s">
        <v>499</v>
      </c>
      <c r="K131" t="s">
        <v>3</v>
      </c>
      <c r="L131" t="s">
        <v>40</v>
      </c>
      <c r="M131" t="s">
        <v>40</v>
      </c>
      <c r="N131" t="s">
        <v>735</v>
      </c>
      <c r="O131" t="s">
        <v>736</v>
      </c>
      <c r="P131" t="s">
        <v>552</v>
      </c>
      <c r="Q131" t="s">
        <v>6</v>
      </c>
      <c r="R131" t="s">
        <v>6</v>
      </c>
      <c r="S131" t="s">
        <v>553</v>
      </c>
      <c r="T131" t="s">
        <v>40</v>
      </c>
      <c r="U131" t="s">
        <v>40</v>
      </c>
      <c r="V131" t="s">
        <v>507</v>
      </c>
      <c r="W131" t="s">
        <v>554</v>
      </c>
      <c r="X131" s="8">
        <f>IF(ISNUMBER(MATCH(fields[argot_field],issuesfield[field],0)),COUNTIF(issuesfield[field],fields[argot_field]),0)</f>
        <v>0</v>
      </c>
      <c r="Y131">
        <f>IF(ISNUMBER(MATCH(fields[argot_field],mappings[field],0)),COUNTIF(mappings[field],fields[argot_field]),0)</f>
        <v>1</v>
      </c>
      <c r="Z131" t="s">
        <v>3</v>
      </c>
      <c r="AA131" t="s">
        <v>6</v>
      </c>
    </row>
    <row r="132" spans="1:27" x14ac:dyDescent="0.25">
      <c r="A132" t="s">
        <v>976</v>
      </c>
      <c r="B132" t="s">
        <v>1004</v>
      </c>
      <c r="C132" s="21" t="s">
        <v>6</v>
      </c>
      <c r="D132" s="21" t="s">
        <v>6</v>
      </c>
      <c r="E132" t="s">
        <v>63</v>
      </c>
      <c r="F132" t="s">
        <v>2</v>
      </c>
      <c r="G132" t="s">
        <v>2</v>
      </c>
      <c r="H132" t="s">
        <v>40</v>
      </c>
      <c r="I132" t="s">
        <v>347</v>
      </c>
      <c r="J132" t="s">
        <v>499</v>
      </c>
      <c r="K132" t="s">
        <v>3</v>
      </c>
      <c r="L132" t="s">
        <v>40</v>
      </c>
      <c r="M132" t="s">
        <v>40</v>
      </c>
      <c r="N132" t="s">
        <v>80</v>
      </c>
      <c r="O132" t="s">
        <v>1062</v>
      </c>
      <c r="P132" t="s">
        <v>977</v>
      </c>
      <c r="Q132" t="s">
        <v>6</v>
      </c>
      <c r="R132" t="s">
        <v>40</v>
      </c>
      <c r="S132" t="s">
        <v>504</v>
      </c>
      <c r="T132" t="s">
        <v>411</v>
      </c>
      <c r="U132" t="s">
        <v>411</v>
      </c>
      <c r="V132" t="s">
        <v>507</v>
      </c>
      <c r="W132" t="s">
        <v>630</v>
      </c>
      <c r="X132" s="8">
        <f>IF(ISNUMBER(MATCH(fields[argot_field],issuesfield[field],0)),COUNTIF(issuesfield[field],fields[argot_field]),0)</f>
        <v>0</v>
      </c>
      <c r="Y132">
        <f>IF(ISNUMBER(MATCH(fields[argot_field],mappings[field],0)),COUNTIF(mappings[field],fields[argot_field]),0)</f>
        <v>1</v>
      </c>
      <c r="Z132" t="s">
        <v>2</v>
      </c>
      <c r="AA132" t="s">
        <v>2</v>
      </c>
    </row>
    <row r="133" spans="1:27" x14ac:dyDescent="0.25">
      <c r="A133" t="s">
        <v>309</v>
      </c>
      <c r="B133" t="s">
        <v>6</v>
      </c>
      <c r="C133" t="s">
        <v>6</v>
      </c>
      <c r="D133" t="s">
        <v>6</v>
      </c>
      <c r="E133" t="s">
        <v>310</v>
      </c>
      <c r="F133" t="s">
        <v>2</v>
      </c>
      <c r="G133" t="s">
        <v>3</v>
      </c>
      <c r="H133" t="s">
        <v>40</v>
      </c>
      <c r="I133" t="s">
        <v>348</v>
      </c>
      <c r="J133" t="s">
        <v>40</v>
      </c>
      <c r="K133" t="s">
        <v>40</v>
      </c>
      <c r="L133" t="s">
        <v>40</v>
      </c>
      <c r="M133" t="s">
        <v>40</v>
      </c>
      <c r="N133" t="s">
        <v>40</v>
      </c>
      <c r="O133" t="s">
        <v>6</v>
      </c>
      <c r="P133" t="s">
        <v>374</v>
      </c>
      <c r="Q133" t="s">
        <v>6</v>
      </c>
      <c r="R133" t="s">
        <v>40</v>
      </c>
      <c r="S133" t="s">
        <v>40</v>
      </c>
      <c r="T133" t="s">
        <v>6</v>
      </c>
      <c r="U133" t="s">
        <v>40</v>
      </c>
      <c r="V133" t="s">
        <v>6</v>
      </c>
      <c r="W133" t="s">
        <v>6</v>
      </c>
      <c r="X133" s="8">
        <f>IF(ISNUMBER(MATCH(fields[argot_field],issuesfield[field],0)),COUNTIF(issuesfield[field],fields[argot_field]),0)</f>
        <v>0</v>
      </c>
      <c r="Y133">
        <f>IF(ISNUMBER(MATCH(fields[argot_field],mappings[field],0)),COUNTIF(mappings[field],fields[argot_field]),0)</f>
        <v>0</v>
      </c>
      <c r="Z133" t="s">
        <v>3</v>
      </c>
      <c r="AA133" t="s">
        <v>6</v>
      </c>
    </row>
    <row r="134" spans="1:27" x14ac:dyDescent="0.25">
      <c r="A134" t="s">
        <v>590</v>
      </c>
      <c r="B134" t="s">
        <v>6</v>
      </c>
      <c r="C134" t="s">
        <v>6</v>
      </c>
      <c r="D134" t="s">
        <v>6</v>
      </c>
      <c r="E134" t="s">
        <v>310</v>
      </c>
      <c r="F134" t="s">
        <v>2</v>
      </c>
      <c r="G134" t="s">
        <v>3</v>
      </c>
      <c r="H134" t="s">
        <v>309</v>
      </c>
      <c r="I134" t="s">
        <v>347</v>
      </c>
      <c r="J134" t="s">
        <v>526</v>
      </c>
      <c r="K134" t="s">
        <v>40</v>
      </c>
      <c r="L134" t="s">
        <v>40</v>
      </c>
      <c r="M134" t="s">
        <v>40</v>
      </c>
      <c r="N134" t="s">
        <v>40</v>
      </c>
      <c r="O134" t="s">
        <v>6</v>
      </c>
      <c r="P134" t="s">
        <v>314</v>
      </c>
      <c r="Q134" t="s">
        <v>315</v>
      </c>
      <c r="R134" t="s">
        <v>6</v>
      </c>
      <c r="S134" t="s">
        <v>40</v>
      </c>
      <c r="T134" t="s">
        <v>40</v>
      </c>
      <c r="U134" t="s">
        <v>316</v>
      </c>
      <c r="V134" t="s">
        <v>648</v>
      </c>
      <c r="W134" t="s">
        <v>6</v>
      </c>
      <c r="X134" s="8">
        <f>IF(ISNUMBER(MATCH(fields[argot_field],issuesfield[field],0)),COUNTIF(issuesfield[field],fields[argot_field]),0)</f>
        <v>0</v>
      </c>
      <c r="Y134">
        <f>IF(ISNUMBER(MATCH(fields[argot_field],mappings[field],0)),COUNTIF(mappings[field],fields[argot_field]),0)</f>
        <v>1</v>
      </c>
      <c r="Z134" t="s">
        <v>3</v>
      </c>
      <c r="AA134" t="s">
        <v>6</v>
      </c>
    </row>
    <row r="135" spans="1:27" x14ac:dyDescent="0.25">
      <c r="A135" t="s">
        <v>591</v>
      </c>
      <c r="B135" t="s">
        <v>6</v>
      </c>
      <c r="C135" t="s">
        <v>6</v>
      </c>
      <c r="D135" t="s">
        <v>6</v>
      </c>
      <c r="E135" t="s">
        <v>310</v>
      </c>
      <c r="F135" t="s">
        <v>2</v>
      </c>
      <c r="G135" t="s">
        <v>3</v>
      </c>
      <c r="H135" t="s">
        <v>309</v>
      </c>
      <c r="I135" t="s">
        <v>348</v>
      </c>
      <c r="J135" t="s">
        <v>526</v>
      </c>
      <c r="K135" t="s">
        <v>40</v>
      </c>
      <c r="L135" t="s">
        <v>40</v>
      </c>
      <c r="M135" t="s">
        <v>40</v>
      </c>
      <c r="N135" t="s">
        <v>737</v>
      </c>
      <c r="O135" t="s">
        <v>6</v>
      </c>
      <c r="P135" t="s">
        <v>311</v>
      </c>
      <c r="Q135" t="s">
        <v>6</v>
      </c>
      <c r="R135" t="s">
        <v>6</v>
      </c>
      <c r="S135" t="s">
        <v>312</v>
      </c>
      <c r="T135" t="s">
        <v>40</v>
      </c>
      <c r="U135" t="s">
        <v>313</v>
      </c>
      <c r="V135" t="s">
        <v>648</v>
      </c>
      <c r="W135" t="s">
        <v>6</v>
      </c>
      <c r="X135" s="8">
        <f>IF(ISNUMBER(MATCH(fields[argot_field],issuesfield[field],0)),COUNTIF(issuesfield[field],fields[argot_field]),0)</f>
        <v>0</v>
      </c>
      <c r="Y135">
        <f>IF(ISNUMBER(MATCH(fields[argot_field],mappings[field],0)),COUNTIF(mappings[field],fields[argot_field]),0)</f>
        <v>3</v>
      </c>
      <c r="Z135" t="s">
        <v>3</v>
      </c>
      <c r="AA135" t="s">
        <v>6</v>
      </c>
    </row>
    <row r="136" spans="1:27" x14ac:dyDescent="0.25">
      <c r="A136" t="s">
        <v>496</v>
      </c>
      <c r="B136" t="s">
        <v>6</v>
      </c>
      <c r="C136" t="s">
        <v>6</v>
      </c>
      <c r="D136" t="s">
        <v>6</v>
      </c>
      <c r="E136" t="s">
        <v>497</v>
      </c>
      <c r="F136" t="s">
        <v>2</v>
      </c>
      <c r="G136" t="s">
        <v>2</v>
      </c>
      <c r="H136" t="s">
        <v>40</v>
      </c>
      <c r="I136" t="s">
        <v>347</v>
      </c>
      <c r="J136" t="s">
        <v>40</v>
      </c>
      <c r="K136" t="s">
        <v>3</v>
      </c>
      <c r="L136" t="s">
        <v>40</v>
      </c>
      <c r="M136" t="s">
        <v>40</v>
      </c>
      <c r="N136" t="s">
        <v>738</v>
      </c>
      <c r="O136" t="s">
        <v>6</v>
      </c>
      <c r="P136" t="s">
        <v>739</v>
      </c>
      <c r="Q136" t="s">
        <v>740</v>
      </c>
      <c r="R136" t="s">
        <v>40</v>
      </c>
      <c r="S136" t="s">
        <v>741</v>
      </c>
      <c r="T136" t="s">
        <v>40</v>
      </c>
      <c r="U136" t="s">
        <v>6</v>
      </c>
      <c r="V136" t="s">
        <v>648</v>
      </c>
      <c r="W136" t="s">
        <v>742</v>
      </c>
      <c r="X136" s="8">
        <f>IF(ISNUMBER(MATCH(fields[argot_field],issuesfield[field],0)),COUNTIF(issuesfield[field],fields[argot_field]),0)</f>
        <v>0</v>
      </c>
      <c r="Y136">
        <f>IF(ISNUMBER(MATCH(fields[argot_field],mappings[field],0)),COUNTIF(mappings[field],fields[argot_field]),0)</f>
        <v>1</v>
      </c>
      <c r="Z136" t="s">
        <v>2</v>
      </c>
      <c r="AA136" t="s">
        <v>6</v>
      </c>
    </row>
    <row r="137" spans="1:27" x14ac:dyDescent="0.25">
      <c r="A137" t="s">
        <v>1024</v>
      </c>
      <c r="B137" t="s">
        <v>6</v>
      </c>
      <c r="C137" t="s">
        <v>6</v>
      </c>
      <c r="D137" t="s">
        <v>6</v>
      </c>
      <c r="E137" t="s">
        <v>1018</v>
      </c>
      <c r="F137" t="s">
        <v>2</v>
      </c>
      <c r="G137" t="s">
        <v>2</v>
      </c>
      <c r="H137" t="s">
        <v>40</v>
      </c>
      <c r="I137" t="s">
        <v>1025</v>
      </c>
      <c r="J137" t="s">
        <v>1026</v>
      </c>
      <c r="K137" t="s">
        <v>40</v>
      </c>
      <c r="L137" t="s">
        <v>1027</v>
      </c>
      <c r="M137" t="s">
        <v>80</v>
      </c>
      <c r="N137" t="s">
        <v>80</v>
      </c>
      <c r="O137" t="s">
        <v>1028</v>
      </c>
      <c r="P137" t="s">
        <v>1029</v>
      </c>
      <c r="Q137" t="s">
        <v>6</v>
      </c>
      <c r="R137" t="s">
        <v>40</v>
      </c>
      <c r="S137" t="s">
        <v>1022</v>
      </c>
      <c r="T137" t="s">
        <v>1031</v>
      </c>
      <c r="U137" t="s">
        <v>6</v>
      </c>
      <c r="V137" t="s">
        <v>648</v>
      </c>
      <c r="W137" t="s">
        <v>1032</v>
      </c>
      <c r="X137" s="8">
        <f>IF(ISNUMBER(MATCH(fields[argot_field],issuesfield[field],0)),COUNTIF(issuesfield[field],fields[argot_field]),0)</f>
        <v>0</v>
      </c>
      <c r="Y137">
        <f>IF(ISNUMBER(MATCH(fields[argot_field],mappings[field],0)),COUNTIF(mappings[field],fields[argot_field]),0)</f>
        <v>0</v>
      </c>
    </row>
    <row r="138" spans="1:27" x14ac:dyDescent="0.25">
      <c r="A138" t="s">
        <v>398</v>
      </c>
      <c r="B138" t="s">
        <v>6</v>
      </c>
      <c r="C138" s="21" t="s">
        <v>745</v>
      </c>
      <c r="D138" s="21" t="s">
        <v>745</v>
      </c>
      <c r="E138" t="s">
        <v>397</v>
      </c>
      <c r="F138" t="s">
        <v>2</v>
      </c>
      <c r="G138" t="s">
        <v>2</v>
      </c>
      <c r="H138" t="s">
        <v>40</v>
      </c>
      <c r="I138" t="s">
        <v>347</v>
      </c>
      <c r="J138" t="s">
        <v>527</v>
      </c>
      <c r="K138" t="s">
        <v>40</v>
      </c>
      <c r="L138" t="s">
        <v>40</v>
      </c>
      <c r="M138" t="s">
        <v>40</v>
      </c>
      <c r="N138" t="s">
        <v>40</v>
      </c>
      <c r="O138" t="s">
        <v>6</v>
      </c>
      <c r="P138" t="s">
        <v>403</v>
      </c>
      <c r="Q138" t="s">
        <v>40</v>
      </c>
      <c r="R138" t="s">
        <v>6</v>
      </c>
      <c r="S138" t="s">
        <v>417</v>
      </c>
      <c r="T138" t="s">
        <v>40</v>
      </c>
      <c r="U138" t="s">
        <v>40</v>
      </c>
      <c r="V138" t="s">
        <v>404</v>
      </c>
      <c r="W138" t="s">
        <v>746</v>
      </c>
      <c r="X138" s="8">
        <f>IF(ISNUMBER(MATCH(fields[argot_field],issuesfield[field],0)),COUNTIF(issuesfield[field],fields[argot_field]),0)</f>
        <v>0</v>
      </c>
      <c r="Y138">
        <f>IF(ISNUMBER(MATCH(fields[argot_field],mappings[field],0)),COUNTIF(mappings[field],fields[argot_field]),0)</f>
        <v>2</v>
      </c>
      <c r="Z138" t="s">
        <v>3</v>
      </c>
      <c r="AA138" t="s">
        <v>6</v>
      </c>
    </row>
    <row r="139" spans="1:27" x14ac:dyDescent="0.25">
      <c r="A139" t="s">
        <v>368</v>
      </c>
      <c r="B139" t="s">
        <v>6</v>
      </c>
      <c r="C139" s="21" t="s">
        <v>747</v>
      </c>
      <c r="D139" s="21" t="s">
        <v>747</v>
      </c>
      <c r="E139" t="s">
        <v>748</v>
      </c>
      <c r="F139" t="s">
        <v>2</v>
      </c>
      <c r="G139" t="s">
        <v>2</v>
      </c>
      <c r="H139" t="s">
        <v>40</v>
      </c>
      <c r="I139" t="s">
        <v>370</v>
      </c>
      <c r="J139" t="s">
        <v>749</v>
      </c>
      <c r="K139" t="s">
        <v>40</v>
      </c>
      <c r="L139" t="s">
        <v>750</v>
      </c>
      <c r="M139" t="s">
        <v>40</v>
      </c>
      <c r="N139" t="s">
        <v>40</v>
      </c>
      <c r="O139" t="s">
        <v>751</v>
      </c>
      <c r="P139" t="s">
        <v>371</v>
      </c>
      <c r="Q139" t="s">
        <v>752</v>
      </c>
      <c r="R139" t="s">
        <v>40</v>
      </c>
      <c r="S139" t="s">
        <v>372</v>
      </c>
      <c r="T139" t="s">
        <v>40</v>
      </c>
      <c r="U139" t="s">
        <v>373</v>
      </c>
      <c r="V139" t="s">
        <v>648</v>
      </c>
      <c r="W139" t="s">
        <v>6</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t="s">
        <v>815</v>
      </c>
      <c r="B140" t="s">
        <v>6</v>
      </c>
      <c r="C140" t="s">
        <v>6</v>
      </c>
      <c r="D140" t="s">
        <v>6</v>
      </c>
      <c r="E140" t="s">
        <v>498</v>
      </c>
      <c r="F140" t="s">
        <v>3</v>
      </c>
      <c r="G140" t="s">
        <v>2</v>
      </c>
      <c r="H140" t="s">
        <v>40</v>
      </c>
      <c r="I140" t="s">
        <v>347</v>
      </c>
      <c r="J140" t="s">
        <v>810</v>
      </c>
      <c r="K140" t="s">
        <v>3</v>
      </c>
      <c r="L140" t="s">
        <v>40</v>
      </c>
      <c r="M140" t="s">
        <v>40</v>
      </c>
      <c r="N140" t="s">
        <v>753</v>
      </c>
      <c r="O140" t="s">
        <v>6</v>
      </c>
      <c r="P140" t="s">
        <v>521</v>
      </c>
      <c r="Q140" t="s">
        <v>522</v>
      </c>
      <c r="R140" t="s">
        <v>529</v>
      </c>
      <c r="S140" t="s">
        <v>754</v>
      </c>
      <c r="T140" t="s">
        <v>816</v>
      </c>
      <c r="U140" t="s">
        <v>6</v>
      </c>
      <c r="V140" t="s">
        <v>523</v>
      </c>
      <c r="W140" t="s">
        <v>755</v>
      </c>
      <c r="X140" s="8">
        <f>IF(ISNUMBER(MATCH(fields[argot_field],issuesfield[field],0)),COUNTIF(issuesfield[field],fields[argot_field]),0)</f>
        <v>0</v>
      </c>
      <c r="Y140">
        <f>IF(ISNUMBER(MATCH(fields[argot_field],mappings[field],0)),COUNTIF(mappings[field],fields[argot_field]),0)</f>
        <v>0</v>
      </c>
      <c r="Z140" t="s">
        <v>6</v>
      </c>
      <c r="AA140" t="s">
        <v>6</v>
      </c>
    </row>
    <row r="141" spans="1:27" x14ac:dyDescent="0.25">
      <c r="A141" t="s">
        <v>174</v>
      </c>
      <c r="B141" t="s">
        <v>6</v>
      </c>
      <c r="C141" t="s">
        <v>6</v>
      </c>
      <c r="D141" t="s">
        <v>6</v>
      </c>
      <c r="E141" t="s">
        <v>1018</v>
      </c>
      <c r="F141" t="s">
        <v>2</v>
      </c>
      <c r="G141" t="s">
        <v>2</v>
      </c>
      <c r="H141" t="s">
        <v>40</v>
      </c>
      <c r="I141" t="s">
        <v>1025</v>
      </c>
      <c r="J141" t="s">
        <v>1019</v>
      </c>
      <c r="K141" t="s">
        <v>40</v>
      </c>
      <c r="L141" t="s">
        <v>1020</v>
      </c>
      <c r="M141" t="s">
        <v>80</v>
      </c>
      <c r="N141" t="s">
        <v>80</v>
      </c>
      <c r="O141" t="s">
        <v>1028</v>
      </c>
      <c r="P141" t="s">
        <v>1021</v>
      </c>
      <c r="Q141" t="s">
        <v>6</v>
      </c>
      <c r="R141" t="s">
        <v>40</v>
      </c>
      <c r="S141" t="s">
        <v>1022</v>
      </c>
      <c r="T141" t="s">
        <v>1030</v>
      </c>
      <c r="U141" t="s">
        <v>6</v>
      </c>
      <c r="V141" t="s">
        <v>648</v>
      </c>
      <c r="W141" t="s">
        <v>1023</v>
      </c>
      <c r="X141" s="8">
        <f>IF(ISNUMBER(MATCH(fields[argot_field],issuesfield[field],0)),COUNTIF(issuesfield[field],fields[argot_field]),0)</f>
        <v>1</v>
      </c>
      <c r="Y141">
        <f>IF(ISNUMBER(MATCH(fields[argot_field],mappings[field],0)),COUNTIF(mappings[field],fields[argot_field]),0)</f>
        <v>0</v>
      </c>
    </row>
    <row r="142" spans="1:27" x14ac:dyDescent="0.25">
      <c r="A142" t="s">
        <v>358</v>
      </c>
      <c r="B142" t="s">
        <v>6</v>
      </c>
      <c r="C142" t="s">
        <v>6</v>
      </c>
      <c r="D142" t="s">
        <v>6</v>
      </c>
      <c r="E142" t="s">
        <v>310</v>
      </c>
      <c r="F142" t="s">
        <v>2</v>
      </c>
      <c r="G142" t="s">
        <v>3</v>
      </c>
      <c r="H142" t="s">
        <v>40</v>
      </c>
      <c r="I142" t="s">
        <v>348</v>
      </c>
      <c r="J142" t="s">
        <v>40</v>
      </c>
      <c r="K142" t="s">
        <v>40</v>
      </c>
      <c r="L142" t="s">
        <v>40</v>
      </c>
      <c r="M142" t="s">
        <v>40</v>
      </c>
      <c r="N142" t="s">
        <v>40</v>
      </c>
      <c r="O142" t="s">
        <v>6</v>
      </c>
      <c r="P142" t="s">
        <v>359</v>
      </c>
      <c r="Q142" t="s">
        <v>360</v>
      </c>
      <c r="R142" t="s">
        <v>40</v>
      </c>
      <c r="S142" t="s">
        <v>361</v>
      </c>
      <c r="T142" t="s">
        <v>6</v>
      </c>
      <c r="U142" t="s">
        <v>6</v>
      </c>
      <c r="V142" t="s">
        <v>6</v>
      </c>
      <c r="W142" t="s">
        <v>6</v>
      </c>
      <c r="X142" s="8">
        <f>IF(ISNUMBER(MATCH(fields[argot_field],issuesfield[field],0)),COUNTIF(issuesfield[field],fields[argot_field]),0)</f>
        <v>2</v>
      </c>
      <c r="Y142">
        <f>IF(ISNUMBER(MATCH(fields[argot_field],mappings[field],0)),COUNTIF(mappings[field],fields[argot_field]),0)</f>
        <v>2</v>
      </c>
      <c r="Z142" t="s">
        <v>6</v>
      </c>
      <c r="AA142" t="s">
        <v>6</v>
      </c>
    </row>
    <row r="143" spans="1:27" x14ac:dyDescent="0.25">
      <c r="A143" t="s">
        <v>796</v>
      </c>
      <c r="B143" t="s">
        <v>6</v>
      </c>
      <c r="C143" t="s">
        <v>6</v>
      </c>
      <c r="D143" t="s">
        <v>6</v>
      </c>
      <c r="E143" t="s">
        <v>908</v>
      </c>
      <c r="F143" t="s">
        <v>3</v>
      </c>
      <c r="G143" t="s">
        <v>2</v>
      </c>
      <c r="H143" t="s">
        <v>40</v>
      </c>
      <c r="I143" t="s">
        <v>347</v>
      </c>
      <c r="J143" t="s">
        <v>40</v>
      </c>
      <c r="K143" t="s">
        <v>3</v>
      </c>
      <c r="L143" t="s">
        <v>40</v>
      </c>
      <c r="M143" t="s">
        <v>40</v>
      </c>
      <c r="N143" t="s">
        <v>915</v>
      </c>
      <c r="O143" t="s">
        <v>918</v>
      </c>
      <c r="P143" t="s">
        <v>919</v>
      </c>
      <c r="Q143" t="s">
        <v>920</v>
      </c>
      <c r="R143" t="s">
        <v>6</v>
      </c>
      <c r="S143" t="s">
        <v>905</v>
      </c>
      <c r="U143" t="s">
        <v>6</v>
      </c>
      <c r="V143" t="s">
        <v>523</v>
      </c>
      <c r="W143" t="s">
        <v>928</v>
      </c>
      <c r="X143" s="8">
        <f>IF(ISNUMBER(MATCH(fields[argot_field],issuesfield[field],0)),COUNTIF(issuesfield[field],fields[argot_field]),0)</f>
        <v>0</v>
      </c>
      <c r="Y143">
        <f>IF(ISNUMBER(MATCH(fields[argot_field],mappings[field],0)),COUNTIF(mappings[field],fields[argot_field]),0)</f>
        <v>0</v>
      </c>
    </row>
    <row r="144" spans="1:27" x14ac:dyDescent="0.25">
      <c r="A144" t="s">
        <v>911</v>
      </c>
      <c r="B144" t="s">
        <v>6</v>
      </c>
      <c r="C144" t="s">
        <v>6</v>
      </c>
      <c r="D144" t="s">
        <v>6</v>
      </c>
      <c r="E144" t="s">
        <v>908</v>
      </c>
      <c r="F144" t="s">
        <v>3</v>
      </c>
      <c r="G144" t="s">
        <v>2</v>
      </c>
      <c r="H144" t="s">
        <v>796</v>
      </c>
      <c r="I144" t="s">
        <v>348</v>
      </c>
      <c r="J144" t="s">
        <v>914</v>
      </c>
      <c r="K144" t="s">
        <v>40</v>
      </c>
      <c r="L144" t="s">
        <v>40</v>
      </c>
      <c r="M144" t="s">
        <v>40</v>
      </c>
      <c r="N144" t="s">
        <v>915</v>
      </c>
      <c r="O144" t="s">
        <v>918</v>
      </c>
      <c r="P144" t="s">
        <v>923</v>
      </c>
      <c r="R144" t="s">
        <v>6</v>
      </c>
      <c r="S144" t="s">
        <v>40</v>
      </c>
      <c r="T144" t="s">
        <v>816</v>
      </c>
      <c r="U144" t="s">
        <v>6</v>
      </c>
      <c r="V144" t="s">
        <v>523</v>
      </c>
      <c r="W144" t="s">
        <v>928</v>
      </c>
      <c r="X144" s="8">
        <f>IF(ISNUMBER(MATCH(fields[argot_field],issuesfield[field],0)),COUNTIF(issuesfield[field],fields[argot_field]),0)</f>
        <v>0</v>
      </c>
      <c r="Y144">
        <f>IF(ISNUMBER(MATCH(fields[argot_field],mappings[field],0)),COUNTIF(mappings[field],fields[argot_field]),0)</f>
        <v>0</v>
      </c>
    </row>
    <row r="145" spans="1:27" x14ac:dyDescent="0.25">
      <c r="A145" t="s">
        <v>913</v>
      </c>
      <c r="B145" t="s">
        <v>6</v>
      </c>
      <c r="C145" t="s">
        <v>6</v>
      </c>
      <c r="D145" t="s">
        <v>6</v>
      </c>
      <c r="E145" t="s">
        <v>908</v>
      </c>
      <c r="F145" t="s">
        <v>3</v>
      </c>
      <c r="G145" t="s">
        <v>2</v>
      </c>
      <c r="H145" t="s">
        <v>796</v>
      </c>
      <c r="I145" t="s">
        <v>348</v>
      </c>
      <c r="J145" t="s">
        <v>40</v>
      </c>
      <c r="K145" t="s">
        <v>40</v>
      </c>
      <c r="L145" t="s">
        <v>40</v>
      </c>
      <c r="M145" t="s">
        <v>40</v>
      </c>
      <c r="N145" t="s">
        <v>915</v>
      </c>
      <c r="O145" t="s">
        <v>918</v>
      </c>
      <c r="P145" t="s">
        <v>922</v>
      </c>
      <c r="R145" t="s">
        <v>6</v>
      </c>
      <c r="S145" t="s">
        <v>40</v>
      </c>
      <c r="T145" t="s">
        <v>816</v>
      </c>
      <c r="U145" t="s">
        <v>6</v>
      </c>
      <c r="V145" t="s">
        <v>523</v>
      </c>
      <c r="W145" t="s">
        <v>928</v>
      </c>
      <c r="X145" s="8">
        <f>IF(ISNUMBER(MATCH(fields[argot_field],issuesfield[field],0)),COUNTIF(issuesfield[field],fields[argot_field]),0)</f>
        <v>0</v>
      </c>
      <c r="Y145">
        <f>IF(ISNUMBER(MATCH(fields[argot_field],mappings[field],0)),COUNTIF(mappings[field],fields[argot_field]),0)</f>
        <v>0</v>
      </c>
    </row>
    <row r="146" spans="1:27" x14ac:dyDescent="0.25">
      <c r="A146" t="s">
        <v>906</v>
      </c>
      <c r="B146" t="s">
        <v>6</v>
      </c>
      <c r="C146" t="s">
        <v>6</v>
      </c>
      <c r="D146" t="s">
        <v>6</v>
      </c>
      <c r="E146" t="s">
        <v>310</v>
      </c>
      <c r="F146" t="s">
        <v>3</v>
      </c>
      <c r="G146" t="s">
        <v>2</v>
      </c>
      <c r="H146" t="s">
        <v>796</v>
      </c>
      <c r="I146" t="s">
        <v>348</v>
      </c>
      <c r="J146" t="s">
        <v>526</v>
      </c>
      <c r="K146" t="s">
        <v>40</v>
      </c>
      <c r="L146" t="s">
        <v>40</v>
      </c>
      <c r="M146" t="s">
        <v>40</v>
      </c>
      <c r="N146" t="s">
        <v>915</v>
      </c>
      <c r="O146" t="s">
        <v>918</v>
      </c>
      <c r="P146" t="s">
        <v>924</v>
      </c>
      <c r="R146" t="s">
        <v>6</v>
      </c>
      <c r="S146" t="s">
        <v>907</v>
      </c>
      <c r="T146" t="s">
        <v>816</v>
      </c>
      <c r="U146" t="s">
        <v>6</v>
      </c>
      <c r="V146" t="s">
        <v>523</v>
      </c>
      <c r="W146" t="s">
        <v>928</v>
      </c>
      <c r="X146" s="8">
        <f>IF(ISNUMBER(MATCH(fields[argot_field],issuesfield[field],0)),COUNTIF(issuesfield[field],fields[argot_field]),0)</f>
        <v>0</v>
      </c>
      <c r="Y146">
        <f>IF(ISNUMBER(MATCH(fields[argot_field],mappings[field],0)),COUNTIF(mappings[field],fields[argot_field]),0)</f>
        <v>0</v>
      </c>
    </row>
    <row r="147" spans="1:27" x14ac:dyDescent="0.25">
      <c r="A147" t="s">
        <v>912</v>
      </c>
      <c r="B147" t="s">
        <v>6</v>
      </c>
      <c r="C147" t="s">
        <v>6</v>
      </c>
      <c r="D147" t="s">
        <v>6</v>
      </c>
      <c r="E147" t="s">
        <v>908</v>
      </c>
      <c r="F147" t="s">
        <v>3</v>
      </c>
      <c r="G147" t="s">
        <v>2</v>
      </c>
      <c r="H147" t="s">
        <v>796</v>
      </c>
      <c r="I147" t="s">
        <v>348</v>
      </c>
      <c r="J147" t="s">
        <v>40</v>
      </c>
      <c r="K147" t="s">
        <v>40</v>
      </c>
      <c r="L147" t="s">
        <v>40</v>
      </c>
      <c r="M147" t="s">
        <v>40</v>
      </c>
      <c r="N147" t="s">
        <v>915</v>
      </c>
      <c r="O147" t="s">
        <v>918</v>
      </c>
      <c r="P147" t="s">
        <v>921</v>
      </c>
      <c r="R147" t="s">
        <v>6</v>
      </c>
      <c r="S147" t="s">
        <v>40</v>
      </c>
      <c r="T147" t="s">
        <v>816</v>
      </c>
      <c r="U147" t="s">
        <v>6</v>
      </c>
      <c r="V147" t="s">
        <v>523</v>
      </c>
      <c r="W147" t="s">
        <v>928</v>
      </c>
      <c r="X147" s="8">
        <f>IF(ISNUMBER(MATCH(fields[argot_field],issuesfield[field],0)),COUNTIF(issuesfield[field],fields[argot_field]),0)</f>
        <v>0</v>
      </c>
      <c r="Y147">
        <f>IF(ISNUMBER(MATCH(fields[argot_field],mappings[field],0)),COUNTIF(mappings[field],fields[argot_field]),0)</f>
        <v>0</v>
      </c>
    </row>
    <row r="148" spans="1:27" x14ac:dyDescent="0.25">
      <c r="A148" t="s">
        <v>910</v>
      </c>
      <c r="B148" t="s">
        <v>6</v>
      </c>
      <c r="C148" t="s">
        <v>6</v>
      </c>
      <c r="D148" t="s">
        <v>6</v>
      </c>
      <c r="E148" t="s">
        <v>908</v>
      </c>
      <c r="H148" t="s">
        <v>796</v>
      </c>
      <c r="I148" t="s">
        <v>349</v>
      </c>
      <c r="J148" t="s">
        <v>909</v>
      </c>
      <c r="K148" t="s">
        <v>40</v>
      </c>
      <c r="L148" t="s">
        <v>40</v>
      </c>
      <c r="M148" t="s">
        <v>40</v>
      </c>
      <c r="N148" t="s">
        <v>915</v>
      </c>
      <c r="O148" t="s">
        <v>918</v>
      </c>
      <c r="P148" t="s">
        <v>925</v>
      </c>
      <c r="R148" t="s">
        <v>6</v>
      </c>
      <c r="S148" t="s">
        <v>40</v>
      </c>
      <c r="T148" t="s">
        <v>816</v>
      </c>
      <c r="U148" t="s">
        <v>6</v>
      </c>
      <c r="V148" t="s">
        <v>523</v>
      </c>
      <c r="W148" t="s">
        <v>928</v>
      </c>
      <c r="X148" s="8">
        <f>IF(ISNUMBER(MATCH(fields[argot_field],issuesfield[field],0)),COUNTIF(issuesfield[field],fields[argot_field]),0)</f>
        <v>0</v>
      </c>
      <c r="Y148">
        <f>IF(ISNUMBER(MATCH(fields[argot_field],mappings[field],0)),COUNTIF(mappings[field],fields[argot_field]),0)</f>
        <v>0</v>
      </c>
    </row>
    <row r="149" spans="1:27" x14ac:dyDescent="0.25">
      <c r="A149" t="s">
        <v>795</v>
      </c>
      <c r="B149" t="s">
        <v>6</v>
      </c>
      <c r="C149" t="s">
        <v>6</v>
      </c>
      <c r="D149" t="s">
        <v>6</v>
      </c>
      <c r="E149" t="s">
        <v>908</v>
      </c>
      <c r="F149" t="s">
        <v>2</v>
      </c>
      <c r="G149" t="s">
        <v>2</v>
      </c>
      <c r="H149" t="s">
        <v>40</v>
      </c>
      <c r="I149" t="s">
        <v>347</v>
      </c>
      <c r="J149" t="s">
        <v>909</v>
      </c>
      <c r="K149" t="s">
        <v>3</v>
      </c>
      <c r="L149" t="s">
        <v>40</v>
      </c>
      <c r="M149" t="s">
        <v>40</v>
      </c>
      <c r="N149" t="s">
        <v>916</v>
      </c>
      <c r="O149" t="s">
        <v>917</v>
      </c>
      <c r="P149" t="s">
        <v>926</v>
      </c>
      <c r="Q149" t="s">
        <v>927</v>
      </c>
      <c r="R149" t="s">
        <v>6</v>
      </c>
      <c r="S149" t="s">
        <v>904</v>
      </c>
      <c r="T149" t="s">
        <v>6</v>
      </c>
      <c r="U149" t="s">
        <v>6</v>
      </c>
      <c r="V149" t="s">
        <v>523</v>
      </c>
      <c r="W149" t="s">
        <v>928</v>
      </c>
      <c r="X149" s="8">
        <f>IF(ISNUMBER(MATCH(fields[argot_field],issuesfield[field],0)),COUNTIF(issuesfield[field],fields[argot_field]),0)</f>
        <v>0</v>
      </c>
      <c r="Y149">
        <f>IF(ISNUMBER(MATCH(fields[argot_field],mappings[field],0)),COUNTIF(mappings[field],fields[argot_field]),0)</f>
        <v>1</v>
      </c>
    </row>
    <row r="150" spans="1:27" x14ac:dyDescent="0.25">
      <c r="A150" t="s">
        <v>931</v>
      </c>
      <c r="B150" t="s">
        <v>6</v>
      </c>
      <c r="C150" t="s">
        <v>6</v>
      </c>
      <c r="D150" t="s">
        <v>6</v>
      </c>
      <c r="E150" t="s">
        <v>310</v>
      </c>
      <c r="F150" t="s">
        <v>2</v>
      </c>
      <c r="G150" t="s">
        <v>2</v>
      </c>
      <c r="H150" t="s">
        <v>40</v>
      </c>
      <c r="I150" t="s">
        <v>347</v>
      </c>
      <c r="J150" t="s">
        <v>526</v>
      </c>
      <c r="K150" t="s">
        <v>40</v>
      </c>
      <c r="L150" t="s">
        <v>40</v>
      </c>
      <c r="M150" t="s">
        <v>40</v>
      </c>
      <c r="N150" t="s">
        <v>40</v>
      </c>
      <c r="O150" t="s">
        <v>6</v>
      </c>
      <c r="P150" t="s">
        <v>932</v>
      </c>
      <c r="Q150" t="s">
        <v>933</v>
      </c>
      <c r="R150" t="s">
        <v>80</v>
      </c>
      <c r="S150" t="s">
        <v>907</v>
      </c>
      <c r="T150" t="s">
        <v>934</v>
      </c>
      <c r="U150" t="s">
        <v>6</v>
      </c>
      <c r="V150" t="s">
        <v>523</v>
      </c>
      <c r="W150" t="s">
        <v>928</v>
      </c>
      <c r="X150" s="8">
        <f>IF(ISNUMBER(MATCH(fields[argot_field],issuesfield[field],0)),COUNTIF(issuesfield[field],fields[argot_field]),0)</f>
        <v>0</v>
      </c>
      <c r="Y150">
        <f>IF(ISNUMBER(MATCH(fields[argot_field],mappings[field],0)),COUNTIF(mappings[field],fields[argot_field]),0)</f>
        <v>1</v>
      </c>
    </row>
    <row r="151" spans="1:27" x14ac:dyDescent="0.25">
      <c r="A151" t="s">
        <v>317</v>
      </c>
      <c r="B151" t="s">
        <v>6</v>
      </c>
      <c r="C151" t="s">
        <v>6</v>
      </c>
      <c r="D151" t="s">
        <v>6</v>
      </c>
      <c r="E151" t="s">
        <v>310</v>
      </c>
      <c r="F151" t="s">
        <v>2</v>
      </c>
      <c r="G151" t="s">
        <v>3</v>
      </c>
      <c r="H151" t="s">
        <v>40</v>
      </c>
      <c r="I151" t="s">
        <v>348</v>
      </c>
      <c r="J151" t="s">
        <v>526</v>
      </c>
      <c r="K151" t="s">
        <v>40</v>
      </c>
      <c r="L151" t="s">
        <v>40</v>
      </c>
      <c r="M151" t="s">
        <v>40</v>
      </c>
      <c r="N151" t="s">
        <v>758</v>
      </c>
      <c r="O151" t="s">
        <v>6</v>
      </c>
      <c r="P151" t="s">
        <v>318</v>
      </c>
      <c r="Q151" t="s">
        <v>319</v>
      </c>
      <c r="R151" t="s">
        <v>6</v>
      </c>
      <c r="S151" t="s">
        <v>40</v>
      </c>
      <c r="T151" t="s">
        <v>6</v>
      </c>
      <c r="U151" t="s">
        <v>6</v>
      </c>
      <c r="V151" t="s">
        <v>523</v>
      </c>
      <c r="W151" t="s">
        <v>6</v>
      </c>
      <c r="X151" s="8">
        <f>IF(ISNUMBER(MATCH(fields[argot_field],issuesfield[field],0)),COUNTIF(issuesfield[field],fields[argot_field]),0)</f>
        <v>0</v>
      </c>
      <c r="Y151">
        <f>IF(ISNUMBER(MATCH(fields[argot_field],mappings[field],0)),COUNTIF(mappings[field],fields[argot_field]),0)</f>
        <v>0</v>
      </c>
      <c r="Z151" t="s">
        <v>6</v>
      </c>
      <c r="AA151" t="s">
        <v>6</v>
      </c>
    </row>
    <row r="152" spans="1:27" x14ac:dyDescent="0.25">
      <c r="A152" t="s">
        <v>350</v>
      </c>
      <c r="B152" t="s">
        <v>6</v>
      </c>
      <c r="C152" t="s">
        <v>6</v>
      </c>
      <c r="D152" t="s">
        <v>6</v>
      </c>
      <c r="E152" t="s">
        <v>216</v>
      </c>
      <c r="F152" t="s">
        <v>2</v>
      </c>
      <c r="G152" t="s">
        <v>2</v>
      </c>
      <c r="H152" t="s">
        <v>40</v>
      </c>
      <c r="I152" t="s">
        <v>348</v>
      </c>
      <c r="J152" t="s">
        <v>524</v>
      </c>
      <c r="K152" t="s">
        <v>40</v>
      </c>
      <c r="L152" t="s">
        <v>40</v>
      </c>
      <c r="M152" t="s">
        <v>613</v>
      </c>
      <c r="N152" t="s">
        <v>759</v>
      </c>
      <c r="O152" t="s">
        <v>6</v>
      </c>
      <c r="P152" t="s">
        <v>760</v>
      </c>
      <c r="Q152" t="s">
        <v>6</v>
      </c>
      <c r="R152" t="s">
        <v>6</v>
      </c>
      <c r="S152" t="s">
        <v>362</v>
      </c>
      <c r="T152" t="s">
        <v>6</v>
      </c>
      <c r="U152" t="s">
        <v>6</v>
      </c>
      <c r="V152" t="s">
        <v>648</v>
      </c>
      <c r="W152" t="s">
        <v>6</v>
      </c>
      <c r="X152" s="8">
        <f>IF(ISNUMBER(MATCH(fields[argot_field],issuesfield[field],0)),COUNTIF(issuesfield[field],fields[argot_field]),0)</f>
        <v>0</v>
      </c>
      <c r="Y152">
        <f>IF(ISNUMBER(MATCH(fields[argot_field],mappings[field],0)),COUNTIF(mappings[field],fields[argot_field]),0)</f>
        <v>1</v>
      </c>
      <c r="Z152" t="s">
        <v>6</v>
      </c>
      <c r="AA152" t="s">
        <v>6</v>
      </c>
    </row>
    <row r="153" spans="1:27" x14ac:dyDescent="0.25">
      <c r="A153" t="s">
        <v>595</v>
      </c>
      <c r="B153" t="s">
        <v>6</v>
      </c>
      <c r="C153" s="21" t="s">
        <v>762</v>
      </c>
      <c r="D153" s="21" t="s">
        <v>763</v>
      </c>
      <c r="E153" t="s">
        <v>209</v>
      </c>
      <c r="F153" t="s">
        <v>2</v>
      </c>
      <c r="G153" t="s">
        <v>2</v>
      </c>
      <c r="H153" t="s">
        <v>40</v>
      </c>
      <c r="I153" t="s">
        <v>347</v>
      </c>
      <c r="J153" t="s">
        <v>764</v>
      </c>
      <c r="K153" t="s">
        <v>40</v>
      </c>
      <c r="L153" t="s">
        <v>89</v>
      </c>
      <c r="M153" t="s">
        <v>40</v>
      </c>
      <c r="N153" t="s">
        <v>40</v>
      </c>
      <c r="O153" t="s">
        <v>6</v>
      </c>
      <c r="P153" t="s">
        <v>90</v>
      </c>
      <c r="Q153" t="s">
        <v>91</v>
      </c>
      <c r="R153" t="s">
        <v>40</v>
      </c>
      <c r="S153" t="s">
        <v>92</v>
      </c>
      <c r="T153" t="s">
        <v>93</v>
      </c>
      <c r="U153" t="s">
        <v>164</v>
      </c>
      <c r="V153" t="s">
        <v>648</v>
      </c>
      <c r="W153" t="s">
        <v>6</v>
      </c>
      <c r="X153">
        <f>IF(ISNUMBER(MATCH(fields[argot_field],issuesfield[field],0)),COUNTIF(issuesfield[field],fields[argot_field]),0)</f>
        <v>1</v>
      </c>
      <c r="Y153">
        <f>IF(ISNUMBER(MATCH(fields[argot_field],mappings[field],0)),COUNTIF(mappings[field],fields[argot_field]),0)</f>
        <v>8</v>
      </c>
      <c r="Z153" t="s">
        <v>6</v>
      </c>
      <c r="AA153" t="s">
        <v>6</v>
      </c>
    </row>
    <row r="154" spans="1:27" x14ac:dyDescent="0.25">
      <c r="A154" t="s">
        <v>594</v>
      </c>
      <c r="B154" t="s">
        <v>6</v>
      </c>
      <c r="C154" t="s">
        <v>6</v>
      </c>
      <c r="D154" t="s">
        <v>6</v>
      </c>
      <c r="E154" t="s">
        <v>209</v>
      </c>
      <c r="F154" t="s">
        <v>2</v>
      </c>
      <c r="G154" t="s">
        <v>2</v>
      </c>
      <c r="H154" t="s">
        <v>40</v>
      </c>
      <c r="I154" t="s">
        <v>347</v>
      </c>
      <c r="J154" t="s">
        <v>765</v>
      </c>
      <c r="K154" t="s">
        <v>40</v>
      </c>
      <c r="L154" t="s">
        <v>84</v>
      </c>
      <c r="M154" t="s">
        <v>40</v>
      </c>
      <c r="N154" t="s">
        <v>40</v>
      </c>
      <c r="O154" t="s">
        <v>6</v>
      </c>
      <c r="P154" t="s">
        <v>85</v>
      </c>
      <c r="Q154" t="s">
        <v>86</v>
      </c>
      <c r="R154" t="s">
        <v>40</v>
      </c>
      <c r="S154" t="s">
        <v>87</v>
      </c>
      <c r="T154" t="s">
        <v>88</v>
      </c>
      <c r="U154" t="s">
        <v>164</v>
      </c>
      <c r="V154" t="s">
        <v>648</v>
      </c>
      <c r="W154" t="s">
        <v>6</v>
      </c>
      <c r="X154">
        <f>IF(ISNUMBER(MATCH(fields[argot_field],issuesfield[field],0)),COUNTIF(issuesfield[field],fields[argot_field]),0)</f>
        <v>3</v>
      </c>
      <c r="Y154">
        <f>IF(ISNUMBER(MATCH(fields[argot_field],mappings[field],0)),COUNTIF(mappings[field],fields[argot_field]),0)</f>
        <v>26</v>
      </c>
      <c r="Z154" t="s">
        <v>6</v>
      </c>
      <c r="AA154" t="s">
        <v>6</v>
      </c>
    </row>
    <row r="155" spans="1:27" x14ac:dyDescent="0.25">
      <c r="A155" t="s">
        <v>596</v>
      </c>
      <c r="B155" t="s">
        <v>6</v>
      </c>
      <c r="C155" t="s">
        <v>6</v>
      </c>
      <c r="D155" t="s">
        <v>6</v>
      </c>
      <c r="E155" t="s">
        <v>209</v>
      </c>
      <c r="F155" t="s">
        <v>2</v>
      </c>
      <c r="G155" t="s">
        <v>2</v>
      </c>
      <c r="H155" t="s">
        <v>40</v>
      </c>
      <c r="I155" t="s">
        <v>347</v>
      </c>
      <c r="J155" t="s">
        <v>768</v>
      </c>
      <c r="K155" t="s">
        <v>40</v>
      </c>
      <c r="L155" t="s">
        <v>94</v>
      </c>
      <c r="M155" t="s">
        <v>40</v>
      </c>
      <c r="N155" t="s">
        <v>40</v>
      </c>
      <c r="O155" t="s">
        <v>6</v>
      </c>
      <c r="P155" t="s">
        <v>95</v>
      </c>
      <c r="Q155" t="s">
        <v>96</v>
      </c>
      <c r="R155" t="s">
        <v>40</v>
      </c>
      <c r="S155" t="s">
        <v>97</v>
      </c>
      <c r="T155" t="s">
        <v>93</v>
      </c>
      <c r="U155" t="s">
        <v>164</v>
      </c>
      <c r="V155" t="s">
        <v>648</v>
      </c>
      <c r="W155" t="s">
        <v>6</v>
      </c>
      <c r="X155">
        <f>IF(ISNUMBER(MATCH(fields[argot_field],issuesfield[field],0)),COUNTIF(issuesfield[field],fields[argot_field]),0)</f>
        <v>1</v>
      </c>
      <c r="Y155">
        <f>IF(ISNUMBER(MATCH(fields[argot_field],mappings[field],0)),COUNTIF(mappings[field],fields[argot_field]),0)</f>
        <v>8</v>
      </c>
      <c r="Z155" t="s">
        <v>6</v>
      </c>
      <c r="AA155" t="s">
        <v>6</v>
      </c>
    </row>
    <row r="156" spans="1:27" x14ac:dyDescent="0.25">
      <c r="A156" s="21" t="s">
        <v>593</v>
      </c>
      <c r="B156" t="s">
        <v>6</v>
      </c>
      <c r="C156" t="s">
        <v>6</v>
      </c>
      <c r="D156" t="s">
        <v>6</v>
      </c>
      <c r="E156" t="s">
        <v>209</v>
      </c>
      <c r="F156" t="s">
        <v>2</v>
      </c>
      <c r="G156" t="s">
        <v>2</v>
      </c>
      <c r="H156" t="s">
        <v>40</v>
      </c>
      <c r="I156" t="s">
        <v>347</v>
      </c>
      <c r="J156" t="s">
        <v>769</v>
      </c>
      <c r="K156" t="s">
        <v>40</v>
      </c>
      <c r="L156" t="s">
        <v>76</v>
      </c>
      <c r="M156" t="s">
        <v>40</v>
      </c>
      <c r="N156" t="s">
        <v>40</v>
      </c>
      <c r="O156" t="s">
        <v>6</v>
      </c>
      <c r="P156" t="s">
        <v>78</v>
      </c>
      <c r="Q156" t="s">
        <v>79</v>
      </c>
      <c r="R156" t="s">
        <v>40</v>
      </c>
      <c r="S156" t="s">
        <v>81</v>
      </c>
      <c r="T156" t="s">
        <v>82</v>
      </c>
      <c r="U156" t="s">
        <v>164</v>
      </c>
      <c r="V156" t="s">
        <v>648</v>
      </c>
      <c r="W156" t="s">
        <v>6</v>
      </c>
      <c r="X156">
        <f>IF(ISNUMBER(MATCH(fields[argot_field],issuesfield[field],0)),COUNTIF(issuesfield[field],fields[argot_field]),0)</f>
        <v>2</v>
      </c>
      <c r="Y156">
        <f>IF(ISNUMBER(MATCH(fields[argot_field],mappings[field],0)),COUNTIF(mappings[field],fields[argot_field]),0)</f>
        <v>19</v>
      </c>
      <c r="Z156" t="s">
        <v>6</v>
      </c>
      <c r="AA156" t="s">
        <v>6</v>
      </c>
    </row>
    <row r="157" spans="1:27" x14ac:dyDescent="0.25">
      <c r="A157" t="s">
        <v>453</v>
      </c>
      <c r="B157" t="s">
        <v>6</v>
      </c>
      <c r="C157" t="s">
        <v>6</v>
      </c>
      <c r="D157" t="s">
        <v>6</v>
      </c>
      <c r="E157" t="s">
        <v>209</v>
      </c>
      <c r="F157" t="s">
        <v>2</v>
      </c>
      <c r="G157" t="s">
        <v>2</v>
      </c>
      <c r="H157" t="s">
        <v>40</v>
      </c>
      <c r="I157" t="s">
        <v>347</v>
      </c>
      <c r="J157" t="s">
        <v>528</v>
      </c>
      <c r="K157" t="s">
        <v>3</v>
      </c>
      <c r="L157" t="s">
        <v>40</v>
      </c>
      <c r="M157" t="s">
        <v>40</v>
      </c>
      <c r="N157" t="s">
        <v>454</v>
      </c>
      <c r="O157" t="s">
        <v>6</v>
      </c>
      <c r="P157" t="s">
        <v>106</v>
      </c>
      <c r="Q157" t="s">
        <v>156</v>
      </c>
      <c r="R157" t="s">
        <v>6</v>
      </c>
      <c r="S157" t="s">
        <v>155</v>
      </c>
      <c r="T157" t="s">
        <v>40</v>
      </c>
      <c r="U157" t="s">
        <v>40</v>
      </c>
      <c r="V157" t="s">
        <v>648</v>
      </c>
      <c r="W157" t="s">
        <v>6</v>
      </c>
      <c r="X157" s="8">
        <f>IF(ISNUMBER(MATCH(fields[argot_field],issuesfield[field],0)),COUNTIF(issuesfield[field],fields[argot_field]),0)</f>
        <v>0</v>
      </c>
      <c r="Y157">
        <f>IF(ISNUMBER(MATCH(fields[argot_field],mappings[field],0)),COUNTIF(mappings[field],fields[argot_field]),0)</f>
        <v>0</v>
      </c>
      <c r="Z157" t="s">
        <v>6</v>
      </c>
      <c r="AA157" t="s">
        <v>6</v>
      </c>
    </row>
    <row r="158" spans="1:27" x14ac:dyDescent="0.25">
      <c r="A158" t="s">
        <v>1014</v>
      </c>
      <c r="B158" t="s">
        <v>6</v>
      </c>
      <c r="C158" t="s">
        <v>6</v>
      </c>
      <c r="D158" t="s">
        <v>6</v>
      </c>
      <c r="E158" t="s">
        <v>310</v>
      </c>
      <c r="F158" t="s">
        <v>2</v>
      </c>
      <c r="G158" t="s">
        <v>2</v>
      </c>
      <c r="H158" t="s">
        <v>40</v>
      </c>
      <c r="I158" t="s">
        <v>347</v>
      </c>
      <c r="J158" t="s">
        <v>40</v>
      </c>
      <c r="K158" t="s">
        <v>40</v>
      </c>
      <c r="L158" t="s">
        <v>40</v>
      </c>
      <c r="M158" t="s">
        <v>40</v>
      </c>
      <c r="N158" t="s">
        <v>40</v>
      </c>
      <c r="O158" t="s">
        <v>6</v>
      </c>
      <c r="P158" t="s">
        <v>1015</v>
      </c>
      <c r="Q158" t="s">
        <v>1016</v>
      </c>
      <c r="R158" t="s">
        <v>40</v>
      </c>
      <c r="S158" t="s">
        <v>1017</v>
      </c>
      <c r="T158" t="s">
        <v>6</v>
      </c>
      <c r="U158" t="s">
        <v>6</v>
      </c>
      <c r="V158" t="s">
        <v>648</v>
      </c>
      <c r="W158" t="s">
        <v>6</v>
      </c>
      <c r="X158" s="8">
        <f>IF(ISNUMBER(MATCH(fields[argot_field],issuesfield[field],0)),COUNTIF(issuesfield[field],fields[argot_field]),0)</f>
        <v>0</v>
      </c>
      <c r="Y158">
        <f>IF(ISNUMBER(MATCH(fields[argot_field],mappings[field],0)),COUNTIF(mappings[field],fields[argot_field]),0)</f>
        <v>0</v>
      </c>
    </row>
    <row r="159" spans="1:27" x14ac:dyDescent="0.25">
      <c r="A159" t="s">
        <v>901</v>
      </c>
      <c r="B159" t="s">
        <v>6</v>
      </c>
      <c r="C159" t="s">
        <v>6</v>
      </c>
      <c r="D159" t="s">
        <v>6</v>
      </c>
      <c r="E159" t="s">
        <v>788</v>
      </c>
      <c r="F159" t="s">
        <v>3</v>
      </c>
      <c r="G159" t="s">
        <v>2</v>
      </c>
      <c r="H159" t="s">
        <v>40</v>
      </c>
      <c r="I159" t="s">
        <v>347</v>
      </c>
      <c r="J159" t="s">
        <v>525</v>
      </c>
      <c r="K159" t="s">
        <v>3</v>
      </c>
      <c r="L159" t="s">
        <v>40</v>
      </c>
      <c r="M159" t="s">
        <v>40</v>
      </c>
      <c r="N159" t="s">
        <v>786</v>
      </c>
      <c r="O159" t="s">
        <v>6</v>
      </c>
      <c r="P159" t="s">
        <v>896</v>
      </c>
      <c r="Q159" t="s">
        <v>897</v>
      </c>
      <c r="R159" t="s">
        <v>898</v>
      </c>
      <c r="S159" t="s">
        <v>899</v>
      </c>
      <c r="T159" t="s">
        <v>40</v>
      </c>
      <c r="U159" t="s">
        <v>6</v>
      </c>
      <c r="V159" t="s">
        <v>523</v>
      </c>
      <c r="W159" t="s">
        <v>755</v>
      </c>
      <c r="X159" s="8">
        <f>IF(ISNUMBER(MATCH(fields[argot_field],issuesfield[field],0)),COUNTIF(issuesfield[field],fields[argot_field]),0)</f>
        <v>0</v>
      </c>
      <c r="Y159">
        <f>IF(ISNUMBER(MATCH(fields[argot_field],mappings[field],0)),COUNTIF(mappings[field],fields[argot_field]),0)</f>
        <v>1</v>
      </c>
      <c r="Z159" t="s">
        <v>2</v>
      </c>
      <c r="AA159" t="s">
        <v>2</v>
      </c>
    </row>
    <row r="160" spans="1:27" x14ac:dyDescent="0.25">
      <c r="A160" t="s">
        <v>797</v>
      </c>
      <c r="B160" t="s">
        <v>6</v>
      </c>
      <c r="C160" t="s">
        <v>6</v>
      </c>
      <c r="D160" t="s">
        <v>6</v>
      </c>
      <c r="E160" t="s">
        <v>216</v>
      </c>
      <c r="F160" t="s">
        <v>3</v>
      </c>
      <c r="G160" t="s">
        <v>2</v>
      </c>
      <c r="H160" t="s">
        <v>40</v>
      </c>
      <c r="I160" t="s">
        <v>347</v>
      </c>
      <c r="J160" t="s">
        <v>40</v>
      </c>
      <c r="K160" t="s">
        <v>40</v>
      </c>
      <c r="L160" t="s">
        <v>40</v>
      </c>
      <c r="M160" t="s">
        <v>40</v>
      </c>
      <c r="N160" t="s">
        <v>40</v>
      </c>
      <c r="O160" t="s">
        <v>6</v>
      </c>
      <c r="P160" t="s">
        <v>838</v>
      </c>
      <c r="Q160" t="s">
        <v>839</v>
      </c>
      <c r="R160" t="s">
        <v>40</v>
      </c>
      <c r="S160" t="s">
        <v>40</v>
      </c>
      <c r="T160" t="s">
        <v>40</v>
      </c>
      <c r="U160" t="s">
        <v>6</v>
      </c>
      <c r="V160" t="s">
        <v>813</v>
      </c>
      <c r="W160" t="s">
        <v>755</v>
      </c>
      <c r="X160" s="8">
        <f>IF(ISNUMBER(MATCH(fields[argot_field],issuesfield[field],0)),COUNTIF(issuesfield[field],fields[argot_field]),0)</f>
        <v>0</v>
      </c>
      <c r="Y160">
        <f>IF(ISNUMBER(MATCH(fields[argot_field],mappings[field],0)),COUNTIF(mappings[field],fields[argot_field]),0)</f>
        <v>0</v>
      </c>
      <c r="Z160" t="s">
        <v>2</v>
      </c>
      <c r="AA160" t="s">
        <v>2</v>
      </c>
    </row>
    <row r="161" spans="1:27" x14ac:dyDescent="0.25">
      <c r="A161" t="s">
        <v>802</v>
      </c>
      <c r="B161" t="s">
        <v>6</v>
      </c>
      <c r="C161" t="s">
        <v>6</v>
      </c>
      <c r="D161" t="s">
        <v>6</v>
      </c>
      <c r="E161" t="s">
        <v>310</v>
      </c>
      <c r="F161" t="s">
        <v>3</v>
      </c>
      <c r="G161" t="s">
        <v>2</v>
      </c>
      <c r="H161" t="s">
        <v>797</v>
      </c>
      <c r="I161" t="s">
        <v>347</v>
      </c>
      <c r="J161" t="s">
        <v>526</v>
      </c>
      <c r="K161" t="s">
        <v>40</v>
      </c>
      <c r="L161" t="s">
        <v>40</v>
      </c>
      <c r="M161" t="s">
        <v>40</v>
      </c>
      <c r="N161" t="s">
        <v>40</v>
      </c>
      <c r="O161" t="s">
        <v>6</v>
      </c>
      <c r="P161" t="s">
        <v>840</v>
      </c>
      <c r="Q161" t="s">
        <v>6</v>
      </c>
      <c r="R161" t="s">
        <v>239</v>
      </c>
      <c r="S161" t="s">
        <v>40</v>
      </c>
      <c r="T161" t="s">
        <v>6</v>
      </c>
      <c r="U161" t="s">
        <v>6</v>
      </c>
      <c r="V161" t="s">
        <v>813</v>
      </c>
      <c r="W161" t="s">
        <v>755</v>
      </c>
      <c r="X161" s="8">
        <f>IF(ISNUMBER(MATCH(fields[argot_field],issuesfield[field],0)),COUNTIF(issuesfield[field],fields[argot_field]),0)</f>
        <v>0</v>
      </c>
      <c r="Y161">
        <f>IF(ISNUMBER(MATCH(fields[argot_field],mappings[field],0)),COUNTIF(mappings[field],fields[argot_field]),0)</f>
        <v>2</v>
      </c>
    </row>
    <row r="162" spans="1:27" x14ac:dyDescent="0.25">
      <c r="A162" t="s">
        <v>801</v>
      </c>
      <c r="B162" t="s">
        <v>6</v>
      </c>
      <c r="C162" t="s">
        <v>6</v>
      </c>
      <c r="D162" t="s">
        <v>6</v>
      </c>
      <c r="E162" t="s">
        <v>310</v>
      </c>
      <c r="F162" t="s">
        <v>3</v>
      </c>
      <c r="G162" t="s">
        <v>2</v>
      </c>
      <c r="H162" t="s">
        <v>797</v>
      </c>
      <c r="I162" t="s">
        <v>347</v>
      </c>
      <c r="J162" t="s">
        <v>526</v>
      </c>
      <c r="K162" t="s">
        <v>40</v>
      </c>
      <c r="L162" t="s">
        <v>40</v>
      </c>
      <c r="M162" t="s">
        <v>40</v>
      </c>
      <c r="N162" t="s">
        <v>40</v>
      </c>
      <c r="O162" t="s">
        <v>6</v>
      </c>
      <c r="P162" t="s">
        <v>841</v>
      </c>
      <c r="Q162" t="s">
        <v>6</v>
      </c>
      <c r="R162" t="s">
        <v>239</v>
      </c>
      <c r="S162" t="s">
        <v>40</v>
      </c>
      <c r="T162" t="s">
        <v>6</v>
      </c>
      <c r="U162" t="s">
        <v>6</v>
      </c>
      <c r="V162" t="s">
        <v>813</v>
      </c>
      <c r="W162" t="s">
        <v>755</v>
      </c>
      <c r="X162" s="8">
        <f>IF(ISNUMBER(MATCH(fields[argot_field],issuesfield[field],0)),COUNTIF(issuesfield[field],fields[argot_field]),0)</f>
        <v>0</v>
      </c>
      <c r="Y162">
        <f>IF(ISNUMBER(MATCH(fields[argot_field],mappings[field],0)),COUNTIF(mappings[field],fields[argot_field]),0)</f>
        <v>2</v>
      </c>
    </row>
    <row r="163" spans="1:27" x14ac:dyDescent="0.25">
      <c r="A163" t="s">
        <v>799</v>
      </c>
      <c r="B163" t="s">
        <v>6</v>
      </c>
      <c r="C163" t="s">
        <v>6</v>
      </c>
      <c r="D163" t="s">
        <v>6</v>
      </c>
      <c r="E163" t="s">
        <v>216</v>
      </c>
      <c r="F163" t="s">
        <v>3</v>
      </c>
      <c r="G163" t="s">
        <v>2</v>
      </c>
      <c r="H163" t="s">
        <v>797</v>
      </c>
      <c r="I163" t="s">
        <v>347</v>
      </c>
      <c r="J163" t="s">
        <v>525</v>
      </c>
      <c r="K163" t="s">
        <v>40</v>
      </c>
      <c r="L163" t="s">
        <v>40</v>
      </c>
      <c r="M163" t="s">
        <v>40</v>
      </c>
      <c r="N163" t="s">
        <v>40</v>
      </c>
      <c r="O163" t="s">
        <v>6</v>
      </c>
      <c r="P163" t="s">
        <v>838</v>
      </c>
      <c r="Q163" t="s">
        <v>6</v>
      </c>
      <c r="R163" t="s">
        <v>239</v>
      </c>
      <c r="S163" t="s">
        <v>40</v>
      </c>
      <c r="T163" t="s">
        <v>6</v>
      </c>
      <c r="U163" t="s">
        <v>6</v>
      </c>
      <c r="V163" t="s">
        <v>813</v>
      </c>
      <c r="W163" t="s">
        <v>755</v>
      </c>
      <c r="X163" s="8">
        <f>IF(ISNUMBER(MATCH(fields[argot_field],issuesfield[field],0)),COUNTIF(issuesfield[field],fields[argot_field]),0)</f>
        <v>0</v>
      </c>
      <c r="Y163">
        <f>IF(ISNUMBER(MATCH(fields[argot_field],mappings[field],0)),COUNTIF(mappings[field],fields[argot_field]),0)</f>
        <v>2</v>
      </c>
    </row>
    <row r="164" spans="1:27" x14ac:dyDescent="0.25">
      <c r="A164" t="s">
        <v>900</v>
      </c>
      <c r="B164" t="s">
        <v>6</v>
      </c>
      <c r="C164" t="s">
        <v>6</v>
      </c>
      <c r="D164" t="s">
        <v>6</v>
      </c>
      <c r="E164" t="s">
        <v>788</v>
      </c>
      <c r="F164" t="s">
        <v>3</v>
      </c>
      <c r="G164" t="s">
        <v>2</v>
      </c>
      <c r="H164" t="s">
        <v>40</v>
      </c>
      <c r="I164" t="s">
        <v>347</v>
      </c>
      <c r="J164" t="s">
        <v>525</v>
      </c>
      <c r="K164" t="s">
        <v>3</v>
      </c>
      <c r="L164" t="s">
        <v>40</v>
      </c>
      <c r="M164" t="s">
        <v>40</v>
      </c>
      <c r="N164" t="s">
        <v>786</v>
      </c>
      <c r="O164" t="s">
        <v>6</v>
      </c>
      <c r="P164" t="s">
        <v>902</v>
      </c>
      <c r="Q164" t="s">
        <v>897</v>
      </c>
      <c r="R164" t="s">
        <v>898</v>
      </c>
      <c r="S164" t="s">
        <v>903</v>
      </c>
      <c r="T164" t="s">
        <v>40</v>
      </c>
      <c r="U164" t="s">
        <v>6</v>
      </c>
      <c r="V164" t="s">
        <v>523</v>
      </c>
      <c r="W164" t="s">
        <v>755</v>
      </c>
      <c r="X164" s="8">
        <f>IF(ISNUMBER(MATCH(fields[argot_field],issuesfield[field],0)),COUNTIF(issuesfield[field],fields[argot_field]),0)</f>
        <v>0</v>
      </c>
      <c r="Y164">
        <f>IF(ISNUMBER(MATCH(fields[argot_field],mappings[field],0)),COUNTIF(mappings[field],fields[argot_field]),0)</f>
        <v>1</v>
      </c>
      <c r="Z164" t="s">
        <v>2</v>
      </c>
      <c r="AA164" t="s">
        <v>2</v>
      </c>
    </row>
    <row r="165" spans="1:27" x14ac:dyDescent="0.25">
      <c r="A165" t="s">
        <v>778</v>
      </c>
      <c r="B165" t="s">
        <v>6</v>
      </c>
      <c r="C165" t="s">
        <v>6</v>
      </c>
      <c r="D165" t="s">
        <v>6</v>
      </c>
      <c r="E165" t="s">
        <v>216</v>
      </c>
      <c r="F165" t="s">
        <v>3</v>
      </c>
      <c r="G165" t="s">
        <v>2</v>
      </c>
      <c r="H165" t="s">
        <v>214</v>
      </c>
      <c r="I165" t="s">
        <v>348</v>
      </c>
      <c r="J165" t="s">
        <v>525</v>
      </c>
      <c r="K165" t="s">
        <v>40</v>
      </c>
      <c r="L165" t="s">
        <v>40</v>
      </c>
      <c r="M165" t="s">
        <v>40</v>
      </c>
      <c r="N165" t="s">
        <v>40</v>
      </c>
      <c r="P165" t="s">
        <v>780</v>
      </c>
      <c r="Q165" t="s">
        <v>6</v>
      </c>
      <c r="R165" t="s">
        <v>781</v>
      </c>
      <c r="S165" t="s">
        <v>782</v>
      </c>
      <c r="T165" t="s">
        <v>40</v>
      </c>
      <c r="U165" t="s">
        <v>6</v>
      </c>
      <c r="V165" t="s">
        <v>648</v>
      </c>
      <c r="X165" s="8">
        <f>IF(ISNUMBER(MATCH(fields[argot_field],issuesfield[field],0)),COUNTIF(issuesfield[field],fields[argot_field]),0)</f>
        <v>0</v>
      </c>
      <c r="Y165">
        <f>IF(ISNUMBER(MATCH(fields[argot_field],mappings[field],0)),COUNTIF(mappings[field],fields[argot_field]),0)</f>
        <v>1</v>
      </c>
    </row>
    <row r="166" spans="1:27" x14ac:dyDescent="0.25">
      <c r="A166" t="s">
        <v>777</v>
      </c>
      <c r="B166" t="s">
        <v>6</v>
      </c>
      <c r="C166" t="s">
        <v>6</v>
      </c>
      <c r="D166" t="s">
        <v>6</v>
      </c>
      <c r="E166" t="s">
        <v>216</v>
      </c>
      <c r="F166" t="s">
        <v>3</v>
      </c>
      <c r="G166" t="s">
        <v>2</v>
      </c>
      <c r="H166" t="s">
        <v>214</v>
      </c>
      <c r="I166" t="s">
        <v>349</v>
      </c>
      <c r="J166" t="s">
        <v>525</v>
      </c>
      <c r="K166" t="s">
        <v>40</v>
      </c>
      <c r="L166" t="s">
        <v>40</v>
      </c>
      <c r="M166" t="s">
        <v>613</v>
      </c>
      <c r="N166" t="s">
        <v>759</v>
      </c>
      <c r="O166" t="s">
        <v>6</v>
      </c>
      <c r="P166" t="s">
        <v>779</v>
      </c>
      <c r="Q166" t="s">
        <v>6</v>
      </c>
      <c r="R166" t="s">
        <v>781</v>
      </c>
      <c r="S166" t="s">
        <v>222</v>
      </c>
      <c r="T166" t="s">
        <v>6</v>
      </c>
      <c r="U166" t="s">
        <v>6</v>
      </c>
      <c r="V166" t="s">
        <v>648</v>
      </c>
      <c r="W166" t="s">
        <v>6</v>
      </c>
      <c r="X166" s="8">
        <f>IF(ISNUMBER(MATCH(fields[argot_field],issuesfield[field],0)),COUNTIF(issuesfield[field],fields[argot_field]),0)</f>
        <v>0</v>
      </c>
      <c r="Y166">
        <f>IF(ISNUMBER(MATCH(fields[argot_field],mappings[field],0)),COUNTIF(mappings[field],fields[argot_field]),0)</f>
        <v>1</v>
      </c>
      <c r="Z166" t="s">
        <v>6</v>
      </c>
      <c r="AA166" t="s">
        <v>6</v>
      </c>
    </row>
    <row r="167" spans="1:27" x14ac:dyDescent="0.25">
      <c r="A167" t="s">
        <v>935</v>
      </c>
      <c r="B167" t="s">
        <v>6</v>
      </c>
      <c r="C167" t="s">
        <v>6</v>
      </c>
      <c r="D167" t="s">
        <v>6</v>
      </c>
      <c r="E167" t="s">
        <v>216</v>
      </c>
      <c r="F167" t="s">
        <v>2</v>
      </c>
      <c r="G167" t="s">
        <v>2</v>
      </c>
      <c r="H167" t="s">
        <v>40</v>
      </c>
      <c r="I167" t="s">
        <v>347</v>
      </c>
      <c r="J167" t="s">
        <v>499</v>
      </c>
      <c r="K167" t="s">
        <v>3</v>
      </c>
      <c r="L167" t="s">
        <v>40</v>
      </c>
      <c r="M167" t="s">
        <v>80</v>
      </c>
      <c r="N167" t="s">
        <v>936</v>
      </c>
      <c r="O167" t="s">
        <v>937</v>
      </c>
      <c r="P167" t="s">
        <v>938</v>
      </c>
      <c r="Q167" t="s">
        <v>6</v>
      </c>
      <c r="R167" t="s">
        <v>898</v>
      </c>
      <c r="S167" t="s">
        <v>40</v>
      </c>
      <c r="T167" t="s">
        <v>40</v>
      </c>
      <c r="U167" t="s">
        <v>6</v>
      </c>
      <c r="V167" t="s">
        <v>648</v>
      </c>
      <c r="W167" t="s">
        <v>6</v>
      </c>
      <c r="X167" s="8">
        <f>IF(ISNUMBER(MATCH(fields[argot_field],issuesfield[field],0)),COUNTIF(issuesfield[field],fields[argot_field]),0)</f>
        <v>0</v>
      </c>
      <c r="Y167">
        <f>IF(ISNUMBER(MATCH(fields[argot_field],mappings[field],0)),COUNTIF(mappings[field],fields[argot_field]),0)</f>
        <v>0</v>
      </c>
    </row>
    <row r="168" spans="1:27" x14ac:dyDescent="0.25">
      <c r="A168" t="s">
        <v>940</v>
      </c>
      <c r="B168" t="s">
        <v>6</v>
      </c>
      <c r="C168" t="s">
        <v>6</v>
      </c>
      <c r="D168" t="s">
        <v>6</v>
      </c>
      <c r="E168" t="s">
        <v>216</v>
      </c>
      <c r="F168" t="s">
        <v>2</v>
      </c>
      <c r="G168" t="s">
        <v>2</v>
      </c>
      <c r="H168" t="s">
        <v>935</v>
      </c>
      <c r="I168" t="s">
        <v>348</v>
      </c>
      <c r="J168" t="s">
        <v>524</v>
      </c>
      <c r="K168" t="s">
        <v>40</v>
      </c>
      <c r="L168" t="s">
        <v>40</v>
      </c>
      <c r="M168" t="s">
        <v>80</v>
      </c>
      <c r="N168" t="s">
        <v>936</v>
      </c>
      <c r="O168" t="s">
        <v>6</v>
      </c>
      <c r="P168" t="s">
        <v>942</v>
      </c>
      <c r="Q168" t="s">
        <v>6</v>
      </c>
      <c r="R168" t="s">
        <v>898</v>
      </c>
      <c r="S168" t="s">
        <v>943</v>
      </c>
      <c r="T168" t="s">
        <v>40</v>
      </c>
      <c r="U168" t="s">
        <v>6</v>
      </c>
      <c r="V168" t="s">
        <v>648</v>
      </c>
      <c r="W168" t="s">
        <v>6</v>
      </c>
      <c r="X168" s="8">
        <f>IF(ISNUMBER(MATCH(fields[argot_field],issuesfield[field],0)),COUNTIF(issuesfield[field],fields[argot_field]),0)</f>
        <v>0</v>
      </c>
      <c r="Y168">
        <f>IF(ISNUMBER(MATCH(fields[argot_field],mappings[field],0)),COUNTIF(mappings[field],fields[argot_field]),0)</f>
        <v>0</v>
      </c>
    </row>
    <row r="169" spans="1:27" x14ac:dyDescent="0.25">
      <c r="A169" t="s">
        <v>939</v>
      </c>
      <c r="B169" t="s">
        <v>6</v>
      </c>
      <c r="C169" t="s">
        <v>6</v>
      </c>
      <c r="D169" t="s">
        <v>6</v>
      </c>
      <c r="E169" t="s">
        <v>216</v>
      </c>
      <c r="F169" t="s">
        <v>2</v>
      </c>
      <c r="G169" t="s">
        <v>2</v>
      </c>
      <c r="H169" t="s">
        <v>935</v>
      </c>
      <c r="I169" t="s">
        <v>348</v>
      </c>
      <c r="J169" t="s">
        <v>525</v>
      </c>
      <c r="K169" t="s">
        <v>40</v>
      </c>
      <c r="L169" t="s">
        <v>40</v>
      </c>
      <c r="M169" t="s">
        <v>80</v>
      </c>
      <c r="N169" t="s">
        <v>936</v>
      </c>
      <c r="O169" t="s">
        <v>6</v>
      </c>
      <c r="P169" t="s">
        <v>941</v>
      </c>
      <c r="Q169" t="s">
        <v>6</v>
      </c>
      <c r="R169" t="s">
        <v>898</v>
      </c>
      <c r="S169" t="s">
        <v>944</v>
      </c>
      <c r="T169" t="s">
        <v>40</v>
      </c>
      <c r="U169" t="s">
        <v>6</v>
      </c>
      <c r="V169" t="s">
        <v>648</v>
      </c>
      <c r="W169" t="s">
        <v>6</v>
      </c>
      <c r="X169" s="8">
        <f>IF(ISNUMBER(MATCH(fields[argot_field],issuesfield[field],0)),COUNTIF(issuesfield[field],fields[argot_field]),0)</f>
        <v>0</v>
      </c>
      <c r="Y169">
        <f>IF(ISNUMBER(MATCH(fields[argot_field],mappings[field],0)),COUNTIF(mappings[field],fields[argot_field]),0)</f>
        <v>0</v>
      </c>
    </row>
    <row r="170" spans="1:27" x14ac:dyDescent="0.25">
      <c r="A170" t="s">
        <v>1183</v>
      </c>
      <c r="B170" t="s">
        <v>6</v>
      </c>
      <c r="C170" t="s">
        <v>6</v>
      </c>
      <c r="D170" t="s">
        <v>6</v>
      </c>
      <c r="E170" t="s">
        <v>216</v>
      </c>
      <c r="F170" t="s">
        <v>2</v>
      </c>
      <c r="G170" t="s">
        <v>2</v>
      </c>
      <c r="H170" t="s">
        <v>40</v>
      </c>
      <c r="I170" t="s">
        <v>347</v>
      </c>
      <c r="J170" t="s">
        <v>40</v>
      </c>
      <c r="K170" t="s">
        <v>3</v>
      </c>
      <c r="L170" t="s">
        <v>40</v>
      </c>
      <c r="M170" t="s">
        <v>40</v>
      </c>
      <c r="N170" t="s">
        <v>1189</v>
      </c>
      <c r="O170" t="s">
        <v>6</v>
      </c>
      <c r="P170" t="s">
        <v>1190</v>
      </c>
      <c r="Q170" t="s">
        <v>6</v>
      </c>
      <c r="R170" t="s">
        <v>40</v>
      </c>
      <c r="S170" t="s">
        <v>773</v>
      </c>
      <c r="T170" t="s">
        <v>40</v>
      </c>
      <c r="U170" t="s">
        <v>411</v>
      </c>
      <c r="V170" t="s">
        <v>1191</v>
      </c>
      <c r="W170" t="s">
        <v>1192</v>
      </c>
      <c r="X170" s="8">
        <f>IF(ISNUMBER(MATCH(fields[argot_field],issuesfield[field],0)),COUNTIF(issuesfield[field],fields[argot_field]),0)</f>
        <v>0</v>
      </c>
      <c r="Y170">
        <f>IF(ISNUMBER(MATCH(fields[argot_field],mappings[field],0)),COUNTIF(mappings[field],fields[argot_field]),0)</f>
        <v>0</v>
      </c>
      <c r="Z170" t="s">
        <v>2</v>
      </c>
      <c r="AA170" t="s">
        <v>2</v>
      </c>
    </row>
    <row r="171" spans="1:27" x14ac:dyDescent="0.25">
      <c r="A171" t="s">
        <v>1184</v>
      </c>
      <c r="B171" t="s">
        <v>6</v>
      </c>
      <c r="C171" t="s">
        <v>6</v>
      </c>
      <c r="D171" t="s">
        <v>6</v>
      </c>
      <c r="E171" t="s">
        <v>216</v>
      </c>
      <c r="F171" t="s">
        <v>2</v>
      </c>
      <c r="G171" t="s">
        <v>2</v>
      </c>
      <c r="H171" t="s">
        <v>1183</v>
      </c>
      <c r="I171" t="s">
        <v>348</v>
      </c>
      <c r="J171" t="s">
        <v>40</v>
      </c>
      <c r="K171" t="s">
        <v>40</v>
      </c>
      <c r="L171" t="s">
        <v>40</v>
      </c>
      <c r="M171" t="s">
        <v>40</v>
      </c>
      <c r="N171" t="s">
        <v>40</v>
      </c>
      <c r="O171" t="s">
        <v>1193</v>
      </c>
      <c r="P171" t="s">
        <v>1194</v>
      </c>
      <c r="Q171" t="s">
        <v>6</v>
      </c>
      <c r="R171" t="s">
        <v>40</v>
      </c>
      <c r="S171" t="s">
        <v>40</v>
      </c>
      <c r="T171" t="s">
        <v>40</v>
      </c>
      <c r="U171" t="s">
        <v>411</v>
      </c>
      <c r="V171" t="s">
        <v>1191</v>
      </c>
      <c r="W171" t="s">
        <v>1192</v>
      </c>
      <c r="X171" s="8">
        <f>IF(ISNUMBER(MATCH(fields[argot_field],issuesfield[field],0)),COUNTIF(issuesfield[field],fields[argot_field]),0)</f>
        <v>0</v>
      </c>
      <c r="Y171">
        <f>IF(ISNUMBER(MATCH(fields[argot_field],mappings[field],0)),COUNTIF(mappings[field],fields[argot_field]),0)</f>
        <v>2</v>
      </c>
      <c r="Z171" t="s">
        <v>2</v>
      </c>
      <c r="AA171" t="s">
        <v>2</v>
      </c>
    </row>
    <row r="172" spans="1:27" x14ac:dyDescent="0.25">
      <c r="A172" t="s">
        <v>1185</v>
      </c>
      <c r="B172" t="s">
        <v>6</v>
      </c>
      <c r="C172" t="s">
        <v>6</v>
      </c>
      <c r="D172" t="s">
        <v>6</v>
      </c>
      <c r="E172" t="s">
        <v>216</v>
      </c>
      <c r="F172" t="s">
        <v>2</v>
      </c>
      <c r="G172" t="s">
        <v>2</v>
      </c>
      <c r="H172" t="s">
        <v>1183</v>
      </c>
      <c r="I172" t="s">
        <v>348</v>
      </c>
      <c r="J172" t="s">
        <v>40</v>
      </c>
      <c r="K172" t="s">
        <v>40</v>
      </c>
      <c r="L172" t="s">
        <v>40</v>
      </c>
      <c r="M172" t="s">
        <v>40</v>
      </c>
      <c r="N172" t="s">
        <v>1189</v>
      </c>
      <c r="O172" t="s">
        <v>1197</v>
      </c>
      <c r="P172" t="s">
        <v>1195</v>
      </c>
      <c r="Q172" t="s">
        <v>6</v>
      </c>
      <c r="R172" t="s">
        <v>40</v>
      </c>
      <c r="S172" t="s">
        <v>40</v>
      </c>
      <c r="T172" t="s">
        <v>40</v>
      </c>
      <c r="U172" t="s">
        <v>411</v>
      </c>
      <c r="V172" t="s">
        <v>1191</v>
      </c>
      <c r="W172" t="s">
        <v>1192</v>
      </c>
      <c r="X172" s="8">
        <f>IF(ISNUMBER(MATCH(fields[argot_field],issuesfield[field],0)),COUNTIF(issuesfield[field],fields[argot_field]),0)</f>
        <v>0</v>
      </c>
      <c r="Y172">
        <f>IF(ISNUMBER(MATCH(fields[argot_field],mappings[field],0)),COUNTIF(mappings[field],fields[argot_field]),0)</f>
        <v>2</v>
      </c>
      <c r="Z172" t="s">
        <v>2</v>
      </c>
      <c r="AA172" t="s">
        <v>2</v>
      </c>
    </row>
    <row r="173" spans="1:27" x14ac:dyDescent="0.25">
      <c r="A173" t="s">
        <v>1186</v>
      </c>
      <c r="B173" t="s">
        <v>6</v>
      </c>
      <c r="C173" t="s">
        <v>6</v>
      </c>
      <c r="D173" t="s">
        <v>6</v>
      </c>
      <c r="E173" t="s">
        <v>216</v>
      </c>
      <c r="F173" t="s">
        <v>2</v>
      </c>
      <c r="G173" t="s">
        <v>2</v>
      </c>
      <c r="H173" t="s">
        <v>1183</v>
      </c>
      <c r="I173" t="s">
        <v>349</v>
      </c>
      <c r="J173" t="s">
        <v>525</v>
      </c>
      <c r="K173" t="s">
        <v>40</v>
      </c>
      <c r="L173" t="s">
        <v>40</v>
      </c>
      <c r="M173" t="s">
        <v>40</v>
      </c>
      <c r="N173" t="s">
        <v>1189</v>
      </c>
      <c r="O173" t="s">
        <v>1197</v>
      </c>
      <c r="P173" t="s">
        <v>1196</v>
      </c>
      <c r="Q173" t="s">
        <v>6</v>
      </c>
      <c r="R173" t="s">
        <v>239</v>
      </c>
      <c r="S173" t="s">
        <v>40</v>
      </c>
      <c r="T173" t="s">
        <v>40</v>
      </c>
      <c r="U173" t="s">
        <v>411</v>
      </c>
      <c r="V173" t="s">
        <v>1191</v>
      </c>
      <c r="W173" t="s">
        <v>1192</v>
      </c>
      <c r="X173" s="8">
        <f>IF(ISNUMBER(MATCH(fields[argot_field],issuesfield[field],0)),COUNTIF(issuesfield[field],fields[argot_field]),0)</f>
        <v>0</v>
      </c>
      <c r="Y173">
        <f>IF(ISNUMBER(MATCH(fields[argot_field],mappings[field],0)),COUNTIF(mappings[field],fields[argot_field]),0)</f>
        <v>3</v>
      </c>
      <c r="Z173" t="s">
        <v>2</v>
      </c>
      <c r="AA173" t="s">
        <v>2</v>
      </c>
    </row>
    <row r="174" spans="1:27" x14ac:dyDescent="0.25">
      <c r="A174" t="s">
        <v>1187</v>
      </c>
      <c r="B174" t="s">
        <v>6</v>
      </c>
      <c r="C174" t="s">
        <v>6</v>
      </c>
      <c r="D174" t="s">
        <v>6</v>
      </c>
      <c r="E174" t="s">
        <v>216</v>
      </c>
      <c r="F174" t="s">
        <v>2</v>
      </c>
      <c r="G174" t="s">
        <v>2</v>
      </c>
      <c r="H174" t="s">
        <v>1183</v>
      </c>
      <c r="I174" t="s">
        <v>348</v>
      </c>
      <c r="J174" t="s">
        <v>525</v>
      </c>
      <c r="K174" t="s">
        <v>40</v>
      </c>
      <c r="L174" t="s">
        <v>40</v>
      </c>
      <c r="M174" t="s">
        <v>40</v>
      </c>
      <c r="N174" t="s">
        <v>40</v>
      </c>
      <c r="O174" t="s">
        <v>6</v>
      </c>
      <c r="P174" t="s">
        <v>1198</v>
      </c>
      <c r="Q174" t="s">
        <v>6</v>
      </c>
      <c r="R174" t="s">
        <v>239</v>
      </c>
      <c r="S174" t="s">
        <v>40</v>
      </c>
      <c r="T174" t="s">
        <v>40</v>
      </c>
      <c r="U174" t="s">
        <v>411</v>
      </c>
      <c r="V174" t="s">
        <v>1191</v>
      </c>
      <c r="W174" t="s">
        <v>1192</v>
      </c>
      <c r="X174" s="8">
        <f>IF(ISNUMBER(MATCH(fields[argot_field],issuesfield[field],0)),COUNTIF(issuesfield[field],fields[argot_field]),0)</f>
        <v>0</v>
      </c>
      <c r="Y174">
        <f>IF(ISNUMBER(MATCH(fields[argot_field],mappings[field],0)),COUNTIF(mappings[field],fields[argot_field]),0)</f>
        <v>1</v>
      </c>
      <c r="Z174" t="s">
        <v>2</v>
      </c>
      <c r="AA174" t="s">
        <v>2</v>
      </c>
    </row>
    <row r="175" spans="1:27" x14ac:dyDescent="0.25">
      <c r="A175" t="s">
        <v>1188</v>
      </c>
      <c r="B175" t="s">
        <v>6</v>
      </c>
      <c r="C175" t="s">
        <v>6</v>
      </c>
      <c r="D175" t="s">
        <v>6</v>
      </c>
      <c r="E175" t="s">
        <v>216</v>
      </c>
      <c r="F175" t="s">
        <v>2</v>
      </c>
      <c r="G175" t="s">
        <v>2</v>
      </c>
      <c r="H175" t="s">
        <v>1183</v>
      </c>
      <c r="I175" t="s">
        <v>348</v>
      </c>
      <c r="J175" t="s">
        <v>40</v>
      </c>
      <c r="K175" t="s">
        <v>40</v>
      </c>
      <c r="L175" t="s">
        <v>40</v>
      </c>
      <c r="M175" t="s">
        <v>40</v>
      </c>
      <c r="N175" t="s">
        <v>40</v>
      </c>
      <c r="O175" t="s">
        <v>6</v>
      </c>
      <c r="P175" t="s">
        <v>1199</v>
      </c>
      <c r="Q175" t="s">
        <v>1200</v>
      </c>
      <c r="R175" t="s">
        <v>40</v>
      </c>
      <c r="S175" t="s">
        <v>40</v>
      </c>
      <c r="T175" t="s">
        <v>40</v>
      </c>
      <c r="U175" t="s">
        <v>411</v>
      </c>
      <c r="V175" t="s">
        <v>1191</v>
      </c>
      <c r="W175" t="s">
        <v>1192</v>
      </c>
      <c r="X175" s="8">
        <f>IF(ISNUMBER(MATCH(fields[argot_field],issuesfield[field],0)),COUNTIF(issuesfield[field],fields[argot_field]),0)</f>
        <v>0</v>
      </c>
      <c r="Y175">
        <f>IF(ISNUMBER(MATCH(fields[argot_field],mappings[field],0)),COUNTIF(mappings[field],fields[argot_field]),0)</f>
        <v>2</v>
      </c>
      <c r="Z175" t="s">
        <v>2</v>
      </c>
      <c r="AA175" t="s">
        <v>2</v>
      </c>
    </row>
    <row r="176" spans="1:27" x14ac:dyDescent="0.25">
      <c r="A176" t="s">
        <v>322</v>
      </c>
      <c r="B176" t="s">
        <v>6</v>
      </c>
      <c r="C176" t="s">
        <v>6</v>
      </c>
      <c r="D176" t="s">
        <v>6</v>
      </c>
      <c r="E176" t="s">
        <v>310</v>
      </c>
      <c r="F176" t="s">
        <v>2</v>
      </c>
      <c r="G176" t="s">
        <v>2</v>
      </c>
      <c r="H176" t="s">
        <v>40</v>
      </c>
      <c r="I176" t="s">
        <v>347</v>
      </c>
      <c r="J176" t="s">
        <v>526</v>
      </c>
      <c r="K176" t="s">
        <v>3</v>
      </c>
      <c r="L176" t="s">
        <v>40</v>
      </c>
      <c r="M176" t="s">
        <v>40</v>
      </c>
      <c r="N176" t="s">
        <v>819</v>
      </c>
      <c r="O176" t="s">
        <v>6</v>
      </c>
      <c r="P176" t="s">
        <v>820</v>
      </c>
      <c r="Q176" t="s">
        <v>40</v>
      </c>
      <c r="R176" t="s">
        <v>40</v>
      </c>
      <c r="S176" t="s">
        <v>40</v>
      </c>
      <c r="T176" t="s">
        <v>6</v>
      </c>
      <c r="U176" t="s">
        <v>6</v>
      </c>
      <c r="V176" t="s">
        <v>648</v>
      </c>
      <c r="W176" t="s">
        <v>823</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818</v>
      </c>
      <c r="B177" t="s">
        <v>6</v>
      </c>
      <c r="C177" t="s">
        <v>6</v>
      </c>
      <c r="D177" t="s">
        <v>6</v>
      </c>
      <c r="E177" t="s">
        <v>310</v>
      </c>
      <c r="F177" t="s">
        <v>2</v>
      </c>
      <c r="G177" t="s">
        <v>2</v>
      </c>
      <c r="H177" t="s">
        <v>322</v>
      </c>
      <c r="I177" t="s">
        <v>347</v>
      </c>
      <c r="J177" t="s">
        <v>40</v>
      </c>
      <c r="K177" t="s">
        <v>3</v>
      </c>
      <c r="L177" t="s">
        <v>40</v>
      </c>
      <c r="M177" t="s">
        <v>40</v>
      </c>
      <c r="N177" t="s">
        <v>819</v>
      </c>
      <c r="O177" t="s">
        <v>6</v>
      </c>
      <c r="P177" t="s">
        <v>327</v>
      </c>
      <c r="Q177" t="s">
        <v>822</v>
      </c>
      <c r="R177" t="s">
        <v>40</v>
      </c>
      <c r="S177" t="s">
        <v>40</v>
      </c>
      <c r="T177" t="s">
        <v>6</v>
      </c>
      <c r="U177" t="s">
        <v>328</v>
      </c>
      <c r="V177" t="s">
        <v>648</v>
      </c>
      <c r="W177" t="s">
        <v>823</v>
      </c>
      <c r="X177" s="8">
        <f>IF(ISNUMBER(MATCH(fields[argot_field],issuesfield[field],0)),COUNTIF(issuesfield[field],fields[argot_field]),0)</f>
        <v>0</v>
      </c>
      <c r="Y177">
        <f>IF(ISNUMBER(MATCH(fields[argot_field],mappings[field],0)),COUNTIF(mappings[field],fields[argot_field]),0)</f>
        <v>2</v>
      </c>
      <c r="Z177" t="s">
        <v>6</v>
      </c>
      <c r="AA177" t="s">
        <v>6</v>
      </c>
    </row>
    <row r="178" spans="1:27" x14ac:dyDescent="0.25">
      <c r="A178" t="s">
        <v>817</v>
      </c>
      <c r="B178" t="s">
        <v>6</v>
      </c>
      <c r="C178" t="s">
        <v>6</v>
      </c>
      <c r="D178" t="s">
        <v>6</v>
      </c>
      <c r="E178" t="s">
        <v>310</v>
      </c>
      <c r="F178" t="s">
        <v>2</v>
      </c>
      <c r="G178" t="s">
        <v>2</v>
      </c>
      <c r="H178" t="s">
        <v>322</v>
      </c>
      <c r="I178" t="s">
        <v>347</v>
      </c>
      <c r="J178" t="s">
        <v>526</v>
      </c>
      <c r="K178" t="s">
        <v>3</v>
      </c>
      <c r="L178" t="s">
        <v>40</v>
      </c>
      <c r="M178" t="s">
        <v>40</v>
      </c>
      <c r="N178" t="s">
        <v>819</v>
      </c>
      <c r="O178" t="s">
        <v>6</v>
      </c>
      <c r="P178" t="s">
        <v>821</v>
      </c>
      <c r="Q178" t="s">
        <v>325</v>
      </c>
      <c r="R178" t="s">
        <v>40</v>
      </c>
      <c r="S178" t="s">
        <v>326</v>
      </c>
      <c r="T178" t="s">
        <v>6</v>
      </c>
      <c r="U178" t="s">
        <v>40</v>
      </c>
      <c r="V178" t="s">
        <v>648</v>
      </c>
      <c r="W178" t="s">
        <v>823</v>
      </c>
      <c r="X178" s="8">
        <f>IF(ISNUMBER(MATCH(fields[argot_field],issuesfield[field],0)),COUNTIF(issuesfield[field],fields[argot_field]),0)</f>
        <v>0</v>
      </c>
      <c r="Y178">
        <f>IF(ISNUMBER(MATCH(fields[argot_field],mappings[field],0)),COUNTIF(mappings[field],fields[argot_field]),0)</f>
        <v>1</v>
      </c>
      <c r="Z178" t="s">
        <v>6</v>
      </c>
      <c r="AA178" t="s">
        <v>6</v>
      </c>
    </row>
    <row r="179" spans="1:27" x14ac:dyDescent="0.25">
      <c r="A179" t="s">
        <v>379</v>
      </c>
      <c r="B179" t="s">
        <v>6</v>
      </c>
      <c r="C179" t="s">
        <v>6</v>
      </c>
      <c r="D179" t="s">
        <v>6</v>
      </c>
      <c r="E179" t="s">
        <v>379</v>
      </c>
      <c r="F179" t="s">
        <v>2</v>
      </c>
      <c r="G179" t="s">
        <v>3</v>
      </c>
      <c r="H179" t="s">
        <v>40</v>
      </c>
      <c r="I179" t="s">
        <v>347</v>
      </c>
      <c r="J179" t="s">
        <v>40</v>
      </c>
      <c r="K179" t="s">
        <v>3</v>
      </c>
      <c r="L179" t="s">
        <v>40</v>
      </c>
      <c r="M179" t="s">
        <v>80</v>
      </c>
      <c r="N179" t="s">
        <v>827</v>
      </c>
      <c r="O179" t="s">
        <v>6</v>
      </c>
      <c r="P179" t="s">
        <v>6</v>
      </c>
      <c r="Q179" t="s">
        <v>6</v>
      </c>
      <c r="R179" t="s">
        <v>40</v>
      </c>
      <c r="S179" t="s">
        <v>380</v>
      </c>
      <c r="T179" t="s">
        <v>40</v>
      </c>
      <c r="U179" t="s">
        <v>6</v>
      </c>
      <c r="V179" t="s">
        <v>648</v>
      </c>
      <c r="W179" t="s">
        <v>6</v>
      </c>
      <c r="X179" s="8">
        <f>IF(ISNUMBER(MATCH(fields[argot_field],issuesfield[field],0)),COUNTIF(issuesfield[field],fields[argot_field]),0)</f>
        <v>0</v>
      </c>
      <c r="Y179">
        <f>IF(ISNUMBER(MATCH(fields[argot_field],mappings[field],0)),COUNTIF(mappings[field],fields[argot_field]),0)</f>
        <v>0</v>
      </c>
      <c r="Z179" t="s">
        <v>6</v>
      </c>
      <c r="AA179" t="s">
        <v>6</v>
      </c>
    </row>
    <row r="180" spans="1:27" x14ac:dyDescent="0.25">
      <c r="A180" t="s">
        <v>378</v>
      </c>
      <c r="B180" t="s">
        <v>6</v>
      </c>
      <c r="C180" t="s">
        <v>6</v>
      </c>
      <c r="D180" t="s">
        <v>6</v>
      </c>
      <c r="E180" t="s">
        <v>379</v>
      </c>
      <c r="F180" t="s">
        <v>3</v>
      </c>
      <c r="G180" t="s">
        <v>3</v>
      </c>
      <c r="H180" t="s">
        <v>379</v>
      </c>
      <c r="I180" t="s">
        <v>349</v>
      </c>
      <c r="J180" t="s">
        <v>40</v>
      </c>
      <c r="K180" t="s">
        <v>40</v>
      </c>
      <c r="L180" t="s">
        <v>40</v>
      </c>
      <c r="M180" t="s">
        <v>40</v>
      </c>
      <c r="N180" t="s">
        <v>40</v>
      </c>
      <c r="O180" t="s">
        <v>6</v>
      </c>
      <c r="P180" t="s">
        <v>387</v>
      </c>
      <c r="Q180" t="s">
        <v>388</v>
      </c>
      <c r="R180" t="s">
        <v>40</v>
      </c>
      <c r="S180" t="s">
        <v>40</v>
      </c>
      <c r="T180" t="s">
        <v>40</v>
      </c>
      <c r="U180" t="s">
        <v>6</v>
      </c>
      <c r="V180" t="s">
        <v>648</v>
      </c>
      <c r="W180" t="s">
        <v>6</v>
      </c>
      <c r="X180" s="8">
        <f>IF(ISNUMBER(MATCH(fields[argot_field],issuesfield[field],0)),COUNTIF(issuesfield[field],fields[argot_field]),0)</f>
        <v>0</v>
      </c>
      <c r="Y180">
        <f>IF(ISNUMBER(MATCH(fields[argot_field],mappings[field],0)),COUNTIF(mappings[field],fields[argot_field]),0)</f>
        <v>0</v>
      </c>
      <c r="Z180" t="s">
        <v>6</v>
      </c>
      <c r="AA180" t="s">
        <v>6</v>
      </c>
    </row>
    <row r="181" spans="1:27" x14ac:dyDescent="0.25">
      <c r="A181" t="s">
        <v>376</v>
      </c>
      <c r="B181" t="s">
        <v>6</v>
      </c>
      <c r="C181" t="s">
        <v>6</v>
      </c>
      <c r="D181" t="s">
        <v>6</v>
      </c>
      <c r="E181" t="s">
        <v>379</v>
      </c>
      <c r="F181" t="s">
        <v>2</v>
      </c>
      <c r="G181" t="s">
        <v>3</v>
      </c>
      <c r="H181" t="s">
        <v>379</v>
      </c>
      <c r="I181" t="s">
        <v>349</v>
      </c>
      <c r="J181" t="s">
        <v>40</v>
      </c>
      <c r="K181" t="s">
        <v>40</v>
      </c>
      <c r="L181" t="s">
        <v>40</v>
      </c>
      <c r="M181" t="s">
        <v>80</v>
      </c>
      <c r="N181" t="s">
        <v>827</v>
      </c>
      <c r="O181" t="s">
        <v>6</v>
      </c>
      <c r="P181" t="s">
        <v>383</v>
      </c>
      <c r="Q181" t="s">
        <v>384</v>
      </c>
      <c r="R181" t="s">
        <v>40</v>
      </c>
      <c r="S181" t="s">
        <v>40</v>
      </c>
      <c r="T181" t="s">
        <v>40</v>
      </c>
      <c r="U181" t="s">
        <v>6</v>
      </c>
      <c r="V181" t="s">
        <v>648</v>
      </c>
      <c r="W181" t="s">
        <v>6</v>
      </c>
      <c r="X181" s="8">
        <f>IF(ISNUMBER(MATCH(fields[argot_field],issuesfield[field],0)),COUNTIF(issuesfield[field],fields[argot_field]),0)</f>
        <v>0</v>
      </c>
      <c r="Y181">
        <f>IF(ISNUMBER(MATCH(fields[argot_field],mappings[field],0)),COUNTIF(mappings[field],fields[argot_field]),0)</f>
        <v>0</v>
      </c>
      <c r="Z181" t="s">
        <v>6</v>
      </c>
      <c r="AA181" t="s">
        <v>6</v>
      </c>
    </row>
    <row r="182" spans="1:27" x14ac:dyDescent="0.25">
      <c r="A182" t="s">
        <v>375</v>
      </c>
      <c r="B182" t="s">
        <v>6</v>
      </c>
      <c r="C182" t="s">
        <v>6</v>
      </c>
      <c r="D182" t="s">
        <v>6</v>
      </c>
      <c r="E182" t="s">
        <v>379</v>
      </c>
      <c r="F182" t="s">
        <v>2</v>
      </c>
      <c r="G182" t="s">
        <v>3</v>
      </c>
      <c r="H182" t="s">
        <v>379</v>
      </c>
      <c r="I182" t="s">
        <v>349</v>
      </c>
      <c r="J182" t="s">
        <v>40</v>
      </c>
      <c r="K182" t="s">
        <v>40</v>
      </c>
      <c r="L182" t="s">
        <v>40</v>
      </c>
      <c r="M182" t="s">
        <v>40</v>
      </c>
      <c r="N182" t="s">
        <v>40</v>
      </c>
      <c r="O182" t="s">
        <v>6</v>
      </c>
      <c r="P182" t="s">
        <v>381</v>
      </c>
      <c r="Q182" t="s">
        <v>382</v>
      </c>
      <c r="R182" t="s">
        <v>40</v>
      </c>
      <c r="S182" t="s">
        <v>40</v>
      </c>
      <c r="T182" t="s">
        <v>40</v>
      </c>
      <c r="U182" t="s">
        <v>6</v>
      </c>
      <c r="V182" t="s">
        <v>648</v>
      </c>
      <c r="W182" t="s">
        <v>6</v>
      </c>
      <c r="X182" s="8">
        <f>IF(ISNUMBER(MATCH(fields[argot_field],issuesfield[field],0)),COUNTIF(issuesfield[field],fields[argot_field]),0)</f>
        <v>0</v>
      </c>
      <c r="Y182">
        <f>IF(ISNUMBER(MATCH(fields[argot_field],mappings[field],0)),COUNTIF(mappings[field],fields[argot_field]),0)</f>
        <v>0</v>
      </c>
      <c r="Z182" t="s">
        <v>6</v>
      </c>
      <c r="AA182" t="s">
        <v>6</v>
      </c>
    </row>
    <row r="183" spans="1:27" x14ac:dyDescent="0.25">
      <c r="A183" t="s">
        <v>377</v>
      </c>
      <c r="B183" t="s">
        <v>6</v>
      </c>
      <c r="C183" t="s">
        <v>6</v>
      </c>
      <c r="D183" t="s">
        <v>6</v>
      </c>
      <c r="E183" t="s">
        <v>379</v>
      </c>
      <c r="F183" t="s">
        <v>2</v>
      </c>
      <c r="G183" t="s">
        <v>3</v>
      </c>
      <c r="H183" t="s">
        <v>379</v>
      </c>
      <c r="I183" t="s">
        <v>349</v>
      </c>
      <c r="J183" t="s">
        <v>40</v>
      </c>
      <c r="K183" t="s">
        <v>40</v>
      </c>
      <c r="L183" t="s">
        <v>40</v>
      </c>
      <c r="M183" t="s">
        <v>80</v>
      </c>
      <c r="N183" t="s">
        <v>827</v>
      </c>
      <c r="O183" t="s">
        <v>6</v>
      </c>
      <c r="P183" t="s">
        <v>385</v>
      </c>
      <c r="Q183" t="s">
        <v>386</v>
      </c>
      <c r="R183" t="s">
        <v>40</v>
      </c>
      <c r="S183" t="s">
        <v>40</v>
      </c>
      <c r="T183" t="s">
        <v>40</v>
      </c>
      <c r="U183" t="s">
        <v>6</v>
      </c>
      <c r="V183" t="s">
        <v>648</v>
      </c>
      <c r="W183" t="s">
        <v>6</v>
      </c>
      <c r="X183" s="8">
        <f>IF(ISNUMBER(MATCH(fields[argot_field],issuesfield[field],0)),COUNTIF(issuesfield[field],fields[argot_field]),0)</f>
        <v>0</v>
      </c>
      <c r="Y183">
        <f>IF(ISNUMBER(MATCH(fields[argot_field],mappings[field],0)),COUNTIF(mappings[field],fields[argot_field]),0)</f>
        <v>0</v>
      </c>
      <c r="Z183" t="s">
        <v>6</v>
      </c>
      <c r="AA183" t="s">
        <v>6</v>
      </c>
    </row>
    <row r="184" spans="1:27" x14ac:dyDescent="0.25">
      <c r="A184" t="s">
        <v>352</v>
      </c>
      <c r="B184" t="s">
        <v>6</v>
      </c>
      <c r="C184" t="s">
        <v>6</v>
      </c>
      <c r="D184" t="s">
        <v>6</v>
      </c>
      <c r="E184" t="s">
        <v>310</v>
      </c>
      <c r="F184" t="s">
        <v>2</v>
      </c>
      <c r="G184" t="s">
        <v>3</v>
      </c>
      <c r="H184" t="s">
        <v>40</v>
      </c>
      <c r="I184" t="s">
        <v>347</v>
      </c>
      <c r="J184" t="s">
        <v>526</v>
      </c>
      <c r="K184" t="s">
        <v>40</v>
      </c>
      <c r="L184" t="s">
        <v>40</v>
      </c>
      <c r="M184" t="s">
        <v>40</v>
      </c>
      <c r="N184" t="s">
        <v>40</v>
      </c>
      <c r="O184" t="s">
        <v>828</v>
      </c>
      <c r="P184" t="s">
        <v>353</v>
      </c>
      <c r="Q184" t="s">
        <v>354</v>
      </c>
      <c r="R184" t="s">
        <v>80</v>
      </c>
      <c r="S184" t="s">
        <v>40</v>
      </c>
      <c r="T184" t="s">
        <v>40</v>
      </c>
      <c r="U184" t="s">
        <v>40</v>
      </c>
      <c r="V184" t="s">
        <v>648</v>
      </c>
      <c r="W184" t="s">
        <v>6</v>
      </c>
      <c r="X184" s="8">
        <f>IF(ISNUMBER(MATCH(fields[argot_field],issuesfield[field],0)),COUNTIF(issuesfield[field],fields[argot_field]),0)</f>
        <v>0</v>
      </c>
      <c r="Y184">
        <f>IF(ISNUMBER(MATCH(fields[argot_field],mappings[field],0)),COUNTIF(mappings[field],fields[argot_field]),0)</f>
        <v>0</v>
      </c>
      <c r="Z184" t="s">
        <v>3</v>
      </c>
      <c r="AA184" t="s">
        <v>6</v>
      </c>
    </row>
    <row r="185" spans="1:27" x14ac:dyDescent="0.25">
      <c r="A185" t="s">
        <v>336</v>
      </c>
      <c r="B185" t="s">
        <v>6</v>
      </c>
      <c r="C185" t="s">
        <v>6</v>
      </c>
      <c r="D185" t="s">
        <v>6</v>
      </c>
      <c r="E185" t="s">
        <v>399</v>
      </c>
      <c r="F185" t="s">
        <v>2</v>
      </c>
      <c r="G185" t="s">
        <v>3</v>
      </c>
      <c r="H185" t="s">
        <v>40</v>
      </c>
      <c r="I185" t="s">
        <v>347</v>
      </c>
      <c r="J185" t="s">
        <v>400</v>
      </c>
      <c r="K185" t="s">
        <v>40</v>
      </c>
      <c r="L185" t="s">
        <v>830</v>
      </c>
      <c r="M185" t="s">
        <v>40</v>
      </c>
      <c r="N185" t="s">
        <v>40</v>
      </c>
      <c r="O185" t="s">
        <v>40</v>
      </c>
      <c r="P185" t="s">
        <v>323</v>
      </c>
      <c r="Q185" t="s">
        <v>324</v>
      </c>
      <c r="R185" t="s">
        <v>40</v>
      </c>
      <c r="S185" t="s">
        <v>40</v>
      </c>
      <c r="T185" t="s">
        <v>40</v>
      </c>
      <c r="U185" t="s">
        <v>40</v>
      </c>
      <c r="V185" t="s">
        <v>648</v>
      </c>
      <c r="W185" t="s">
        <v>829</v>
      </c>
      <c r="X185" s="8">
        <f>IF(ISNUMBER(MATCH(fields[argot_field],issuesfield[field],0)),COUNTIF(issuesfield[field],fields[argot_field]),0)</f>
        <v>0</v>
      </c>
      <c r="Y185">
        <f>IF(ISNUMBER(MATCH(fields[argot_field],mappings[field],0)),COUNTIF(mappings[field],fields[argot_field]),0)</f>
        <v>1</v>
      </c>
      <c r="Z185" t="s">
        <v>3</v>
      </c>
      <c r="AA185" t="s">
        <v>3</v>
      </c>
    </row>
    <row r="186" spans="1:27" x14ac:dyDescent="0.25">
      <c r="A186" t="s">
        <v>803</v>
      </c>
      <c r="B186" t="s">
        <v>6</v>
      </c>
      <c r="C186" t="s">
        <v>6</v>
      </c>
      <c r="D186" t="s">
        <v>6</v>
      </c>
      <c r="E186" t="s">
        <v>6</v>
      </c>
      <c r="F186" t="s">
        <v>2</v>
      </c>
      <c r="G186" t="s">
        <v>2</v>
      </c>
      <c r="H186" t="s">
        <v>40</v>
      </c>
      <c r="I186" t="s">
        <v>348</v>
      </c>
      <c r="J186" t="s">
        <v>947</v>
      </c>
      <c r="K186" t="s">
        <v>40</v>
      </c>
      <c r="L186" t="s">
        <v>40</v>
      </c>
      <c r="M186" t="s">
        <v>40</v>
      </c>
      <c r="N186" t="s">
        <v>804</v>
      </c>
      <c r="O186" t="s">
        <v>6</v>
      </c>
      <c r="P186" t="s">
        <v>806</v>
      </c>
      <c r="Q186" t="s">
        <v>805</v>
      </c>
      <c r="R186" t="s">
        <v>239</v>
      </c>
      <c r="S186" t="s">
        <v>40</v>
      </c>
      <c r="T186" t="s">
        <v>241</v>
      </c>
      <c r="U186" t="s">
        <v>6</v>
      </c>
      <c r="V186" t="s">
        <v>6</v>
      </c>
      <c r="W186" t="s">
        <v>6</v>
      </c>
      <c r="X186" s="8">
        <f>IF(ISNUMBER(MATCH(fields[argot_field],issuesfield[field],0)),COUNTIF(issuesfield[field],fields[argot_field]),0)</f>
        <v>0</v>
      </c>
      <c r="Y186">
        <f>IF(ISNUMBER(MATCH(fields[argot_field],mappings[field],0)),COUNTIF(mappings[field],fields[argot_field]),0)</f>
        <v>0</v>
      </c>
      <c r="Z186" t="s">
        <v>6</v>
      </c>
      <c r="AA186" t="s">
        <v>6</v>
      </c>
    </row>
    <row r="187" spans="1:27" x14ac:dyDescent="0.25">
      <c r="A187" t="s">
        <v>807</v>
      </c>
      <c r="B187" t="s">
        <v>6</v>
      </c>
      <c r="C187" t="s">
        <v>6</v>
      </c>
      <c r="D187" t="s">
        <v>6</v>
      </c>
      <c r="E187" t="s">
        <v>212</v>
      </c>
      <c r="F187" t="s">
        <v>3</v>
      </c>
      <c r="G187" t="s">
        <v>2</v>
      </c>
      <c r="H187" t="s">
        <v>803</v>
      </c>
      <c r="I187" t="s">
        <v>348</v>
      </c>
      <c r="J187" t="s">
        <v>40</v>
      </c>
      <c r="K187" t="s">
        <v>40</v>
      </c>
      <c r="L187" t="s">
        <v>40</v>
      </c>
      <c r="M187" t="s">
        <v>40</v>
      </c>
      <c r="N187" t="s">
        <v>804</v>
      </c>
      <c r="O187" t="s">
        <v>6</v>
      </c>
      <c r="P187" t="s">
        <v>809</v>
      </c>
      <c r="Q187" t="s">
        <v>6</v>
      </c>
      <c r="R187" t="s">
        <v>40</v>
      </c>
      <c r="S187" t="s">
        <v>40</v>
      </c>
      <c r="T187" t="s">
        <v>811</v>
      </c>
      <c r="U187" t="s">
        <v>6</v>
      </c>
      <c r="V187" t="s">
        <v>813</v>
      </c>
      <c r="W187" t="s">
        <v>814</v>
      </c>
      <c r="X187" s="8">
        <f>IF(ISNUMBER(MATCH(fields[argot_field],issuesfield[field],0)),COUNTIF(issuesfield[field],fields[argot_field]),0)</f>
        <v>0</v>
      </c>
      <c r="Y187">
        <f>IF(ISNUMBER(MATCH(fields[argot_field],mappings[field],0)),COUNTIF(mappings[field],fields[argot_field]),0)</f>
        <v>0</v>
      </c>
    </row>
    <row r="188" spans="1:27" x14ac:dyDescent="0.25">
      <c r="A188" t="s">
        <v>808</v>
      </c>
      <c r="B188" t="s">
        <v>6</v>
      </c>
      <c r="C188" t="s">
        <v>6</v>
      </c>
      <c r="D188" t="s">
        <v>6</v>
      </c>
      <c r="E188" t="s">
        <v>216</v>
      </c>
      <c r="F188" t="s">
        <v>3</v>
      </c>
      <c r="G188" t="s">
        <v>2</v>
      </c>
      <c r="H188" t="s">
        <v>803</v>
      </c>
      <c r="I188" t="s">
        <v>349</v>
      </c>
      <c r="J188" t="s">
        <v>525</v>
      </c>
      <c r="K188" t="s">
        <v>40</v>
      </c>
      <c r="L188" t="s">
        <v>40</v>
      </c>
      <c r="M188" t="s">
        <v>40</v>
      </c>
      <c r="N188" t="s">
        <v>804</v>
      </c>
      <c r="P188" t="s">
        <v>812</v>
      </c>
      <c r="Q188" t="s">
        <v>6</v>
      </c>
      <c r="R188" t="s">
        <v>239</v>
      </c>
      <c r="S188" t="s">
        <v>240</v>
      </c>
      <c r="T188" t="s">
        <v>6</v>
      </c>
      <c r="U188" t="s">
        <v>6</v>
      </c>
      <c r="X188" s="8">
        <f>IF(ISNUMBER(MATCH(fields[argot_field],issuesfield[field],0)),COUNTIF(issuesfield[field],fields[argot_field]),0)</f>
        <v>0</v>
      </c>
      <c r="Y188">
        <f>IF(ISNUMBER(MATCH(fields[argot_field],mappings[field],0)),COUNTIF(mappings[field],fields[argot_field]),0)</f>
        <v>0</v>
      </c>
    </row>
    <row r="189" spans="1:27" x14ac:dyDescent="0.25">
      <c r="A189" t="s">
        <v>946</v>
      </c>
      <c r="B189" t="s">
        <v>6</v>
      </c>
      <c r="C189" t="s">
        <v>6</v>
      </c>
      <c r="D189" t="s">
        <v>6</v>
      </c>
      <c r="E189" t="s">
        <v>6</v>
      </c>
      <c r="F189" t="s">
        <v>3</v>
      </c>
      <c r="G189" t="s">
        <v>2</v>
      </c>
      <c r="H189" t="s">
        <v>40</v>
      </c>
      <c r="I189" t="s">
        <v>349</v>
      </c>
      <c r="J189" t="s">
        <v>947</v>
      </c>
      <c r="K189" t="s">
        <v>40</v>
      </c>
      <c r="L189" t="s">
        <v>40</v>
      </c>
      <c r="M189" t="s">
        <v>40</v>
      </c>
      <c r="N189" t="s">
        <v>40</v>
      </c>
      <c r="O189" t="s">
        <v>6</v>
      </c>
      <c r="P189" t="s">
        <v>948</v>
      </c>
      <c r="Q189" t="s">
        <v>949</v>
      </c>
      <c r="R189" t="s">
        <v>239</v>
      </c>
      <c r="S189" t="s">
        <v>40</v>
      </c>
      <c r="T189" t="s">
        <v>6</v>
      </c>
      <c r="U189" t="s">
        <v>6</v>
      </c>
      <c r="V189" t="s">
        <v>813</v>
      </c>
      <c r="W189" t="s">
        <v>950</v>
      </c>
      <c r="X189" s="8">
        <f>IF(ISNUMBER(MATCH(fields[argot_field],issuesfield[field],0)),COUNTIF(issuesfield[field],fields[argot_field]),0)</f>
        <v>0</v>
      </c>
      <c r="Y189">
        <f>IF(ISNUMBER(MATCH(fields[argot_field],mappings[field],0)),COUNTIF(mappings[field],fields[argot_field]),0)</f>
        <v>4</v>
      </c>
    </row>
  </sheetData>
  <hyperlinks>
    <hyperlink ref="W138"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6"/>
  <sheetViews>
    <sheetView tabSelected="1" workbookViewId="0">
      <selection activeCell="F19" sqref="F19"/>
    </sheetView>
  </sheetViews>
  <sheetFormatPr defaultRowHeight="15" x14ac:dyDescent="0.25"/>
  <cols>
    <col min="2" max="3" width="33.85546875" customWidth="1"/>
    <col min="8" max="8" width="13.85546875" customWidth="1"/>
    <col min="9" max="9" width="12.5703125" customWidth="1"/>
    <col min="10" max="10" width="27.28515625" customWidth="1"/>
    <col min="11" max="11" width="27" customWidth="1"/>
  </cols>
  <sheetData>
    <row r="1" spans="1:17" x14ac:dyDescent="0.25">
      <c r="A1" t="s">
        <v>1147</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1040</v>
      </c>
      <c r="B21" t="s">
        <v>1040</v>
      </c>
      <c r="C21" t="s">
        <v>1</v>
      </c>
      <c r="D21" t="s">
        <v>2</v>
      </c>
      <c r="E21" t="s">
        <v>118</v>
      </c>
      <c r="F21" s="1">
        <v>347</v>
      </c>
      <c r="I21" t="s">
        <v>5</v>
      </c>
      <c r="J21" t="s">
        <v>1152</v>
      </c>
      <c r="K21" t="s">
        <v>1057</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1041</v>
      </c>
      <c r="B22" t="s">
        <v>1041</v>
      </c>
      <c r="C22" t="s">
        <v>1</v>
      </c>
      <c r="D22" t="s">
        <v>2</v>
      </c>
      <c r="E22" t="s">
        <v>118</v>
      </c>
      <c r="F22" s="1">
        <v>345</v>
      </c>
      <c r="I22" t="s">
        <v>5</v>
      </c>
      <c r="J22" t="s">
        <v>1152</v>
      </c>
      <c r="K22" t="s">
        <v>1057</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1042</v>
      </c>
      <c r="B23" t="s">
        <v>1042</v>
      </c>
      <c r="C23" t="s">
        <v>1</v>
      </c>
      <c r="D23" t="s">
        <v>2</v>
      </c>
      <c r="E23" t="s">
        <v>118</v>
      </c>
      <c r="F23" s="1">
        <v>344</v>
      </c>
      <c r="I23" t="s">
        <v>5</v>
      </c>
      <c r="J23" t="s">
        <v>1152</v>
      </c>
      <c r="K23" t="s">
        <v>1057</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1043</v>
      </c>
      <c r="B24" t="s">
        <v>1043</v>
      </c>
      <c r="C24" t="s">
        <v>1</v>
      </c>
      <c r="D24" t="s">
        <v>2</v>
      </c>
      <c r="E24" t="s">
        <v>118</v>
      </c>
      <c r="F24" s="1">
        <v>346</v>
      </c>
      <c r="I24" t="s">
        <v>5</v>
      </c>
      <c r="J24" t="s">
        <v>1152</v>
      </c>
      <c r="K24" t="s">
        <v>1057</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842</v>
      </c>
      <c r="B28" t="s">
        <v>842</v>
      </c>
      <c r="C28" t="s">
        <v>1</v>
      </c>
      <c r="D28" t="s">
        <v>2</v>
      </c>
      <c r="E28" t="s">
        <v>118</v>
      </c>
      <c r="F28" s="1">
        <v>250</v>
      </c>
      <c r="G28" t="s">
        <v>848</v>
      </c>
      <c r="H28" t="s">
        <v>670</v>
      </c>
      <c r="I28" t="s">
        <v>20</v>
      </c>
      <c r="J28" t="s">
        <v>744</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670</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670</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455</v>
      </c>
      <c r="B34" t="s">
        <v>455</v>
      </c>
      <c r="C34" t="s">
        <v>1</v>
      </c>
      <c r="D34" t="s">
        <v>2</v>
      </c>
      <c r="E34" t="s">
        <v>118</v>
      </c>
      <c r="F34" s="1">
        <v>567</v>
      </c>
      <c r="G34" t="s">
        <v>143</v>
      </c>
      <c r="H34" t="s">
        <v>670</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585</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584</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586</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587</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588</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589</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t="s">
        <v>329</v>
      </c>
      <c r="B60" t="s">
        <v>479</v>
      </c>
      <c r="C60" t="s">
        <v>1</v>
      </c>
      <c r="D60" t="s">
        <v>2</v>
      </c>
      <c r="E60" t="s">
        <v>118</v>
      </c>
      <c r="F60" s="1">
        <v>20</v>
      </c>
      <c r="G60" t="s">
        <v>488</v>
      </c>
      <c r="H60" t="s">
        <v>6</v>
      </c>
      <c r="I60" t="s">
        <v>5</v>
      </c>
      <c r="J60" t="s">
        <v>489</v>
      </c>
      <c r="L60" s="8" t="str">
        <f>mappings[field]&amp;mappings[institution]&amp;mappings[element/field]&amp;mappings[subelement/field(s)]&amp;mappings[constraints]</f>
        <v>isbn[number]GEN20az.</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c r="Q60" s="8"/>
    </row>
    <row r="61" spans="1:17" x14ac:dyDescent="0.25">
      <c r="A61" t="s">
        <v>329</v>
      </c>
      <c r="B61" t="s">
        <v>480</v>
      </c>
      <c r="C61" t="s">
        <v>1</v>
      </c>
      <c r="D61" t="s">
        <v>2</v>
      </c>
      <c r="E61" t="s">
        <v>118</v>
      </c>
      <c r="F61" s="1">
        <v>20</v>
      </c>
      <c r="G61" t="s">
        <v>488</v>
      </c>
      <c r="H61" t="s">
        <v>482</v>
      </c>
      <c r="I61" t="s">
        <v>320</v>
      </c>
      <c r="J61" t="s">
        <v>483</v>
      </c>
      <c r="K61" t="s">
        <v>40</v>
      </c>
      <c r="L61" s="8" t="str">
        <f>mappings[field]&amp;mappings[institution]&amp;mappings[element/field]&amp;mappings[subelement/field(s)]&amp;mappings[constraints]</f>
        <v>isbn[qualifying_info]GEN20azif there is data in parentheses</v>
      </c>
      <c r="M61" s="8">
        <f>IF(ISNUMBER(MATCH(mappings[mapping_id],issuesmap[mappingID],0)),COUNTIF(issuesmap[mappingID],mappings[mapping_id]),0)</f>
        <v>0</v>
      </c>
      <c r="N61" s="8">
        <f>IF(ISNUMBER(MATCH(mappings[field],issuesfield[field],0)),COUNTIF(issuesfield[field],mappings[field]),0)</f>
        <v>1</v>
      </c>
      <c r="O61" s="8" t="str">
        <f>IF(ISNUMBER(MATCH(mappings[field],fields[argot_field],0)),"y","n")</f>
        <v>y</v>
      </c>
      <c r="P61" s="8"/>
      <c r="Q61" s="8"/>
    </row>
    <row r="62" spans="1:17" x14ac:dyDescent="0.25">
      <c r="A62" t="s">
        <v>329</v>
      </c>
      <c r="B62" t="s">
        <v>480</v>
      </c>
      <c r="C62" t="s">
        <v>1</v>
      </c>
      <c r="D62" t="s">
        <v>2</v>
      </c>
      <c r="E62" t="s">
        <v>118</v>
      </c>
      <c r="F62" s="1">
        <v>20</v>
      </c>
      <c r="G62" t="s">
        <v>286</v>
      </c>
      <c r="H62" t="s">
        <v>6</v>
      </c>
      <c r="I62" t="s">
        <v>20</v>
      </c>
      <c r="J62" t="s">
        <v>487</v>
      </c>
      <c r="K62" t="s">
        <v>40</v>
      </c>
      <c r="L62" s="8" t="str">
        <f>mappings[field]&amp;mappings[institution]&amp;mappings[element/field]&amp;mappings[subelement/field(s)]&amp;mappings[constraints]</f>
        <v>isbn[qualifying_info]GEN20q.</v>
      </c>
      <c r="M62" s="8">
        <f>IF(ISNUMBER(MATCH(mappings[mapping_id],issuesmap[mappingID],0)),COUNTIF(issuesmap[mappingID],mappings[mapping_id]),0)</f>
        <v>0</v>
      </c>
      <c r="N62" s="8">
        <f>IF(ISNUMBER(MATCH(mappings[field],issuesfield[field],0)),COUNTIF(issuesfield[field],mappings[field]),0)</f>
        <v>1</v>
      </c>
      <c r="O62" s="8" t="str">
        <f>IF(ISNUMBER(MATCH(mappings[field],fields[argot_field],0)),"y","n")</f>
        <v>y</v>
      </c>
      <c r="P62" s="8"/>
      <c r="Q62" s="8"/>
    </row>
    <row r="63" spans="1:17" x14ac:dyDescent="0.25">
      <c r="A63" t="s">
        <v>1165</v>
      </c>
      <c r="B63" t="s">
        <v>1165</v>
      </c>
      <c r="C63" t="s">
        <v>1</v>
      </c>
      <c r="D63" t="s">
        <v>2</v>
      </c>
      <c r="E63" t="s">
        <v>118</v>
      </c>
      <c r="F63" s="1">
        <v>534</v>
      </c>
      <c r="G63" t="s">
        <v>37</v>
      </c>
      <c r="H63" t="s">
        <v>6</v>
      </c>
      <c r="I63" t="s">
        <v>5</v>
      </c>
      <c r="J63" t="s">
        <v>40</v>
      </c>
      <c r="K63" t="s">
        <v>40</v>
      </c>
      <c r="L63" s="8" t="str">
        <f>mappings[field]&amp;mappings[institution]&amp;mappings[element/field]&amp;mappings[subelement/field(s)]&amp;mappings[constraints]</f>
        <v>isbn_relatedGEN534z.</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c r="Q63" s="8"/>
    </row>
    <row r="64" spans="1:17" x14ac:dyDescent="0.25">
      <c r="A64" t="s">
        <v>871</v>
      </c>
      <c r="B64" t="s">
        <v>864</v>
      </c>
      <c r="C64" t="s">
        <v>1</v>
      </c>
      <c r="D64" t="s">
        <v>2</v>
      </c>
      <c r="E64" t="s">
        <v>118</v>
      </c>
      <c r="F64" s="1">
        <v>22</v>
      </c>
      <c r="G64" t="s">
        <v>7</v>
      </c>
      <c r="H64" t="s">
        <v>6</v>
      </c>
      <c r="I64" t="s">
        <v>5</v>
      </c>
      <c r="J64" t="s">
        <v>865</v>
      </c>
      <c r="K64" t="s">
        <v>40</v>
      </c>
      <c r="L64" s="8" t="str">
        <f>mappings[field]&amp;mappings[institution]&amp;mappings[element/field]&amp;mappings[subelement/field(s)]&amp;mappings[constraints]</f>
        <v>issn[value]GEN22a.</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3</v>
      </c>
      <c r="Q64" s="8" t="s">
        <v>3</v>
      </c>
    </row>
    <row r="65" spans="1:17" x14ac:dyDescent="0.25">
      <c r="A65" t="s">
        <v>871</v>
      </c>
      <c r="B65" t="s">
        <v>864</v>
      </c>
      <c r="C65" t="s">
        <v>1</v>
      </c>
      <c r="D65" t="s">
        <v>2</v>
      </c>
      <c r="E65" t="s">
        <v>118</v>
      </c>
      <c r="F65" s="1">
        <v>22</v>
      </c>
      <c r="G65" t="s">
        <v>139</v>
      </c>
      <c r="H65" t="s">
        <v>6</v>
      </c>
      <c r="I65" t="s">
        <v>5</v>
      </c>
      <c r="J65" t="s">
        <v>866</v>
      </c>
      <c r="K65" t="s">
        <v>40</v>
      </c>
      <c r="L65" s="8" t="str">
        <f>mappings[field]&amp;mappings[institution]&amp;mappings[element/field]&amp;mappings[subelement/field(s)]&amp;mappings[constraints]</f>
        <v>issn[value]GEN22l.</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3</v>
      </c>
      <c r="Q65" s="8" t="s">
        <v>3</v>
      </c>
    </row>
    <row r="66" spans="1:17" x14ac:dyDescent="0.25">
      <c r="A66" t="s">
        <v>871</v>
      </c>
      <c r="B66" t="s">
        <v>864</v>
      </c>
      <c r="C66" t="s">
        <v>1</v>
      </c>
      <c r="D66" t="s">
        <v>2</v>
      </c>
      <c r="E66" t="s">
        <v>118</v>
      </c>
      <c r="F66" s="1">
        <v>22</v>
      </c>
      <c r="G66" t="s">
        <v>867</v>
      </c>
      <c r="H66" t="s">
        <v>6</v>
      </c>
      <c r="I66" t="s">
        <v>5</v>
      </c>
      <c r="J66" t="s">
        <v>868</v>
      </c>
      <c r="K66" t="s">
        <v>40</v>
      </c>
      <c r="L66" s="8" t="str">
        <f>mappings[field]&amp;mappings[institution]&amp;mappings[element/field]&amp;mappings[subelement/field(s)]&amp;mappings[constraints]</f>
        <v>issn[value]GEN22m.</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3</v>
      </c>
      <c r="Q66" s="8" t="s">
        <v>3</v>
      </c>
    </row>
    <row r="67" spans="1:17" x14ac:dyDescent="0.25">
      <c r="A67" t="s">
        <v>871</v>
      </c>
      <c r="B67" t="s">
        <v>864</v>
      </c>
      <c r="C67" t="s">
        <v>1</v>
      </c>
      <c r="D67" t="s">
        <v>2</v>
      </c>
      <c r="E67" t="s">
        <v>118</v>
      </c>
      <c r="F67" s="1">
        <v>22</v>
      </c>
      <c r="G67" t="s">
        <v>3</v>
      </c>
      <c r="H67" t="s">
        <v>6</v>
      </c>
      <c r="I67" t="s">
        <v>5</v>
      </c>
      <c r="J67" t="s">
        <v>870</v>
      </c>
      <c r="K67" t="s">
        <v>40</v>
      </c>
      <c r="L67" s="8" t="str">
        <f>mappings[field]&amp;mappings[institution]&amp;mappings[element/field]&amp;mappings[subelement/field(s)]&amp;mappings[constraints]</f>
        <v>issn[value]GEN22y.</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3</v>
      </c>
      <c r="Q67" s="8" t="s">
        <v>3</v>
      </c>
    </row>
    <row r="68" spans="1:17" x14ac:dyDescent="0.25">
      <c r="A68" t="s">
        <v>871</v>
      </c>
      <c r="B68" t="s">
        <v>864</v>
      </c>
      <c r="C68" t="s">
        <v>1</v>
      </c>
      <c r="D68" t="s">
        <v>2</v>
      </c>
      <c r="E68" t="s">
        <v>118</v>
      </c>
      <c r="F68" s="1">
        <v>22</v>
      </c>
      <c r="G68" t="s">
        <v>37</v>
      </c>
      <c r="H68" t="s">
        <v>6</v>
      </c>
      <c r="I68" t="s">
        <v>5</v>
      </c>
      <c r="J68" t="s">
        <v>869</v>
      </c>
      <c r="K68" t="s">
        <v>40</v>
      </c>
      <c r="L68" s="8" t="str">
        <f>mappings[field]&amp;mappings[institution]&amp;mappings[element/field]&amp;mappings[subelement/field(s)]&amp;mappings[constraints]</f>
        <v>issn[value]GEN22z.</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3</v>
      </c>
      <c r="Q68" s="8" t="s">
        <v>3</v>
      </c>
    </row>
    <row r="69" spans="1:17" x14ac:dyDescent="0.25">
      <c r="A69" t="s">
        <v>1168</v>
      </c>
      <c r="B69" t="s">
        <v>1168</v>
      </c>
      <c r="C69" t="s">
        <v>1</v>
      </c>
      <c r="D69" t="s">
        <v>2</v>
      </c>
      <c r="E69" t="s">
        <v>118</v>
      </c>
      <c r="F69" s="1">
        <v>534</v>
      </c>
      <c r="G69" t="s">
        <v>40</v>
      </c>
      <c r="H69" t="s">
        <v>6</v>
      </c>
      <c r="I69" t="s">
        <v>5</v>
      </c>
      <c r="J69" t="s">
        <v>40</v>
      </c>
      <c r="K69" t="s">
        <v>40</v>
      </c>
      <c r="L69" s="8" t="str">
        <f>mappings[field]&amp;mappings[institution]&amp;mappings[element/field]&amp;mappings[subelement/field(s)]&amp;mappings[constraints]</f>
        <v>issn_relatedGEN534x.</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c r="Q69" s="8"/>
    </row>
    <row r="70" spans="1:17" x14ac:dyDescent="0.25">
      <c r="A70" t="s">
        <v>167</v>
      </c>
      <c r="B70" t="s">
        <v>574</v>
      </c>
      <c r="C70" t="s">
        <v>52</v>
      </c>
      <c r="D70" t="s">
        <v>2</v>
      </c>
      <c r="E70" t="s">
        <v>53</v>
      </c>
      <c r="F70" s="1">
        <v>999</v>
      </c>
      <c r="G70" t="s">
        <v>286</v>
      </c>
      <c r="H70" t="s">
        <v>130</v>
      </c>
      <c r="I70" t="s">
        <v>20</v>
      </c>
      <c r="J70" t="s">
        <v>194</v>
      </c>
      <c r="K70" t="s">
        <v>6</v>
      </c>
      <c r="L70" s="8" t="str">
        <f>mappings[field]&amp;mappings[institution]&amp;mappings[element/field]&amp;mappings[subelement/field(s)]&amp;mappings[constraints]</f>
        <v>items[call_no]UNC999qi1=9 AND i2=1</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3</v>
      </c>
      <c r="Q70" s="8" t="s">
        <v>3</v>
      </c>
    </row>
    <row r="71" spans="1:17" x14ac:dyDescent="0.25">
      <c r="A71" t="s">
        <v>167</v>
      </c>
      <c r="B71" t="s">
        <v>576</v>
      </c>
      <c r="C71" t="s">
        <v>52</v>
      </c>
      <c r="D71" t="s">
        <v>2</v>
      </c>
      <c r="E71" t="s">
        <v>53</v>
      </c>
      <c r="F71" s="1">
        <v>999</v>
      </c>
      <c r="G71" t="s">
        <v>283</v>
      </c>
      <c r="H71" t="s">
        <v>284</v>
      </c>
      <c r="I71" t="s">
        <v>5</v>
      </c>
      <c r="J71" t="s">
        <v>6</v>
      </c>
      <c r="K71" t="s">
        <v>6</v>
      </c>
      <c r="L71" s="8" t="str">
        <f>mappings[field]&amp;mappings[institution]&amp;mappings[element/field]&amp;mappings[subelement/field(s)]&amp;mappings[constraints]</f>
        <v>items[copy_no]UNC999ci1=9 AND i2=1 AND value != '1'</v>
      </c>
      <c r="M71" s="8">
        <f>IF(ISNUMBER(MATCH(mappings[mapping_id],issuesmap[mappingID],0)),COUNTIF(issuesmap[mappingID],mappings[mapping_id]),0)</f>
        <v>0</v>
      </c>
      <c r="N71" s="8">
        <f>IF(ISNUMBER(MATCH(mappings[field],issuesfield[field],0)),COUNTIF(issuesfield[field],mappings[field]),0)</f>
        <v>1</v>
      </c>
      <c r="O71" s="8" t="str">
        <f>IF(ISNUMBER(MATCH(mappings[field],fields[argot_field],0)),"y","n")</f>
        <v>y</v>
      </c>
      <c r="P71" s="8" t="s">
        <v>3</v>
      </c>
      <c r="Q71" s="8" t="s">
        <v>3</v>
      </c>
    </row>
    <row r="72" spans="1:17" x14ac:dyDescent="0.25">
      <c r="A72" t="s">
        <v>167</v>
      </c>
      <c r="B72" t="s">
        <v>577</v>
      </c>
      <c r="C72" t="s">
        <v>52</v>
      </c>
      <c r="D72" t="s">
        <v>2</v>
      </c>
      <c r="E72" t="s">
        <v>53</v>
      </c>
      <c r="F72" s="1">
        <v>999</v>
      </c>
      <c r="G72" t="s">
        <v>135</v>
      </c>
      <c r="H72" t="s">
        <v>130</v>
      </c>
      <c r="I72" t="s">
        <v>5</v>
      </c>
      <c r="J72" t="s">
        <v>6</v>
      </c>
      <c r="K72" t="s">
        <v>136</v>
      </c>
      <c r="L72" s="8" t="str">
        <f>mappings[field]&amp;mappings[institution]&amp;mappings[element/field]&amp;mappings[subelement/field(s)]&amp;mappings[constraints]</f>
        <v>items[due_date]UNC999di1=9 AND i2=1</v>
      </c>
      <c r="M72" s="8">
        <f>IF(ISNUMBER(MATCH(mappings[mapping_id],issuesmap[mappingID],0)),COUNTIF(issuesmap[mappingID],mappings[mapping_id]),0)</f>
        <v>0</v>
      </c>
      <c r="N72" s="8">
        <f>IF(ISNUMBER(MATCH(mappings[field],issuesfield[field],0)),COUNTIF(issuesfield[field],mappings[field]),0)</f>
        <v>1</v>
      </c>
      <c r="O72" s="8" t="str">
        <f>IF(ISNUMBER(MATCH(mappings[field],fields[argot_field],0)),"y","n")</f>
        <v>y</v>
      </c>
      <c r="P72" s="8" t="s">
        <v>3</v>
      </c>
      <c r="Q72" s="8" t="s">
        <v>3</v>
      </c>
    </row>
    <row r="73" spans="1:17" x14ac:dyDescent="0.25">
      <c r="A73" t="s">
        <v>167</v>
      </c>
      <c r="B73" t="s">
        <v>573</v>
      </c>
      <c r="C73" t="s">
        <v>52</v>
      </c>
      <c r="D73" t="s">
        <v>2</v>
      </c>
      <c r="E73" t="s">
        <v>53</v>
      </c>
      <c r="F73" s="1">
        <v>999</v>
      </c>
      <c r="G73" t="s">
        <v>129</v>
      </c>
      <c r="H73" t="s">
        <v>130</v>
      </c>
      <c r="I73" t="s">
        <v>5</v>
      </c>
      <c r="J73" t="s">
        <v>6</v>
      </c>
      <c r="K73" t="s">
        <v>6</v>
      </c>
      <c r="L73" s="8" t="str">
        <f>mappings[field]&amp;mappings[institution]&amp;mappings[element/field]&amp;mappings[subelement/field(s)]&amp;mappings[constraints]</f>
        <v>items[item_id]UNC999ii1=9 AND i2=1</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3</v>
      </c>
      <c r="Q73" s="8" t="s">
        <v>3</v>
      </c>
    </row>
    <row r="74" spans="1:17" x14ac:dyDescent="0.25">
      <c r="A74" t="s">
        <v>167</v>
      </c>
      <c r="B74" t="s">
        <v>578</v>
      </c>
      <c r="C74" t="s">
        <v>52</v>
      </c>
      <c r="D74" t="s">
        <v>2</v>
      </c>
      <c r="E74" s="9" t="s">
        <v>53</v>
      </c>
      <c r="F74" s="1">
        <v>999</v>
      </c>
      <c r="G74" t="s">
        <v>203</v>
      </c>
      <c r="H74" t="s">
        <v>200</v>
      </c>
      <c r="I74" t="s">
        <v>5</v>
      </c>
      <c r="J74" t="s">
        <v>244</v>
      </c>
      <c r="K74" t="s">
        <v>6</v>
      </c>
      <c r="L74" s="8" t="str">
        <f>mappings[field]&amp;mappings[institution]&amp;mappings[element/field]&amp;mappings[subelement/field(s)]&amp;mappings[constraints]</f>
        <v>items[loc_b]UNC999fi1=9 AND i2=4 AND NOT EXIST (tag=999 AND i1=9 and i2=1)</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6</v>
      </c>
      <c r="Q74" s="8" t="s">
        <v>6</v>
      </c>
    </row>
    <row r="75" spans="1:17" x14ac:dyDescent="0.25">
      <c r="A75" t="s">
        <v>167</v>
      </c>
      <c r="B75" t="s">
        <v>578</v>
      </c>
      <c r="C75" t="s">
        <v>52</v>
      </c>
      <c r="D75" t="s">
        <v>2</v>
      </c>
      <c r="E75" s="9" t="s">
        <v>53</v>
      </c>
      <c r="F75" s="1">
        <v>999</v>
      </c>
      <c r="G75" t="s">
        <v>139</v>
      </c>
      <c r="H75" t="s">
        <v>130</v>
      </c>
      <c r="I75" t="s">
        <v>5</v>
      </c>
      <c r="J75" t="s">
        <v>244</v>
      </c>
      <c r="K75" t="s">
        <v>6</v>
      </c>
      <c r="L75" s="8" t="str">
        <f>mappings[field]&amp;mappings[institution]&amp;mappings[element/field]&amp;mappings[subelement/field(s)]&amp;mappings[constraints]</f>
        <v>items[loc_b]UNC999li1=9 AND i2=1</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3</v>
      </c>
      <c r="Q75" s="8" t="s">
        <v>3</v>
      </c>
    </row>
    <row r="76" spans="1:17" x14ac:dyDescent="0.25">
      <c r="A76" t="s">
        <v>167</v>
      </c>
      <c r="B76" t="s">
        <v>579</v>
      </c>
      <c r="C76" t="s">
        <v>52</v>
      </c>
      <c r="D76" t="s">
        <v>2</v>
      </c>
      <c r="E76" s="9" t="s">
        <v>53</v>
      </c>
      <c r="F76" s="1">
        <v>999</v>
      </c>
      <c r="G76" t="s">
        <v>203</v>
      </c>
      <c r="H76" t="s">
        <v>200</v>
      </c>
      <c r="I76" t="s">
        <v>5</v>
      </c>
      <c r="J76" t="s">
        <v>244</v>
      </c>
      <c r="K76" t="s">
        <v>6</v>
      </c>
      <c r="L76" s="8" t="str">
        <f>mappings[field]&amp;mappings[institution]&amp;mappings[element/field]&amp;mappings[subelement/field(s)]&amp;mappings[constraints]</f>
        <v>items[loc_n]UNC999fi1=9 AND i2=4 AND NOT EXIST (tag=999 AND i1=9 and i2=1)</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6</v>
      </c>
      <c r="Q76" s="8" t="s">
        <v>6</v>
      </c>
    </row>
    <row r="77" spans="1:17" x14ac:dyDescent="0.25">
      <c r="A77" t="s">
        <v>167</v>
      </c>
      <c r="B77" t="s">
        <v>579</v>
      </c>
      <c r="C77" t="s">
        <v>52</v>
      </c>
      <c r="D77" t="s">
        <v>2</v>
      </c>
      <c r="E77" s="9" t="s">
        <v>53</v>
      </c>
      <c r="F77" s="1">
        <v>999</v>
      </c>
      <c r="G77" t="s">
        <v>139</v>
      </c>
      <c r="H77" t="s">
        <v>130</v>
      </c>
      <c r="I77" t="s">
        <v>5</v>
      </c>
      <c r="J77" t="s">
        <v>244</v>
      </c>
      <c r="K77" t="s">
        <v>6</v>
      </c>
      <c r="L77" s="8" t="str">
        <f>mappings[field]&amp;mappings[institution]&amp;mappings[element/field]&amp;mappings[subelement/field(s)]&amp;mappings[constraints]</f>
        <v>items[loc_n]UNC999li1=9 AND i2=1</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3</v>
      </c>
      <c r="Q77" s="8" t="s">
        <v>3</v>
      </c>
    </row>
    <row r="78" spans="1:17" x14ac:dyDescent="0.25">
      <c r="A78" t="s">
        <v>167</v>
      </c>
      <c r="B78" t="s">
        <v>580</v>
      </c>
      <c r="C78" t="s">
        <v>52</v>
      </c>
      <c r="D78" t="s">
        <v>2</v>
      </c>
      <c r="E78" s="9" t="s">
        <v>53</v>
      </c>
      <c r="F78" s="1">
        <v>999</v>
      </c>
      <c r="G78" t="s">
        <v>2</v>
      </c>
      <c r="H78" t="s">
        <v>130</v>
      </c>
      <c r="I78" t="s">
        <v>5</v>
      </c>
      <c r="J78" t="s">
        <v>6</v>
      </c>
      <c r="K78" t="s">
        <v>6</v>
      </c>
      <c r="L78" s="8" t="str">
        <f>mappings[field]&amp;mappings[institution]&amp;mappings[element/field]&amp;mappings[subelement/field(s)]&amp;mappings[constraints]</f>
        <v>items[notes]UNC999ni1=9 AND i2=1</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t="s">
        <v>3</v>
      </c>
      <c r="Q78" s="8" t="s">
        <v>3</v>
      </c>
    </row>
    <row r="79" spans="1:17" x14ac:dyDescent="0.25">
      <c r="A79" t="s">
        <v>167</v>
      </c>
      <c r="B79" t="s">
        <v>581</v>
      </c>
      <c r="C79" t="s">
        <v>52</v>
      </c>
      <c r="D79" t="s">
        <v>2</v>
      </c>
      <c r="E79" t="s">
        <v>53</v>
      </c>
      <c r="F79" s="1">
        <v>999</v>
      </c>
      <c r="G79" t="s">
        <v>7</v>
      </c>
      <c r="H79" t="s">
        <v>200</v>
      </c>
      <c r="I79" t="s">
        <v>289</v>
      </c>
      <c r="J79" t="s">
        <v>201</v>
      </c>
      <c r="K79" t="s">
        <v>202</v>
      </c>
      <c r="L79" s="8" t="str">
        <f>mappings[field]&amp;mappings[institution]&amp;mappings[element/field]&amp;mappings[subelement/field(s)]&amp;mappings[constraints]</f>
        <v>items[status]UNC999ai1=9 AND i2=4 AND NOT EXIST (tag=999 AND i1=9 and i2=1)</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6</v>
      </c>
      <c r="Q79" s="8" t="s">
        <v>6</v>
      </c>
    </row>
    <row r="80" spans="1:17" x14ac:dyDescent="0.25">
      <c r="A80" t="s">
        <v>167</v>
      </c>
      <c r="B80" t="s">
        <v>581</v>
      </c>
      <c r="C80" t="s">
        <v>52</v>
      </c>
      <c r="D80" t="s">
        <v>2</v>
      </c>
      <c r="E80" t="s">
        <v>53</v>
      </c>
      <c r="F80" s="1">
        <v>999</v>
      </c>
      <c r="G80" t="s">
        <v>135</v>
      </c>
      <c r="H80" t="s">
        <v>195</v>
      </c>
      <c r="I80" t="s">
        <v>289</v>
      </c>
      <c r="J80" t="s">
        <v>196</v>
      </c>
      <c r="K80" t="s">
        <v>6</v>
      </c>
      <c r="L80" s="8" t="str">
        <f>mappings[field]&amp;mappings[institution]&amp;mappings[element/field]&amp;mappings[subelement/field(s)]&amp;mappings[constraints]</f>
        <v>items[status]UNC999di1=9 AND i2=1 and $d IS NOT blank</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167</v>
      </c>
      <c r="B81" t="s">
        <v>581</v>
      </c>
      <c r="C81" t="s">
        <v>52</v>
      </c>
      <c r="D81" t="s">
        <v>2</v>
      </c>
      <c r="E81" t="s">
        <v>53</v>
      </c>
      <c r="F81" s="1">
        <v>999</v>
      </c>
      <c r="G81" t="s">
        <v>148</v>
      </c>
      <c r="H81" t="s">
        <v>198</v>
      </c>
      <c r="I81" t="s">
        <v>197</v>
      </c>
      <c r="J81" t="s">
        <v>199</v>
      </c>
      <c r="K81" t="s">
        <v>6</v>
      </c>
      <c r="L81" s="8" t="str">
        <f>mappings[field]&amp;mappings[institution]&amp;mappings[element/field]&amp;mappings[subelement/field(s)]&amp;mappings[constraints]</f>
        <v>items[status]UNC999si1=9 AND i2=1 and $d IS blank</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167</v>
      </c>
      <c r="B82" t="s">
        <v>583</v>
      </c>
      <c r="C82" t="s">
        <v>52</v>
      </c>
      <c r="D82" t="s">
        <v>2</v>
      </c>
      <c r="E82" t="s">
        <v>53</v>
      </c>
      <c r="F82" s="1">
        <v>999</v>
      </c>
      <c r="G82" t="s">
        <v>16</v>
      </c>
      <c r="H82" t="s">
        <v>130</v>
      </c>
      <c r="I82" t="s">
        <v>5</v>
      </c>
      <c r="J82" t="s">
        <v>6</v>
      </c>
      <c r="K82" t="s">
        <v>6</v>
      </c>
      <c r="L82" s="8" t="str">
        <f>mappings[field]&amp;mappings[institution]&amp;mappings[element/field]&amp;mappings[subelement/field(s)]&amp;mappings[constraints]</f>
        <v>items[vol]UNC999vi1=9 AND i2=1</v>
      </c>
      <c r="M82" s="8">
        <f>IF(ISNUMBER(MATCH(mappings[mapping_id],issuesmap[mappingID],0)),COUNTIF(issuesmap[mappingID],mappings[mapping_id]),0)</f>
        <v>0</v>
      </c>
      <c r="N82" s="8">
        <f>IF(ISNUMBER(MATCH(mappings[field],issuesfield[field],0)),COUNTIF(issuesfield[field],mappings[field]),0)</f>
        <v>1</v>
      </c>
      <c r="O82" s="8" t="str">
        <f>IF(ISNUMBER(MATCH(mappings[field],fields[argot_field],0)),"y","n")</f>
        <v>y</v>
      </c>
      <c r="P82" s="8" t="s">
        <v>3</v>
      </c>
      <c r="Q82" s="8" t="s">
        <v>3</v>
      </c>
    </row>
    <row r="83" spans="1:17" x14ac:dyDescent="0.25">
      <c r="A83" t="s">
        <v>290</v>
      </c>
      <c r="B83" t="s">
        <v>290</v>
      </c>
      <c r="C83" t="s">
        <v>291</v>
      </c>
      <c r="D83" t="s">
        <v>2</v>
      </c>
      <c r="E83" s="9" t="s">
        <v>53</v>
      </c>
      <c r="F83" s="1" t="s">
        <v>292</v>
      </c>
      <c r="G83" t="s">
        <v>6</v>
      </c>
      <c r="H83" t="s">
        <v>6</v>
      </c>
      <c r="I83" t="s">
        <v>197</v>
      </c>
      <c r="J83" t="s">
        <v>293</v>
      </c>
      <c r="L83" s="8" t="str">
        <f>mappings[field]&amp;mappings[institution]&amp;mappings[element/field]&amp;mappings[subelement/field(s)]&amp;mappings[constraints]</f>
        <v>location_hierarchyUNCloc_b (items, holdings)..</v>
      </c>
      <c r="M83" s="8">
        <f>IF(ISNUMBER(MATCH(mappings[mapping_id],issuesmap[mappingID],0)),COUNTIF(issuesmap[mappingID],mappings[mapping_id]),0)</f>
        <v>1</v>
      </c>
      <c r="N83" s="8">
        <f>IF(ISNUMBER(MATCH(mappings[field],issuesfield[field],0)),COUNTIF(issuesfield[field],mappings[field]),0)</f>
        <v>0</v>
      </c>
      <c r="O83" s="8" t="str">
        <f>IF(ISNUMBER(MATCH(mappings[field],fields[argot_field],0)),"y","n")</f>
        <v>y</v>
      </c>
      <c r="P83" s="8" t="s">
        <v>3</v>
      </c>
      <c r="Q83" s="8" t="s">
        <v>3</v>
      </c>
    </row>
    <row r="84" spans="1:17" x14ac:dyDescent="0.25">
      <c r="A84" t="s">
        <v>337</v>
      </c>
      <c r="B84" t="s">
        <v>448</v>
      </c>
      <c r="C84" t="s">
        <v>1</v>
      </c>
      <c r="D84" t="s">
        <v>2</v>
      </c>
      <c r="E84" t="s">
        <v>118</v>
      </c>
      <c r="F84" s="1">
        <v>10</v>
      </c>
      <c r="G84" t="s">
        <v>7</v>
      </c>
      <c r="H84" t="s">
        <v>6</v>
      </c>
      <c r="I84" t="s">
        <v>5</v>
      </c>
      <c r="J84" t="s">
        <v>1182</v>
      </c>
      <c r="K84" t="s">
        <v>40</v>
      </c>
      <c r="L84" s="8" t="str">
        <f>mappings[field]&amp;mappings[institution]&amp;mappings[element/field]&amp;mappings[subelement/field(s)]&amp;mappings[constraints]</f>
        <v>misc_id[value]GEN10a.</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337</v>
      </c>
      <c r="B85" t="s">
        <v>448</v>
      </c>
      <c r="C85" t="s">
        <v>1</v>
      </c>
      <c r="D85" t="s">
        <v>2</v>
      </c>
      <c r="E85" t="s">
        <v>118</v>
      </c>
      <c r="F85" s="1">
        <v>10</v>
      </c>
      <c r="G85" t="s">
        <v>143</v>
      </c>
      <c r="H85" t="s">
        <v>6</v>
      </c>
      <c r="I85" t="s">
        <v>5</v>
      </c>
      <c r="J85" t="s">
        <v>1181</v>
      </c>
      <c r="K85" t="s">
        <v>40</v>
      </c>
      <c r="L85" s="8" t="str">
        <f>mappings[field]&amp;mappings[institution]&amp;mappings[element/field]&amp;mappings[subelement/field(s)]&amp;mappings[constraints]</f>
        <v>misc_id[value]GEN10b.</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337</v>
      </c>
      <c r="B86" t="s">
        <v>448</v>
      </c>
      <c r="C86" t="s">
        <v>1</v>
      </c>
      <c r="D86" t="s">
        <v>2</v>
      </c>
      <c r="E86" t="s">
        <v>118</v>
      </c>
      <c r="F86" s="1">
        <v>10</v>
      </c>
      <c r="G86" t="s">
        <v>37</v>
      </c>
      <c r="H86" t="s">
        <v>6</v>
      </c>
      <c r="I86" t="s">
        <v>5</v>
      </c>
      <c r="J86" t="s">
        <v>1180</v>
      </c>
      <c r="K86" t="s">
        <v>40</v>
      </c>
      <c r="L86" s="8" t="str">
        <f>mappings[field]&amp;mappings[institution]&amp;mappings[element/field]&amp;mappings[subelement/field(s)]&amp;mappings[constraints]</f>
        <v>misc_id[value]GEN10z.</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337</v>
      </c>
      <c r="B87" t="s">
        <v>446</v>
      </c>
      <c r="C87" t="s">
        <v>1</v>
      </c>
      <c r="D87" t="s">
        <v>2</v>
      </c>
      <c r="E87" t="s">
        <v>118</v>
      </c>
      <c r="F87" s="1">
        <v>15</v>
      </c>
      <c r="G87" t="s">
        <v>286</v>
      </c>
      <c r="H87" t="s">
        <v>6</v>
      </c>
      <c r="I87" t="s">
        <v>5</v>
      </c>
      <c r="J87" t="s">
        <v>863</v>
      </c>
      <c r="K87" t="s">
        <v>40</v>
      </c>
      <c r="L87" s="8" t="str">
        <f>mappings[field]&amp;mappings[institution]&amp;mappings[element/field]&amp;mappings[subelement/field(s)]&amp;mappings[constraints]</f>
        <v>misc_id[qual]GEN15q.</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337</v>
      </c>
      <c r="B88" t="s">
        <v>447</v>
      </c>
      <c r="C88" t="s">
        <v>1</v>
      </c>
      <c r="D88" t="s">
        <v>2</v>
      </c>
      <c r="E88" t="s">
        <v>118</v>
      </c>
      <c r="F88" s="1">
        <v>15</v>
      </c>
      <c r="G88">
        <v>2</v>
      </c>
      <c r="H88" t="s">
        <v>6</v>
      </c>
      <c r="I88" t="s">
        <v>197</v>
      </c>
      <c r="J88" t="s">
        <v>356</v>
      </c>
      <c r="K88" t="s">
        <v>357</v>
      </c>
      <c r="L88" s="8" t="str">
        <f>mappings[field]&amp;mappings[institution]&amp;mappings[element/field]&amp;mappings[subelement/field(s)]&amp;mappings[constraints]</f>
        <v>misc_id[type]GEN152.</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337</v>
      </c>
      <c r="B89" t="s">
        <v>448</v>
      </c>
      <c r="C89" t="s">
        <v>1</v>
      </c>
      <c r="D89" t="s">
        <v>2</v>
      </c>
      <c r="E89" t="s">
        <v>118</v>
      </c>
      <c r="F89" s="1">
        <v>15</v>
      </c>
      <c r="G89" t="s">
        <v>7</v>
      </c>
      <c r="H89" t="s">
        <v>6</v>
      </c>
      <c r="I89" t="s">
        <v>5</v>
      </c>
      <c r="J89" t="s">
        <v>355</v>
      </c>
      <c r="K89" t="s">
        <v>40</v>
      </c>
      <c r="L89" s="8" t="str">
        <f>mappings[field]&amp;mappings[institution]&amp;mappings[element/field]&amp;mappings[subelement/field(s)]&amp;mappings[constraints]</f>
        <v>misc_id[value]GEN15a.</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1044</v>
      </c>
      <c r="B90" t="s">
        <v>1044</v>
      </c>
      <c r="C90" t="s">
        <v>1</v>
      </c>
      <c r="D90" t="s">
        <v>2</v>
      </c>
      <c r="E90" t="s">
        <v>118</v>
      </c>
      <c r="F90" s="1">
        <v>254</v>
      </c>
      <c r="G90" t="s">
        <v>7</v>
      </c>
      <c r="H90" t="s">
        <v>6</v>
      </c>
      <c r="I90" t="s">
        <v>20</v>
      </c>
      <c r="J90" t="s">
        <v>6</v>
      </c>
      <c r="K90" t="s">
        <v>40</v>
      </c>
      <c r="L90" s="8" t="str">
        <f>mappings[field]&amp;mappings[institution]&amp;mappings[element/field]&amp;mappings[subelement/field(s)]&amp;mappings[constraints]</f>
        <v>musical_presentation_statementGEN254a.</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2</v>
      </c>
    </row>
    <row r="91" spans="1:17" x14ac:dyDescent="0.25">
      <c r="A91" t="s">
        <v>514</v>
      </c>
      <c r="B91" t="s">
        <v>514</v>
      </c>
      <c r="C91" t="s">
        <v>1</v>
      </c>
      <c r="D91" t="s">
        <v>2</v>
      </c>
      <c r="E91" t="s">
        <v>118</v>
      </c>
      <c r="F91" s="1">
        <v>506</v>
      </c>
      <c r="G91" t="s">
        <v>1094</v>
      </c>
      <c r="H91" t="s">
        <v>6</v>
      </c>
      <c r="I91" t="s">
        <v>20</v>
      </c>
      <c r="J91" t="s">
        <v>1095</v>
      </c>
      <c r="K91" t="s">
        <v>40</v>
      </c>
      <c r="L91" s="8" t="str">
        <f>mappings[field]&amp;mappings[institution]&amp;mappings[element/field]&amp;mappings[subelement/field(s)]&amp;mappings[constraints]</f>
        <v>note_access_restrictionGEN506abcdefu3.</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2</v>
      </c>
    </row>
    <row r="92" spans="1:17" x14ac:dyDescent="0.25">
      <c r="A92" t="s">
        <v>726</v>
      </c>
      <c r="B92" t="s">
        <v>726</v>
      </c>
      <c r="C92" t="s">
        <v>1</v>
      </c>
      <c r="D92" t="s">
        <v>2</v>
      </c>
      <c r="E92" t="s">
        <v>118</v>
      </c>
      <c r="F92" s="1">
        <v>545</v>
      </c>
      <c r="G92" t="s">
        <v>724</v>
      </c>
      <c r="H92" t="s">
        <v>299</v>
      </c>
      <c r="I92" t="s">
        <v>20</v>
      </c>
      <c r="J92" t="s">
        <v>40</v>
      </c>
      <c r="K92" t="s">
        <v>40</v>
      </c>
      <c r="L92" s="8" t="str">
        <f>mappings[field]&amp;mappings[institution]&amp;mappings[element/field]&amp;mappings[subelement/field(s)]&amp;mappings[constraints]</f>
        <v>note_admin_historyGEN545abui1=1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c r="Q92" s="8"/>
    </row>
    <row r="93" spans="1:17" x14ac:dyDescent="0.25">
      <c r="A93" t="s">
        <v>1107</v>
      </c>
      <c r="B93" t="s">
        <v>1109</v>
      </c>
      <c r="C93" t="s">
        <v>1</v>
      </c>
      <c r="D93" t="s">
        <v>2</v>
      </c>
      <c r="E93" t="s">
        <v>118</v>
      </c>
      <c r="F93" s="1">
        <v>563</v>
      </c>
      <c r="G93">
        <v>3</v>
      </c>
      <c r="H93" t="s">
        <v>6</v>
      </c>
      <c r="I93" t="s">
        <v>5</v>
      </c>
      <c r="J93" t="s">
        <v>40</v>
      </c>
      <c r="K93" t="s">
        <v>40</v>
      </c>
      <c r="L93" s="8" t="str">
        <f>mappings[field]&amp;mappings[institution]&amp;mappings[element/field]&amp;mappings[subelement/field(s)]&amp;mappings[constraints]</f>
        <v>note_binding[label]GEN5633.</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c r="Q93" s="8"/>
    </row>
    <row r="94" spans="1:17" x14ac:dyDescent="0.25">
      <c r="A94" t="s">
        <v>1107</v>
      </c>
      <c r="B94" t="s">
        <v>1108</v>
      </c>
      <c r="C94" t="s">
        <v>1</v>
      </c>
      <c r="D94" t="s">
        <v>2</v>
      </c>
      <c r="E94" t="s">
        <v>118</v>
      </c>
      <c r="F94" s="1">
        <v>563</v>
      </c>
      <c r="G94" t="s">
        <v>1112</v>
      </c>
      <c r="H94" t="s">
        <v>6</v>
      </c>
      <c r="I94" t="s">
        <v>20</v>
      </c>
      <c r="J94" t="s">
        <v>40</v>
      </c>
      <c r="K94" t="s">
        <v>40</v>
      </c>
      <c r="L94" s="8" t="str">
        <f>mappings[field]&amp;mappings[institution]&amp;mappings[element/field]&amp;mappings[subelement/field(s)]&amp;mappings[constraints]</f>
        <v>note_binding[value]GEN563au.</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c r="Q94" s="8"/>
    </row>
    <row r="95" spans="1:17" x14ac:dyDescent="0.25">
      <c r="A95" t="s">
        <v>389</v>
      </c>
      <c r="B95" t="s">
        <v>389</v>
      </c>
      <c r="C95" t="s">
        <v>1</v>
      </c>
      <c r="D95" t="s">
        <v>2</v>
      </c>
      <c r="E95" t="s">
        <v>118</v>
      </c>
      <c r="F95" s="1">
        <v>545</v>
      </c>
      <c r="G95" t="s">
        <v>724</v>
      </c>
      <c r="H95" t="s">
        <v>725</v>
      </c>
      <c r="I95" t="s">
        <v>20</v>
      </c>
      <c r="J95" t="s">
        <v>40</v>
      </c>
      <c r="K95" t="s">
        <v>40</v>
      </c>
      <c r="L95" s="8" t="str">
        <f>mappings[field]&amp;mappings[institution]&amp;mappings[element/field]&amp;mappings[subelement/field(s)]&amp;mappings[constraints]</f>
        <v>note_biographicalGEN545abui1=~/[ 0]</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c r="Q95" s="8"/>
    </row>
    <row r="96" spans="1:17" x14ac:dyDescent="0.25">
      <c r="A96" t="s">
        <v>1113</v>
      </c>
      <c r="B96" t="s">
        <v>1113</v>
      </c>
      <c r="C96" t="s">
        <v>1</v>
      </c>
      <c r="D96" t="s">
        <v>2</v>
      </c>
      <c r="E96" t="s">
        <v>118</v>
      </c>
      <c r="F96" s="1">
        <v>562</v>
      </c>
      <c r="G96" t="s">
        <v>642</v>
      </c>
      <c r="H96" t="s">
        <v>670</v>
      </c>
      <c r="I96" t="s">
        <v>20</v>
      </c>
      <c r="J96" t="s">
        <v>744</v>
      </c>
      <c r="K96" t="s">
        <v>40</v>
      </c>
      <c r="L96" s="8" t="str">
        <f>mappings[field]&amp;mappings[institution]&amp;mappings[element/field]&amp;mappings[subelement/field(s)]&amp;mappings[constraints]</f>
        <v>note_copy_versionGEN562abcde3none</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c r="Q96" s="8"/>
    </row>
    <row r="97" spans="1:17" x14ac:dyDescent="0.25">
      <c r="A97" t="s">
        <v>1065</v>
      </c>
      <c r="B97" t="s">
        <v>1065</v>
      </c>
      <c r="C97" t="s">
        <v>1</v>
      </c>
      <c r="D97" t="s">
        <v>2</v>
      </c>
      <c r="E97" t="s">
        <v>118</v>
      </c>
      <c r="F97" s="1">
        <v>514</v>
      </c>
      <c r="G97" t="s">
        <v>1067</v>
      </c>
      <c r="H97" t="s">
        <v>6</v>
      </c>
      <c r="I97" t="s">
        <v>20</v>
      </c>
      <c r="J97" t="s">
        <v>1152</v>
      </c>
      <c r="K97" t="s">
        <v>507</v>
      </c>
      <c r="L97" s="8" t="str">
        <f>mappings[field]&amp;mappings[institution]&amp;mappings[element/field]&amp;mappings[subelement/field(s)]&amp;mappings[constraints]</f>
        <v>note_data_qualityGEN514abcdefghijkmuz.</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2</v>
      </c>
      <c r="Q97" s="8" t="s">
        <v>2</v>
      </c>
    </row>
    <row r="98" spans="1:17" x14ac:dyDescent="0.25">
      <c r="A98" t="s">
        <v>1148</v>
      </c>
      <c r="B98" t="s">
        <v>509</v>
      </c>
      <c r="C98" t="s">
        <v>1</v>
      </c>
      <c r="D98" t="s">
        <v>2</v>
      </c>
      <c r="E98" t="s">
        <v>118</v>
      </c>
      <c r="F98" s="1">
        <v>501</v>
      </c>
      <c r="G98" t="s">
        <v>7</v>
      </c>
      <c r="H98" t="s">
        <v>6</v>
      </c>
      <c r="I98" t="s">
        <v>5</v>
      </c>
      <c r="J98" t="s">
        <v>6</v>
      </c>
      <c r="K98" t="s">
        <v>6</v>
      </c>
      <c r="L98" s="8" t="str">
        <f>mappings[field]&amp;mappings[institution]&amp;mappings[element/field]&amp;mappings[subelement/field(s)]&amp;mappings[constraints]</f>
        <v>note_display[value]GEN501a.</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n</v>
      </c>
      <c r="P98" s="8" t="s">
        <v>2</v>
      </c>
      <c r="Q98" s="8" t="s">
        <v>2</v>
      </c>
    </row>
    <row r="99" spans="1:17" x14ac:dyDescent="0.25">
      <c r="A99" t="s">
        <v>1148</v>
      </c>
      <c r="B99" t="s">
        <v>509</v>
      </c>
      <c r="C99" t="s">
        <v>1</v>
      </c>
      <c r="D99" t="s">
        <v>2</v>
      </c>
      <c r="E99" t="s">
        <v>118</v>
      </c>
      <c r="F99" s="1">
        <v>502</v>
      </c>
      <c r="G99" t="s">
        <v>519</v>
      </c>
      <c r="H99" t="s">
        <v>6</v>
      </c>
      <c r="I99" t="s">
        <v>20</v>
      </c>
      <c r="J99" t="s">
        <v>1152</v>
      </c>
      <c r="K99" t="s">
        <v>6</v>
      </c>
      <c r="L99" s="8" t="str">
        <f>mappings[field]&amp;mappings[institution]&amp;mappings[element/field]&amp;mappings[subelement/field(s)]&amp;mappings[constraints]</f>
        <v>note_display[value]GEN502abcdgo.</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n</v>
      </c>
      <c r="P99" s="8" t="s">
        <v>2</v>
      </c>
      <c r="Q99" s="8" t="s">
        <v>2</v>
      </c>
    </row>
    <row r="100" spans="1:17" x14ac:dyDescent="0.25">
      <c r="A100" t="s">
        <v>1148</v>
      </c>
      <c r="B100" t="s">
        <v>509</v>
      </c>
      <c r="C100" t="s">
        <v>1</v>
      </c>
      <c r="D100" t="s">
        <v>2</v>
      </c>
      <c r="E100" t="s">
        <v>118</v>
      </c>
      <c r="F100" s="1">
        <v>507</v>
      </c>
      <c r="G100" t="s">
        <v>298</v>
      </c>
      <c r="H100" t="s">
        <v>6</v>
      </c>
      <c r="I100" t="s">
        <v>20</v>
      </c>
      <c r="J100" t="s">
        <v>6</v>
      </c>
      <c r="K100" t="s">
        <v>6</v>
      </c>
      <c r="L100" s="8" t="str">
        <f>mappings[field]&amp;mappings[institution]&amp;mappings[element/field]&amp;mappings[subelement/field(s)]&amp;mappings[constraints]</f>
        <v>note_display[value]GEN507ab.</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n</v>
      </c>
      <c r="P100" s="8" t="s">
        <v>2</v>
      </c>
      <c r="Q100" s="8" t="s">
        <v>2</v>
      </c>
    </row>
    <row r="101" spans="1:17" x14ac:dyDescent="0.25">
      <c r="A101" t="s">
        <v>1148</v>
      </c>
      <c r="B101" t="s">
        <v>508</v>
      </c>
      <c r="C101" t="s">
        <v>1</v>
      </c>
      <c r="D101" t="s">
        <v>2</v>
      </c>
      <c r="E101" t="s">
        <v>118</v>
      </c>
      <c r="F101" s="1">
        <v>561</v>
      </c>
      <c r="G101">
        <v>3</v>
      </c>
      <c r="H101" t="s">
        <v>513</v>
      </c>
      <c r="I101" t="s">
        <v>5</v>
      </c>
      <c r="J101" t="s">
        <v>6</v>
      </c>
      <c r="K101" t="s">
        <v>6</v>
      </c>
      <c r="L101" s="8" t="str">
        <f>mappings[field]&amp;mappings[institution]&amp;mappings[element/field]&amp;mappings[subelement/field(s)]&amp;mappings[constraints]</f>
        <v>note_display[label]GEN5613ind1 != 0</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n</v>
      </c>
      <c r="P101" s="8" t="s">
        <v>2</v>
      </c>
      <c r="Q101" s="8" t="s">
        <v>2</v>
      </c>
    </row>
    <row r="102" spans="1:17" x14ac:dyDescent="0.25">
      <c r="A102" t="s">
        <v>978</v>
      </c>
      <c r="B102" t="s">
        <v>978</v>
      </c>
      <c r="C102" t="s">
        <v>1</v>
      </c>
      <c r="D102" t="s">
        <v>2</v>
      </c>
      <c r="E102" t="s">
        <v>118</v>
      </c>
      <c r="F102" s="1">
        <v>502</v>
      </c>
      <c r="G102" t="s">
        <v>48</v>
      </c>
      <c r="H102" t="s">
        <v>6</v>
      </c>
      <c r="I102" t="s">
        <v>20</v>
      </c>
      <c r="J102" t="s">
        <v>1152</v>
      </c>
      <c r="K102" t="s">
        <v>507</v>
      </c>
      <c r="L102" s="8" t="str">
        <f>mappings[field]&amp;mappings[institution]&amp;mappings[element/field]&amp;mappings[subelement/field(s)]&amp;mappings[constraints]</f>
        <v>note_dissertationGEN502abcdg.</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2</v>
      </c>
      <c r="Q102" s="8" t="s">
        <v>2</v>
      </c>
    </row>
    <row r="103" spans="1:17" x14ac:dyDescent="0.25">
      <c r="A103" t="s">
        <v>1103</v>
      </c>
      <c r="B103" t="s">
        <v>1103</v>
      </c>
      <c r="C103" t="s">
        <v>1</v>
      </c>
      <c r="D103" t="s">
        <v>2</v>
      </c>
      <c r="E103" t="s">
        <v>118</v>
      </c>
      <c r="F103" s="1">
        <v>516</v>
      </c>
      <c r="G103" t="s">
        <v>7</v>
      </c>
      <c r="H103" t="s">
        <v>670</v>
      </c>
      <c r="I103" t="s">
        <v>20</v>
      </c>
      <c r="J103" t="s">
        <v>40</v>
      </c>
      <c r="K103" t="s">
        <v>507</v>
      </c>
      <c r="L103" s="8" t="str">
        <f>mappings[field]&amp;mappings[institution]&amp;mappings[element/field]&amp;mappings[subelement/field(s)]&amp;mappings[constraints]</f>
        <v>note_file_typeGEN516anone</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1179</v>
      </c>
      <c r="B104" t="s">
        <v>1179</v>
      </c>
      <c r="C104" t="s">
        <v>1</v>
      </c>
      <c r="D104" t="s">
        <v>2</v>
      </c>
      <c r="E104" t="s">
        <v>118</v>
      </c>
      <c r="F104" s="1">
        <v>547</v>
      </c>
      <c r="G104" t="s">
        <v>7</v>
      </c>
      <c r="H104" t="s">
        <v>670</v>
      </c>
      <c r="I104" t="s">
        <v>5</v>
      </c>
      <c r="J104" t="s">
        <v>40</v>
      </c>
      <c r="K104" t="s">
        <v>40</v>
      </c>
      <c r="L104" s="8" t="str">
        <f>mappings[field]&amp;mappings[institution]&amp;mappings[element/field]&amp;mappings[subelement/field(s)]&amp;mappings[constraints]</f>
        <v>note_former_titleGEN547anone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c r="Q104" s="8"/>
    </row>
    <row r="105" spans="1:17" x14ac:dyDescent="0.25">
      <c r="A105" t="s">
        <v>954</v>
      </c>
      <c r="B105" t="s">
        <v>955</v>
      </c>
      <c r="C105" t="s">
        <v>1</v>
      </c>
      <c r="D105" t="s">
        <v>2</v>
      </c>
      <c r="E105" t="s">
        <v>118</v>
      </c>
      <c r="F105" s="1">
        <v>500</v>
      </c>
      <c r="G105">
        <v>3</v>
      </c>
      <c r="H105" t="s">
        <v>964</v>
      </c>
      <c r="I105" t="s">
        <v>20</v>
      </c>
      <c r="J105" t="s">
        <v>6</v>
      </c>
      <c r="K105" t="s">
        <v>6</v>
      </c>
      <c r="L105" s="8" t="str">
        <f>mappings[field]&amp;mappings[institution]&amp;mappings[element/field]&amp;mappings[subelement/field(s)]&amp;mappings[constraints]</f>
        <v>note_general[label]GEN5003field does NOT contain $5</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2</v>
      </c>
      <c r="Q105" s="8" t="s">
        <v>2</v>
      </c>
    </row>
    <row r="106" spans="1:17" x14ac:dyDescent="0.25">
      <c r="A106" t="s">
        <v>954</v>
      </c>
      <c r="B106" t="s">
        <v>956</v>
      </c>
      <c r="C106" t="s">
        <v>1</v>
      </c>
      <c r="D106" t="s">
        <v>2</v>
      </c>
      <c r="E106" t="s">
        <v>118</v>
      </c>
      <c r="F106" s="1">
        <v>500</v>
      </c>
      <c r="G106" t="s">
        <v>7</v>
      </c>
      <c r="H106" t="s">
        <v>964</v>
      </c>
      <c r="I106" t="s">
        <v>20</v>
      </c>
      <c r="J106" t="s">
        <v>6</v>
      </c>
      <c r="K106" t="s">
        <v>6</v>
      </c>
      <c r="L106" s="8" t="str">
        <f>mappings[field]&amp;mappings[institution]&amp;mappings[element/field]&amp;mappings[subelement/field(s)]&amp;mappings[constraints]</f>
        <v>note_general[value]GEN500afield does NOT contain $5</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954</v>
      </c>
      <c r="B107" t="s">
        <v>958</v>
      </c>
      <c r="C107" t="s">
        <v>1</v>
      </c>
      <c r="D107" t="s">
        <v>2</v>
      </c>
      <c r="E107" t="s">
        <v>118</v>
      </c>
      <c r="F107" s="1">
        <v>504</v>
      </c>
      <c r="G107" t="s">
        <v>6</v>
      </c>
      <c r="H107" t="s">
        <v>6</v>
      </c>
      <c r="I107" t="s">
        <v>289</v>
      </c>
      <c r="J107" t="s">
        <v>981</v>
      </c>
      <c r="K107" t="s">
        <v>6</v>
      </c>
      <c r="L107" s="8" t="str">
        <f>mappings[field]&amp;mappings[institution]&amp;mappings[element/field]&amp;mappings[subelement/field(s)]&amp;mappings[constraints]</f>
        <v>note_general[indexed]GEN504..</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954</v>
      </c>
      <c r="B108" t="s">
        <v>956</v>
      </c>
      <c r="C108" t="s">
        <v>1</v>
      </c>
      <c r="D108" t="s">
        <v>2</v>
      </c>
      <c r="E108" t="s">
        <v>118</v>
      </c>
      <c r="F108" s="1">
        <v>504</v>
      </c>
      <c r="G108" t="s">
        <v>298</v>
      </c>
      <c r="H108" t="s">
        <v>6</v>
      </c>
      <c r="I108" t="s">
        <v>20</v>
      </c>
      <c r="J108" t="s">
        <v>520</v>
      </c>
      <c r="K108" t="s">
        <v>6</v>
      </c>
      <c r="L108" s="8" t="str">
        <f>mappings[field]&amp;mappings[institution]&amp;mappings[element/field]&amp;mappings[subelement/field(s)]&amp;mappings[constraints]</f>
        <v>note_general[value]GEN504ab.</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954</v>
      </c>
      <c r="B109" t="s">
        <v>958</v>
      </c>
      <c r="C109" t="s">
        <v>1</v>
      </c>
      <c r="D109" t="s">
        <v>2</v>
      </c>
      <c r="E109" t="s">
        <v>118</v>
      </c>
      <c r="F109" s="1">
        <v>518</v>
      </c>
      <c r="G109" t="s">
        <v>1078</v>
      </c>
      <c r="H109" t="s">
        <v>670</v>
      </c>
      <c r="I109" t="s">
        <v>289</v>
      </c>
      <c r="J109" t="s">
        <v>1089</v>
      </c>
      <c r="K109" t="s">
        <v>507</v>
      </c>
      <c r="L109" s="8" t="str">
        <f>mappings[field]&amp;mappings[institution]&amp;mappings[element/field]&amp;mappings[subelement/field(s)]&amp;mappings[constraints]</f>
        <v>note_general[indexed]GEN518{na}none</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c r="Q109" s="8"/>
    </row>
    <row r="110" spans="1:17" x14ac:dyDescent="0.25">
      <c r="A110" t="s">
        <v>954</v>
      </c>
      <c r="B110" t="s">
        <v>955</v>
      </c>
      <c r="C110" t="s">
        <v>1</v>
      </c>
      <c r="D110" t="s">
        <v>2</v>
      </c>
      <c r="E110" t="s">
        <v>118</v>
      </c>
      <c r="F110" s="1">
        <v>518</v>
      </c>
      <c r="G110">
        <v>3</v>
      </c>
      <c r="H110" t="s">
        <v>670</v>
      </c>
      <c r="I110" t="s">
        <v>20</v>
      </c>
      <c r="J110" t="s">
        <v>40</v>
      </c>
      <c r="K110" t="s">
        <v>40</v>
      </c>
      <c r="L110" s="8" t="str">
        <f>mappings[field]&amp;mappings[institution]&amp;mappings[element/field]&amp;mappings[subelement/field(s)]&amp;mappings[constraints]</f>
        <v>note_general[label]GEN5183none</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c r="Q110" s="8"/>
    </row>
    <row r="111" spans="1:17" x14ac:dyDescent="0.25">
      <c r="A111" t="s">
        <v>954</v>
      </c>
      <c r="B111" t="s">
        <v>956</v>
      </c>
      <c r="C111" t="s">
        <v>1</v>
      </c>
      <c r="D111" t="s">
        <v>2</v>
      </c>
      <c r="E111" t="s">
        <v>118</v>
      </c>
      <c r="F111" s="1">
        <v>518</v>
      </c>
      <c r="G111" t="s">
        <v>1138</v>
      </c>
      <c r="H111" t="s">
        <v>670</v>
      </c>
      <c r="I111" t="s">
        <v>20</v>
      </c>
      <c r="J111" t="s">
        <v>40</v>
      </c>
      <c r="K111" t="s">
        <v>40</v>
      </c>
      <c r="L111" s="8" t="str">
        <f>mappings[field]&amp;mappings[institution]&amp;mappings[element/field]&amp;mappings[subelement/field(s)]&amp;mappings[constraints]</f>
        <v>note_general[value]GEN518adopnone</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c r="Q111" s="8"/>
    </row>
    <row r="112" spans="1:17" x14ac:dyDescent="0.25">
      <c r="A112" t="s">
        <v>954</v>
      </c>
      <c r="B112" t="s">
        <v>958</v>
      </c>
      <c r="C112" t="s">
        <v>1</v>
      </c>
      <c r="D112" t="s">
        <v>2</v>
      </c>
      <c r="E112" t="s">
        <v>118</v>
      </c>
      <c r="F112" s="1">
        <v>521</v>
      </c>
      <c r="G112" t="s">
        <v>1078</v>
      </c>
      <c r="H112" t="s">
        <v>670</v>
      </c>
      <c r="I112" t="s">
        <v>289</v>
      </c>
      <c r="J112" t="s">
        <v>1089</v>
      </c>
      <c r="K112" t="s">
        <v>40</v>
      </c>
      <c r="L112" s="8" t="str">
        <f>mappings[field]&amp;mappings[institution]&amp;mappings[element/field]&amp;mappings[subelement/field(s)]&amp;mappings[constraints]</f>
        <v>note_general[indexed]GEN521{na}none</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c r="Q112" s="8"/>
    </row>
    <row r="113" spans="1:17" x14ac:dyDescent="0.25">
      <c r="A113" t="s">
        <v>954</v>
      </c>
      <c r="B113" t="s">
        <v>955</v>
      </c>
      <c r="C113" t="s">
        <v>1</v>
      </c>
      <c r="D113" t="s">
        <v>2</v>
      </c>
      <c r="E113" t="s">
        <v>118</v>
      </c>
      <c r="F113" s="1">
        <v>521</v>
      </c>
      <c r="G113">
        <v>3</v>
      </c>
      <c r="H113" t="s">
        <v>670</v>
      </c>
      <c r="I113" t="s">
        <v>320</v>
      </c>
      <c r="J113" t="s">
        <v>1098</v>
      </c>
      <c r="K113" t="s">
        <v>507</v>
      </c>
      <c r="L113" s="8" t="str">
        <f>mappings[field]&amp;mappings[institution]&amp;mappings[element/field]&amp;mappings[subelement/field(s)]&amp;mappings[constraints]</f>
        <v>note_general[label]GEN5213none</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c r="Q113" s="8"/>
    </row>
    <row r="114" spans="1:17" x14ac:dyDescent="0.25">
      <c r="A114" t="s">
        <v>954</v>
      </c>
      <c r="B114" t="s">
        <v>955</v>
      </c>
      <c r="C114" t="s">
        <v>1</v>
      </c>
      <c r="D114" t="s">
        <v>2</v>
      </c>
      <c r="E114" t="s">
        <v>118</v>
      </c>
      <c r="F114" s="1">
        <v>521</v>
      </c>
      <c r="G114" t="s">
        <v>1078</v>
      </c>
      <c r="H114" t="s">
        <v>1096</v>
      </c>
      <c r="I114" t="s">
        <v>320</v>
      </c>
      <c r="J114" t="s">
        <v>1097</v>
      </c>
      <c r="K114" t="s">
        <v>507</v>
      </c>
      <c r="L114" s="8" t="str">
        <f>mappings[field]&amp;mappings[institution]&amp;mappings[element/field]&amp;mappings[subelement/field(s)]&amp;mappings[constraints]</f>
        <v>note_general[label]GEN521{na}$3 NOT present</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c r="Q114" s="8"/>
    </row>
    <row r="115" spans="1:17" x14ac:dyDescent="0.25">
      <c r="A115" t="s">
        <v>954</v>
      </c>
      <c r="B115" t="s">
        <v>956</v>
      </c>
      <c r="C115" t="s">
        <v>1</v>
      </c>
      <c r="D115" t="s">
        <v>2</v>
      </c>
      <c r="E115" t="s">
        <v>118</v>
      </c>
      <c r="F115" s="1">
        <v>521</v>
      </c>
      <c r="G115" t="s">
        <v>298</v>
      </c>
      <c r="H115" t="s">
        <v>670</v>
      </c>
      <c r="I115" t="s">
        <v>320</v>
      </c>
      <c r="J115" t="s">
        <v>1099</v>
      </c>
      <c r="K115" t="s">
        <v>507</v>
      </c>
      <c r="L115" s="8" t="str">
        <f>mappings[field]&amp;mappings[institution]&amp;mappings[element/field]&amp;mappings[subelement/field(s)]&amp;mappings[constraints]</f>
        <v>note_general[value]GEN521abnone</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c r="Q115" s="8"/>
    </row>
    <row r="116" spans="1:17" x14ac:dyDescent="0.25">
      <c r="A116" t="s">
        <v>954</v>
      </c>
      <c r="B116" t="s">
        <v>955</v>
      </c>
      <c r="C116" t="s">
        <v>1</v>
      </c>
      <c r="D116" t="s">
        <v>2</v>
      </c>
      <c r="E116" t="s">
        <v>118</v>
      </c>
      <c r="F116" s="1">
        <v>522</v>
      </c>
      <c r="G116" t="s">
        <v>1078</v>
      </c>
      <c r="H116" t="s">
        <v>1079</v>
      </c>
      <c r="I116" t="s">
        <v>289</v>
      </c>
      <c r="J116" t="s">
        <v>1100</v>
      </c>
      <c r="K116" t="s">
        <v>40</v>
      </c>
      <c r="L116" s="8" t="str">
        <f>mappings[field]&amp;mappings[institution]&amp;mappings[element/field]&amp;mappings[subelement/field(s)]&amp;mappings[constraints]</f>
        <v>note_general[label]GEN522{na}i1=blank</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c r="Q116" s="8"/>
    </row>
    <row r="117" spans="1:17" x14ac:dyDescent="0.25">
      <c r="A117" t="s">
        <v>954</v>
      </c>
      <c r="B117" t="s">
        <v>955</v>
      </c>
      <c r="C117" t="s">
        <v>1</v>
      </c>
      <c r="D117" t="s">
        <v>2</v>
      </c>
      <c r="E117" t="s">
        <v>118</v>
      </c>
      <c r="F117" s="1">
        <v>522</v>
      </c>
      <c r="G117" t="s">
        <v>1078</v>
      </c>
      <c r="H117" t="s">
        <v>1101</v>
      </c>
      <c r="I117" t="s">
        <v>1080</v>
      </c>
      <c r="J117" t="s">
        <v>40</v>
      </c>
      <c r="K117" t="s">
        <v>40</v>
      </c>
      <c r="L117" s="8" t="str">
        <f>mappings[field]&amp;mappings[institution]&amp;mappings[element/field]&amp;mappings[subelement/field(s)]&amp;mappings[constraints]</f>
        <v>note_general[label]GEN522{na}i1=8</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c r="Q117" s="8"/>
    </row>
    <row r="118" spans="1:17" x14ac:dyDescent="0.25">
      <c r="A118" t="s">
        <v>954</v>
      </c>
      <c r="B118" t="s">
        <v>956</v>
      </c>
      <c r="C118" t="s">
        <v>1</v>
      </c>
      <c r="D118" t="s">
        <v>2</v>
      </c>
      <c r="E118" t="s">
        <v>118</v>
      </c>
      <c r="F118" s="1">
        <v>522</v>
      </c>
      <c r="G118" t="s">
        <v>7</v>
      </c>
      <c r="H118" t="s">
        <v>670</v>
      </c>
      <c r="I118" t="s">
        <v>20</v>
      </c>
      <c r="J118" t="s">
        <v>40</v>
      </c>
      <c r="K118" t="s">
        <v>40</v>
      </c>
      <c r="L118" s="8" t="str">
        <f>mappings[field]&amp;mappings[institution]&amp;mappings[element/field]&amp;mappings[subelement/field(s)]&amp;mappings[constraints]</f>
        <v>note_general[value]GEN522anone</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c r="Q118" s="8"/>
    </row>
    <row r="119" spans="1:17" x14ac:dyDescent="0.25">
      <c r="A119" t="s">
        <v>954</v>
      </c>
      <c r="B119" t="s">
        <v>957</v>
      </c>
      <c r="C119" t="s">
        <v>1</v>
      </c>
      <c r="D119" t="s">
        <v>2</v>
      </c>
      <c r="E119" t="s">
        <v>118</v>
      </c>
      <c r="F119" s="1">
        <v>526</v>
      </c>
      <c r="G119" t="s">
        <v>7</v>
      </c>
      <c r="H119" t="s">
        <v>670</v>
      </c>
      <c r="I119" t="s">
        <v>20</v>
      </c>
      <c r="J119" t="s">
        <v>40</v>
      </c>
      <c r="K119" t="s">
        <v>507</v>
      </c>
      <c r="L119" s="8" t="str">
        <f>mappings[field]&amp;mappings[institution]&amp;mappings[element/field]&amp;mappings[subelement/field(s)]&amp;mappings[constraints]</f>
        <v>note_general[indexed_value]GEN526anone</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c r="Q119" s="8"/>
    </row>
    <row r="120" spans="1:17" x14ac:dyDescent="0.25">
      <c r="A120" t="s">
        <v>954</v>
      </c>
      <c r="B120" t="s">
        <v>955</v>
      </c>
      <c r="C120" t="s">
        <v>1</v>
      </c>
      <c r="D120" t="s">
        <v>2</v>
      </c>
      <c r="E120" t="s">
        <v>118</v>
      </c>
      <c r="F120" s="1">
        <v>526</v>
      </c>
      <c r="G120" t="s">
        <v>1078</v>
      </c>
      <c r="H120" t="s">
        <v>1141</v>
      </c>
      <c r="I120" t="s">
        <v>289</v>
      </c>
      <c r="J120" t="s">
        <v>1139</v>
      </c>
      <c r="K120" t="s">
        <v>507</v>
      </c>
      <c r="L120" s="8" t="str">
        <f>mappings[field]&amp;mappings[institution]&amp;mappings[element/field]&amp;mappings[subelement/field(s)]&amp;mappings[constraints]</f>
        <v>note_general[label]GEN526{na}i1=0 AND !$i</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c r="Q120" s="8"/>
    </row>
    <row r="121" spans="1:17" x14ac:dyDescent="0.25">
      <c r="A121" t="s">
        <v>954</v>
      </c>
      <c r="B121" t="s">
        <v>955</v>
      </c>
      <c r="C121" t="s">
        <v>1</v>
      </c>
      <c r="D121" t="s">
        <v>2</v>
      </c>
      <c r="E121" t="s">
        <v>118</v>
      </c>
      <c r="F121" s="1">
        <v>526</v>
      </c>
      <c r="G121" t="s">
        <v>1078</v>
      </c>
      <c r="H121" t="s">
        <v>1140</v>
      </c>
      <c r="I121" t="s">
        <v>1080</v>
      </c>
      <c r="J121" t="s">
        <v>1139</v>
      </c>
      <c r="K121" t="s">
        <v>507</v>
      </c>
      <c r="L121" s="8" t="str">
        <f>mappings[field]&amp;mappings[institution]&amp;mappings[element/field]&amp;mappings[subelement/field(s)]&amp;mappings[constraints]</f>
        <v>note_general[label]GEN526{na}i1!=0 AND !$i</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c r="Q121" s="8"/>
    </row>
    <row r="122" spans="1:17" x14ac:dyDescent="0.25">
      <c r="A122" t="s">
        <v>954</v>
      </c>
      <c r="B122" t="s">
        <v>955</v>
      </c>
      <c r="C122" t="s">
        <v>1</v>
      </c>
      <c r="D122" t="s">
        <v>2</v>
      </c>
      <c r="E122" t="s">
        <v>118</v>
      </c>
      <c r="F122" s="1">
        <v>526</v>
      </c>
      <c r="G122" t="s">
        <v>1078</v>
      </c>
      <c r="H122" t="s">
        <v>1142</v>
      </c>
      <c r="I122" t="s">
        <v>20</v>
      </c>
      <c r="J122" t="s">
        <v>1143</v>
      </c>
      <c r="K122" t="s">
        <v>507</v>
      </c>
      <c r="L122" s="8" t="str">
        <f>mappings[field]&amp;mappings[institution]&amp;mappings[element/field]&amp;mappings[subelement/field(s)]&amp;mappings[constraints]</f>
        <v>note_general[label]GEN526{na}i1!=0 AND $i</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c r="Q122" s="8"/>
    </row>
    <row r="123" spans="1:17" x14ac:dyDescent="0.25">
      <c r="A123" t="s">
        <v>954</v>
      </c>
      <c r="B123" t="s">
        <v>955</v>
      </c>
      <c r="C123" t="s">
        <v>1</v>
      </c>
      <c r="D123" t="s">
        <v>2</v>
      </c>
      <c r="E123" t="s">
        <v>118</v>
      </c>
      <c r="F123" s="1">
        <v>526</v>
      </c>
      <c r="G123" t="s">
        <v>1078</v>
      </c>
      <c r="H123" t="s">
        <v>1144</v>
      </c>
      <c r="I123" t="s">
        <v>20</v>
      </c>
      <c r="J123" t="s">
        <v>1145</v>
      </c>
      <c r="K123" t="s">
        <v>507</v>
      </c>
      <c r="L123" s="8" t="str">
        <f>mappings[field]&amp;mappings[institution]&amp;mappings[element/field]&amp;mappings[subelement/field(s)]&amp;mappings[constraints]</f>
        <v>note_general[label]GEN526{na}i1=0 AND $i</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c r="Q123" s="8"/>
    </row>
    <row r="124" spans="1:17" x14ac:dyDescent="0.25">
      <c r="A124" t="s">
        <v>954</v>
      </c>
      <c r="B124" t="s">
        <v>956</v>
      </c>
      <c r="C124" t="s">
        <v>1</v>
      </c>
      <c r="D124" t="s">
        <v>2</v>
      </c>
      <c r="E124" t="s">
        <v>118</v>
      </c>
      <c r="F124" s="1">
        <v>526</v>
      </c>
      <c r="G124" t="s">
        <v>1146</v>
      </c>
      <c r="H124" t="s">
        <v>670</v>
      </c>
      <c r="I124" t="s">
        <v>320</v>
      </c>
      <c r="J124" t="s">
        <v>1152</v>
      </c>
      <c r="K124" t="s">
        <v>507</v>
      </c>
      <c r="L124" s="8" t="str">
        <f>mappings[field]&amp;mappings[institution]&amp;mappings[element/field]&amp;mappings[subelement/field(s)]&amp;mappings[constraints]</f>
        <v>note_general[value]GEN526abcdznone</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c r="Q124" s="8"/>
    </row>
    <row r="125" spans="1:17" x14ac:dyDescent="0.25">
      <c r="A125" t="s">
        <v>954</v>
      </c>
      <c r="B125" t="s">
        <v>955</v>
      </c>
      <c r="C125" t="s">
        <v>1</v>
      </c>
      <c r="D125" t="s">
        <v>2</v>
      </c>
      <c r="E125" t="s">
        <v>118</v>
      </c>
      <c r="F125" s="1">
        <v>536</v>
      </c>
      <c r="G125" t="s">
        <v>1078</v>
      </c>
      <c r="H125" t="s">
        <v>670</v>
      </c>
      <c r="I125" t="s">
        <v>289</v>
      </c>
      <c r="J125" t="s">
        <v>1115</v>
      </c>
      <c r="K125" t="s">
        <v>507</v>
      </c>
      <c r="L125" s="8" t="str">
        <f>mappings[field]&amp;mappings[institution]&amp;mappings[element/field]&amp;mappings[subelement/field(s)]&amp;mappings[constraints]</f>
        <v>note_general[label]GEN536{na}none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c r="Q125" s="8"/>
    </row>
    <row r="126" spans="1:17" x14ac:dyDescent="0.25">
      <c r="A126" t="s">
        <v>954</v>
      </c>
      <c r="B126" t="s">
        <v>956</v>
      </c>
      <c r="C126" t="s">
        <v>1</v>
      </c>
      <c r="D126" t="s">
        <v>2</v>
      </c>
      <c r="E126" t="s">
        <v>118</v>
      </c>
      <c r="F126" s="1">
        <v>536</v>
      </c>
      <c r="G126" t="s">
        <v>1116</v>
      </c>
      <c r="H126" t="s">
        <v>670</v>
      </c>
      <c r="I126" t="s">
        <v>20</v>
      </c>
      <c r="J126" t="s">
        <v>40</v>
      </c>
      <c r="K126" t="s">
        <v>507</v>
      </c>
      <c r="L126" s="8" t="str">
        <f>mappings[field]&amp;mappings[institution]&amp;mappings[element/field]&amp;mappings[subelement/field(s)]&amp;mappings[constraints]</f>
        <v>note_general[value]GEN536abcdefghnone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c r="Q126" s="8"/>
    </row>
    <row r="127" spans="1:17" x14ac:dyDescent="0.25">
      <c r="A127" t="s">
        <v>954</v>
      </c>
      <c r="B127" t="s">
        <v>955</v>
      </c>
      <c r="C127" t="s">
        <v>1</v>
      </c>
      <c r="D127" t="s">
        <v>2</v>
      </c>
      <c r="E127" t="s">
        <v>118</v>
      </c>
      <c r="F127" s="1">
        <v>546</v>
      </c>
      <c r="G127">
        <v>3</v>
      </c>
      <c r="H127" t="s">
        <v>670</v>
      </c>
      <c r="I127" t="s">
        <v>20</v>
      </c>
      <c r="J127" t="s">
        <v>40</v>
      </c>
      <c r="K127" t="s">
        <v>40</v>
      </c>
      <c r="L127" s="8" t="str">
        <f>mappings[field]&amp;mappings[institution]&amp;mappings[element/field]&amp;mappings[subelement/field(s)]&amp;mappings[constraints]</f>
        <v>note_general[label]GEN5463none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c r="Q127" s="8"/>
    </row>
    <row r="128" spans="1:17" x14ac:dyDescent="0.25">
      <c r="A128" t="s">
        <v>954</v>
      </c>
      <c r="B128" t="s">
        <v>956</v>
      </c>
      <c r="C128" t="s">
        <v>1</v>
      </c>
      <c r="D128" t="s">
        <v>2</v>
      </c>
      <c r="E128" t="s">
        <v>118</v>
      </c>
      <c r="F128" s="1">
        <v>546</v>
      </c>
      <c r="G128" t="s">
        <v>298</v>
      </c>
      <c r="H128" t="s">
        <v>670</v>
      </c>
      <c r="I128" t="s">
        <v>20</v>
      </c>
      <c r="J128" t="s">
        <v>40</v>
      </c>
      <c r="K128" t="s">
        <v>40</v>
      </c>
      <c r="L128" s="8" t="str">
        <f>mappings[field]&amp;mappings[institution]&amp;mappings[element/field]&amp;mappings[subelement/field(s)]&amp;mappings[constraints]</f>
        <v>note_general[value]GEN546abnone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c r="Q128" s="8"/>
    </row>
    <row r="129" spans="1:17" x14ac:dyDescent="0.25">
      <c r="A129" t="s">
        <v>954</v>
      </c>
      <c r="B129" t="s">
        <v>958</v>
      </c>
      <c r="C129" t="s">
        <v>1</v>
      </c>
      <c r="D129" t="s">
        <v>2</v>
      </c>
      <c r="E129" t="s">
        <v>118</v>
      </c>
      <c r="F129" s="1">
        <v>556</v>
      </c>
      <c r="G129" t="s">
        <v>1078</v>
      </c>
      <c r="H129" t="s">
        <v>670</v>
      </c>
      <c r="I129" t="s">
        <v>289</v>
      </c>
      <c r="J129" t="s">
        <v>1089</v>
      </c>
      <c r="K129" t="s">
        <v>507</v>
      </c>
      <c r="L129" s="8" t="str">
        <f>mappings[field]&amp;mappings[institution]&amp;mappings[element/field]&amp;mappings[subelement/field(s)]&amp;mappings[constraints]</f>
        <v>note_general[indexed]GEN556{na}none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c r="Q129" s="8"/>
    </row>
    <row r="130" spans="1:17" x14ac:dyDescent="0.25">
      <c r="A130" t="s">
        <v>954</v>
      </c>
      <c r="B130" t="s">
        <v>955</v>
      </c>
      <c r="C130" t="s">
        <v>1</v>
      </c>
      <c r="D130" t="s">
        <v>2</v>
      </c>
      <c r="E130" t="s">
        <v>118</v>
      </c>
      <c r="F130" s="1">
        <v>556</v>
      </c>
      <c r="G130" t="s">
        <v>1078</v>
      </c>
      <c r="H130" t="s">
        <v>1079</v>
      </c>
      <c r="I130" t="s">
        <v>289</v>
      </c>
      <c r="J130" t="s">
        <v>1106</v>
      </c>
      <c r="K130" t="s">
        <v>507</v>
      </c>
      <c r="L130" s="8" t="str">
        <f>mappings[field]&amp;mappings[institution]&amp;mappings[element/field]&amp;mappings[subelement/field(s)]&amp;mappings[constraints]</f>
        <v>note_general[label]GEN556{na}i1=blank</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c r="Q130" s="8"/>
    </row>
    <row r="131" spans="1:17" x14ac:dyDescent="0.25">
      <c r="A131" t="s">
        <v>954</v>
      </c>
      <c r="B131" t="s">
        <v>956</v>
      </c>
      <c r="C131" t="s">
        <v>1</v>
      </c>
      <c r="D131" t="s">
        <v>2</v>
      </c>
      <c r="E131" t="s">
        <v>118</v>
      </c>
      <c r="F131" s="1">
        <v>556</v>
      </c>
      <c r="G131" t="s">
        <v>7</v>
      </c>
      <c r="H131" t="s">
        <v>670</v>
      </c>
      <c r="I131" t="s">
        <v>20</v>
      </c>
      <c r="L131" s="8" t="str">
        <f>mappings[field]&amp;mappings[institution]&amp;mappings[element/field]&amp;mappings[subelement/field(s)]&amp;mappings[constraints]</f>
        <v>note_general[value]GEN556anone</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c r="Q131" s="8"/>
    </row>
    <row r="132" spans="1:17" x14ac:dyDescent="0.25">
      <c r="A132" t="s">
        <v>954</v>
      </c>
      <c r="B132" t="s">
        <v>955</v>
      </c>
      <c r="C132" t="s">
        <v>1</v>
      </c>
      <c r="D132" t="s">
        <v>2</v>
      </c>
      <c r="E132" t="s">
        <v>118</v>
      </c>
      <c r="F132" s="1">
        <v>585</v>
      </c>
      <c r="G132">
        <v>3</v>
      </c>
      <c r="H132" t="s">
        <v>670</v>
      </c>
      <c r="I132" t="s">
        <v>20</v>
      </c>
      <c r="J132" t="s">
        <v>40</v>
      </c>
      <c r="K132" t="s">
        <v>40</v>
      </c>
      <c r="L132" s="8" t="str">
        <f>mappings[field]&amp;mappings[institution]&amp;mappings[element/field]&amp;mappings[subelement/field(s)]&amp;mappings[constraints]</f>
        <v>note_general[label]GEN5853none</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c r="Q132" s="8"/>
    </row>
    <row r="133" spans="1:17" x14ac:dyDescent="0.25">
      <c r="A133" t="s">
        <v>954</v>
      </c>
      <c r="B133" t="s">
        <v>956</v>
      </c>
      <c r="C133" t="s">
        <v>1</v>
      </c>
      <c r="D133" t="s">
        <v>2</v>
      </c>
      <c r="E133" t="s">
        <v>118</v>
      </c>
      <c r="F133" s="1">
        <v>585</v>
      </c>
      <c r="G133" t="s">
        <v>7</v>
      </c>
      <c r="H133" t="s">
        <v>670</v>
      </c>
      <c r="I133" t="s">
        <v>20</v>
      </c>
      <c r="J133" t="s">
        <v>40</v>
      </c>
      <c r="K133" t="s">
        <v>40</v>
      </c>
      <c r="L133" s="8" t="str">
        <f>mappings[field]&amp;mappings[institution]&amp;mappings[element/field]&amp;mappings[subelement/field(s)]&amp;mappings[constraints]</f>
        <v>note_general[value]GEN585anone</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c r="Q133" s="8"/>
    </row>
    <row r="134" spans="1:17" x14ac:dyDescent="0.25">
      <c r="A134" t="s">
        <v>954</v>
      </c>
      <c r="B134" t="s">
        <v>955</v>
      </c>
      <c r="C134" t="s">
        <v>1</v>
      </c>
      <c r="D134" t="s">
        <v>2</v>
      </c>
      <c r="E134" t="s">
        <v>118</v>
      </c>
      <c r="F134" s="1">
        <v>586</v>
      </c>
      <c r="G134">
        <v>3</v>
      </c>
      <c r="H134" t="s">
        <v>670</v>
      </c>
      <c r="I134" t="s">
        <v>20</v>
      </c>
      <c r="J134" t="s">
        <v>40</v>
      </c>
      <c r="K134" t="s">
        <v>40</v>
      </c>
      <c r="L134" s="8" t="str">
        <f>mappings[field]&amp;mappings[institution]&amp;mappings[element/field]&amp;mappings[subelement/field(s)]&amp;mappings[constraints]</f>
        <v>note_general[label]GEN5863none</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c r="Q134" s="8"/>
    </row>
    <row r="135" spans="1:17" x14ac:dyDescent="0.25">
      <c r="A135" t="s">
        <v>954</v>
      </c>
      <c r="B135" t="s">
        <v>956</v>
      </c>
      <c r="C135" t="s">
        <v>1</v>
      </c>
      <c r="D135" t="s">
        <v>2</v>
      </c>
      <c r="E135" t="s">
        <v>118</v>
      </c>
      <c r="F135" s="1">
        <v>586</v>
      </c>
      <c r="G135" t="s">
        <v>7</v>
      </c>
      <c r="H135" t="s">
        <v>670</v>
      </c>
      <c r="I135" t="s">
        <v>20</v>
      </c>
      <c r="J135" t="s">
        <v>40</v>
      </c>
      <c r="K135" t="s">
        <v>40</v>
      </c>
      <c r="L135" s="8" t="str">
        <f>mappings[field]&amp;mappings[institution]&amp;mappings[element/field]&amp;mappings[subelement/field(s)]&amp;mappings[constraints]</f>
        <v>note_general[value]GEN586anone</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c r="Q135" s="8"/>
    </row>
    <row r="136" spans="1:17" x14ac:dyDescent="0.25">
      <c r="A136" t="s">
        <v>506</v>
      </c>
      <c r="B136" t="s">
        <v>506</v>
      </c>
      <c r="C136" t="s">
        <v>1</v>
      </c>
      <c r="D136" t="s">
        <v>2</v>
      </c>
      <c r="E136" t="s">
        <v>118</v>
      </c>
      <c r="F136" s="1">
        <v>507</v>
      </c>
      <c r="G136" t="s">
        <v>298</v>
      </c>
      <c r="H136" t="s">
        <v>6</v>
      </c>
      <c r="I136" t="s">
        <v>20</v>
      </c>
      <c r="J136" t="s">
        <v>6</v>
      </c>
      <c r="K136" t="s">
        <v>6</v>
      </c>
      <c r="L136" s="8" t="str">
        <f>mappings[field]&amp;mappings[institution]&amp;mappings[element/field]&amp;mappings[subelement/field(s)]&amp;mappings[constraints]</f>
        <v>note_indexGEN507ab.</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n</v>
      </c>
      <c r="P136" s="8" t="s">
        <v>2</v>
      </c>
      <c r="Q136" s="8" t="s">
        <v>2</v>
      </c>
    </row>
    <row r="137" spans="1:17" x14ac:dyDescent="0.25">
      <c r="A137" t="s">
        <v>506</v>
      </c>
      <c r="B137" t="s">
        <v>506</v>
      </c>
      <c r="C137" t="s">
        <v>1</v>
      </c>
      <c r="D137" t="s">
        <v>3</v>
      </c>
      <c r="E137" t="s">
        <v>53</v>
      </c>
      <c r="F137" s="1">
        <v>541</v>
      </c>
      <c r="G137" t="s">
        <v>7</v>
      </c>
      <c r="H137" t="s">
        <v>888</v>
      </c>
      <c r="I137" t="s">
        <v>5</v>
      </c>
      <c r="J137" t="s">
        <v>40</v>
      </c>
      <c r="K137" t="s">
        <v>40</v>
      </c>
      <c r="L137" s="8" t="str">
        <f>mappings[field]&amp;mappings[institution]&amp;mappings[element/field]&amp;mappings[subelement/field(s)]&amp;mappings[constraints]</f>
        <v>note_indexUNC541ai1!=0</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n</v>
      </c>
      <c r="P137" s="8"/>
      <c r="Q137" s="8"/>
    </row>
    <row r="138" spans="1:17" x14ac:dyDescent="0.25">
      <c r="A138" t="s">
        <v>506</v>
      </c>
      <c r="B138" t="s">
        <v>506</v>
      </c>
      <c r="C138" t="s">
        <v>1</v>
      </c>
      <c r="D138" t="s">
        <v>2</v>
      </c>
      <c r="E138" t="s">
        <v>118</v>
      </c>
      <c r="F138" s="1">
        <v>544</v>
      </c>
      <c r="G138" t="s">
        <v>135</v>
      </c>
      <c r="H138" t="s">
        <v>670</v>
      </c>
      <c r="I138" t="s">
        <v>5</v>
      </c>
      <c r="J138" t="s">
        <v>40</v>
      </c>
      <c r="K138" t="s">
        <v>40</v>
      </c>
      <c r="L138" s="8" t="str">
        <f>mappings[field]&amp;mappings[institution]&amp;mappings[element/field]&amp;mappings[subelement/field(s)]&amp;mappings[constraints]</f>
        <v>note_indexGEN544dnone</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n</v>
      </c>
      <c r="P138" s="8" t="s">
        <v>2</v>
      </c>
      <c r="Q138" s="8" t="s">
        <v>2</v>
      </c>
    </row>
    <row r="139" spans="1:17" x14ac:dyDescent="0.25">
      <c r="A139" t="s">
        <v>506</v>
      </c>
      <c r="B139" t="s">
        <v>506</v>
      </c>
      <c r="C139" t="s">
        <v>1</v>
      </c>
      <c r="D139" t="s">
        <v>2</v>
      </c>
      <c r="E139" t="s">
        <v>118</v>
      </c>
      <c r="F139" s="1">
        <v>561</v>
      </c>
      <c r="G139" t="s">
        <v>7</v>
      </c>
      <c r="H139" t="s">
        <v>513</v>
      </c>
      <c r="I139" t="s">
        <v>5</v>
      </c>
      <c r="J139" t="s">
        <v>6</v>
      </c>
      <c r="K139" t="s">
        <v>6</v>
      </c>
      <c r="L139" s="8" t="str">
        <f>mappings[field]&amp;mappings[institution]&amp;mappings[element/field]&amp;mappings[subelement/field(s)]&amp;mappings[constraints]</f>
        <v>note_indexGEN561aind1 != 0</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n</v>
      </c>
      <c r="P139" s="8" t="s">
        <v>2</v>
      </c>
      <c r="Q139" s="8" t="s">
        <v>2</v>
      </c>
    </row>
    <row r="140" spans="1:17" x14ac:dyDescent="0.25">
      <c r="A140" t="s">
        <v>495</v>
      </c>
      <c r="B140" t="s">
        <v>495</v>
      </c>
      <c r="C140" t="s">
        <v>1</v>
      </c>
      <c r="D140" t="s">
        <v>2</v>
      </c>
      <c r="E140" t="s">
        <v>118</v>
      </c>
      <c r="F140" s="1">
        <v>550</v>
      </c>
      <c r="G140" t="s">
        <v>7</v>
      </c>
      <c r="H140" t="s">
        <v>670</v>
      </c>
      <c r="I140" t="s">
        <v>20</v>
      </c>
      <c r="J140" t="s">
        <v>40</v>
      </c>
      <c r="K140" t="s">
        <v>40</v>
      </c>
      <c r="L140" s="8" t="str">
        <f>mappings[field]&amp;mappings[institution]&amp;mappings[element/field]&amp;mappings[subelement/field(s)]&amp;mappings[constraints]</f>
        <v>note_issuanceGEN550anone</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c r="Q140" s="8"/>
    </row>
    <row r="141" spans="1:17" x14ac:dyDescent="0.25">
      <c r="A141" t="s">
        <v>1006</v>
      </c>
      <c r="B141" t="s">
        <v>965</v>
      </c>
      <c r="C141" t="s">
        <v>1</v>
      </c>
      <c r="D141" t="s">
        <v>2</v>
      </c>
      <c r="E141" t="s">
        <v>118</v>
      </c>
      <c r="F141" s="1">
        <v>500</v>
      </c>
      <c r="G141">
        <v>3</v>
      </c>
      <c r="H141" t="s">
        <v>967</v>
      </c>
      <c r="I141" t="s">
        <v>20</v>
      </c>
      <c r="J141" t="s">
        <v>6</v>
      </c>
      <c r="K141" t="s">
        <v>6</v>
      </c>
      <c r="L141" s="8" t="str">
        <f>mappings[field]&amp;mappings[institution]&amp;mappings[element/field]&amp;mappings[subelement/field(s)]&amp;mappings[constraints]</f>
        <v>note_local[label]GEN5003field contains whitelisted $5 value</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1006</v>
      </c>
      <c r="B142" t="s">
        <v>966</v>
      </c>
      <c r="C142" t="s">
        <v>1</v>
      </c>
      <c r="D142" t="s">
        <v>2</v>
      </c>
      <c r="E142" t="s">
        <v>118</v>
      </c>
      <c r="F142" s="1">
        <v>500</v>
      </c>
      <c r="G142" t="s">
        <v>7</v>
      </c>
      <c r="H142" t="s">
        <v>967</v>
      </c>
      <c r="I142" t="s">
        <v>20</v>
      </c>
      <c r="J142" t="s">
        <v>6</v>
      </c>
      <c r="K142" t="s">
        <v>6</v>
      </c>
      <c r="L142" s="8" t="str">
        <f>mappings[field]&amp;mappings[institution]&amp;mappings[element/field]&amp;mappings[subelement/field(s)]&amp;mappings[constraints]</f>
        <v>note_local[value]GEN500afield contains whitelisted $5 value</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1006</v>
      </c>
      <c r="B143" t="s">
        <v>968</v>
      </c>
      <c r="C143" t="s">
        <v>1</v>
      </c>
      <c r="D143" t="s">
        <v>2</v>
      </c>
      <c r="E143" t="s">
        <v>53</v>
      </c>
      <c r="F143" s="1">
        <v>541</v>
      </c>
      <c r="G143" t="s">
        <v>7</v>
      </c>
      <c r="H143" t="s">
        <v>6</v>
      </c>
      <c r="I143" t="s">
        <v>5</v>
      </c>
      <c r="J143" t="s">
        <v>6</v>
      </c>
      <c r="K143" t="s">
        <v>6</v>
      </c>
      <c r="L143" s="8" t="str">
        <f>mappings[field]&amp;mappings[institution]&amp;mappings[element/field]&amp;mappings[subelement/field(s)]&amp;mappings[constraints]</f>
        <v>note_local[indexed_value]UNC541a.</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1006</v>
      </c>
      <c r="B144" t="s">
        <v>965</v>
      </c>
      <c r="C144" t="s">
        <v>1</v>
      </c>
      <c r="D144" t="s">
        <v>2</v>
      </c>
      <c r="E144" t="s">
        <v>53</v>
      </c>
      <c r="F144" s="1">
        <v>541</v>
      </c>
      <c r="G144" t="s">
        <v>6</v>
      </c>
      <c r="H144" t="s">
        <v>6</v>
      </c>
      <c r="I144" t="s">
        <v>289</v>
      </c>
      <c r="J144" t="s">
        <v>969</v>
      </c>
      <c r="K144" t="s">
        <v>6</v>
      </c>
      <c r="L144" s="8" t="str">
        <f>mappings[field]&amp;mappings[institution]&amp;mappings[element/field]&amp;mappings[subelement/field(s)]&amp;mappings[constraints]</f>
        <v>note_local[label]UNC541..</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c r="Q144" s="8"/>
    </row>
    <row r="145" spans="1:17" x14ac:dyDescent="0.25">
      <c r="A145" t="s">
        <v>1006</v>
      </c>
      <c r="B145" t="s">
        <v>966</v>
      </c>
      <c r="C145" t="s">
        <v>1</v>
      </c>
      <c r="D145" t="s">
        <v>2</v>
      </c>
      <c r="E145" t="s">
        <v>53</v>
      </c>
      <c r="F145" s="1">
        <v>541</v>
      </c>
      <c r="G145" t="s">
        <v>511</v>
      </c>
      <c r="H145" t="s">
        <v>6</v>
      </c>
      <c r="I145" t="s">
        <v>20</v>
      </c>
      <c r="J145" t="s">
        <v>512</v>
      </c>
      <c r="K145" t="s">
        <v>6</v>
      </c>
      <c r="L145" s="8" t="str">
        <f>mappings[field]&amp;mappings[institution]&amp;mappings[element/field]&amp;mappings[subelement/field(s)]&amp;mappings[constraints]</f>
        <v>note_local[value]UNC541abcdefhno3.</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1006</v>
      </c>
      <c r="B146" t="s">
        <v>965</v>
      </c>
      <c r="C146" t="s">
        <v>1</v>
      </c>
      <c r="D146" t="s">
        <v>2</v>
      </c>
      <c r="E146" t="s">
        <v>118</v>
      </c>
      <c r="F146" s="1">
        <v>561</v>
      </c>
      <c r="G146">
        <v>3</v>
      </c>
      <c r="H146" t="s">
        <v>973</v>
      </c>
      <c r="I146" t="s">
        <v>20</v>
      </c>
      <c r="J146" t="s">
        <v>971</v>
      </c>
      <c r="K146" t="s">
        <v>6</v>
      </c>
      <c r="L146" s="8" t="str">
        <f>mappings[field]&amp;mappings[institution]&amp;mappings[element/field]&amp;mappings[subelement/field(s)]&amp;mappings[constraints]</f>
        <v>note_local[label]GEN5613ind1 != 0 and $3 present</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c r="Q146" s="8"/>
    </row>
    <row r="147" spans="1:17" x14ac:dyDescent="0.25">
      <c r="A147" t="s">
        <v>1006</v>
      </c>
      <c r="B147" t="s">
        <v>965</v>
      </c>
      <c r="C147" t="s">
        <v>1</v>
      </c>
      <c r="D147" t="s">
        <v>2</v>
      </c>
      <c r="E147" t="s">
        <v>118</v>
      </c>
      <c r="F147" s="1">
        <v>561</v>
      </c>
      <c r="G147" t="s">
        <v>6</v>
      </c>
      <c r="H147" t="s">
        <v>972</v>
      </c>
      <c r="I147" t="s">
        <v>289</v>
      </c>
      <c r="J147" t="s">
        <v>970</v>
      </c>
      <c r="L147" s="8" t="str">
        <f>mappings[field]&amp;mappings[institution]&amp;mappings[element/field]&amp;mappings[subelement/field(s)]&amp;mappings[constraints]</f>
        <v>note_local[label]GEN561.ind1 != 0 and $3 NOT present</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c r="Q147" s="8"/>
    </row>
    <row r="148" spans="1:17" x14ac:dyDescent="0.25">
      <c r="A148" t="s">
        <v>1006</v>
      </c>
      <c r="B148" t="s">
        <v>966</v>
      </c>
      <c r="C148" t="s">
        <v>1</v>
      </c>
      <c r="D148" t="s">
        <v>2</v>
      </c>
      <c r="E148" t="s">
        <v>118</v>
      </c>
      <c r="F148" s="1">
        <v>561</v>
      </c>
      <c r="G148" t="s">
        <v>7</v>
      </c>
      <c r="H148" t="s">
        <v>513</v>
      </c>
      <c r="I148" t="s">
        <v>20</v>
      </c>
      <c r="J148" t="s">
        <v>6</v>
      </c>
      <c r="K148" t="s">
        <v>6</v>
      </c>
      <c r="L148" s="8" t="str">
        <f>mappings[field]&amp;mappings[institution]&amp;mappings[element/field]&amp;mappings[subelement/field(s)]&amp;mappings[constraints]</f>
        <v>note_local[value]GEN561aind1 != 0</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1006</v>
      </c>
      <c r="B149" t="s">
        <v>966</v>
      </c>
      <c r="C149" t="s">
        <v>1</v>
      </c>
      <c r="D149" t="s">
        <v>2</v>
      </c>
      <c r="E149" t="s">
        <v>118</v>
      </c>
      <c r="F149" s="1">
        <v>590</v>
      </c>
      <c r="G149" t="s">
        <v>7</v>
      </c>
      <c r="H149" t="s">
        <v>6</v>
      </c>
      <c r="I149" t="s">
        <v>20</v>
      </c>
      <c r="J149" t="s">
        <v>6</v>
      </c>
      <c r="K149" t="s">
        <v>6</v>
      </c>
      <c r="L149" s="8" t="str">
        <f>mappings[field]&amp;mappings[institution]&amp;mappings[element/field]&amp;mappings[subelement/field(s)]&amp;mappings[constraints]</f>
        <v>note_local[value]GEN590a.</v>
      </c>
      <c r="M149" s="8">
        <f>IF(ISNUMBER(MATCH(mappings[mapping_id],issuesmap[mappingID],0)),COUNTIF(issuesmap[mappingID],mappings[mapping_id]),0)</f>
        <v>1</v>
      </c>
      <c r="N149" s="8">
        <f>IF(ISNUMBER(MATCH(mappings[field],issuesfield[field],0)),COUNTIF(issuesfield[field],mappings[field]),0)</f>
        <v>0</v>
      </c>
      <c r="O149" s="8" t="str">
        <f>IF(ISNUMBER(MATCH(mappings[field],fields[argot_field],0)),"y","n")</f>
        <v>y</v>
      </c>
      <c r="P149" s="8" t="s">
        <v>2</v>
      </c>
      <c r="Q149" s="8" t="s">
        <v>2</v>
      </c>
    </row>
    <row r="150" spans="1:17" x14ac:dyDescent="0.25">
      <c r="A150" t="s">
        <v>1171</v>
      </c>
      <c r="B150" t="s">
        <v>1171</v>
      </c>
      <c r="C150" t="s">
        <v>1</v>
      </c>
      <c r="D150" t="s">
        <v>2</v>
      </c>
      <c r="E150" t="s">
        <v>118</v>
      </c>
      <c r="F150" s="1">
        <v>567</v>
      </c>
      <c r="G150" t="s">
        <v>7</v>
      </c>
      <c r="H150" t="s">
        <v>670</v>
      </c>
      <c r="I150" t="s">
        <v>20</v>
      </c>
      <c r="J150" t="s">
        <v>40</v>
      </c>
      <c r="K150" t="s">
        <v>40</v>
      </c>
      <c r="L150" s="8" t="str">
        <f>mappings[field]&amp;mappings[institution]&amp;mappings[element/field]&amp;mappings[subelement/field(s)]&amp;mappings[constraints]</f>
        <v>note_methodologyGEN567anone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c r="Q150" s="8"/>
    </row>
    <row r="151" spans="1:17" x14ac:dyDescent="0.25">
      <c r="A151" t="s">
        <v>1068</v>
      </c>
      <c r="B151" t="s">
        <v>1068</v>
      </c>
      <c r="C151" t="s">
        <v>1</v>
      </c>
      <c r="D151" t="s">
        <v>2</v>
      </c>
      <c r="E151" t="s">
        <v>118</v>
      </c>
      <c r="F151" s="1">
        <v>515</v>
      </c>
      <c r="G151" t="s">
        <v>7</v>
      </c>
      <c r="H151" t="s">
        <v>670</v>
      </c>
      <c r="I151" t="s">
        <v>20</v>
      </c>
      <c r="J151" t="s">
        <v>40</v>
      </c>
      <c r="K151" t="s">
        <v>40</v>
      </c>
      <c r="L151" s="8" t="str">
        <f>mappings[field]&amp;mappings[institution]&amp;mappings[element/field]&amp;mappings[subelement/field(s)]&amp;mappings[constraints]</f>
        <v>note_numberingGEN515anone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1033</v>
      </c>
      <c r="B152" t="s">
        <v>1033</v>
      </c>
      <c r="C152" t="s">
        <v>1</v>
      </c>
      <c r="D152" t="s">
        <v>2</v>
      </c>
      <c r="E152" t="s">
        <v>118</v>
      </c>
      <c r="F152" s="1">
        <v>351</v>
      </c>
      <c r="G152" t="s">
        <v>567</v>
      </c>
      <c r="H152" t="s">
        <v>6</v>
      </c>
      <c r="I152" t="s">
        <v>20</v>
      </c>
      <c r="J152" t="s">
        <v>1039</v>
      </c>
      <c r="K152" t="s">
        <v>40</v>
      </c>
      <c r="L152" s="8" t="str">
        <f>mappings[field]&amp;mappings[institution]&amp;mappings[element/field]&amp;mappings[subelement/field(s)]&amp;mappings[constraints]</f>
        <v>note_organizationGEN351abc3.</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982</v>
      </c>
      <c r="B153" t="s">
        <v>989</v>
      </c>
      <c r="C153" t="s">
        <v>1</v>
      </c>
      <c r="D153" t="s">
        <v>2</v>
      </c>
      <c r="E153" t="s">
        <v>118</v>
      </c>
      <c r="F153" s="1">
        <v>511</v>
      </c>
      <c r="G153" t="s">
        <v>6</v>
      </c>
      <c r="H153" t="s">
        <v>798</v>
      </c>
      <c r="I153" t="s">
        <v>289</v>
      </c>
      <c r="J153" t="s">
        <v>992</v>
      </c>
      <c r="K153" t="s">
        <v>40</v>
      </c>
      <c r="L153" s="8" t="str">
        <f>mappings[field]&amp;mappings[institution]&amp;mappings[element/field]&amp;mappings[subelement/field(s)]&amp;mappings[constraints]</f>
        <v>note_performer_credits[label]GEN511.ind1=1</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982</v>
      </c>
      <c r="B154" t="s">
        <v>985</v>
      </c>
      <c r="C154" t="s">
        <v>1</v>
      </c>
      <c r="D154" t="s">
        <v>2</v>
      </c>
      <c r="E154" t="s">
        <v>118</v>
      </c>
      <c r="F154" s="1">
        <v>511</v>
      </c>
      <c r="G154" t="s">
        <v>7</v>
      </c>
      <c r="H154" t="s">
        <v>6</v>
      </c>
      <c r="I154" t="s">
        <v>20</v>
      </c>
      <c r="J154" t="s">
        <v>40</v>
      </c>
      <c r="K154" t="s">
        <v>40</v>
      </c>
      <c r="L154" s="8" t="str">
        <f>mappings[field]&amp;mappings[institution]&amp;mappings[element/field]&amp;mappings[subelement/field(s)]&amp;mappings[constraints]</f>
        <v>note_performer_credits[value]GEN511a.</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2</v>
      </c>
    </row>
    <row r="155" spans="1:17" x14ac:dyDescent="0.25">
      <c r="A155" t="s">
        <v>993</v>
      </c>
      <c r="B155" t="s">
        <v>993</v>
      </c>
      <c r="C155" t="s">
        <v>1</v>
      </c>
      <c r="D155" t="s">
        <v>2</v>
      </c>
      <c r="E155" t="s">
        <v>118</v>
      </c>
      <c r="F155" s="1">
        <v>508</v>
      </c>
      <c r="G155" t="s">
        <v>7</v>
      </c>
      <c r="H155" t="s">
        <v>6</v>
      </c>
      <c r="I155" t="s">
        <v>20</v>
      </c>
      <c r="J155" t="s">
        <v>40</v>
      </c>
      <c r="K155" t="s">
        <v>40</v>
      </c>
      <c r="L155" s="8" t="str">
        <f>mappings[field]&amp;mappings[institution]&amp;mappings[element/field]&amp;mappings[subelement/field(s)]&amp;mappings[constraints]</f>
        <v>note_production_creditsGEN508a.</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2</v>
      </c>
    </row>
    <row r="156" spans="1:17" x14ac:dyDescent="0.25">
      <c r="A156" t="s">
        <v>1071</v>
      </c>
      <c r="B156" t="s">
        <v>1085</v>
      </c>
      <c r="C156" t="s">
        <v>1</v>
      </c>
      <c r="D156" t="s">
        <v>2</v>
      </c>
      <c r="E156" t="s">
        <v>118</v>
      </c>
      <c r="F156" s="1">
        <v>535</v>
      </c>
      <c r="G156" t="s">
        <v>1078</v>
      </c>
      <c r="H156" t="s">
        <v>670</v>
      </c>
      <c r="I156" t="s">
        <v>289</v>
      </c>
      <c r="J156" t="s">
        <v>1089</v>
      </c>
      <c r="K156" t="s">
        <v>507</v>
      </c>
      <c r="L156" s="8" t="str">
        <f>mappings[field]&amp;mappings[institution]&amp;mappings[element/field]&amp;mappings[subelement/field(s)]&amp;mappings[constraints]</f>
        <v>note_related_work[indexed]GEN535{na}none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c r="Q156" s="8"/>
    </row>
    <row r="157" spans="1:17" x14ac:dyDescent="0.25">
      <c r="A157" t="s">
        <v>1071</v>
      </c>
      <c r="B157" t="s">
        <v>1075</v>
      </c>
      <c r="C157" t="s">
        <v>1</v>
      </c>
      <c r="D157" t="s">
        <v>2</v>
      </c>
      <c r="E157" t="s">
        <v>118</v>
      </c>
      <c r="F157" s="1">
        <v>535</v>
      </c>
      <c r="G157">
        <v>3</v>
      </c>
      <c r="H157" t="s">
        <v>1120</v>
      </c>
      <c r="I157" t="s">
        <v>320</v>
      </c>
      <c r="J157" t="s">
        <v>1122</v>
      </c>
      <c r="K157" t="s">
        <v>507</v>
      </c>
      <c r="L157" s="8" t="str">
        <f>mappings[field]&amp;mappings[institution]&amp;mappings[element/field]&amp;mappings[subelement/field(s)]&amp;mappings[constraints]</f>
        <v>note_related_work[label]GEN5353i1=1 AND $3</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c r="Q157" s="8"/>
    </row>
    <row r="158" spans="1:17" x14ac:dyDescent="0.25">
      <c r="A158" t="s">
        <v>1071</v>
      </c>
      <c r="B158" t="s">
        <v>1075</v>
      </c>
      <c r="C158" t="s">
        <v>1</v>
      </c>
      <c r="D158" t="s">
        <v>2</v>
      </c>
      <c r="E158" t="s">
        <v>118</v>
      </c>
      <c r="F158" s="1">
        <v>535</v>
      </c>
      <c r="G158">
        <v>3</v>
      </c>
      <c r="H158" t="s">
        <v>1121</v>
      </c>
      <c r="I158" t="s">
        <v>320</v>
      </c>
      <c r="J158" t="s">
        <v>1123</v>
      </c>
      <c r="K158" t="s">
        <v>507</v>
      </c>
      <c r="L158" s="8" t="str">
        <f>mappings[field]&amp;mappings[institution]&amp;mappings[element/field]&amp;mappings[subelement/field(s)]&amp;mappings[constraints]</f>
        <v>note_related_work[label]GEN5353i1=2 AND $3</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c r="Q158" s="8"/>
    </row>
    <row r="159" spans="1:17" x14ac:dyDescent="0.25">
      <c r="A159" t="s">
        <v>1071</v>
      </c>
      <c r="B159" t="s">
        <v>1075</v>
      </c>
      <c r="C159" t="s">
        <v>1</v>
      </c>
      <c r="D159" t="s">
        <v>2</v>
      </c>
      <c r="E159" t="s">
        <v>118</v>
      </c>
      <c r="F159" s="1">
        <v>535</v>
      </c>
      <c r="G159" t="s">
        <v>1078</v>
      </c>
      <c r="H159" t="s">
        <v>1082</v>
      </c>
      <c r="I159" t="s">
        <v>289</v>
      </c>
      <c r="J159" t="s">
        <v>1118</v>
      </c>
      <c r="K159" t="s">
        <v>507</v>
      </c>
      <c r="L159" s="8" t="str">
        <f>mappings[field]&amp;mappings[institution]&amp;mappings[element/field]&amp;mappings[subelement/field(s)]&amp;mappings[constraints]</f>
        <v>note_related_work[label]GEN535{na}i1=1 AND !$3</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c r="Q159" s="8"/>
    </row>
    <row r="160" spans="1:17" x14ac:dyDescent="0.25">
      <c r="A160" t="s">
        <v>1071</v>
      </c>
      <c r="B160" t="s">
        <v>1075</v>
      </c>
      <c r="C160" t="s">
        <v>1</v>
      </c>
      <c r="D160" t="s">
        <v>2</v>
      </c>
      <c r="E160" t="s">
        <v>118</v>
      </c>
      <c r="F160" s="1">
        <v>535</v>
      </c>
      <c r="G160" t="s">
        <v>1078</v>
      </c>
      <c r="H160" t="s">
        <v>1117</v>
      </c>
      <c r="I160" t="s">
        <v>289</v>
      </c>
      <c r="J160" t="s">
        <v>1119</v>
      </c>
      <c r="K160" t="s">
        <v>507</v>
      </c>
      <c r="L160" s="8" t="str">
        <f>mappings[field]&amp;mappings[institution]&amp;mappings[element/field]&amp;mappings[subelement/field(s)]&amp;mappings[constraints]</f>
        <v>note_related_work[label]GEN535{na}i1=2 AND !$3</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c r="Q160" s="8"/>
    </row>
    <row r="161" spans="1:17" x14ac:dyDescent="0.25">
      <c r="A161" t="s">
        <v>1071</v>
      </c>
      <c r="B161" t="s">
        <v>1072</v>
      </c>
      <c r="C161" t="s">
        <v>1</v>
      </c>
      <c r="D161" t="s">
        <v>2</v>
      </c>
      <c r="E161" t="s">
        <v>118</v>
      </c>
      <c r="F161" s="1">
        <v>535</v>
      </c>
      <c r="G161" t="s">
        <v>48</v>
      </c>
      <c r="H161" t="s">
        <v>670</v>
      </c>
      <c r="I161" t="s">
        <v>20</v>
      </c>
      <c r="J161" t="s">
        <v>40</v>
      </c>
      <c r="K161" t="s">
        <v>507</v>
      </c>
      <c r="L161" s="8" t="str">
        <f>mappings[field]&amp;mappings[institution]&amp;mappings[element/field]&amp;mappings[subelement/field(s)]&amp;mappings[constraints]</f>
        <v>note_related_work[value]GEN535abcdgnone</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c r="Q161" s="8"/>
    </row>
    <row r="162" spans="1:17" x14ac:dyDescent="0.25">
      <c r="A162" t="s">
        <v>1071</v>
      </c>
      <c r="B162" t="s">
        <v>1085</v>
      </c>
      <c r="C162" t="s">
        <v>1</v>
      </c>
      <c r="D162" t="s">
        <v>2</v>
      </c>
      <c r="E162" t="s">
        <v>118</v>
      </c>
      <c r="F162" s="1">
        <v>544</v>
      </c>
      <c r="G162" t="s">
        <v>1078</v>
      </c>
      <c r="H162" t="s">
        <v>1086</v>
      </c>
      <c r="I162" t="s">
        <v>1080</v>
      </c>
      <c r="J162" t="s">
        <v>40</v>
      </c>
      <c r="K162" t="s">
        <v>1087</v>
      </c>
      <c r="L162" s="8" t="str">
        <f>mappings[field]&amp;mappings[institution]&amp;mappings[element/field]&amp;mappings[subelement/field(s)]&amp;mappings[constraints]</f>
        <v>note_related_work[indexed]GEN544{na}$d present</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c r="Q162" s="8"/>
    </row>
    <row r="163" spans="1:17" x14ac:dyDescent="0.25">
      <c r="A163" t="s">
        <v>1071</v>
      </c>
      <c r="B163" t="s">
        <v>1085</v>
      </c>
      <c r="C163" t="s">
        <v>1</v>
      </c>
      <c r="D163" t="s">
        <v>2</v>
      </c>
      <c r="E163" t="s">
        <v>118</v>
      </c>
      <c r="F163" s="1">
        <v>544</v>
      </c>
      <c r="G163" t="s">
        <v>1078</v>
      </c>
      <c r="H163" t="s">
        <v>1088</v>
      </c>
      <c r="I163" t="s">
        <v>289</v>
      </c>
      <c r="J163" t="s">
        <v>1089</v>
      </c>
      <c r="K163" t="s">
        <v>1093</v>
      </c>
      <c r="L163" s="8" t="str">
        <f>mappings[field]&amp;mappings[institution]&amp;mappings[element/field]&amp;mappings[subelement/field(s)]&amp;mappings[constraints]</f>
        <v>note_related_work[indexed]GEN544{na}$d NOT present</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c r="Q163" s="8"/>
    </row>
    <row r="164" spans="1:17" x14ac:dyDescent="0.25">
      <c r="A164" t="s">
        <v>1071</v>
      </c>
      <c r="B164" t="s">
        <v>1074</v>
      </c>
      <c r="C164" t="s">
        <v>1</v>
      </c>
      <c r="D164" t="s">
        <v>2</v>
      </c>
      <c r="E164" t="s">
        <v>118</v>
      </c>
      <c r="F164" s="1">
        <v>544</v>
      </c>
      <c r="G164" t="s">
        <v>135</v>
      </c>
      <c r="H164" t="s">
        <v>670</v>
      </c>
      <c r="I164" t="s">
        <v>20</v>
      </c>
      <c r="J164" t="s">
        <v>40</v>
      </c>
      <c r="K164" t="s">
        <v>40</v>
      </c>
      <c r="L164" s="8" t="str">
        <f>mappings[field]&amp;mappings[institution]&amp;mappings[element/field]&amp;mappings[subelement/field(s)]&amp;mappings[constraints]</f>
        <v>note_related_work[indexed_value]GEN544dnone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c r="Q164" s="8"/>
    </row>
    <row r="165" spans="1:17" x14ac:dyDescent="0.25">
      <c r="A165" t="s">
        <v>1071</v>
      </c>
      <c r="B165" t="s">
        <v>1075</v>
      </c>
      <c r="C165" t="s">
        <v>1</v>
      </c>
      <c r="D165" t="s">
        <v>2</v>
      </c>
      <c r="E165" t="s">
        <v>118</v>
      </c>
      <c r="F165" s="1">
        <v>544</v>
      </c>
      <c r="G165">
        <v>3</v>
      </c>
      <c r="H165" t="s">
        <v>1079</v>
      </c>
      <c r="I165" t="s">
        <v>5</v>
      </c>
      <c r="J165" t="s">
        <v>1091</v>
      </c>
      <c r="K165" t="s">
        <v>40</v>
      </c>
      <c r="L165" s="8" t="str">
        <f>mappings[field]&amp;mappings[institution]&amp;mappings[element/field]&amp;mappings[subelement/field(s)]&amp;mappings[constraints]</f>
        <v>note_related_work[label]GEN5443i1=blank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c r="Q165" s="8"/>
    </row>
    <row r="166" spans="1:17" x14ac:dyDescent="0.25">
      <c r="A166" t="s">
        <v>1071</v>
      </c>
      <c r="B166" t="s">
        <v>1075</v>
      </c>
      <c r="C166" t="s">
        <v>1</v>
      </c>
      <c r="D166" t="s">
        <v>2</v>
      </c>
      <c r="E166" t="s">
        <v>118</v>
      </c>
      <c r="F166" s="1">
        <v>544</v>
      </c>
      <c r="G166">
        <v>3</v>
      </c>
      <c r="H166" t="s">
        <v>1084</v>
      </c>
      <c r="I166" t="s">
        <v>320</v>
      </c>
      <c r="J166" t="s">
        <v>1090</v>
      </c>
      <c r="K166" t="s">
        <v>40</v>
      </c>
      <c r="L166" s="8" t="str">
        <f>mappings[field]&amp;mappings[institution]&amp;mappings[element/field]&amp;mappings[subelement/field(s)]&amp;mappings[constraints]</f>
        <v>note_related_work[label]GEN5443i1=~/[01]/</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c r="Q166" s="8"/>
    </row>
    <row r="167" spans="1:17" x14ac:dyDescent="0.25">
      <c r="A167" t="s">
        <v>1071</v>
      </c>
      <c r="B167" t="s">
        <v>1075</v>
      </c>
      <c r="C167" t="s">
        <v>1</v>
      </c>
      <c r="D167" t="s">
        <v>2</v>
      </c>
      <c r="E167" t="s">
        <v>118</v>
      </c>
      <c r="F167" s="1">
        <v>544</v>
      </c>
      <c r="G167" t="s">
        <v>1078</v>
      </c>
      <c r="H167" t="s">
        <v>1081</v>
      </c>
      <c r="I167" t="s">
        <v>1080</v>
      </c>
      <c r="J167" t="s">
        <v>40</v>
      </c>
      <c r="K167" t="s">
        <v>40</v>
      </c>
      <c r="L167" s="8" t="str">
        <f>mappings[field]&amp;mappings[institution]&amp;mappings[element/field]&amp;mappings[subelement/field(s)]&amp;mappings[constraints]</f>
        <v>note_related_work[label]GEN544{na}i1=blank AND !$3</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1071</v>
      </c>
      <c r="B168" t="s">
        <v>1075</v>
      </c>
      <c r="C168" t="s">
        <v>1</v>
      </c>
      <c r="D168" t="s">
        <v>2</v>
      </c>
      <c r="E168" t="s">
        <v>118</v>
      </c>
      <c r="F168" s="1">
        <v>544</v>
      </c>
      <c r="G168" t="s">
        <v>1078</v>
      </c>
      <c r="H168" t="s">
        <v>1083</v>
      </c>
      <c r="I168" t="s">
        <v>289</v>
      </c>
      <c r="J168" t="s">
        <v>1092</v>
      </c>
      <c r="K168" t="s">
        <v>40</v>
      </c>
      <c r="L168" s="8" t="str">
        <f>mappings[field]&amp;mappings[institution]&amp;mappings[element/field]&amp;mappings[subelement/field(s)]&amp;mappings[constraints]</f>
        <v>note_related_work[label]GEN544{na}i1=~/[01]/ AND !$3</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1071</v>
      </c>
      <c r="B169" t="s">
        <v>1072</v>
      </c>
      <c r="C169" t="s">
        <v>1</v>
      </c>
      <c r="D169" t="s">
        <v>2</v>
      </c>
      <c r="E169" t="s">
        <v>118</v>
      </c>
      <c r="F169" s="1">
        <v>544</v>
      </c>
      <c r="G169" t="s">
        <v>1077</v>
      </c>
      <c r="H169" t="s">
        <v>670</v>
      </c>
      <c r="I169" t="s">
        <v>20</v>
      </c>
      <c r="J169" t="s">
        <v>40</v>
      </c>
      <c r="K169" t="s">
        <v>40</v>
      </c>
      <c r="L169" s="8" t="str">
        <f>mappings[field]&amp;mappings[institution]&amp;mappings[element/field]&amp;mappings[subelement/field(s)]&amp;mappings[constraints]</f>
        <v>note_related_work[value]GEN544abcdennone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1071</v>
      </c>
      <c r="B170" t="s">
        <v>1085</v>
      </c>
      <c r="C170" t="s">
        <v>1</v>
      </c>
      <c r="D170" t="s">
        <v>2</v>
      </c>
      <c r="E170" t="s">
        <v>118</v>
      </c>
      <c r="F170" s="1">
        <v>580</v>
      </c>
      <c r="G170" t="s">
        <v>1078</v>
      </c>
      <c r="H170" t="s">
        <v>670</v>
      </c>
      <c r="I170" t="s">
        <v>289</v>
      </c>
      <c r="J170" t="s">
        <v>1089</v>
      </c>
      <c r="K170" t="s">
        <v>1093</v>
      </c>
      <c r="L170" s="8" t="str">
        <f>mappings[field]&amp;mappings[institution]&amp;mappings[element/field]&amp;mappings[subelement/field(s)]&amp;mappings[constraints]</f>
        <v>note_related_work[indexed]GEN580{na}none</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1071</v>
      </c>
      <c r="B171" t="s">
        <v>1072</v>
      </c>
      <c r="C171" t="s">
        <v>1</v>
      </c>
      <c r="D171" t="s">
        <v>2</v>
      </c>
      <c r="E171" t="s">
        <v>118</v>
      </c>
      <c r="F171" s="1">
        <v>580</v>
      </c>
      <c r="G171" t="s">
        <v>7</v>
      </c>
      <c r="H171" t="s">
        <v>670</v>
      </c>
      <c r="I171" t="s">
        <v>20</v>
      </c>
      <c r="J171" t="s">
        <v>40</v>
      </c>
      <c r="K171" t="s">
        <v>40</v>
      </c>
      <c r="L171" s="8" t="str">
        <f>mappings[field]&amp;mappings[institution]&amp;mappings[element/field]&amp;mappings[subelement/field(s)]&amp;mappings[constraints]</f>
        <v>note_related_work[value]GEN580anone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1001</v>
      </c>
      <c r="B172" t="s">
        <v>1001</v>
      </c>
      <c r="C172" t="s">
        <v>1</v>
      </c>
      <c r="D172" t="s">
        <v>2</v>
      </c>
      <c r="E172" t="s">
        <v>118</v>
      </c>
      <c r="F172" s="1">
        <v>513</v>
      </c>
      <c r="G172" t="s">
        <v>143</v>
      </c>
      <c r="H172" t="s">
        <v>6</v>
      </c>
      <c r="I172" t="s">
        <v>20</v>
      </c>
      <c r="J172" t="s">
        <v>40</v>
      </c>
      <c r="K172" t="s">
        <v>40</v>
      </c>
      <c r="L172" s="8" t="str">
        <f>mappings[field]&amp;mappings[institution]&amp;mappings[element/field]&amp;mappings[subelement/field(s)]&amp;mappings[constraints]</f>
        <v>note_report_coverageGEN513b.</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t="s">
        <v>2</v>
      </c>
      <c r="Q172" s="8" t="s">
        <v>2</v>
      </c>
    </row>
    <row r="173" spans="1:17" x14ac:dyDescent="0.25">
      <c r="A173" t="s">
        <v>998</v>
      </c>
      <c r="B173" t="s">
        <v>998</v>
      </c>
      <c r="C173" t="s">
        <v>1</v>
      </c>
      <c r="D173" t="s">
        <v>2</v>
      </c>
      <c r="E173" t="s">
        <v>118</v>
      </c>
      <c r="F173" s="1">
        <v>513</v>
      </c>
      <c r="G173" t="s">
        <v>7</v>
      </c>
      <c r="H173" t="s">
        <v>6</v>
      </c>
      <c r="I173" t="s">
        <v>20</v>
      </c>
      <c r="J173" t="s">
        <v>406</v>
      </c>
      <c r="K173" t="s">
        <v>40</v>
      </c>
      <c r="L173" s="8" t="str">
        <f>mappings[field]&amp;mappings[institution]&amp;mappings[element/field]&amp;mappings[subelement/field(s)]&amp;mappings[constraints]</f>
        <v>note_report_typeGEN513a.</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t="s">
        <v>2</v>
      </c>
      <c r="Q173" s="8" t="s">
        <v>2</v>
      </c>
    </row>
    <row r="174" spans="1:17" x14ac:dyDescent="0.25">
      <c r="A174" t="s">
        <v>1127</v>
      </c>
      <c r="B174" t="s">
        <v>1128</v>
      </c>
      <c r="C174" t="s">
        <v>1</v>
      </c>
      <c r="D174" t="s">
        <v>2</v>
      </c>
      <c r="E174" t="s">
        <v>118</v>
      </c>
      <c r="F174" s="1">
        <v>533</v>
      </c>
      <c r="G174" t="s">
        <v>1078</v>
      </c>
      <c r="H174" t="s">
        <v>1134</v>
      </c>
      <c r="I174" t="s">
        <v>289</v>
      </c>
      <c r="J174" t="s">
        <v>1089</v>
      </c>
      <c r="K174" t="s">
        <v>1135</v>
      </c>
      <c r="L174" s="8" t="str">
        <f>mappings[field]&amp;mappings[institution]&amp;mappings[element/field]&amp;mappings[subelement/field(s)]&amp;mappings[constraints]</f>
        <v>note_reproduction[indexed]GEN533{na}!$c AND !$f</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1127</v>
      </c>
      <c r="B175" t="s">
        <v>1129</v>
      </c>
      <c r="C175" t="s">
        <v>1</v>
      </c>
      <c r="D175" t="s">
        <v>2</v>
      </c>
      <c r="E175" t="s">
        <v>118</v>
      </c>
      <c r="F175" s="1">
        <v>533</v>
      </c>
      <c r="G175" t="s">
        <v>1136</v>
      </c>
      <c r="H175" t="s">
        <v>670</v>
      </c>
      <c r="I175" t="s">
        <v>20</v>
      </c>
      <c r="J175" t="s">
        <v>40</v>
      </c>
      <c r="K175" t="s">
        <v>40</v>
      </c>
      <c r="L175" s="8" t="str">
        <f>mappings[field]&amp;mappings[institution]&amp;mappings[element/field]&amp;mappings[subelement/field(s)]&amp;mappings[constraints]</f>
        <v>note_reproduction[indexed_value]GEN533cfnone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1127</v>
      </c>
      <c r="B176" t="s">
        <v>1130</v>
      </c>
      <c r="C176" t="s">
        <v>1</v>
      </c>
      <c r="D176" t="s">
        <v>2</v>
      </c>
      <c r="E176" t="s">
        <v>118</v>
      </c>
      <c r="F176" s="1">
        <v>533</v>
      </c>
      <c r="G176">
        <v>3</v>
      </c>
      <c r="H176" t="s">
        <v>670</v>
      </c>
      <c r="I176" t="s">
        <v>5</v>
      </c>
      <c r="J176" t="s">
        <v>40</v>
      </c>
      <c r="K176" t="s">
        <v>40</v>
      </c>
      <c r="L176" s="8" t="str">
        <f>mappings[field]&amp;mappings[institution]&amp;mappings[element/field]&amp;mappings[subelement/field(s)]&amp;mappings[constraints]</f>
        <v>note_reproduction[label]GEN5333none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c r="Q176" s="8"/>
    </row>
    <row r="177" spans="1:17" x14ac:dyDescent="0.25">
      <c r="A177" t="s">
        <v>1127</v>
      </c>
      <c r="B177" t="s">
        <v>1131</v>
      </c>
      <c r="C177" t="s">
        <v>1</v>
      </c>
      <c r="D177" t="s">
        <v>2</v>
      </c>
      <c r="E177" t="s">
        <v>118</v>
      </c>
      <c r="F177" s="1">
        <v>533</v>
      </c>
      <c r="G177" t="s">
        <v>1137</v>
      </c>
      <c r="H177" t="s">
        <v>670</v>
      </c>
      <c r="I177" t="s">
        <v>20</v>
      </c>
      <c r="J177" t="s">
        <v>40</v>
      </c>
      <c r="K177" t="s">
        <v>40</v>
      </c>
      <c r="L177" s="8" t="str">
        <f>mappings[field]&amp;mappings[institution]&amp;mappings[element/field]&amp;mappings[subelement/field(s)]&amp;mappings[constraints]</f>
        <v>note_reproduction[value]GEN533abcdefmnnone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1127</v>
      </c>
      <c r="B178" t="s">
        <v>1128</v>
      </c>
      <c r="C178" t="s">
        <v>1</v>
      </c>
      <c r="D178" t="s">
        <v>2</v>
      </c>
      <c r="E178" t="s">
        <v>118</v>
      </c>
      <c r="F178" s="1">
        <v>534</v>
      </c>
      <c r="G178" t="s">
        <v>1078</v>
      </c>
      <c r="H178" t="s">
        <v>1158</v>
      </c>
      <c r="I178" t="s">
        <v>289</v>
      </c>
      <c r="J178" t="s">
        <v>1089</v>
      </c>
      <c r="K178" t="s">
        <v>507</v>
      </c>
      <c r="L178" s="8" t="str">
        <f>mappings[field]&amp;mappings[institution]&amp;mappings[element/field]&amp;mappings[subelement/field(s)]&amp;mappings[constraints]</f>
        <v>note_reproduction[indexed]GEN534{na}$p AND !$[atk]</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1127</v>
      </c>
      <c r="B179" t="s">
        <v>1128</v>
      </c>
      <c r="C179" t="s">
        <v>1</v>
      </c>
      <c r="D179" t="s">
        <v>2</v>
      </c>
      <c r="E179" t="s">
        <v>118</v>
      </c>
      <c r="F179" s="1">
        <v>534</v>
      </c>
      <c r="G179" t="s">
        <v>1078</v>
      </c>
      <c r="H179" t="s">
        <v>1159</v>
      </c>
      <c r="I179" t="s">
        <v>289</v>
      </c>
      <c r="J179" t="s">
        <v>1089</v>
      </c>
      <c r="K179" t="s">
        <v>507</v>
      </c>
      <c r="L179" s="8" t="str">
        <f>mappings[field]&amp;mappings[institution]&amp;mappings[element/field]&amp;mappings[subelement/field(s)]&amp;mappings[constraints]</f>
        <v>note_reproduction[indexed]GEN534{na}!$p</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1127</v>
      </c>
      <c r="B180" t="s">
        <v>1129</v>
      </c>
      <c r="C180" t="s">
        <v>1</v>
      </c>
      <c r="D180" t="s">
        <v>2</v>
      </c>
      <c r="E180" t="s">
        <v>118</v>
      </c>
      <c r="F180" s="1">
        <v>534</v>
      </c>
      <c r="G180" t="s">
        <v>1151</v>
      </c>
      <c r="H180" t="s">
        <v>1153</v>
      </c>
      <c r="I180" t="s">
        <v>20</v>
      </c>
      <c r="J180" t="s">
        <v>1152</v>
      </c>
      <c r="K180" t="s">
        <v>507</v>
      </c>
      <c r="L180" s="8" t="str">
        <f>mappings[field]&amp;mappings[institution]&amp;mappings[element/field]&amp;mappings[subelement/field(s)]&amp;mappings[constraints]</f>
        <v>note_reproduction[indexed_value]GEN534atk$p AND $[atk]</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1127</v>
      </c>
      <c r="B181" t="s">
        <v>1130</v>
      </c>
      <c r="C181" t="s">
        <v>1</v>
      </c>
      <c r="D181" t="s">
        <v>2</v>
      </c>
      <c r="E181" t="s">
        <v>118</v>
      </c>
      <c r="F181" s="1">
        <v>534</v>
      </c>
      <c r="G181">
        <v>3</v>
      </c>
      <c r="H181" t="s">
        <v>1162</v>
      </c>
      <c r="I181" t="s">
        <v>20</v>
      </c>
      <c r="J181" t="s">
        <v>1163</v>
      </c>
      <c r="K181" t="s">
        <v>507</v>
      </c>
      <c r="L181" s="8" t="str">
        <f>mappings[field]&amp;mappings[institution]&amp;mappings[element/field]&amp;mappings[subelement/field(s)]&amp;mappings[constraints]</f>
        <v>note_reproduction[label]GEN5343!$p AND $3</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1127</v>
      </c>
      <c r="B182" t="s">
        <v>1130</v>
      </c>
      <c r="C182" t="s">
        <v>1</v>
      </c>
      <c r="D182" t="s">
        <v>2</v>
      </c>
      <c r="E182" t="s">
        <v>118</v>
      </c>
      <c r="F182" s="1">
        <v>534</v>
      </c>
      <c r="G182" t="s">
        <v>1078</v>
      </c>
      <c r="H182" t="s">
        <v>1161</v>
      </c>
      <c r="I182" t="s">
        <v>289</v>
      </c>
      <c r="J182" t="s">
        <v>1164</v>
      </c>
      <c r="K182" t="s">
        <v>507</v>
      </c>
      <c r="L182" s="8" t="str">
        <f>mappings[field]&amp;mappings[institution]&amp;mappings[element/field]&amp;mappings[subelement/field(s)]&amp;mappings[constraints]</f>
        <v>note_reproduction[label]GEN534{na}!$p AND !$3</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1127</v>
      </c>
      <c r="B183" t="s">
        <v>1130</v>
      </c>
      <c r="C183" t="s">
        <v>1</v>
      </c>
      <c r="D183" t="s">
        <v>2</v>
      </c>
      <c r="E183" t="s">
        <v>118</v>
      </c>
      <c r="F183" s="1">
        <v>534</v>
      </c>
      <c r="G183" t="s">
        <v>1149</v>
      </c>
      <c r="H183" t="s">
        <v>1155</v>
      </c>
      <c r="I183" t="s">
        <v>20</v>
      </c>
      <c r="J183" t="s">
        <v>1152</v>
      </c>
      <c r="K183" t="s">
        <v>507</v>
      </c>
      <c r="L183" s="8" t="str">
        <f>mappings[field]&amp;mappings[institution]&amp;mappings[element/field]&amp;mappings[subelement/field(s)]&amp;mappings[constraints]</f>
        <v>note_reproduction[label]GEN534p$p AND !$3</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1127</v>
      </c>
      <c r="B184" t="s">
        <v>1130</v>
      </c>
      <c r="C184" t="s">
        <v>1</v>
      </c>
      <c r="D184" t="s">
        <v>2</v>
      </c>
      <c r="E184" t="s">
        <v>118</v>
      </c>
      <c r="F184" s="1">
        <v>534</v>
      </c>
      <c r="G184" t="s">
        <v>1160</v>
      </c>
      <c r="H184" t="s">
        <v>1156</v>
      </c>
      <c r="I184" t="s">
        <v>20</v>
      </c>
      <c r="J184" t="s">
        <v>1154</v>
      </c>
      <c r="K184" t="s">
        <v>507</v>
      </c>
      <c r="L184" s="8" t="str">
        <f>mappings[field]&amp;mappings[institution]&amp;mappings[element/field]&amp;mappings[subelement/field(s)]&amp;mappings[constraints]</f>
        <v>note_reproduction[label]GEN534p3$p AND $3</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1127</v>
      </c>
      <c r="B185" t="s">
        <v>1131</v>
      </c>
      <c r="C185" t="s">
        <v>1</v>
      </c>
      <c r="D185" t="s">
        <v>2</v>
      </c>
      <c r="E185" t="s">
        <v>118</v>
      </c>
      <c r="F185" s="1">
        <v>534</v>
      </c>
      <c r="G185" t="s">
        <v>1150</v>
      </c>
      <c r="H185" t="s">
        <v>1157</v>
      </c>
      <c r="I185" t="s">
        <v>20</v>
      </c>
      <c r="J185" t="s">
        <v>1152</v>
      </c>
      <c r="K185" t="s">
        <v>507</v>
      </c>
      <c r="L185" s="8" t="str">
        <f>mappings[field]&amp;mappings[institution]&amp;mappings[element/field]&amp;mappings[subelement/field(s)]&amp;mappings[constraints]</f>
        <v>note_reproduction[value]GEN534abcefklmnotxz$p</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987</v>
      </c>
      <c r="B186" t="s">
        <v>987</v>
      </c>
      <c r="C186" t="s">
        <v>1</v>
      </c>
      <c r="D186" t="s">
        <v>2</v>
      </c>
      <c r="E186" t="s">
        <v>118</v>
      </c>
      <c r="F186" s="1">
        <v>255</v>
      </c>
      <c r="G186" t="s">
        <v>988</v>
      </c>
      <c r="H186" t="s">
        <v>6</v>
      </c>
      <c r="I186" t="s">
        <v>20</v>
      </c>
      <c r="J186" t="s">
        <v>40</v>
      </c>
      <c r="K186" t="s">
        <v>40</v>
      </c>
      <c r="L186" s="8" t="str">
        <f>mappings[field]&amp;mappings[institution]&amp;mappings[element/field]&amp;mappings[subelement/field(s)]&amp;mappings[constraints]</f>
        <v>note_scaleGEN255abcdefg.</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t="s">
        <v>2</v>
      </c>
      <c r="Q186" s="8" t="s">
        <v>2</v>
      </c>
    </row>
    <row r="187" spans="1:17" x14ac:dyDescent="0.25">
      <c r="A187" t="s">
        <v>987</v>
      </c>
      <c r="B187" t="s">
        <v>987</v>
      </c>
      <c r="C187" t="s">
        <v>1</v>
      </c>
      <c r="D187" t="s">
        <v>2</v>
      </c>
      <c r="E187" t="s">
        <v>118</v>
      </c>
      <c r="F187" s="1">
        <v>507</v>
      </c>
      <c r="G187" t="s">
        <v>298</v>
      </c>
      <c r="H187" t="s">
        <v>6</v>
      </c>
      <c r="I187" t="s">
        <v>20</v>
      </c>
      <c r="J187" t="s">
        <v>40</v>
      </c>
      <c r="K187" t="s">
        <v>40</v>
      </c>
      <c r="L187" s="8" t="str">
        <f>mappings[field]&amp;mappings[institution]&amp;mappings[element/field]&amp;mappings[subelement/field(s)]&amp;mappings[constraints]</f>
        <v>note_scaleGEN507ab.</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t="s">
        <v>2</v>
      </c>
      <c r="Q187" s="8" t="s">
        <v>2</v>
      </c>
    </row>
    <row r="188" spans="1:17" x14ac:dyDescent="0.25">
      <c r="A188" t="s">
        <v>391</v>
      </c>
      <c r="B188" t="s">
        <v>391</v>
      </c>
      <c r="C188" t="s">
        <v>1</v>
      </c>
      <c r="D188" t="s">
        <v>2</v>
      </c>
      <c r="E188" t="s">
        <v>118</v>
      </c>
      <c r="F188" s="1">
        <v>520</v>
      </c>
      <c r="G188" t="s">
        <v>567</v>
      </c>
      <c r="H188" t="s">
        <v>670</v>
      </c>
      <c r="I188" t="s">
        <v>20</v>
      </c>
      <c r="J188" t="s">
        <v>40</v>
      </c>
      <c r="K188" t="s">
        <v>566</v>
      </c>
      <c r="L188" s="8" t="str">
        <f>mappings[field]&amp;mappings[institution]&amp;mappings[element/field]&amp;mappings[subelement/field(s)]&amp;mappings[constraints]</f>
        <v>note_summaryGEN520abc3none</v>
      </c>
      <c r="M188" s="8">
        <f>IF(ISNUMBER(MATCH(mappings[mapping_id],issuesmap[mappingID],0)),COUNTIF(issuesmap[mappingID],mappings[mapping_id]),0)</f>
        <v>0</v>
      </c>
      <c r="N188" s="8">
        <f>IF(ISNUMBER(MATCH(mappings[field],issuesfield[field],0)),COUNTIF(issuesfield[field],mappings[field]),0)</f>
        <v>1</v>
      </c>
      <c r="O188" s="8" t="str">
        <f>IF(ISNUMBER(MATCH(mappings[field],fields[argot_field],0)),"y","n")</f>
        <v>y</v>
      </c>
      <c r="P188" s="8" t="s">
        <v>3</v>
      </c>
      <c r="Q188" s="8" t="s">
        <v>6</v>
      </c>
    </row>
    <row r="189" spans="1:17" x14ac:dyDescent="0.25">
      <c r="A189" t="s">
        <v>1124</v>
      </c>
      <c r="B189" t="s">
        <v>1124</v>
      </c>
      <c r="C189" t="s">
        <v>1</v>
      </c>
      <c r="D189" t="s">
        <v>2</v>
      </c>
      <c r="E189" t="s">
        <v>118</v>
      </c>
      <c r="F189" s="1">
        <v>525</v>
      </c>
      <c r="G189" t="s">
        <v>7</v>
      </c>
      <c r="H189" t="s">
        <v>670</v>
      </c>
      <c r="I189" t="s">
        <v>20</v>
      </c>
      <c r="J189" t="s">
        <v>40</v>
      </c>
      <c r="K189" t="s">
        <v>40</v>
      </c>
      <c r="L189" s="8" t="str">
        <f>mappings[field]&amp;mappings[institution]&amp;mappings[element/field]&amp;mappings[subelement/field(s)]&amp;mappings[constraints]</f>
        <v>note_supplementGEN525anone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890</v>
      </c>
      <c r="B190" t="s">
        <v>890</v>
      </c>
      <c r="C190" t="s">
        <v>1</v>
      </c>
      <c r="D190" t="s">
        <v>2</v>
      </c>
      <c r="E190" t="s">
        <v>118</v>
      </c>
      <c r="F190" s="1">
        <v>538</v>
      </c>
      <c r="G190" t="s">
        <v>894</v>
      </c>
      <c r="H190" t="s">
        <v>670</v>
      </c>
      <c r="I190" t="s">
        <v>20</v>
      </c>
      <c r="J190" t="s">
        <v>895</v>
      </c>
      <c r="K190" t="s">
        <v>40</v>
      </c>
      <c r="L190" s="8" t="str">
        <f>mappings[field]&amp;mappings[institution]&amp;mappings[element/field]&amp;mappings[subelement/field(s)]&amp;mappings[constraints]</f>
        <v>note_system_detailsGEN538aiu3none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390</v>
      </c>
      <c r="B191" t="s">
        <v>390</v>
      </c>
      <c r="C191" t="s">
        <v>1</v>
      </c>
      <c r="D191" t="s">
        <v>2</v>
      </c>
      <c r="E191" t="s">
        <v>118</v>
      </c>
      <c r="F191" s="1">
        <v>505</v>
      </c>
      <c r="G191" t="s">
        <v>565</v>
      </c>
      <c r="H191" t="s">
        <v>670</v>
      </c>
      <c r="I191" t="s">
        <v>20</v>
      </c>
      <c r="J191" t="s">
        <v>40</v>
      </c>
      <c r="K191" t="s">
        <v>566</v>
      </c>
      <c r="L191" s="8" t="str">
        <f>mappings[field]&amp;mappings[institution]&amp;mappings[element/field]&amp;mappings[subelement/field(s)]&amp;mappings[constraints]</f>
        <v>note_tocGEN505agrtnone</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t="s">
        <v>3</v>
      </c>
      <c r="Q191" s="8" t="s">
        <v>6</v>
      </c>
    </row>
    <row r="192" spans="1:17" x14ac:dyDescent="0.25">
      <c r="A192" t="s">
        <v>976</v>
      </c>
      <c r="B192" t="s">
        <v>976</v>
      </c>
      <c r="C192" t="s">
        <v>1</v>
      </c>
      <c r="D192" t="s">
        <v>2</v>
      </c>
      <c r="E192" t="s">
        <v>118</v>
      </c>
      <c r="F192" s="1">
        <v>501</v>
      </c>
      <c r="G192" t="s">
        <v>7</v>
      </c>
      <c r="H192" t="s">
        <v>6</v>
      </c>
      <c r="I192" t="s">
        <v>20</v>
      </c>
      <c r="J192" t="s">
        <v>6</v>
      </c>
      <c r="K192" t="s">
        <v>6</v>
      </c>
      <c r="L192" s="8" t="str">
        <f>mappings[field]&amp;mappings[institution]&amp;mappings[element/field]&amp;mappings[subelement/field(s)]&amp;mappings[constraints]</f>
        <v>note_withGEN501a.</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t="s">
        <v>2</v>
      </c>
      <c r="Q192" s="8" t="s">
        <v>2</v>
      </c>
    </row>
    <row r="193" spans="1:17" x14ac:dyDescent="0.25">
      <c r="A193" t="s">
        <v>309</v>
      </c>
      <c r="B193" t="s">
        <v>591</v>
      </c>
      <c r="C193" t="s">
        <v>1</v>
      </c>
      <c r="D193" t="s">
        <v>2</v>
      </c>
      <c r="E193" t="s">
        <v>53</v>
      </c>
      <c r="F193" s="1">
        <v>1</v>
      </c>
      <c r="G193" t="s">
        <v>6</v>
      </c>
      <c r="H193" t="s">
        <v>320</v>
      </c>
      <c r="I193" t="s">
        <v>320</v>
      </c>
      <c r="J193" t="s">
        <v>320</v>
      </c>
      <c r="K193" s="10" t="s">
        <v>321</v>
      </c>
      <c r="L193" s="8" t="str">
        <f>mappings[field]&amp;mappings[institution]&amp;mappings[element/field]&amp;mappings[subelement/field(s)]&amp;mappings[constraints]</f>
        <v>oclc_number[value]UNC1.see notes</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t="s">
        <v>3</v>
      </c>
      <c r="Q193" s="8" t="s">
        <v>3</v>
      </c>
    </row>
    <row r="194" spans="1:17" x14ac:dyDescent="0.25">
      <c r="A194" t="s">
        <v>309</v>
      </c>
      <c r="B194" t="s">
        <v>591</v>
      </c>
      <c r="C194" t="s">
        <v>1</v>
      </c>
      <c r="D194" t="s">
        <v>2</v>
      </c>
      <c r="E194" t="s">
        <v>53</v>
      </c>
      <c r="F194" s="1">
        <v>3</v>
      </c>
      <c r="G194" t="s">
        <v>6</v>
      </c>
      <c r="H194" t="s">
        <v>320</v>
      </c>
      <c r="I194" t="s">
        <v>320</v>
      </c>
      <c r="J194" t="s">
        <v>320</v>
      </c>
      <c r="K194" s="10" t="s">
        <v>321</v>
      </c>
      <c r="L194" s="8" t="str">
        <f>mappings[field]&amp;mappings[institution]&amp;mappings[element/field]&amp;mappings[subelement/field(s)]&amp;mappings[constraints]</f>
        <v>oclc_number[value]UNC3.see notes</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t="s">
        <v>3</v>
      </c>
      <c r="Q194" s="8" t="s">
        <v>3</v>
      </c>
    </row>
    <row r="195" spans="1:17" x14ac:dyDescent="0.25">
      <c r="A195" t="s">
        <v>309</v>
      </c>
      <c r="B195" t="s">
        <v>590</v>
      </c>
      <c r="C195" t="s">
        <v>1</v>
      </c>
      <c r="D195" t="s">
        <v>2</v>
      </c>
      <c r="E195" t="s">
        <v>53</v>
      </c>
      <c r="F195" s="1">
        <v>19</v>
      </c>
      <c r="G195" t="s">
        <v>7</v>
      </c>
      <c r="H195" t="s">
        <v>40</v>
      </c>
      <c r="I195" t="s">
        <v>5</v>
      </c>
      <c r="J195" t="s">
        <v>40</v>
      </c>
      <c r="K195" s="10" t="s">
        <v>321</v>
      </c>
      <c r="L195" s="8" t="str">
        <f>mappings[field]&amp;mappings[institution]&amp;mappings[element/field]&amp;mappings[subelement/field(s)]&amp;mappings[constraints]</f>
        <v>oclc_number[old]UNC19ax</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t="s">
        <v>3</v>
      </c>
      <c r="Q195" s="8" t="s">
        <v>3</v>
      </c>
    </row>
    <row r="196" spans="1:17" x14ac:dyDescent="0.25">
      <c r="A196" t="s">
        <v>309</v>
      </c>
      <c r="B196" t="s">
        <v>591</v>
      </c>
      <c r="C196" t="s">
        <v>1</v>
      </c>
      <c r="D196" t="s">
        <v>2</v>
      </c>
      <c r="E196" t="s">
        <v>53</v>
      </c>
      <c r="F196" s="1">
        <v>35</v>
      </c>
      <c r="G196" t="s">
        <v>7</v>
      </c>
      <c r="H196" t="s">
        <v>320</v>
      </c>
      <c r="I196" t="s">
        <v>320</v>
      </c>
      <c r="J196" t="s">
        <v>320</v>
      </c>
      <c r="K196" s="10" t="s">
        <v>321</v>
      </c>
      <c r="L196" s="8" t="str">
        <f>mappings[field]&amp;mappings[institution]&amp;mappings[element/field]&amp;mappings[subelement/field(s)]&amp;mappings[constraints]</f>
        <v>oclc_number[value]UNC35asee notes</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t="s">
        <v>3</v>
      </c>
      <c r="Q196" s="8" t="s">
        <v>3</v>
      </c>
    </row>
    <row r="197" spans="1:17" x14ac:dyDescent="0.25">
      <c r="A197" t="s">
        <v>496</v>
      </c>
      <c r="B197" t="s">
        <v>496</v>
      </c>
      <c r="C197" t="s">
        <v>1</v>
      </c>
      <c r="D197" t="s">
        <v>2</v>
      </c>
      <c r="E197" t="s">
        <v>118</v>
      </c>
      <c r="F197" s="1">
        <v>300</v>
      </c>
      <c r="G197" t="s">
        <v>743</v>
      </c>
      <c r="H197" t="s">
        <v>670</v>
      </c>
      <c r="I197" t="s">
        <v>20</v>
      </c>
      <c r="J197" t="s">
        <v>744</v>
      </c>
      <c r="K197" t="s">
        <v>40</v>
      </c>
      <c r="L197" s="8" t="str">
        <f>mappings[field]&amp;mappings[institution]&amp;mappings[element/field]&amp;mappings[subelement/field(s)]&amp;mappings[constraints]</f>
        <v>physical_descriptionGEN300abcefg3none</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398</v>
      </c>
      <c r="B198" t="s">
        <v>398</v>
      </c>
      <c r="C198" t="s">
        <v>1</v>
      </c>
      <c r="D198" t="s">
        <v>2</v>
      </c>
      <c r="E198" t="s">
        <v>118</v>
      </c>
      <c r="F198" s="1">
        <v>260</v>
      </c>
      <c r="G198" t="s">
        <v>405</v>
      </c>
      <c r="H198" t="s">
        <v>6</v>
      </c>
      <c r="I198" t="s">
        <v>5</v>
      </c>
      <c r="J198" t="s">
        <v>406</v>
      </c>
      <c r="K198" t="s">
        <v>40</v>
      </c>
      <c r="L198" s="8" t="str">
        <f>mappings[field]&amp;mappings[institution]&amp;mappings[element/field]&amp;mappings[subelement/field(s)]&amp;mappings[constraints]</f>
        <v>publisherGEN260bf.</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t="s">
        <v>80</v>
      </c>
      <c r="Q198" s="8" t="s">
        <v>80</v>
      </c>
    </row>
    <row r="199" spans="1:17" x14ac:dyDescent="0.25">
      <c r="A199" t="s">
        <v>398</v>
      </c>
      <c r="B199" t="s">
        <v>398</v>
      </c>
      <c r="C199" t="s">
        <v>1</v>
      </c>
      <c r="D199" t="s">
        <v>2</v>
      </c>
      <c r="E199" t="s">
        <v>118</v>
      </c>
      <c r="F199" s="1">
        <v>264</v>
      </c>
      <c r="G199" t="s">
        <v>143</v>
      </c>
      <c r="H199" t="s">
        <v>407</v>
      </c>
      <c r="I199" t="s">
        <v>5</v>
      </c>
      <c r="J199" t="s">
        <v>406</v>
      </c>
      <c r="K199" t="s">
        <v>40</v>
      </c>
      <c r="L199" s="8" t="str">
        <f>mappings[field]&amp;mappings[institution]&amp;mappings[element/field]&amp;mappings[subelement/field(s)]&amp;mappings[constraints]</f>
        <v>publisherGEN264bi2 =~/[0-3]/</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t="s">
        <v>80</v>
      </c>
      <c r="Q199" s="8" t="s">
        <v>80</v>
      </c>
    </row>
    <row r="200" spans="1:17" x14ac:dyDescent="0.25">
      <c r="A200" t="s">
        <v>368</v>
      </c>
      <c r="B200" t="s">
        <v>368</v>
      </c>
      <c r="C200" t="s">
        <v>291</v>
      </c>
      <c r="D200" t="s">
        <v>2</v>
      </c>
      <c r="E200" t="s">
        <v>118</v>
      </c>
      <c r="F200" s="1" t="s">
        <v>6</v>
      </c>
      <c r="G200" t="s">
        <v>6</v>
      </c>
      <c r="H200" t="s">
        <v>40</v>
      </c>
      <c r="I200" t="s">
        <v>289</v>
      </c>
      <c r="J200" t="s">
        <v>369</v>
      </c>
      <c r="K200" t="s">
        <v>40</v>
      </c>
      <c r="L200" s="8" t="str">
        <f>mappings[field]&amp;mappings[institution]&amp;mappings[element/field]&amp;mappings[subelement/field(s)]&amp;mappings[constraints]</f>
        <v>record_data_sourceGEN..x</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t="s">
        <v>6</v>
      </c>
      <c r="Q200" s="8" t="s">
        <v>6</v>
      </c>
    </row>
    <row r="201" spans="1:17" x14ac:dyDescent="0.25">
      <c r="A201" t="s">
        <v>815</v>
      </c>
      <c r="B201" t="s">
        <v>831</v>
      </c>
      <c r="C201" t="s">
        <v>1</v>
      </c>
      <c r="D201" t="s">
        <v>3</v>
      </c>
      <c r="E201" t="s">
        <v>118</v>
      </c>
      <c r="F201" s="1">
        <v>700</v>
      </c>
      <c r="G201" t="s">
        <v>226</v>
      </c>
      <c r="H201" t="s">
        <v>534</v>
      </c>
      <c r="I201" t="s">
        <v>20</v>
      </c>
      <c r="J201" t="s">
        <v>533</v>
      </c>
      <c r="L201" s="8" t="str">
        <f>mappings[field]&amp;mappings[institution]&amp;mappings[element/field]&amp;mappings[subelement/field(s)]&amp;mappings[constraints]</f>
        <v>related_work[author]GEN700abcd(g)jqui2 != 2 AND ($t OR $k exists in field)</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n</v>
      </c>
      <c r="P201" s="8" t="s">
        <v>2</v>
      </c>
      <c r="Q201" s="8" t="s">
        <v>2</v>
      </c>
    </row>
    <row r="202" spans="1:17" x14ac:dyDescent="0.25">
      <c r="A202" t="s">
        <v>815</v>
      </c>
      <c r="B202" t="s">
        <v>832</v>
      </c>
      <c r="C202" t="s">
        <v>1</v>
      </c>
      <c r="D202" t="s">
        <v>3</v>
      </c>
      <c r="E202" t="s">
        <v>118</v>
      </c>
      <c r="F202" s="1">
        <v>700</v>
      </c>
      <c r="G202" t="s">
        <v>40</v>
      </c>
      <c r="H202" t="s">
        <v>534</v>
      </c>
      <c r="I202" t="s">
        <v>5</v>
      </c>
      <c r="J202" t="s">
        <v>40</v>
      </c>
      <c r="L202" s="8" t="str">
        <f>mappings[field]&amp;mappings[institution]&amp;mappings[element/field]&amp;mappings[subelement/field(s)]&amp;mappings[constraints]</f>
        <v>related_work[issn]GEN700xi2 != 2 AND ($t OR $k exists in field)</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n</v>
      </c>
      <c r="P202" s="8" t="s">
        <v>2</v>
      </c>
      <c r="Q202" s="8" t="s">
        <v>2</v>
      </c>
    </row>
    <row r="203" spans="1:17" x14ac:dyDescent="0.25">
      <c r="A203" t="s">
        <v>815</v>
      </c>
      <c r="B203" t="s">
        <v>833</v>
      </c>
      <c r="C203" t="s">
        <v>1</v>
      </c>
      <c r="D203" t="s">
        <v>3</v>
      </c>
      <c r="E203" t="s">
        <v>118</v>
      </c>
      <c r="F203" s="1">
        <v>700</v>
      </c>
      <c r="G203" t="s">
        <v>530</v>
      </c>
      <c r="H203" t="s">
        <v>534</v>
      </c>
      <c r="I203" t="s">
        <v>532</v>
      </c>
      <c r="J203" t="s">
        <v>40</v>
      </c>
      <c r="L203" s="8" t="str">
        <f>mappings[field]&amp;mappings[institution]&amp;mappings[element/field]&amp;mappings[subelement/field(s)]&amp;mappings[constraints]</f>
        <v>related_work[label]GEN7003ii2 != 2 AND ($t OR $k exists in field)</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n</v>
      </c>
      <c r="P203" s="8" t="s">
        <v>2</v>
      </c>
      <c r="Q203" s="8" t="s">
        <v>2</v>
      </c>
    </row>
    <row r="204" spans="1:17" x14ac:dyDescent="0.25">
      <c r="A204" t="s">
        <v>815</v>
      </c>
      <c r="B204" t="s">
        <v>834</v>
      </c>
      <c r="C204" t="s">
        <v>1</v>
      </c>
      <c r="D204" t="s">
        <v>3</v>
      </c>
      <c r="E204" t="s">
        <v>118</v>
      </c>
      <c r="F204" s="1">
        <v>700</v>
      </c>
      <c r="G204" t="s">
        <v>531</v>
      </c>
      <c r="H204" t="s">
        <v>534</v>
      </c>
      <c r="I204" t="s">
        <v>20</v>
      </c>
      <c r="J204" t="s">
        <v>265</v>
      </c>
      <c r="L204" s="8" t="str">
        <f>mappings[field]&amp;mappings[institution]&amp;mappings[element/field]&amp;mappings[subelement/field(s)]&amp;mappings[constraints]</f>
        <v>related_work[title]GEN700f(g)hklmnoprsti2 != 2 AND ($t OR $k exists in field)</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n</v>
      </c>
      <c r="P204" s="8" t="s">
        <v>2</v>
      </c>
      <c r="Q204" s="8" t="s">
        <v>2</v>
      </c>
    </row>
    <row r="205" spans="1:17" x14ac:dyDescent="0.25">
      <c r="A205" t="s">
        <v>815</v>
      </c>
      <c r="B205" t="s">
        <v>831</v>
      </c>
      <c r="C205" t="s">
        <v>1</v>
      </c>
      <c r="D205" t="s">
        <v>3</v>
      </c>
      <c r="E205" t="s">
        <v>118</v>
      </c>
      <c r="F205" s="1">
        <v>710</v>
      </c>
      <c r="G205" t="s">
        <v>535</v>
      </c>
      <c r="H205" t="s">
        <v>534</v>
      </c>
      <c r="I205" t="s">
        <v>532</v>
      </c>
      <c r="J205" t="s">
        <v>538</v>
      </c>
      <c r="L205" s="8" t="str">
        <f>mappings[field]&amp;mappings[institution]&amp;mappings[element/field]&amp;mappings[subelement/field(s)]&amp;mappings[constraints]</f>
        <v>related_work[author]GEN710abc(dgn)ui2 != 2 AND ($t OR $k exists in field)</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n</v>
      </c>
      <c r="P205" s="8" t="s">
        <v>2</v>
      </c>
      <c r="Q205" s="8" t="s">
        <v>2</v>
      </c>
    </row>
    <row r="206" spans="1:17" x14ac:dyDescent="0.25">
      <c r="A206" t="s">
        <v>815</v>
      </c>
      <c r="B206" t="s">
        <v>832</v>
      </c>
      <c r="C206" t="s">
        <v>1</v>
      </c>
      <c r="D206" t="s">
        <v>3</v>
      </c>
      <c r="E206" t="s">
        <v>118</v>
      </c>
      <c r="F206" s="1">
        <v>710</v>
      </c>
      <c r="G206" t="s">
        <v>40</v>
      </c>
      <c r="H206" t="s">
        <v>534</v>
      </c>
      <c r="I206" t="s">
        <v>5</v>
      </c>
      <c r="J206" t="s">
        <v>40</v>
      </c>
      <c r="L206" s="8" t="str">
        <f>mappings[field]&amp;mappings[institution]&amp;mappings[element/field]&amp;mappings[subelement/field(s)]&amp;mappings[constraints]</f>
        <v>related_work[issn]GEN710xi2 != 2 AND ($t OR $k exists in field)</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n</v>
      </c>
      <c r="P206" s="8" t="s">
        <v>2</v>
      </c>
      <c r="Q206" s="8" t="s">
        <v>2</v>
      </c>
    </row>
    <row r="207" spans="1:17" x14ac:dyDescent="0.25">
      <c r="A207" t="s">
        <v>815</v>
      </c>
      <c r="B207" t="s">
        <v>833</v>
      </c>
      <c r="C207" t="s">
        <v>1</v>
      </c>
      <c r="D207" t="s">
        <v>3</v>
      </c>
      <c r="E207" t="s">
        <v>118</v>
      </c>
      <c r="F207" s="1">
        <v>710</v>
      </c>
      <c r="G207" t="s">
        <v>530</v>
      </c>
      <c r="H207" t="s">
        <v>534</v>
      </c>
      <c r="I207" t="s">
        <v>532</v>
      </c>
      <c r="J207" t="s">
        <v>40</v>
      </c>
      <c r="L207" s="8" t="str">
        <f>mappings[field]&amp;mappings[institution]&amp;mappings[element/field]&amp;mappings[subelement/field(s)]&amp;mappings[constraints]</f>
        <v>related_work[label]GEN7103ii2 != 2 AND ($t OR $k exists in field)</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n</v>
      </c>
      <c r="P207" s="8" t="s">
        <v>2</v>
      </c>
      <c r="Q207" s="8" t="s">
        <v>2</v>
      </c>
    </row>
    <row r="208" spans="1:17" x14ac:dyDescent="0.25">
      <c r="A208" t="s">
        <v>815</v>
      </c>
      <c r="B208" t="s">
        <v>834</v>
      </c>
      <c r="C208" t="s">
        <v>1</v>
      </c>
      <c r="D208" t="s">
        <v>3</v>
      </c>
      <c r="E208" t="s">
        <v>118</v>
      </c>
      <c r="F208" s="1">
        <v>710</v>
      </c>
      <c r="G208" t="s">
        <v>536</v>
      </c>
      <c r="H208" t="s">
        <v>534</v>
      </c>
      <c r="I208" t="s">
        <v>532</v>
      </c>
      <c r="J208" t="s">
        <v>537</v>
      </c>
      <c r="L208" s="8" t="str">
        <f>mappings[field]&amp;mappings[institution]&amp;mappings[element/field]&amp;mappings[subelement/field(s)]&amp;mappings[constraints]</f>
        <v>related_work[title]GEN710(d)f(g)hklm(n)oprsti2 != 2 AND ($t OR $k exists in field)</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n</v>
      </c>
      <c r="P208" s="8" t="s">
        <v>2</v>
      </c>
      <c r="Q208" s="8" t="s">
        <v>2</v>
      </c>
    </row>
    <row r="209" spans="1:17" x14ac:dyDescent="0.25">
      <c r="A209" t="s">
        <v>815</v>
      </c>
      <c r="B209" t="s">
        <v>831</v>
      </c>
      <c r="C209" t="s">
        <v>1</v>
      </c>
      <c r="D209" t="s">
        <v>3</v>
      </c>
      <c r="E209" t="s">
        <v>118</v>
      </c>
      <c r="F209" s="1">
        <v>711</v>
      </c>
      <c r="G209" t="s">
        <v>539</v>
      </c>
      <c r="H209" t="s">
        <v>534</v>
      </c>
      <c r="I209" t="s">
        <v>532</v>
      </c>
      <c r="J209" t="s">
        <v>538</v>
      </c>
      <c r="L209" s="8" t="str">
        <f>mappings[field]&amp;mappings[institution]&amp;mappings[element/field]&amp;mappings[subelement/field(s)]&amp;mappings[constraints]</f>
        <v>related_work[author]GEN711ac(d)e(gn)qui2 != 2 AND ($t OR $k exists in field)</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n</v>
      </c>
      <c r="P209" s="8" t="s">
        <v>2</v>
      </c>
      <c r="Q209" s="8" t="s">
        <v>2</v>
      </c>
    </row>
    <row r="210" spans="1:17" x14ac:dyDescent="0.25">
      <c r="A210" t="s">
        <v>815</v>
      </c>
      <c r="B210" t="s">
        <v>832</v>
      </c>
      <c r="C210" t="s">
        <v>1</v>
      </c>
      <c r="D210" t="s">
        <v>3</v>
      </c>
      <c r="E210" t="s">
        <v>118</v>
      </c>
      <c r="F210" s="1">
        <v>711</v>
      </c>
      <c r="G210" t="s">
        <v>40</v>
      </c>
      <c r="H210" t="s">
        <v>534</v>
      </c>
      <c r="I210" t="s">
        <v>5</v>
      </c>
      <c r="J210" t="s">
        <v>40</v>
      </c>
      <c r="L210" s="8" t="str">
        <f>mappings[field]&amp;mappings[institution]&amp;mappings[element/field]&amp;mappings[subelement/field(s)]&amp;mappings[constraints]</f>
        <v>related_work[issn]GEN711xi2 != 2 AND ($t OR $k exists in field)</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n</v>
      </c>
      <c r="P210" s="8" t="s">
        <v>2</v>
      </c>
      <c r="Q210" s="8" t="s">
        <v>2</v>
      </c>
    </row>
    <row r="211" spans="1:17" x14ac:dyDescent="0.25">
      <c r="A211" t="s">
        <v>815</v>
      </c>
      <c r="B211" t="s">
        <v>833</v>
      </c>
      <c r="C211" t="s">
        <v>1</v>
      </c>
      <c r="D211" t="s">
        <v>3</v>
      </c>
      <c r="E211" t="s">
        <v>118</v>
      </c>
      <c r="F211" s="1">
        <v>711</v>
      </c>
      <c r="G211" t="s">
        <v>530</v>
      </c>
      <c r="H211" t="s">
        <v>534</v>
      </c>
      <c r="I211" t="s">
        <v>532</v>
      </c>
      <c r="J211" t="s">
        <v>40</v>
      </c>
      <c r="L211" s="8" t="str">
        <f>mappings[field]&amp;mappings[institution]&amp;mappings[element/field]&amp;mappings[subelement/field(s)]&amp;mappings[constraints]</f>
        <v>related_work[label]GEN7113ii2 != 2 AND ($t OR $k exists in field)</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n</v>
      </c>
      <c r="P211" s="8" t="s">
        <v>2</v>
      </c>
      <c r="Q211" s="8" t="s">
        <v>2</v>
      </c>
    </row>
    <row r="212" spans="1:17" x14ac:dyDescent="0.25">
      <c r="A212" t="s">
        <v>815</v>
      </c>
      <c r="B212" t="s">
        <v>834</v>
      </c>
      <c r="C212" t="s">
        <v>1</v>
      </c>
      <c r="D212" t="s">
        <v>3</v>
      </c>
      <c r="E212" t="s">
        <v>118</v>
      </c>
      <c r="F212" s="1">
        <v>711</v>
      </c>
      <c r="G212" t="s">
        <v>540</v>
      </c>
      <c r="H212" t="s">
        <v>534</v>
      </c>
      <c r="I212" t="s">
        <v>532</v>
      </c>
      <c r="J212" t="s">
        <v>537</v>
      </c>
      <c r="L212" s="8" t="str">
        <f>mappings[field]&amp;mappings[institution]&amp;mappings[element/field]&amp;mappings[subelement/field(s)]&amp;mappings[constraints]</f>
        <v>related_work[title]GEN711(d)f(g)hkl(n)pstxi2 != 2 AND ($t OR $k exists in field)</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n</v>
      </c>
      <c r="P212" s="8" t="s">
        <v>2</v>
      </c>
      <c r="Q212" s="8" t="s">
        <v>2</v>
      </c>
    </row>
    <row r="213" spans="1:17" x14ac:dyDescent="0.25">
      <c r="A213" t="s">
        <v>815</v>
      </c>
      <c r="B213" t="s">
        <v>836</v>
      </c>
      <c r="C213" t="s">
        <v>1</v>
      </c>
      <c r="D213" t="s">
        <v>3</v>
      </c>
      <c r="E213" t="s">
        <v>118</v>
      </c>
      <c r="F213" s="1">
        <v>740</v>
      </c>
      <c r="G213" t="s">
        <v>7</v>
      </c>
      <c r="H213" t="s">
        <v>543</v>
      </c>
      <c r="I213" t="s">
        <v>320</v>
      </c>
      <c r="J213" t="s">
        <v>545</v>
      </c>
      <c r="K213" s="10" t="s">
        <v>523</v>
      </c>
      <c r="L213" s="8" t="str">
        <f>mappings[field]&amp;mappings[institution]&amp;mappings[element/field]&amp;mappings[subelement/field(s)]&amp;mappings[constraints]</f>
        <v>related_work[initart]GEN740ai2 != 2 AND i1!=0</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n</v>
      </c>
      <c r="P213" s="8" t="s">
        <v>2</v>
      </c>
      <c r="Q213" s="8" t="s">
        <v>2</v>
      </c>
    </row>
    <row r="214" spans="1:17" x14ac:dyDescent="0.25">
      <c r="A214" t="s">
        <v>815</v>
      </c>
      <c r="B214" t="s">
        <v>834</v>
      </c>
      <c r="C214" t="s">
        <v>1</v>
      </c>
      <c r="D214" t="s">
        <v>3</v>
      </c>
      <c r="E214" t="s">
        <v>118</v>
      </c>
      <c r="F214" s="1">
        <v>740</v>
      </c>
      <c r="G214" t="s">
        <v>544</v>
      </c>
      <c r="H214" t="s">
        <v>541</v>
      </c>
      <c r="I214" t="s">
        <v>20</v>
      </c>
      <c r="J214" t="s">
        <v>542</v>
      </c>
      <c r="K214" s="10" t="s">
        <v>523</v>
      </c>
      <c r="L214" s="8" t="str">
        <f>mappings[field]&amp;mappings[institution]&amp;mappings[element/field]&amp;mappings[subelement/field(s)]&amp;mappings[constraints]</f>
        <v>related_work[title]GEN740ahnpi2 != 2 AND i1=0</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n</v>
      </c>
      <c r="P214" s="8" t="s">
        <v>2</v>
      </c>
      <c r="Q214" s="8" t="s">
        <v>2</v>
      </c>
    </row>
    <row r="215" spans="1:17" x14ac:dyDescent="0.25">
      <c r="A215" t="s">
        <v>815</v>
      </c>
      <c r="B215" t="s">
        <v>834</v>
      </c>
      <c r="C215" t="s">
        <v>1</v>
      </c>
      <c r="D215" t="s">
        <v>3</v>
      </c>
      <c r="E215" t="s">
        <v>118</v>
      </c>
      <c r="F215" s="1">
        <v>740</v>
      </c>
      <c r="G215" t="s">
        <v>544</v>
      </c>
      <c r="H215" t="s">
        <v>543</v>
      </c>
      <c r="I215" t="s">
        <v>320</v>
      </c>
      <c r="J215" t="s">
        <v>546</v>
      </c>
      <c r="K215" s="10" t="s">
        <v>523</v>
      </c>
      <c r="L215" s="8" t="str">
        <f>mappings[field]&amp;mappings[institution]&amp;mappings[element/field]&amp;mappings[subelement/field(s)]&amp;mappings[constraints]</f>
        <v>related_work[title]GEN740ahnpi2 != 2 AND i1!=0</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n</v>
      </c>
      <c r="P215" s="8" t="s">
        <v>2</v>
      </c>
      <c r="Q215" s="8" t="s">
        <v>2</v>
      </c>
    </row>
    <row r="216" spans="1:17" x14ac:dyDescent="0.25">
      <c r="A216" t="s">
        <v>815</v>
      </c>
      <c r="B216" t="s">
        <v>835</v>
      </c>
      <c r="C216" t="s">
        <v>1</v>
      </c>
      <c r="D216" t="s">
        <v>3</v>
      </c>
      <c r="E216" t="s">
        <v>118</v>
      </c>
      <c r="F216" s="1">
        <v>786</v>
      </c>
      <c r="G216" t="s">
        <v>550</v>
      </c>
      <c r="H216" t="s">
        <v>549</v>
      </c>
      <c r="I216" t="s">
        <v>20</v>
      </c>
      <c r="J216" t="s">
        <v>542</v>
      </c>
      <c r="K216" s="10" t="s">
        <v>523</v>
      </c>
      <c r="L216" s="8" t="str">
        <f>mappings[field]&amp;mappings[institution]&amp;mappings[element/field]&amp;mappings[subelement/field(s)]&amp;mappings[constraints]</f>
        <v>related_work[details]GEN786bcdghjkmnopruvi1 != 1 AND NOT $a AND ($s OR $t)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n</v>
      </c>
      <c r="P216" s="8" t="s">
        <v>2</v>
      </c>
      <c r="Q216" s="8" t="s">
        <v>2</v>
      </c>
    </row>
    <row r="217" spans="1:17" x14ac:dyDescent="0.25">
      <c r="A217" t="s">
        <v>815</v>
      </c>
      <c r="B217" t="s">
        <v>837</v>
      </c>
      <c r="C217" t="s">
        <v>1</v>
      </c>
      <c r="D217" t="s">
        <v>3</v>
      </c>
      <c r="E217" t="s">
        <v>118</v>
      </c>
      <c r="F217" s="1">
        <v>786</v>
      </c>
      <c r="G217" t="s">
        <v>37</v>
      </c>
      <c r="H217" t="s">
        <v>549</v>
      </c>
      <c r="I217" t="s">
        <v>5</v>
      </c>
      <c r="J217" t="s">
        <v>542</v>
      </c>
      <c r="K217" s="10" t="s">
        <v>523</v>
      </c>
      <c r="L217" s="8" t="str">
        <f>mappings[field]&amp;mappings[institution]&amp;mappings[element/field]&amp;mappings[subelement/field(s)]&amp;mappings[constraints]</f>
        <v>related_work[isbn]GEN786zi1 != 1 AND NOT $a AND ($s OR $t)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n</v>
      </c>
      <c r="P217" s="8" t="s">
        <v>2</v>
      </c>
      <c r="Q217" s="8" t="s">
        <v>2</v>
      </c>
    </row>
    <row r="218" spans="1:17" x14ac:dyDescent="0.25">
      <c r="A218" t="s">
        <v>815</v>
      </c>
      <c r="B218" t="s">
        <v>832</v>
      </c>
      <c r="C218" t="s">
        <v>1</v>
      </c>
      <c r="D218" t="s">
        <v>3</v>
      </c>
      <c r="E218" t="s">
        <v>118</v>
      </c>
      <c r="F218" s="1">
        <v>786</v>
      </c>
      <c r="G218" t="s">
        <v>40</v>
      </c>
      <c r="H218" t="s">
        <v>549</v>
      </c>
      <c r="I218" t="s">
        <v>20</v>
      </c>
      <c r="J218" t="s">
        <v>542</v>
      </c>
      <c r="K218" s="10" t="s">
        <v>523</v>
      </c>
      <c r="L218" s="8" t="str">
        <f>mappings[field]&amp;mappings[institution]&amp;mappings[element/field]&amp;mappings[subelement/field(s)]&amp;mappings[constraints]</f>
        <v>related_work[issn]GEN786xi1 != 1 AND NOT $a AND ($s OR $t)</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n</v>
      </c>
      <c r="P218" s="8" t="s">
        <v>2</v>
      </c>
      <c r="Q218" s="8" t="s">
        <v>2</v>
      </c>
    </row>
    <row r="219" spans="1:17" x14ac:dyDescent="0.25">
      <c r="A219" t="s">
        <v>815</v>
      </c>
      <c r="B219" t="s">
        <v>833</v>
      </c>
      <c r="C219" t="s">
        <v>1</v>
      </c>
      <c r="D219" t="s">
        <v>3</v>
      </c>
      <c r="E219" t="s">
        <v>118</v>
      </c>
      <c r="F219" s="1">
        <v>786</v>
      </c>
      <c r="G219" t="s">
        <v>129</v>
      </c>
      <c r="H219" t="s">
        <v>549</v>
      </c>
      <c r="I219" t="s">
        <v>20</v>
      </c>
      <c r="J219" t="s">
        <v>542</v>
      </c>
      <c r="K219" s="10" t="s">
        <v>523</v>
      </c>
      <c r="L219" s="8" t="str">
        <f>mappings[field]&amp;mappings[institution]&amp;mappings[element/field]&amp;mappings[subelement/field(s)]&amp;mappings[constraints]</f>
        <v>related_work[label]GEN786ii1 != 1 AND NOT $a AND ($s OR $t)</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n</v>
      </c>
      <c r="P219" s="8" t="s">
        <v>2</v>
      </c>
      <c r="Q219" s="8" t="s">
        <v>2</v>
      </c>
    </row>
    <row r="220" spans="1:17" x14ac:dyDescent="0.25">
      <c r="A220" t="s">
        <v>815</v>
      </c>
      <c r="B220" t="s">
        <v>834</v>
      </c>
      <c r="C220" t="s">
        <v>1</v>
      </c>
      <c r="D220" t="s">
        <v>3</v>
      </c>
      <c r="E220" t="s">
        <v>118</v>
      </c>
      <c r="F220" s="1">
        <v>786</v>
      </c>
      <c r="G220" t="s">
        <v>148</v>
      </c>
      <c r="H220" t="s">
        <v>548</v>
      </c>
      <c r="I220" t="s">
        <v>5</v>
      </c>
      <c r="J220" t="s">
        <v>542</v>
      </c>
      <c r="K220" s="10" t="s">
        <v>523</v>
      </c>
      <c r="L220" s="8" t="str">
        <f>mappings[field]&amp;mappings[institution]&amp;mappings[element/field]&amp;mappings[subelement/field(s)]&amp;mappings[constraints]</f>
        <v>related_work[title]GEN786si1 != 1 AND NOT $a AND $s</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n</v>
      </c>
      <c r="P220" s="8" t="s">
        <v>2</v>
      </c>
      <c r="Q220" s="8" t="s">
        <v>2</v>
      </c>
    </row>
    <row r="221" spans="1:17" x14ac:dyDescent="0.25">
      <c r="A221" t="s">
        <v>815</v>
      </c>
      <c r="B221" t="s">
        <v>834</v>
      </c>
      <c r="C221" t="s">
        <v>1</v>
      </c>
      <c r="D221" t="s">
        <v>3</v>
      </c>
      <c r="E221" t="s">
        <v>118</v>
      </c>
      <c r="F221" s="1">
        <v>786</v>
      </c>
      <c r="G221" t="s">
        <v>401</v>
      </c>
      <c r="H221" t="s">
        <v>547</v>
      </c>
      <c r="I221" t="s">
        <v>5</v>
      </c>
      <c r="J221" t="s">
        <v>542</v>
      </c>
      <c r="K221" s="10" t="s">
        <v>523</v>
      </c>
      <c r="L221" s="8" t="str">
        <f>mappings[field]&amp;mappings[institution]&amp;mappings[element/field]&amp;mappings[subelement/field(s)]&amp;mappings[constraints]</f>
        <v>related_work[title]GEN786ti1 != 1 AND NOT $a AND NOT $s AND $t</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n</v>
      </c>
      <c r="P221" s="8" t="s">
        <v>2</v>
      </c>
      <c r="Q221" s="8" t="s">
        <v>2</v>
      </c>
    </row>
    <row r="222" spans="1:17" x14ac:dyDescent="0.25">
      <c r="A222" t="s">
        <v>358</v>
      </c>
      <c r="B222" t="s">
        <v>358</v>
      </c>
      <c r="C222" t="s">
        <v>291</v>
      </c>
      <c r="D222" t="s">
        <v>2</v>
      </c>
      <c r="E222" t="s">
        <v>53</v>
      </c>
      <c r="F222" s="1">
        <v>1</v>
      </c>
      <c r="G222" t="s">
        <v>6</v>
      </c>
      <c r="H222" t="s">
        <v>364</v>
      </c>
      <c r="I222" t="s">
        <v>197</v>
      </c>
      <c r="J222" t="s">
        <v>365</v>
      </c>
      <c r="K222" t="s">
        <v>40</v>
      </c>
      <c r="L222" s="8" t="str">
        <f>mappings[field]&amp;mappings[institution]&amp;mappings[element/field]&amp;mappings[subelement/field(s)]&amp;mappings[constraints]</f>
        <v>rollup_idUNC1.Is OCLC number or SerialsSolutions number</v>
      </c>
      <c r="M222" s="8">
        <f>IF(ISNUMBER(MATCH(mappings[mapping_id],issuesmap[mappingID],0)),COUNTIF(issuesmap[mappingID],mappings[mapping_id]),0)</f>
        <v>0</v>
      </c>
      <c r="N222" s="8">
        <f>IF(ISNUMBER(MATCH(mappings[field],issuesfield[field],0)),COUNTIF(issuesfield[field],mappings[field]),0)</f>
        <v>2</v>
      </c>
      <c r="O222" s="8" t="str">
        <f>IF(ISNUMBER(MATCH(mappings[field],fields[argot_field],0)),"y","n")</f>
        <v>y</v>
      </c>
      <c r="P222" s="8" t="s">
        <v>3</v>
      </c>
      <c r="Q222" s="8" t="s">
        <v>3</v>
      </c>
    </row>
    <row r="223" spans="1:17" x14ac:dyDescent="0.25">
      <c r="A223" t="s">
        <v>358</v>
      </c>
      <c r="B223" t="s">
        <v>358</v>
      </c>
      <c r="C223" t="s">
        <v>291</v>
      </c>
      <c r="D223" t="s">
        <v>2</v>
      </c>
      <c r="E223" t="s">
        <v>53</v>
      </c>
      <c r="F223" s="1">
        <v>19</v>
      </c>
      <c r="G223" t="s">
        <v>6</v>
      </c>
      <c r="H223" t="s">
        <v>366</v>
      </c>
      <c r="I223" t="s">
        <v>197</v>
      </c>
      <c r="J223" t="s">
        <v>367</v>
      </c>
      <c r="K223" t="s">
        <v>40</v>
      </c>
      <c r="L223" s="8" t="str">
        <f>mappings[field]&amp;mappings[institution]&amp;mappings[element/field]&amp;mappings[subelement/field(s)]&amp;mappings[constraints]</f>
        <v>rollup_idUNC19.If oclc_number is not set, and 019 has at least 1 $a</v>
      </c>
      <c r="M223" s="8">
        <f>IF(ISNUMBER(MATCH(mappings[mapping_id],issuesmap[mappingID],0)),COUNTIF(issuesmap[mappingID],mappings[mapping_id]),0)</f>
        <v>0</v>
      </c>
      <c r="N223" s="8">
        <f>IF(ISNUMBER(MATCH(mappings[field],issuesfield[field],0)),COUNTIF(issuesfield[field],mappings[field]),0)</f>
        <v>2</v>
      </c>
      <c r="O223" s="8" t="str">
        <f>IF(ISNUMBER(MATCH(mappings[field],fields[argot_field],0)),"y","n")</f>
        <v>y</v>
      </c>
      <c r="P223" s="8" t="s">
        <v>3</v>
      </c>
      <c r="Q223" s="8" t="s">
        <v>3</v>
      </c>
    </row>
    <row r="224" spans="1:17" x14ac:dyDescent="0.25">
      <c r="A224" t="s">
        <v>795</v>
      </c>
      <c r="B224" t="s">
        <v>795</v>
      </c>
      <c r="C224" t="s">
        <v>1</v>
      </c>
      <c r="D224" t="s">
        <v>2</v>
      </c>
      <c r="E224" t="s">
        <v>118</v>
      </c>
      <c r="F224" s="1">
        <v>490</v>
      </c>
      <c r="G224" t="s">
        <v>930</v>
      </c>
      <c r="H224" t="s">
        <v>670</v>
      </c>
      <c r="I224" t="s">
        <v>20</v>
      </c>
      <c r="J224" t="s">
        <v>929</v>
      </c>
      <c r="K224" t="s">
        <v>40</v>
      </c>
      <c r="L224" s="8" t="str">
        <f>mappings[field]&amp;mappings[institution]&amp;mappings[element/field]&amp;mappings[subelement/field(s)]&amp;mappings[constraints]</f>
        <v>series_transcribedGEN490alvx3none</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931</v>
      </c>
      <c r="B225" t="s">
        <v>931</v>
      </c>
      <c r="C225" t="s">
        <v>1</v>
      </c>
      <c r="D225" t="s">
        <v>2</v>
      </c>
      <c r="E225" t="s">
        <v>118</v>
      </c>
      <c r="F225" s="1">
        <v>490</v>
      </c>
      <c r="G225" t="s">
        <v>40</v>
      </c>
      <c r="H225" t="s">
        <v>670</v>
      </c>
      <c r="I225" t="s">
        <v>5</v>
      </c>
      <c r="J225" t="s">
        <v>40</v>
      </c>
      <c r="K225" t="s">
        <v>40</v>
      </c>
      <c r="L225" s="8" t="str">
        <f>mappings[field]&amp;mappings[institution]&amp;mappings[element/field]&amp;mappings[subelement/field(s)]&amp;mappings[constraints]</f>
        <v>series_transcribed_issnGEN490xnone</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632</v>
      </c>
      <c r="B226" t="s">
        <v>632</v>
      </c>
      <c r="C226" t="s">
        <v>1</v>
      </c>
      <c r="D226" t="s">
        <v>2</v>
      </c>
      <c r="E226" t="s">
        <v>118</v>
      </c>
      <c r="F226" s="1">
        <v>563</v>
      </c>
      <c r="G226" t="s">
        <v>638</v>
      </c>
      <c r="H226" t="s">
        <v>80</v>
      </c>
      <c r="I226" t="s">
        <v>80</v>
      </c>
      <c r="J226" t="s">
        <v>80</v>
      </c>
      <c r="K226" t="s">
        <v>80</v>
      </c>
      <c r="L226" s="8" t="str">
        <f>mappings[field]&amp;mappings[institution]&amp;mappings[element/field]&amp;mappings[subelement/field(s)]&amp;mappings[constraints]</f>
        <v>special_binding_descriptionGEN563a3?</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n</v>
      </c>
      <c r="P226" s="8"/>
      <c r="Q226" s="8"/>
    </row>
    <row r="227" spans="1:17" x14ac:dyDescent="0.25">
      <c r="A227" t="s">
        <v>350</v>
      </c>
      <c r="B227" t="s">
        <v>350</v>
      </c>
      <c r="C227" t="s">
        <v>1</v>
      </c>
      <c r="D227" t="s">
        <v>2</v>
      </c>
      <c r="E227" t="s">
        <v>118</v>
      </c>
      <c r="F227" s="1">
        <v>245</v>
      </c>
      <c r="G227" t="s">
        <v>283</v>
      </c>
      <c r="H227" t="s">
        <v>670</v>
      </c>
      <c r="I227" t="s">
        <v>20</v>
      </c>
      <c r="J227" t="s">
        <v>40</v>
      </c>
      <c r="K227" t="s">
        <v>761</v>
      </c>
      <c r="L227" s="8" t="str">
        <f>mappings[field]&amp;mappings[institution]&amp;mappings[element/field]&amp;mappings[subelement/field(s)]&amp;mappings[constraints]</f>
        <v>statement_of_responsibilityGEN245cnone</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t="s">
        <v>3</v>
      </c>
      <c r="Q227" s="8"/>
    </row>
    <row r="228" spans="1:17" x14ac:dyDescent="0.25">
      <c r="A228" t="s">
        <v>595</v>
      </c>
      <c r="B228" t="s">
        <v>595</v>
      </c>
      <c r="C228" t="s">
        <v>1</v>
      </c>
      <c r="D228" t="s">
        <v>2</v>
      </c>
      <c r="E228" t="s">
        <v>118</v>
      </c>
      <c r="F228" s="1">
        <v>600</v>
      </c>
      <c r="G228" t="s">
        <v>3</v>
      </c>
      <c r="H228" t="s">
        <v>4</v>
      </c>
      <c r="I228" t="s">
        <v>5</v>
      </c>
      <c r="J228" t="s">
        <v>6</v>
      </c>
      <c r="K228" t="s">
        <v>6</v>
      </c>
      <c r="L228" t="str">
        <f>mappings[field]&amp;mappings[institution]&amp;mappings[element/field]&amp;mappings[subelement/field(s)]&amp;mappings[constraints]</f>
        <v>subject_chronologicalGEN600yi2=0 OR (i2=7 AND $2=lcsh)</v>
      </c>
      <c r="M228">
        <f>IF(ISNUMBER(MATCH(mappings[mapping_id],issuesmap[mappingID],0)),COUNTIF(issuesmap[mappingID],mappings[mapping_id]),0)</f>
        <v>0</v>
      </c>
      <c r="N228">
        <f>IF(ISNUMBER(MATCH(mappings[field],issuesfield[field],0)),COUNTIF(issuesfield[field],mappings[field]),0)</f>
        <v>1</v>
      </c>
      <c r="O228" s="8" t="str">
        <f>IF(ISNUMBER(MATCH(mappings[field],fields[argot_field],0)),"y","n")</f>
        <v>y</v>
      </c>
      <c r="P228" s="8" t="s">
        <v>3</v>
      </c>
      <c r="Q228" s="8" t="s">
        <v>6</v>
      </c>
    </row>
    <row r="229" spans="1:17" x14ac:dyDescent="0.25">
      <c r="A229" t="s">
        <v>595</v>
      </c>
      <c r="B229" t="s">
        <v>595</v>
      </c>
      <c r="C229" t="s">
        <v>1</v>
      </c>
      <c r="D229" t="s">
        <v>2</v>
      </c>
      <c r="E229" t="s">
        <v>118</v>
      </c>
      <c r="F229" s="1">
        <v>610</v>
      </c>
      <c r="G229" t="s">
        <v>3</v>
      </c>
      <c r="H229" t="s">
        <v>4</v>
      </c>
      <c r="I229" t="s">
        <v>5</v>
      </c>
      <c r="J229" t="s">
        <v>6</v>
      </c>
      <c r="K229" t="s">
        <v>6</v>
      </c>
      <c r="L229" t="str">
        <f>mappings[field]&amp;mappings[institution]&amp;mappings[element/field]&amp;mappings[subelement/field(s)]&amp;mappings[constraints]</f>
        <v>subject_chronologicalGEN610yi2=0 OR (i2=7 AND $2=lcsh)</v>
      </c>
      <c r="M229">
        <f>IF(ISNUMBER(MATCH(mappings[mapping_id],issuesmap[mappingID],0)),COUNTIF(issuesmap[mappingID],mappings[mapping_id]),0)</f>
        <v>0</v>
      </c>
      <c r="N229">
        <f>IF(ISNUMBER(MATCH(mappings[field],issuesfield[field],0)),COUNTIF(issuesfield[field],mappings[field]),0)</f>
        <v>1</v>
      </c>
      <c r="O229" s="8" t="str">
        <f>IF(ISNUMBER(MATCH(mappings[field],fields[argot_field],0)),"y","n")</f>
        <v>y</v>
      </c>
      <c r="P229" s="8" t="s">
        <v>3</v>
      </c>
      <c r="Q229" s="8" t="s">
        <v>6</v>
      </c>
    </row>
    <row r="230" spans="1:17" x14ac:dyDescent="0.25">
      <c r="A230" t="s">
        <v>595</v>
      </c>
      <c r="B230" t="s">
        <v>595</v>
      </c>
      <c r="C230" t="s">
        <v>1</v>
      </c>
      <c r="D230" t="s">
        <v>2</v>
      </c>
      <c r="E230" t="s">
        <v>118</v>
      </c>
      <c r="F230" s="1">
        <v>611</v>
      </c>
      <c r="G230" t="s">
        <v>3</v>
      </c>
      <c r="H230" t="s">
        <v>4</v>
      </c>
      <c r="I230" t="s">
        <v>5</v>
      </c>
      <c r="J230" t="s">
        <v>6</v>
      </c>
      <c r="K230" t="s">
        <v>6</v>
      </c>
      <c r="L230" t="str">
        <f>mappings[field]&amp;mappings[institution]&amp;mappings[element/field]&amp;mappings[subelement/field(s)]&amp;mappings[constraints]</f>
        <v>subject_chronologicalGEN611yi2=0 OR (i2=7 AND $2=lcsh)</v>
      </c>
      <c r="M230">
        <f>IF(ISNUMBER(MATCH(mappings[mapping_id],issuesmap[mappingID],0)),COUNTIF(issuesmap[mappingID],mappings[mapping_id]),0)</f>
        <v>0</v>
      </c>
      <c r="N230">
        <f>IF(ISNUMBER(MATCH(mappings[field],issuesfield[field],0)),COUNTIF(issuesfield[field],mappings[field]),0)</f>
        <v>1</v>
      </c>
      <c r="O230" s="8" t="str">
        <f>IF(ISNUMBER(MATCH(mappings[field],fields[argot_field],0)),"y","n")</f>
        <v>y</v>
      </c>
      <c r="P230" s="8" t="s">
        <v>3</v>
      </c>
      <c r="Q230" s="8" t="s">
        <v>6</v>
      </c>
    </row>
    <row r="231" spans="1:17" x14ac:dyDescent="0.25">
      <c r="A231" t="s">
        <v>595</v>
      </c>
      <c r="B231" t="s">
        <v>595</v>
      </c>
      <c r="C231" t="s">
        <v>1</v>
      </c>
      <c r="D231" t="s">
        <v>2</v>
      </c>
      <c r="E231" t="s">
        <v>118</v>
      </c>
      <c r="F231" s="1">
        <v>630</v>
      </c>
      <c r="G231" t="s">
        <v>3</v>
      </c>
      <c r="H231" t="s">
        <v>4</v>
      </c>
      <c r="I231" t="s">
        <v>5</v>
      </c>
      <c r="J231" t="s">
        <v>6</v>
      </c>
      <c r="K231" t="s">
        <v>6</v>
      </c>
      <c r="L231" t="str">
        <f>mappings[field]&amp;mappings[institution]&amp;mappings[element/field]&amp;mappings[subelement/field(s)]&amp;mappings[constraints]</f>
        <v>subject_chronologicalGEN630yi2=0 OR (i2=7 AND $2=lcsh)</v>
      </c>
      <c r="M231">
        <f>IF(ISNUMBER(MATCH(mappings[mapping_id],issuesmap[mappingID],0)),COUNTIF(issuesmap[mappingID],mappings[mapping_id]),0)</f>
        <v>0</v>
      </c>
      <c r="N231">
        <f>IF(ISNUMBER(MATCH(mappings[field],issuesfield[field],0)),COUNTIF(issuesfield[field],mappings[field]),0)</f>
        <v>1</v>
      </c>
      <c r="O231" s="8" t="str">
        <f>IF(ISNUMBER(MATCH(mappings[field],fields[argot_field],0)),"y","n")</f>
        <v>y</v>
      </c>
      <c r="P231" s="8" t="s">
        <v>3</v>
      </c>
      <c r="Q231" s="8" t="s">
        <v>6</v>
      </c>
    </row>
    <row r="232" spans="1:17" x14ac:dyDescent="0.25">
      <c r="A232" t="s">
        <v>595</v>
      </c>
      <c r="B232" t="s">
        <v>595</v>
      </c>
      <c r="C232" t="s">
        <v>1</v>
      </c>
      <c r="D232" t="s">
        <v>3</v>
      </c>
      <c r="E232" t="s">
        <v>118</v>
      </c>
      <c r="F232" s="1">
        <v>648</v>
      </c>
      <c r="G232" t="s">
        <v>7</v>
      </c>
      <c r="H232" t="s">
        <v>8</v>
      </c>
      <c r="I232" t="s">
        <v>5</v>
      </c>
      <c r="J232" t="s">
        <v>6</v>
      </c>
      <c r="K232" t="s">
        <v>9</v>
      </c>
      <c r="L232" t="str">
        <f>mappings[field]&amp;mappings[institution]&amp;mappings[element/field]&amp;mappings[subelement/field(s)]&amp;mappings[constraints]</f>
        <v>subject_chronologicalGEN648ai2=0 OR (i2=7 AND $2=~/lcsh|fast/)</v>
      </c>
      <c r="M232">
        <f>IF(ISNUMBER(MATCH(mappings[mapping_id],issuesmap[mappingID],0)),COUNTIF(issuesmap[mappingID],mappings[mapping_id]),0)</f>
        <v>0</v>
      </c>
      <c r="N232">
        <f>IF(ISNUMBER(MATCH(mappings[field],issuesfield[field],0)),COUNTIF(issuesfield[field],mappings[field]),0)</f>
        <v>1</v>
      </c>
      <c r="O232" s="8" t="str">
        <f>IF(ISNUMBER(MATCH(mappings[field],fields[argot_field],0)),"y","n")</f>
        <v>y</v>
      </c>
      <c r="P232" s="8" t="s">
        <v>3</v>
      </c>
      <c r="Q232" s="8" t="s">
        <v>6</v>
      </c>
    </row>
    <row r="233" spans="1:17" x14ac:dyDescent="0.25">
      <c r="A233" t="s">
        <v>595</v>
      </c>
      <c r="B233" t="s">
        <v>595</v>
      </c>
      <c r="C233" t="s">
        <v>1</v>
      </c>
      <c r="D233" t="s">
        <v>2</v>
      </c>
      <c r="E233" t="s">
        <v>118</v>
      </c>
      <c r="F233" s="1">
        <v>650</v>
      </c>
      <c r="G233" t="s">
        <v>3</v>
      </c>
      <c r="H233" t="s">
        <v>4</v>
      </c>
      <c r="I233" t="s">
        <v>5</v>
      </c>
      <c r="J233" t="s">
        <v>6</v>
      </c>
      <c r="K233" t="s">
        <v>6</v>
      </c>
      <c r="L233" t="str">
        <f>mappings[field]&amp;mappings[institution]&amp;mappings[element/field]&amp;mappings[subelement/field(s)]&amp;mappings[constraints]</f>
        <v>subject_chronologicalGEN650yi2=0 OR (i2=7 AND $2=lcsh)</v>
      </c>
      <c r="M233">
        <f>IF(ISNUMBER(MATCH(mappings[mapping_id],issuesmap[mappingID],0)),COUNTIF(issuesmap[mappingID],mappings[mapping_id]),0)</f>
        <v>0</v>
      </c>
      <c r="N233">
        <f>IF(ISNUMBER(MATCH(mappings[field],issuesfield[field],0)),COUNTIF(issuesfield[field],mappings[field]),0)</f>
        <v>1</v>
      </c>
      <c r="O233" s="8" t="str">
        <f>IF(ISNUMBER(MATCH(mappings[field],fields[argot_field],0)),"y","n")</f>
        <v>y</v>
      </c>
      <c r="P233" s="8" t="s">
        <v>3</v>
      </c>
      <c r="Q233" s="8" t="s">
        <v>6</v>
      </c>
    </row>
    <row r="234" spans="1:17" x14ac:dyDescent="0.25">
      <c r="A234" t="s">
        <v>595</v>
      </c>
      <c r="B234" t="s">
        <v>595</v>
      </c>
      <c r="C234" t="s">
        <v>1</v>
      </c>
      <c r="D234" t="s">
        <v>2</v>
      </c>
      <c r="E234" t="s">
        <v>118</v>
      </c>
      <c r="F234" s="1">
        <v>651</v>
      </c>
      <c r="G234" t="s">
        <v>3</v>
      </c>
      <c r="H234" t="s">
        <v>4</v>
      </c>
      <c r="I234" t="s">
        <v>5</v>
      </c>
      <c r="J234" t="s">
        <v>6</v>
      </c>
      <c r="K234" t="s">
        <v>6</v>
      </c>
      <c r="L234" t="str">
        <f>mappings[field]&amp;mappings[institution]&amp;mappings[element/field]&amp;mappings[subelement/field(s)]&amp;mappings[constraints]</f>
        <v>subject_chronologicalGEN651yi2=0 OR (i2=7 AND $2=lcsh)</v>
      </c>
      <c r="M234">
        <f>IF(ISNUMBER(MATCH(mappings[mapping_id],issuesmap[mappingID],0)),COUNTIF(issuesmap[mappingID],mappings[mapping_id]),0)</f>
        <v>0</v>
      </c>
      <c r="N234">
        <f>IF(ISNUMBER(MATCH(mappings[field],issuesfield[field],0)),COUNTIF(issuesfield[field],mappings[field]),0)</f>
        <v>1</v>
      </c>
      <c r="O234" s="8" t="str">
        <f>IF(ISNUMBER(MATCH(mappings[field],fields[argot_field],0)),"y","n")</f>
        <v>y</v>
      </c>
      <c r="P234" s="8" t="s">
        <v>3</v>
      </c>
      <c r="Q234" s="8" t="s">
        <v>6</v>
      </c>
    </row>
    <row r="235" spans="1:17" x14ac:dyDescent="0.25">
      <c r="A235" t="s">
        <v>595</v>
      </c>
      <c r="B235" t="s">
        <v>595</v>
      </c>
      <c r="C235" t="s">
        <v>1</v>
      </c>
      <c r="D235" t="s">
        <v>2</v>
      </c>
      <c r="E235" t="s">
        <v>118</v>
      </c>
      <c r="F235" s="1">
        <v>655</v>
      </c>
      <c r="G235" t="s">
        <v>3</v>
      </c>
      <c r="H235" t="s">
        <v>4</v>
      </c>
      <c r="I235" t="s">
        <v>5</v>
      </c>
      <c r="J235" t="s">
        <v>6</v>
      </c>
      <c r="K235" t="s">
        <v>6</v>
      </c>
      <c r="L235" t="str">
        <f>mappings[field]&amp;mappings[institution]&amp;mappings[element/field]&amp;mappings[subelement/field(s)]&amp;mappings[constraints]</f>
        <v>subject_chronologicalGEN655yi2=0 OR (i2=7 AND $2=lcsh)</v>
      </c>
      <c r="M235">
        <f>IF(ISNUMBER(MATCH(mappings[mapping_id],issuesmap[mappingID],0)),COUNTIF(issuesmap[mappingID],mappings[mapping_id]),0)</f>
        <v>0</v>
      </c>
      <c r="N235">
        <f>IF(ISNUMBER(MATCH(mappings[field],issuesfield[field],0)),COUNTIF(issuesfield[field],mappings[field]),0)</f>
        <v>1</v>
      </c>
      <c r="O235" s="8" t="str">
        <f>IF(ISNUMBER(MATCH(mappings[field],fields[argot_field],0)),"y","n")</f>
        <v>y</v>
      </c>
      <c r="P235" s="8" t="s">
        <v>3</v>
      </c>
      <c r="Q235" s="8" t="s">
        <v>6</v>
      </c>
    </row>
    <row r="236" spans="1:17" x14ac:dyDescent="0.25">
      <c r="A236" t="s">
        <v>594</v>
      </c>
      <c r="B236" t="s">
        <v>594</v>
      </c>
      <c r="C236" t="s">
        <v>1</v>
      </c>
      <c r="D236" t="s">
        <v>2</v>
      </c>
      <c r="E236" t="s">
        <v>118</v>
      </c>
      <c r="F236" s="1">
        <v>6</v>
      </c>
      <c r="G236">
        <v>16</v>
      </c>
      <c r="H236" t="s">
        <v>11</v>
      </c>
      <c r="I236" t="s">
        <v>5</v>
      </c>
      <c r="J236" t="s">
        <v>14</v>
      </c>
      <c r="K236" t="s">
        <v>6</v>
      </c>
      <c r="L236" t="str">
        <f>mappings[field]&amp;mappings[institution]&amp;mappings[element/field]&amp;mappings[subelement/field(s)]&amp;mappings[constraints]</f>
        <v>subject_genreGEN616LDR/06 = a AND LDR/07 =~ [acdm] AND 006/00 =~ [at]</v>
      </c>
      <c r="M236">
        <f>IF(ISNUMBER(MATCH(mappings[mapping_id],issuesmap[mappingID],0)),COUNTIF(issuesmap[mappingID],mappings[mapping_id]),0)</f>
        <v>0</v>
      </c>
      <c r="N236">
        <f>IF(ISNUMBER(MATCH(mappings[field],issuesfield[field],0)),COUNTIF(issuesfield[field],mappings[field]),0)</f>
        <v>3</v>
      </c>
      <c r="O236" s="8" t="str">
        <f>IF(ISNUMBER(MATCH(mappings[field],fields[argot_field],0)),"y","n")</f>
        <v>y</v>
      </c>
      <c r="P236" s="8" t="s">
        <v>3</v>
      </c>
      <c r="Q236" s="8" t="s">
        <v>6</v>
      </c>
    </row>
    <row r="237" spans="1:17" x14ac:dyDescent="0.25">
      <c r="A237" t="s">
        <v>594</v>
      </c>
      <c r="B237" t="s">
        <v>594</v>
      </c>
      <c r="C237" t="s">
        <v>1</v>
      </c>
      <c r="D237" t="s">
        <v>2</v>
      </c>
      <c r="E237" t="s">
        <v>118</v>
      </c>
      <c r="F237" s="1">
        <v>6</v>
      </c>
      <c r="G237">
        <v>17</v>
      </c>
      <c r="H237" t="s">
        <v>11</v>
      </c>
      <c r="I237" t="s">
        <v>5</v>
      </c>
      <c r="J237" t="s">
        <v>12</v>
      </c>
      <c r="K237" t="s">
        <v>13</v>
      </c>
      <c r="L237" t="str">
        <f>mappings[field]&amp;mappings[institution]&amp;mappings[element/field]&amp;mappings[subelement/field(s)]&amp;mappings[constraints]</f>
        <v>subject_genreGEN617LDR/06 = a AND LDR/07 =~ [acdm] AND 006/00 =~ [at]</v>
      </c>
      <c r="M237">
        <f>IF(ISNUMBER(MATCH(mappings[mapping_id],issuesmap[mappingID],0)),COUNTIF(issuesmap[mappingID],mappings[mapping_id]),0)</f>
        <v>0</v>
      </c>
      <c r="N237">
        <f>IF(ISNUMBER(MATCH(mappings[field],issuesfield[field],0)),COUNTIF(issuesfield[field],mappings[field]),0)</f>
        <v>3</v>
      </c>
      <c r="O237" s="8" t="str">
        <f>IF(ISNUMBER(MATCH(mappings[field],fields[argot_field],0)),"y","n")</f>
        <v>y</v>
      </c>
      <c r="P237" s="8" t="s">
        <v>3</v>
      </c>
      <c r="Q237" s="8" t="s">
        <v>6</v>
      </c>
    </row>
    <row r="238" spans="1:17" x14ac:dyDescent="0.25">
      <c r="A238" t="s">
        <v>594</v>
      </c>
      <c r="B238" t="s">
        <v>594</v>
      </c>
      <c r="C238" t="s">
        <v>1</v>
      </c>
      <c r="D238" t="s">
        <v>2</v>
      </c>
      <c r="E238" t="s">
        <v>118</v>
      </c>
      <c r="F238" s="1">
        <v>8</v>
      </c>
      <c r="G238">
        <v>33</v>
      </c>
      <c r="H238" t="s">
        <v>15</v>
      </c>
      <c r="I238" t="s">
        <v>5</v>
      </c>
      <c r="J238" t="s">
        <v>14</v>
      </c>
      <c r="K238" t="s">
        <v>6</v>
      </c>
      <c r="L238" t="str">
        <f>mappings[field]&amp;mappings[institution]&amp;mappings[element/field]&amp;mappings[subelement/field(s)]&amp;mappings[constraints]</f>
        <v>subject_genreGEN833LDR/06 = a AND LDR/07 =~ [acdm]</v>
      </c>
      <c r="M238">
        <f>IF(ISNUMBER(MATCH(mappings[mapping_id],issuesmap[mappingID],0)),COUNTIF(issuesmap[mappingID],mappings[mapping_id]),0)</f>
        <v>0</v>
      </c>
      <c r="N238">
        <f>IF(ISNUMBER(MATCH(mappings[field],issuesfield[field],0)),COUNTIF(issuesfield[field],mappings[field]),0)</f>
        <v>3</v>
      </c>
      <c r="O238" s="8" t="str">
        <f>IF(ISNUMBER(MATCH(mappings[field],fields[argot_field],0)),"y","n")</f>
        <v>y</v>
      </c>
      <c r="P238" s="8" t="s">
        <v>3</v>
      </c>
      <c r="Q238" s="8" t="s">
        <v>6</v>
      </c>
    </row>
    <row r="239" spans="1:17" x14ac:dyDescent="0.25">
      <c r="A239" t="s">
        <v>594</v>
      </c>
      <c r="B239" t="s">
        <v>594</v>
      </c>
      <c r="C239" t="s">
        <v>1</v>
      </c>
      <c r="D239" t="s">
        <v>2</v>
      </c>
      <c r="E239" t="s">
        <v>118</v>
      </c>
      <c r="F239" s="1">
        <v>8</v>
      </c>
      <c r="G239">
        <v>34</v>
      </c>
      <c r="H239" t="s">
        <v>15</v>
      </c>
      <c r="I239" t="s">
        <v>5</v>
      </c>
      <c r="J239" t="s">
        <v>12</v>
      </c>
      <c r="K239" t="s">
        <v>13</v>
      </c>
      <c r="L239" t="str">
        <f>mappings[field]&amp;mappings[institution]&amp;mappings[element/field]&amp;mappings[subelement/field(s)]&amp;mappings[constraints]</f>
        <v>subject_genreGEN834LDR/06 = a AND LDR/07 =~ [acdm]</v>
      </c>
      <c r="M239">
        <f>IF(ISNUMBER(MATCH(mappings[mapping_id],issuesmap[mappingID],0)),COUNTIF(issuesmap[mappingID],mappings[mapping_id]),0)</f>
        <v>0</v>
      </c>
      <c r="N239">
        <f>IF(ISNUMBER(MATCH(mappings[field],issuesfield[field],0)),COUNTIF(issuesfield[field],mappings[field]),0)</f>
        <v>3</v>
      </c>
      <c r="O239" s="8" t="str">
        <f>IF(ISNUMBER(MATCH(mappings[field],fields[argot_field],0)),"y","n")</f>
        <v>y</v>
      </c>
      <c r="P239" s="8" t="s">
        <v>3</v>
      </c>
      <c r="Q239" s="8" t="s">
        <v>6</v>
      </c>
    </row>
    <row r="240" spans="1:17" x14ac:dyDescent="0.25">
      <c r="A240" t="s">
        <v>594</v>
      </c>
      <c r="B240" t="s">
        <v>594</v>
      </c>
      <c r="C240" t="s">
        <v>1</v>
      </c>
      <c r="D240" t="s">
        <v>3</v>
      </c>
      <c r="E240" t="s">
        <v>118</v>
      </c>
      <c r="F240" s="1">
        <v>382</v>
      </c>
      <c r="L240" s="8" t="str">
        <f>mappings[field]&amp;mappings[institution]&amp;mappings[element/field]&amp;mappings[subelement/field(s)]&amp;mappings[constraints]</f>
        <v>subject_genreGEN382</v>
      </c>
      <c r="M240" s="8">
        <f>IF(ISNUMBER(MATCH(mappings[mapping_id],issuesmap[mappingID],0)),COUNTIF(issuesmap[mappingID],mappings[mapping_id]),0)</f>
        <v>0</v>
      </c>
      <c r="N240" s="8">
        <f>IF(ISNUMBER(MATCH(mappings[field],issuesfield[field],0)),COUNTIF(issuesfield[field],mappings[field]),0)</f>
        <v>3</v>
      </c>
      <c r="O240" s="8" t="str">
        <f>IF(ISNUMBER(MATCH(mappings[field],fields[argot_field],0)),"y","n")</f>
        <v>y</v>
      </c>
      <c r="P240" s="8"/>
      <c r="Q240" s="8"/>
    </row>
    <row r="241" spans="1:17" x14ac:dyDescent="0.25">
      <c r="A241" t="s">
        <v>594</v>
      </c>
      <c r="B241" t="s">
        <v>594</v>
      </c>
      <c r="C241" t="s">
        <v>1</v>
      </c>
      <c r="D241" t="s">
        <v>2</v>
      </c>
      <c r="E241" t="s">
        <v>118</v>
      </c>
      <c r="F241" s="1">
        <v>567</v>
      </c>
      <c r="G241" t="s">
        <v>143</v>
      </c>
      <c r="H241" t="s">
        <v>670</v>
      </c>
      <c r="I241" t="s">
        <v>5</v>
      </c>
      <c r="J241" t="s">
        <v>40</v>
      </c>
      <c r="K241" t="s">
        <v>40</v>
      </c>
      <c r="L241" s="8" t="str">
        <f>mappings[field]&amp;mappings[institution]&amp;mappings[element/field]&amp;mappings[subelement/field(s)]&amp;mappings[constraints]</f>
        <v>subject_genreGEN567bnone</v>
      </c>
      <c r="M241" s="8">
        <f>IF(ISNUMBER(MATCH(mappings[mapping_id],issuesmap[mappingID],0)),COUNTIF(issuesmap[mappingID],mappings[mapping_id]),0)</f>
        <v>0</v>
      </c>
      <c r="N241" s="8">
        <f>IF(ISNUMBER(MATCH(mappings[field],issuesfield[field],0)),COUNTIF(issuesfield[field],mappings[field]),0)</f>
        <v>3</v>
      </c>
      <c r="O241" s="8" t="str">
        <f>IF(ISNUMBER(MATCH(mappings[field],fields[argot_field],0)),"y","n")</f>
        <v>y</v>
      </c>
      <c r="P241" s="8" t="s">
        <v>2</v>
      </c>
      <c r="Q241" s="8" t="s">
        <v>2</v>
      </c>
    </row>
    <row r="242" spans="1:17" x14ac:dyDescent="0.25">
      <c r="A242" t="s">
        <v>594</v>
      </c>
      <c r="B242" t="s">
        <v>594</v>
      </c>
      <c r="C242" t="s">
        <v>1</v>
      </c>
      <c r="D242" t="s">
        <v>2</v>
      </c>
      <c r="E242" t="s">
        <v>118</v>
      </c>
      <c r="F242" s="1">
        <v>600</v>
      </c>
      <c r="G242" t="s">
        <v>16</v>
      </c>
      <c r="H242" t="s">
        <v>4</v>
      </c>
      <c r="I242" t="s">
        <v>5</v>
      </c>
      <c r="J242" t="s">
        <v>6</v>
      </c>
      <c r="K242" t="s">
        <v>6</v>
      </c>
      <c r="L242" t="str">
        <f>mappings[field]&amp;mappings[institution]&amp;mappings[element/field]&amp;mappings[subelement/field(s)]&amp;mappings[constraints]</f>
        <v>subject_genreGEN600vi2=0 OR (i2=7 AND $2=lcsh)</v>
      </c>
      <c r="M242">
        <f>IF(ISNUMBER(MATCH(mappings[mapping_id],issuesmap[mappingID],0)),COUNTIF(issuesmap[mappingID],mappings[mapping_id]),0)</f>
        <v>0</v>
      </c>
      <c r="N242">
        <f>IF(ISNUMBER(MATCH(mappings[field],issuesfield[field],0)),COUNTIF(issuesfield[field],mappings[field]),0)</f>
        <v>3</v>
      </c>
      <c r="O242" s="8" t="str">
        <f>IF(ISNUMBER(MATCH(mappings[field],fields[argot_field],0)),"y","n")</f>
        <v>y</v>
      </c>
      <c r="P242" s="8" t="s">
        <v>3</v>
      </c>
      <c r="Q242" s="8" t="s">
        <v>6</v>
      </c>
    </row>
    <row r="243" spans="1:17" x14ac:dyDescent="0.25">
      <c r="A243" t="s">
        <v>594</v>
      </c>
      <c r="B243" t="s">
        <v>594</v>
      </c>
      <c r="C243" t="s">
        <v>1</v>
      </c>
      <c r="D243" t="s">
        <v>2</v>
      </c>
      <c r="E243" t="s">
        <v>118</v>
      </c>
      <c r="F243" s="1">
        <v>610</v>
      </c>
      <c r="G243" t="s">
        <v>16</v>
      </c>
      <c r="H243" t="s">
        <v>4</v>
      </c>
      <c r="I243" t="s">
        <v>5</v>
      </c>
      <c r="J243" t="s">
        <v>6</v>
      </c>
      <c r="K243" t="s">
        <v>6</v>
      </c>
      <c r="L243" t="str">
        <f>mappings[field]&amp;mappings[institution]&amp;mappings[element/field]&amp;mappings[subelement/field(s)]&amp;mappings[constraints]</f>
        <v>subject_genreGEN610vi2=0 OR (i2=7 AND $2=lcsh)</v>
      </c>
      <c r="M243">
        <f>IF(ISNUMBER(MATCH(mappings[mapping_id],issuesmap[mappingID],0)),COUNTIF(issuesmap[mappingID],mappings[mapping_id]),0)</f>
        <v>0</v>
      </c>
      <c r="N243">
        <f>IF(ISNUMBER(MATCH(mappings[field],issuesfield[field],0)),COUNTIF(issuesfield[field],mappings[field]),0)</f>
        <v>3</v>
      </c>
      <c r="O243" s="8" t="str">
        <f>IF(ISNUMBER(MATCH(mappings[field],fields[argot_field],0)),"y","n")</f>
        <v>y</v>
      </c>
      <c r="P243" s="8" t="s">
        <v>3</v>
      </c>
      <c r="Q243" s="8" t="s">
        <v>6</v>
      </c>
    </row>
    <row r="244" spans="1:17" x14ac:dyDescent="0.25">
      <c r="A244" t="s">
        <v>594</v>
      </c>
      <c r="B244" t="s">
        <v>594</v>
      </c>
      <c r="C244" t="s">
        <v>1</v>
      </c>
      <c r="D244" t="s">
        <v>2</v>
      </c>
      <c r="E244" t="s">
        <v>118</v>
      </c>
      <c r="F244" s="1">
        <v>611</v>
      </c>
      <c r="G244" t="s">
        <v>16</v>
      </c>
      <c r="H244" t="s">
        <v>4</v>
      </c>
      <c r="I244" t="s">
        <v>5</v>
      </c>
      <c r="J244" t="s">
        <v>6</v>
      </c>
      <c r="K244" t="s">
        <v>6</v>
      </c>
      <c r="L244" t="str">
        <f>mappings[field]&amp;mappings[institution]&amp;mappings[element/field]&amp;mappings[subelement/field(s)]&amp;mappings[constraints]</f>
        <v>subject_genreGEN611vi2=0 OR (i2=7 AND $2=lcsh)</v>
      </c>
      <c r="M244">
        <f>IF(ISNUMBER(MATCH(mappings[mapping_id],issuesmap[mappingID],0)),COUNTIF(issuesmap[mappingID],mappings[mapping_id]),0)</f>
        <v>0</v>
      </c>
      <c r="N244">
        <f>IF(ISNUMBER(MATCH(mappings[field],issuesfield[field],0)),COUNTIF(issuesfield[field],mappings[field]),0)</f>
        <v>3</v>
      </c>
      <c r="O244" s="8" t="str">
        <f>IF(ISNUMBER(MATCH(mappings[field],fields[argot_field],0)),"y","n")</f>
        <v>y</v>
      </c>
      <c r="P244" s="8" t="s">
        <v>3</v>
      </c>
      <c r="Q244" s="8" t="s">
        <v>6</v>
      </c>
    </row>
    <row r="245" spans="1:17" x14ac:dyDescent="0.25">
      <c r="A245" t="s">
        <v>594</v>
      </c>
      <c r="B245" t="s">
        <v>594</v>
      </c>
      <c r="C245" t="s">
        <v>1</v>
      </c>
      <c r="D245" t="s">
        <v>2</v>
      </c>
      <c r="E245" t="s">
        <v>118</v>
      </c>
      <c r="F245" s="1">
        <v>630</v>
      </c>
      <c r="G245" t="s">
        <v>16</v>
      </c>
      <c r="H245" t="s">
        <v>4</v>
      </c>
      <c r="I245" t="s">
        <v>5</v>
      </c>
      <c r="J245" t="s">
        <v>6</v>
      </c>
      <c r="K245" t="s">
        <v>6</v>
      </c>
      <c r="L245" t="str">
        <f>mappings[field]&amp;mappings[institution]&amp;mappings[element/field]&amp;mappings[subelement/field(s)]&amp;mappings[constraints]</f>
        <v>subject_genreGEN630vi2=0 OR (i2=7 AND $2=lcsh)</v>
      </c>
      <c r="M245">
        <f>IF(ISNUMBER(MATCH(mappings[mapping_id],issuesmap[mappingID],0)),COUNTIF(issuesmap[mappingID],mappings[mapping_id]),0)</f>
        <v>0</v>
      </c>
      <c r="N245">
        <f>IF(ISNUMBER(MATCH(mappings[field],issuesfield[field],0)),COUNTIF(issuesfield[field],mappings[field]),0)</f>
        <v>3</v>
      </c>
      <c r="O245" s="8" t="str">
        <f>IF(ISNUMBER(MATCH(mappings[field],fields[argot_field],0)),"y","n")</f>
        <v>y</v>
      </c>
      <c r="P245" s="8" t="s">
        <v>3</v>
      </c>
      <c r="Q245" s="8" t="s">
        <v>6</v>
      </c>
    </row>
    <row r="246" spans="1:17" x14ac:dyDescent="0.25">
      <c r="A246" t="s">
        <v>594</v>
      </c>
      <c r="B246" t="s">
        <v>594</v>
      </c>
      <c r="C246" t="s">
        <v>1</v>
      </c>
      <c r="D246" t="s">
        <v>3</v>
      </c>
      <c r="E246" t="s">
        <v>118</v>
      </c>
      <c r="F246" s="1">
        <v>647</v>
      </c>
      <c r="G246" t="s">
        <v>16</v>
      </c>
      <c r="H246" t="s">
        <v>4</v>
      </c>
      <c r="I246" t="s">
        <v>5</v>
      </c>
      <c r="J246" t="s">
        <v>6</v>
      </c>
      <c r="K246" t="s">
        <v>17</v>
      </c>
      <c r="L246" t="str">
        <f>mappings[field]&amp;mappings[institution]&amp;mappings[element/field]&amp;mappings[subelement/field(s)]&amp;mappings[constraints]</f>
        <v>subject_genreGEN647vi2=0 OR (i2=7 AND $2=lcsh)</v>
      </c>
      <c r="M246">
        <f>IF(ISNUMBER(MATCH(mappings[mapping_id],issuesmap[mappingID],0)),COUNTIF(issuesmap[mappingID],mappings[mapping_id]),0)</f>
        <v>0</v>
      </c>
      <c r="N246">
        <f>IF(ISNUMBER(MATCH(mappings[field],issuesfield[field],0)),COUNTIF(issuesfield[field],mappings[field]),0)</f>
        <v>3</v>
      </c>
      <c r="O246" s="8" t="str">
        <f>IF(ISNUMBER(MATCH(mappings[field],fields[argot_field],0)),"y","n")</f>
        <v>y</v>
      </c>
      <c r="P246" s="8" t="s">
        <v>3</v>
      </c>
      <c r="Q246" s="8" t="s">
        <v>6</v>
      </c>
    </row>
    <row r="247" spans="1:17" x14ac:dyDescent="0.25">
      <c r="A247" t="s">
        <v>594</v>
      </c>
      <c r="B247" t="s">
        <v>594</v>
      </c>
      <c r="C247" t="s">
        <v>1</v>
      </c>
      <c r="D247" t="s">
        <v>3</v>
      </c>
      <c r="E247" t="s">
        <v>118</v>
      </c>
      <c r="F247" s="1">
        <v>648</v>
      </c>
      <c r="G247" t="s">
        <v>16</v>
      </c>
      <c r="H247" t="s">
        <v>4</v>
      </c>
      <c r="I247" t="s">
        <v>5</v>
      </c>
      <c r="J247" t="s">
        <v>6</v>
      </c>
      <c r="K247" t="s">
        <v>18</v>
      </c>
      <c r="L247" t="str">
        <f>mappings[field]&amp;mappings[institution]&amp;mappings[element/field]&amp;mappings[subelement/field(s)]&amp;mappings[constraints]</f>
        <v>subject_genreGEN648vi2=0 OR (i2=7 AND $2=lcsh)</v>
      </c>
      <c r="M247">
        <f>IF(ISNUMBER(MATCH(mappings[mapping_id],issuesmap[mappingID],0)),COUNTIF(issuesmap[mappingID],mappings[mapping_id]),0)</f>
        <v>0</v>
      </c>
      <c r="N247">
        <f>IF(ISNUMBER(MATCH(mappings[field],issuesfield[field],0)),COUNTIF(issuesfield[field],mappings[field]),0)</f>
        <v>3</v>
      </c>
      <c r="O247" s="8" t="str">
        <f>IF(ISNUMBER(MATCH(mappings[field],fields[argot_field],0)),"y","n")</f>
        <v>y</v>
      </c>
      <c r="P247" s="8" t="s">
        <v>3</v>
      </c>
      <c r="Q247" s="8" t="s">
        <v>6</v>
      </c>
    </row>
    <row r="248" spans="1:17" x14ac:dyDescent="0.25">
      <c r="A248" t="s">
        <v>594</v>
      </c>
      <c r="B248" t="s">
        <v>594</v>
      </c>
      <c r="C248" t="s">
        <v>1</v>
      </c>
      <c r="D248" t="s">
        <v>2</v>
      </c>
      <c r="E248" t="s">
        <v>118</v>
      </c>
      <c r="F248" s="1">
        <v>650</v>
      </c>
      <c r="G248" t="s">
        <v>16</v>
      </c>
      <c r="H248" t="s">
        <v>4</v>
      </c>
      <c r="I248" t="s">
        <v>5</v>
      </c>
      <c r="J248" t="s">
        <v>6</v>
      </c>
      <c r="K248" t="s">
        <v>6</v>
      </c>
      <c r="L248" t="str">
        <f>mappings[field]&amp;mappings[institution]&amp;mappings[element/field]&amp;mappings[subelement/field(s)]&amp;mappings[constraints]</f>
        <v>subject_genreGEN650vi2=0 OR (i2=7 AND $2=lcsh)</v>
      </c>
      <c r="M248">
        <f>IF(ISNUMBER(MATCH(mappings[mapping_id],issuesmap[mappingID],0)),COUNTIF(issuesmap[mappingID],mappings[mapping_id]),0)</f>
        <v>0</v>
      </c>
      <c r="N248">
        <f>IF(ISNUMBER(MATCH(mappings[field],issuesfield[field],0)),COUNTIF(issuesfield[field],mappings[field]),0)</f>
        <v>3</v>
      </c>
      <c r="O248" s="8" t="str">
        <f>IF(ISNUMBER(MATCH(mappings[field],fields[argot_field],0)),"y","n")</f>
        <v>y</v>
      </c>
      <c r="P248" s="8" t="s">
        <v>3</v>
      </c>
      <c r="Q248" s="8" t="s">
        <v>6</v>
      </c>
    </row>
    <row r="249" spans="1:17" x14ac:dyDescent="0.25">
      <c r="A249" t="s">
        <v>594</v>
      </c>
      <c r="B249" t="s">
        <v>594</v>
      </c>
      <c r="C249" t="s">
        <v>1</v>
      </c>
      <c r="D249" t="s">
        <v>2</v>
      </c>
      <c r="E249" t="s">
        <v>118</v>
      </c>
      <c r="F249" s="1">
        <v>651</v>
      </c>
      <c r="G249" t="s">
        <v>16</v>
      </c>
      <c r="H249" t="s">
        <v>4</v>
      </c>
      <c r="I249" t="s">
        <v>5</v>
      </c>
      <c r="J249" t="s">
        <v>6</v>
      </c>
      <c r="K249" t="s">
        <v>6</v>
      </c>
      <c r="L249" t="str">
        <f>mappings[field]&amp;mappings[institution]&amp;mappings[element/field]&amp;mappings[subelement/field(s)]&amp;mappings[constraints]</f>
        <v>subject_genreGEN651vi2=0 OR (i2=7 AND $2=lcsh)</v>
      </c>
      <c r="M249">
        <f>IF(ISNUMBER(MATCH(mappings[mapping_id],issuesmap[mappingID],0)),COUNTIF(issuesmap[mappingID],mappings[mapping_id]),0)</f>
        <v>0</v>
      </c>
      <c r="N249">
        <f>IF(ISNUMBER(MATCH(mappings[field],issuesfield[field],0)),COUNTIF(issuesfield[field],mappings[field]),0)</f>
        <v>3</v>
      </c>
      <c r="O249" s="8" t="str">
        <f>IF(ISNUMBER(MATCH(mappings[field],fields[argot_field],0)),"y","n")</f>
        <v>y</v>
      </c>
      <c r="P249" s="8" t="s">
        <v>3</v>
      </c>
      <c r="Q249" s="8" t="s">
        <v>6</v>
      </c>
    </row>
    <row r="250" spans="1:17" x14ac:dyDescent="0.25">
      <c r="A250" t="s">
        <v>594</v>
      </c>
      <c r="B250" t="s">
        <v>594</v>
      </c>
      <c r="C250" t="s">
        <v>1</v>
      </c>
      <c r="D250" t="s">
        <v>3</v>
      </c>
      <c r="E250" t="s">
        <v>118</v>
      </c>
      <c r="F250" s="1">
        <v>655</v>
      </c>
      <c r="G250" t="s">
        <v>19</v>
      </c>
      <c r="H250" t="s">
        <v>4</v>
      </c>
      <c r="I250" t="s">
        <v>20</v>
      </c>
      <c r="J250" t="s">
        <v>21</v>
      </c>
      <c r="K250" t="s">
        <v>22</v>
      </c>
      <c r="L250" t="str">
        <f>mappings[field]&amp;mappings[institution]&amp;mappings[element/field]&amp;mappings[subelement/field(s)]&amp;mappings[constraints]</f>
        <v>subject_genreGEN655axi2=0 OR (i2=7 AND $2=lcsh)</v>
      </c>
      <c r="M250">
        <f>IF(ISNUMBER(MATCH(mappings[mapping_id],issuesmap[mappingID],0)),COUNTIF(issuesmap[mappingID],mappings[mapping_id]),0)</f>
        <v>0</v>
      </c>
      <c r="N250">
        <f>IF(ISNUMBER(MATCH(mappings[field],issuesfield[field],0)),COUNTIF(issuesfield[field],mappings[field]),0)</f>
        <v>3</v>
      </c>
      <c r="O250" s="8" t="str">
        <f>IF(ISNUMBER(MATCH(mappings[field],fields[argot_field],0)),"y","n")</f>
        <v>y</v>
      </c>
      <c r="P250" s="8" t="s">
        <v>3</v>
      </c>
      <c r="Q250" s="8" t="s">
        <v>6</v>
      </c>
    </row>
    <row r="251" spans="1:17" x14ac:dyDescent="0.25">
      <c r="A251" t="s">
        <v>594</v>
      </c>
      <c r="B251" t="s">
        <v>594</v>
      </c>
      <c r="C251" t="s">
        <v>1</v>
      </c>
      <c r="D251" t="s">
        <v>3</v>
      </c>
      <c r="E251" t="s">
        <v>118</v>
      </c>
      <c r="F251" s="1">
        <v>655</v>
      </c>
      <c r="G251" t="s">
        <v>19</v>
      </c>
      <c r="H251" t="s">
        <v>23</v>
      </c>
      <c r="I251" t="s">
        <v>20</v>
      </c>
      <c r="J251" t="s">
        <v>21</v>
      </c>
      <c r="K251" t="s">
        <v>24</v>
      </c>
      <c r="L251" t="str">
        <f>mappings[field]&amp;mappings[institution]&amp;mappings[element/field]&amp;mappings[subelement/field(s)]&amp;mappings[constraints]</f>
        <v>subject_genreGEN655axi2=7 AND $2=lcgft</v>
      </c>
      <c r="M251">
        <f>IF(ISNUMBER(MATCH(mappings[mapping_id],issuesmap[mappingID],0)),COUNTIF(issuesmap[mappingID],mappings[mapping_id]),0)</f>
        <v>0</v>
      </c>
      <c r="N251">
        <f>IF(ISNUMBER(MATCH(mappings[field],issuesfield[field],0)),COUNTIF(issuesfield[field],mappings[field]),0)</f>
        <v>3</v>
      </c>
      <c r="O251" s="8" t="str">
        <f>IF(ISNUMBER(MATCH(mappings[field],fields[argot_field],0)),"y","n")</f>
        <v>y</v>
      </c>
      <c r="P251" s="8" t="s">
        <v>3</v>
      </c>
      <c r="Q251" s="8" t="s">
        <v>6</v>
      </c>
    </row>
    <row r="252" spans="1:17" x14ac:dyDescent="0.25">
      <c r="A252" t="s">
        <v>594</v>
      </c>
      <c r="B252" t="s">
        <v>594</v>
      </c>
      <c r="C252" t="s">
        <v>1</v>
      </c>
      <c r="D252" t="s">
        <v>3</v>
      </c>
      <c r="E252" t="s">
        <v>118</v>
      </c>
      <c r="F252" s="1">
        <v>655</v>
      </c>
      <c r="G252" t="s">
        <v>19</v>
      </c>
      <c r="H252" t="s">
        <v>26</v>
      </c>
      <c r="I252" t="s">
        <v>20</v>
      </c>
      <c r="J252" t="s">
        <v>21</v>
      </c>
      <c r="K252" t="s">
        <v>27</v>
      </c>
      <c r="L252" t="str">
        <f>mappings[field]&amp;mappings[institution]&amp;mappings[element/field]&amp;mappings[subelement/field(s)]&amp;mappings[constraints]</f>
        <v>subject_genreGEN655axi2=7 AND $2=rbbin</v>
      </c>
      <c r="M252">
        <f>IF(ISNUMBER(MATCH(mappings[mapping_id],issuesmap[mappingID],0)),COUNTIF(issuesmap[mappingID],mappings[mapping_id]),0)</f>
        <v>0</v>
      </c>
      <c r="N252">
        <f>IF(ISNUMBER(MATCH(mappings[field],issuesfield[field],0)),COUNTIF(issuesfield[field],mappings[field]),0)</f>
        <v>3</v>
      </c>
      <c r="O252" s="8" t="str">
        <f>IF(ISNUMBER(MATCH(mappings[field],fields[argot_field],0)),"y","n")</f>
        <v>y</v>
      </c>
      <c r="P252" s="8" t="s">
        <v>3</v>
      </c>
      <c r="Q252" s="8" t="s">
        <v>6</v>
      </c>
    </row>
    <row r="253" spans="1:17" x14ac:dyDescent="0.25">
      <c r="A253" t="s">
        <v>594</v>
      </c>
      <c r="B253" t="s">
        <v>594</v>
      </c>
      <c r="C253" t="s">
        <v>1</v>
      </c>
      <c r="D253" t="s">
        <v>3</v>
      </c>
      <c r="E253" t="s">
        <v>118</v>
      </c>
      <c r="F253" s="1">
        <v>655</v>
      </c>
      <c r="G253" t="s">
        <v>19</v>
      </c>
      <c r="H253" t="s">
        <v>28</v>
      </c>
      <c r="I253" t="s">
        <v>20</v>
      </c>
      <c r="J253" t="s">
        <v>21</v>
      </c>
      <c r="K253" t="s">
        <v>29</v>
      </c>
      <c r="L253" t="str">
        <f>mappings[field]&amp;mappings[institution]&amp;mappings[element/field]&amp;mappings[subelement/field(s)]&amp;mappings[constraints]</f>
        <v>subject_genreGEN655axi2=7 AND $2=rbgenr</v>
      </c>
      <c r="M253">
        <f>IF(ISNUMBER(MATCH(mappings[mapping_id],issuesmap[mappingID],0)),COUNTIF(issuesmap[mappingID],mappings[mapping_id]),0)</f>
        <v>0</v>
      </c>
      <c r="N253">
        <f>IF(ISNUMBER(MATCH(mappings[field],issuesfield[field],0)),COUNTIF(issuesfield[field],mappings[field]),0)</f>
        <v>3</v>
      </c>
      <c r="O253" s="8" t="str">
        <f>IF(ISNUMBER(MATCH(mappings[field],fields[argot_field],0)),"y","n")</f>
        <v>y</v>
      </c>
      <c r="P253" s="8" t="s">
        <v>3</v>
      </c>
      <c r="Q253" s="8" t="s">
        <v>6</v>
      </c>
    </row>
    <row r="254" spans="1:17" x14ac:dyDescent="0.25">
      <c r="A254" t="s">
        <v>594</v>
      </c>
      <c r="B254" t="s">
        <v>594</v>
      </c>
      <c r="C254" t="s">
        <v>1</v>
      </c>
      <c r="D254" t="s">
        <v>3</v>
      </c>
      <c r="E254" t="s">
        <v>118</v>
      </c>
      <c r="F254" s="1">
        <v>655</v>
      </c>
      <c r="G254" t="s">
        <v>19</v>
      </c>
      <c r="H254" t="s">
        <v>30</v>
      </c>
      <c r="I254" t="s">
        <v>20</v>
      </c>
      <c r="J254" t="s">
        <v>31</v>
      </c>
      <c r="K254" t="s">
        <v>32</v>
      </c>
      <c r="L254" t="str">
        <f>mappings[field]&amp;mappings[institution]&amp;mappings[element/field]&amp;mappings[subelement/field(s)]&amp;mappings[constraints]</f>
        <v>subject_genreGEN655axi2=7 AND $2=rbprov</v>
      </c>
      <c r="M254">
        <f>IF(ISNUMBER(MATCH(mappings[mapping_id],issuesmap[mappingID],0)),COUNTIF(issuesmap[mappingID],mappings[mapping_id]),0)</f>
        <v>0</v>
      </c>
      <c r="N254">
        <f>IF(ISNUMBER(MATCH(mappings[field],issuesfield[field],0)),COUNTIF(issuesfield[field],mappings[field]),0)</f>
        <v>3</v>
      </c>
      <c r="O254" s="8" t="str">
        <f>IF(ISNUMBER(MATCH(mappings[field],fields[argot_field],0)),"y","n")</f>
        <v>y</v>
      </c>
      <c r="P254" s="8" t="s">
        <v>3</v>
      </c>
      <c r="Q254" s="8" t="s">
        <v>6</v>
      </c>
    </row>
    <row r="255" spans="1:17" x14ac:dyDescent="0.25">
      <c r="A255" t="s">
        <v>594</v>
      </c>
      <c r="B255" t="s">
        <v>594</v>
      </c>
      <c r="C255" t="s">
        <v>1</v>
      </c>
      <c r="D255" t="s">
        <v>2</v>
      </c>
      <c r="E255" t="s">
        <v>118</v>
      </c>
      <c r="F255" s="1">
        <v>655</v>
      </c>
      <c r="G255" t="s">
        <v>16</v>
      </c>
      <c r="H255" t="s">
        <v>4</v>
      </c>
      <c r="I255" t="s">
        <v>5</v>
      </c>
      <c r="J255" t="s">
        <v>6</v>
      </c>
      <c r="K255" t="s">
        <v>6</v>
      </c>
      <c r="L255" t="str">
        <f>mappings[field]&amp;mappings[institution]&amp;mappings[element/field]&amp;mappings[subelement/field(s)]&amp;mappings[constraints]</f>
        <v>subject_genreGEN655vi2=0 OR (i2=7 AND $2=lcsh)</v>
      </c>
      <c r="M255">
        <f>IF(ISNUMBER(MATCH(mappings[mapping_id],issuesmap[mappingID],0)),COUNTIF(issuesmap[mappingID],mappings[mapping_id]),0)</f>
        <v>0</v>
      </c>
      <c r="N255">
        <f>IF(ISNUMBER(MATCH(mappings[field],issuesfield[field],0)),COUNTIF(issuesfield[field],mappings[field]),0)</f>
        <v>3</v>
      </c>
      <c r="O255" s="8" t="str">
        <f>IF(ISNUMBER(MATCH(mappings[field],fields[argot_field],0)),"y","n")</f>
        <v>y</v>
      </c>
      <c r="P255" s="8" t="s">
        <v>3</v>
      </c>
      <c r="Q255" s="8" t="s">
        <v>6</v>
      </c>
    </row>
    <row r="256" spans="1:17" x14ac:dyDescent="0.25">
      <c r="A256" t="s">
        <v>594</v>
      </c>
      <c r="B256" t="s">
        <v>594</v>
      </c>
      <c r="C256" t="s">
        <v>1</v>
      </c>
      <c r="D256" t="s">
        <v>3</v>
      </c>
      <c r="E256" t="s">
        <v>118</v>
      </c>
      <c r="F256" s="1">
        <v>655</v>
      </c>
      <c r="G256" t="s">
        <v>16</v>
      </c>
      <c r="H256" t="s">
        <v>23</v>
      </c>
      <c r="I256" t="s">
        <v>5</v>
      </c>
      <c r="J256" t="s">
        <v>6</v>
      </c>
      <c r="K256" t="s">
        <v>25</v>
      </c>
      <c r="L256" t="str">
        <f>mappings[field]&amp;mappings[institution]&amp;mappings[element/field]&amp;mappings[subelement/field(s)]&amp;mappings[constraints]</f>
        <v>subject_genreGEN655vi2=7 AND $2=lcgft</v>
      </c>
      <c r="M256">
        <f>IF(ISNUMBER(MATCH(mappings[mapping_id],issuesmap[mappingID],0)),COUNTIF(issuesmap[mappingID],mappings[mapping_id]),0)</f>
        <v>0</v>
      </c>
      <c r="N256">
        <f>IF(ISNUMBER(MATCH(mappings[field],issuesfield[field],0)),COUNTIF(issuesfield[field],mappings[field]),0)</f>
        <v>3</v>
      </c>
      <c r="O256" s="8" t="str">
        <f>IF(ISNUMBER(MATCH(mappings[field],fields[argot_field],0)),"y","n")</f>
        <v>y</v>
      </c>
      <c r="P256" s="8" t="s">
        <v>3</v>
      </c>
      <c r="Q256" s="8" t="s">
        <v>6</v>
      </c>
    </row>
    <row r="257" spans="1:17" x14ac:dyDescent="0.25">
      <c r="A257" t="s">
        <v>594</v>
      </c>
      <c r="B257" t="s">
        <v>594</v>
      </c>
      <c r="C257" t="s">
        <v>1</v>
      </c>
      <c r="D257" t="s">
        <v>3</v>
      </c>
      <c r="E257" t="s">
        <v>118</v>
      </c>
      <c r="F257" s="1">
        <v>655</v>
      </c>
      <c r="G257" t="s">
        <v>16</v>
      </c>
      <c r="H257" t="s">
        <v>26</v>
      </c>
      <c r="I257" t="s">
        <v>5</v>
      </c>
      <c r="J257" t="s">
        <v>6</v>
      </c>
      <c r="K257" t="s">
        <v>27</v>
      </c>
      <c r="L257" t="str">
        <f>mappings[field]&amp;mappings[institution]&amp;mappings[element/field]&amp;mappings[subelement/field(s)]&amp;mappings[constraints]</f>
        <v>subject_genreGEN655vi2=7 AND $2=rbbin</v>
      </c>
      <c r="M257">
        <f>IF(ISNUMBER(MATCH(mappings[mapping_id],issuesmap[mappingID],0)),COUNTIF(issuesmap[mappingID],mappings[mapping_id]),0)</f>
        <v>0</v>
      </c>
      <c r="N257">
        <f>IF(ISNUMBER(MATCH(mappings[field],issuesfield[field],0)),COUNTIF(issuesfield[field],mappings[field]),0)</f>
        <v>3</v>
      </c>
      <c r="O257" s="8" t="str">
        <f>IF(ISNUMBER(MATCH(mappings[field],fields[argot_field],0)),"y","n")</f>
        <v>y</v>
      </c>
      <c r="P257" s="8" t="s">
        <v>3</v>
      </c>
      <c r="Q257" s="8" t="s">
        <v>6</v>
      </c>
    </row>
    <row r="258" spans="1:17" x14ac:dyDescent="0.25">
      <c r="A258" t="s">
        <v>594</v>
      </c>
      <c r="B258" t="s">
        <v>594</v>
      </c>
      <c r="C258" t="s">
        <v>1</v>
      </c>
      <c r="D258" t="s">
        <v>3</v>
      </c>
      <c r="E258" t="s">
        <v>118</v>
      </c>
      <c r="F258" s="1">
        <v>655</v>
      </c>
      <c r="G258" t="s">
        <v>16</v>
      </c>
      <c r="H258" t="s">
        <v>28</v>
      </c>
      <c r="I258" t="s">
        <v>5</v>
      </c>
      <c r="J258" t="s">
        <v>6</v>
      </c>
      <c r="K258" t="s">
        <v>29</v>
      </c>
      <c r="L258" t="str">
        <f>mappings[field]&amp;mappings[institution]&amp;mappings[element/field]&amp;mappings[subelement/field(s)]&amp;mappings[constraints]</f>
        <v>subject_genreGEN655vi2=7 AND $2=rbgenr</v>
      </c>
      <c r="M258">
        <f>IF(ISNUMBER(MATCH(mappings[mapping_id],issuesmap[mappingID],0)),COUNTIF(issuesmap[mappingID],mappings[mapping_id]),0)</f>
        <v>0</v>
      </c>
      <c r="N258">
        <f>IF(ISNUMBER(MATCH(mappings[field],issuesfield[field],0)),COUNTIF(issuesfield[field],mappings[field]),0)</f>
        <v>3</v>
      </c>
      <c r="O258" s="8" t="str">
        <f>IF(ISNUMBER(MATCH(mappings[field],fields[argot_field],0)),"y","n")</f>
        <v>y</v>
      </c>
      <c r="P258" s="8" t="s">
        <v>3</v>
      </c>
      <c r="Q258" s="8" t="s">
        <v>6</v>
      </c>
    </row>
    <row r="259" spans="1:17" x14ac:dyDescent="0.25">
      <c r="A259" t="s">
        <v>594</v>
      </c>
      <c r="B259" t="s">
        <v>594</v>
      </c>
      <c r="C259" t="s">
        <v>1</v>
      </c>
      <c r="D259" t="s">
        <v>3</v>
      </c>
      <c r="E259" t="s">
        <v>118</v>
      </c>
      <c r="F259" s="1">
        <v>655</v>
      </c>
      <c r="G259" t="s">
        <v>16</v>
      </c>
      <c r="H259" t="s">
        <v>30</v>
      </c>
      <c r="I259" t="s">
        <v>5</v>
      </c>
      <c r="J259" t="s">
        <v>6</v>
      </c>
      <c r="K259" t="s">
        <v>32</v>
      </c>
      <c r="L259" t="str">
        <f>mappings[field]&amp;mappings[institution]&amp;mappings[element/field]&amp;mappings[subelement/field(s)]&amp;mappings[constraints]</f>
        <v>subject_genreGEN655vi2=7 AND $2=rbprov</v>
      </c>
      <c r="M259">
        <f>IF(ISNUMBER(MATCH(mappings[mapping_id],issuesmap[mappingID],0)),COUNTIF(issuesmap[mappingID],mappings[mapping_id]),0)</f>
        <v>0</v>
      </c>
      <c r="N259">
        <f>IF(ISNUMBER(MATCH(mappings[field],issuesfield[field],0)),COUNTIF(issuesfield[field],mappings[field]),0)</f>
        <v>3</v>
      </c>
      <c r="O259" s="8" t="str">
        <f>IF(ISNUMBER(MATCH(mappings[field],fields[argot_field],0)),"y","n")</f>
        <v>y</v>
      </c>
      <c r="P259" s="8" t="s">
        <v>3</v>
      </c>
      <c r="Q259" s="8" t="s">
        <v>6</v>
      </c>
    </row>
    <row r="260" spans="1:17" x14ac:dyDescent="0.25">
      <c r="A260" t="s">
        <v>594</v>
      </c>
      <c r="B260" t="s">
        <v>594</v>
      </c>
      <c r="C260" t="s">
        <v>1</v>
      </c>
      <c r="D260" t="s">
        <v>3</v>
      </c>
      <c r="E260" t="s">
        <v>118</v>
      </c>
      <c r="F260" s="1">
        <v>656</v>
      </c>
      <c r="G260" t="s">
        <v>33</v>
      </c>
      <c r="H260" t="s">
        <v>34</v>
      </c>
      <c r="I260" t="s">
        <v>5</v>
      </c>
      <c r="J260" t="s">
        <v>6</v>
      </c>
      <c r="K260" t="s">
        <v>35</v>
      </c>
      <c r="L260" t="str">
        <f>mappings[field]&amp;mappings[institution]&amp;mappings[element/field]&amp;mappings[subelement/field(s)]&amp;mappings[constraints]</f>
        <v>subject_genreGEN656kvi2=7 AND $2=lcsh</v>
      </c>
      <c r="M260">
        <f>IF(ISNUMBER(MATCH(mappings[mapping_id],issuesmap[mappingID],0)),COUNTIF(issuesmap[mappingID],mappings[mapping_id]),0)</f>
        <v>0</v>
      </c>
      <c r="N260">
        <f>IF(ISNUMBER(MATCH(mappings[field],issuesfield[field],0)),COUNTIF(issuesfield[field],mappings[field]),0)</f>
        <v>3</v>
      </c>
      <c r="O260" s="8" t="str">
        <f>IF(ISNUMBER(MATCH(mappings[field],fields[argot_field],0)),"y","n")</f>
        <v>y</v>
      </c>
      <c r="P260" s="8" t="s">
        <v>3</v>
      </c>
      <c r="Q260" s="8" t="s">
        <v>6</v>
      </c>
    </row>
    <row r="261" spans="1:17" x14ac:dyDescent="0.25">
      <c r="A261" t="s">
        <v>594</v>
      </c>
      <c r="B261" t="s">
        <v>594</v>
      </c>
      <c r="C261" t="s">
        <v>1</v>
      </c>
      <c r="D261" t="s">
        <v>3</v>
      </c>
      <c r="E261" t="s">
        <v>118</v>
      </c>
      <c r="F261" s="1">
        <v>657</v>
      </c>
      <c r="G261" t="s">
        <v>16</v>
      </c>
      <c r="H261" t="s">
        <v>34</v>
      </c>
      <c r="I261" t="s">
        <v>5</v>
      </c>
      <c r="J261" t="s">
        <v>6</v>
      </c>
      <c r="K261" t="s">
        <v>35</v>
      </c>
      <c r="L261" t="str">
        <f>mappings[field]&amp;mappings[institution]&amp;mappings[element/field]&amp;mappings[subelement/field(s)]&amp;mappings[constraints]</f>
        <v>subject_genreGEN657vi2=7 AND $2=lcsh</v>
      </c>
      <c r="M261">
        <f>IF(ISNUMBER(MATCH(mappings[mapping_id],issuesmap[mappingID],0)),COUNTIF(issuesmap[mappingID],mappings[mapping_id]),0)</f>
        <v>0</v>
      </c>
      <c r="N261">
        <f>IF(ISNUMBER(MATCH(mappings[field],issuesfield[field],0)),COUNTIF(issuesfield[field],mappings[field]),0)</f>
        <v>3</v>
      </c>
      <c r="O261" s="8" t="str">
        <f>IF(ISNUMBER(MATCH(mappings[field],fields[argot_field],0)),"y","n")</f>
        <v>y</v>
      </c>
      <c r="P261" s="8" t="s">
        <v>3</v>
      </c>
      <c r="Q261" s="8" t="s">
        <v>6</v>
      </c>
    </row>
    <row r="262" spans="1:17" x14ac:dyDescent="0.25">
      <c r="A262" t="s">
        <v>596</v>
      </c>
      <c r="B262" t="s">
        <v>596</v>
      </c>
      <c r="C262" t="s">
        <v>1</v>
      </c>
      <c r="D262" t="s">
        <v>2</v>
      </c>
      <c r="E262" t="s">
        <v>118</v>
      </c>
      <c r="F262" s="1">
        <v>600</v>
      </c>
      <c r="G262" t="s">
        <v>37</v>
      </c>
      <c r="H262" t="s">
        <v>4</v>
      </c>
      <c r="I262" t="s">
        <v>5</v>
      </c>
      <c r="J262" t="s">
        <v>6</v>
      </c>
      <c r="K262" t="s">
        <v>6</v>
      </c>
      <c r="L262" t="str">
        <f>mappings[field]&amp;mappings[institution]&amp;mappings[element/field]&amp;mappings[subelement/field(s)]&amp;mappings[constraints]</f>
        <v>subject_geographicGEN600zi2=0 OR (i2=7 AND $2=lcsh)</v>
      </c>
      <c r="M262">
        <f>IF(ISNUMBER(MATCH(mappings[mapping_id],issuesmap[mappingID],0)),COUNTIF(issuesmap[mappingID],mappings[mapping_id]),0)</f>
        <v>0</v>
      </c>
      <c r="N262">
        <f>IF(ISNUMBER(MATCH(mappings[field],issuesfield[field],0)),COUNTIF(issuesfield[field],mappings[field]),0)</f>
        <v>1</v>
      </c>
      <c r="O262" s="8" t="str">
        <f>IF(ISNUMBER(MATCH(mappings[field],fields[argot_field],0)),"y","n")</f>
        <v>y</v>
      </c>
      <c r="P262" s="8" t="s">
        <v>3</v>
      </c>
      <c r="Q262" s="8" t="s">
        <v>6</v>
      </c>
    </row>
    <row r="263" spans="1:17" x14ac:dyDescent="0.25">
      <c r="A263" t="s">
        <v>596</v>
      </c>
      <c r="B263" t="s">
        <v>596</v>
      </c>
      <c r="C263" t="s">
        <v>1</v>
      </c>
      <c r="D263" t="s">
        <v>2</v>
      </c>
      <c r="E263" t="s">
        <v>118</v>
      </c>
      <c r="F263" s="1">
        <v>610</v>
      </c>
      <c r="G263" t="s">
        <v>37</v>
      </c>
      <c r="H263" t="s">
        <v>4</v>
      </c>
      <c r="I263" t="s">
        <v>5</v>
      </c>
      <c r="J263" t="s">
        <v>6</v>
      </c>
      <c r="K263" t="s">
        <v>6</v>
      </c>
      <c r="L263" t="str">
        <f>mappings[field]&amp;mappings[institution]&amp;mappings[element/field]&amp;mappings[subelement/field(s)]&amp;mappings[constraints]</f>
        <v>subject_geographicGEN610zi2=0 OR (i2=7 AND $2=lcsh)</v>
      </c>
      <c r="M263">
        <f>IF(ISNUMBER(MATCH(mappings[mapping_id],issuesmap[mappingID],0)),COUNTIF(issuesmap[mappingID],mappings[mapping_id]),0)</f>
        <v>0</v>
      </c>
      <c r="N263">
        <f>IF(ISNUMBER(MATCH(mappings[field],issuesfield[field],0)),COUNTIF(issuesfield[field],mappings[field]),0)</f>
        <v>1</v>
      </c>
      <c r="O263" s="8" t="str">
        <f>IF(ISNUMBER(MATCH(mappings[field],fields[argot_field],0)),"y","n")</f>
        <v>y</v>
      </c>
      <c r="P263" s="8" t="s">
        <v>3</v>
      </c>
      <c r="Q263" s="8" t="s">
        <v>6</v>
      </c>
    </row>
    <row r="264" spans="1:17" x14ac:dyDescent="0.25">
      <c r="A264" t="s">
        <v>596</v>
      </c>
      <c r="B264" t="s">
        <v>596</v>
      </c>
      <c r="C264" t="s">
        <v>1</v>
      </c>
      <c r="D264" t="s">
        <v>2</v>
      </c>
      <c r="E264" t="s">
        <v>118</v>
      </c>
      <c r="F264" s="1">
        <v>611</v>
      </c>
      <c r="G264" t="s">
        <v>37</v>
      </c>
      <c r="H264" t="s">
        <v>4</v>
      </c>
      <c r="I264" t="s">
        <v>5</v>
      </c>
      <c r="J264" t="s">
        <v>6</v>
      </c>
      <c r="K264" t="s">
        <v>6</v>
      </c>
      <c r="L264" t="str">
        <f>mappings[field]&amp;mappings[institution]&amp;mappings[element/field]&amp;mappings[subelement/field(s)]&amp;mappings[constraints]</f>
        <v>subject_geographicGEN611zi2=0 OR (i2=7 AND $2=lcsh)</v>
      </c>
      <c r="M264">
        <f>IF(ISNUMBER(MATCH(mappings[mapping_id],issuesmap[mappingID],0)),COUNTIF(issuesmap[mappingID],mappings[mapping_id]),0)</f>
        <v>0</v>
      </c>
      <c r="N264">
        <f>IF(ISNUMBER(MATCH(mappings[field],issuesfield[field],0)),COUNTIF(issuesfield[field],mappings[field]),0)</f>
        <v>1</v>
      </c>
      <c r="O264" s="8" t="str">
        <f>IF(ISNUMBER(MATCH(mappings[field],fields[argot_field],0)),"y","n")</f>
        <v>y</v>
      </c>
      <c r="P264" s="8" t="s">
        <v>3</v>
      </c>
      <c r="Q264" s="8" t="s">
        <v>6</v>
      </c>
    </row>
    <row r="265" spans="1:17" x14ac:dyDescent="0.25">
      <c r="A265" t="s">
        <v>596</v>
      </c>
      <c r="B265" t="s">
        <v>596</v>
      </c>
      <c r="C265" t="s">
        <v>1</v>
      </c>
      <c r="D265" t="s">
        <v>2</v>
      </c>
      <c r="E265" t="s">
        <v>118</v>
      </c>
      <c r="F265" s="1">
        <v>630</v>
      </c>
      <c r="G265" t="s">
        <v>37</v>
      </c>
      <c r="H265" t="s">
        <v>4</v>
      </c>
      <c r="I265" t="s">
        <v>5</v>
      </c>
      <c r="J265" t="s">
        <v>6</v>
      </c>
      <c r="K265" t="s">
        <v>6</v>
      </c>
      <c r="L265" t="str">
        <f>mappings[field]&amp;mappings[institution]&amp;mappings[element/field]&amp;mappings[subelement/field(s)]&amp;mappings[constraints]</f>
        <v>subject_geographicGEN630zi2=0 OR (i2=7 AND $2=lcsh)</v>
      </c>
      <c r="M265">
        <f>IF(ISNUMBER(MATCH(mappings[mapping_id],issuesmap[mappingID],0)),COUNTIF(issuesmap[mappingID],mappings[mapping_id]),0)</f>
        <v>0</v>
      </c>
      <c r="N265">
        <f>IF(ISNUMBER(MATCH(mappings[field],issuesfield[field],0)),COUNTIF(issuesfield[field],mappings[field]),0)</f>
        <v>1</v>
      </c>
      <c r="O265" s="8" t="str">
        <f>IF(ISNUMBER(MATCH(mappings[field],fields[argot_field],0)),"y","n")</f>
        <v>y</v>
      </c>
      <c r="P265" s="8" t="s">
        <v>3</v>
      </c>
      <c r="Q265" s="8" t="s">
        <v>6</v>
      </c>
    </row>
    <row r="266" spans="1:17" x14ac:dyDescent="0.25">
      <c r="A266" t="s">
        <v>596</v>
      </c>
      <c r="B266" t="s">
        <v>596</v>
      </c>
      <c r="C266" t="s">
        <v>1</v>
      </c>
      <c r="D266" t="s">
        <v>3</v>
      </c>
      <c r="E266" t="s">
        <v>118</v>
      </c>
      <c r="F266" s="1">
        <v>648</v>
      </c>
      <c r="G266" t="s">
        <v>37</v>
      </c>
      <c r="H266" t="s">
        <v>8</v>
      </c>
      <c r="I266" t="s">
        <v>5</v>
      </c>
      <c r="J266" t="s">
        <v>6</v>
      </c>
      <c r="K266" t="s">
        <v>18</v>
      </c>
      <c r="L266" t="str">
        <f>mappings[field]&amp;mappings[institution]&amp;mappings[element/field]&amp;mappings[subelement/field(s)]&amp;mappings[constraints]</f>
        <v>subject_geographicGEN648zi2=0 OR (i2=7 AND $2=~/lcsh|fast/)</v>
      </c>
      <c r="M266">
        <f>IF(ISNUMBER(MATCH(mappings[mapping_id],issuesmap[mappingID],0)),COUNTIF(issuesmap[mappingID],mappings[mapping_id]),0)</f>
        <v>0</v>
      </c>
      <c r="N266">
        <f>IF(ISNUMBER(MATCH(mappings[field],issuesfield[field],0)),COUNTIF(issuesfield[field],mappings[field]),0)</f>
        <v>1</v>
      </c>
      <c r="O266" s="8" t="str">
        <f>IF(ISNUMBER(MATCH(mappings[field],fields[argot_field],0)),"y","n")</f>
        <v>y</v>
      </c>
      <c r="P266" s="8" t="s">
        <v>3</v>
      </c>
      <c r="Q266" s="8" t="s">
        <v>6</v>
      </c>
    </row>
    <row r="267" spans="1:17" x14ac:dyDescent="0.25">
      <c r="A267" t="s">
        <v>596</v>
      </c>
      <c r="B267" t="s">
        <v>596</v>
      </c>
      <c r="C267" t="s">
        <v>1</v>
      </c>
      <c r="D267" t="s">
        <v>2</v>
      </c>
      <c r="E267" t="s">
        <v>118</v>
      </c>
      <c r="F267" s="1">
        <v>650</v>
      </c>
      <c r="G267" t="s">
        <v>37</v>
      </c>
      <c r="H267" t="s">
        <v>4</v>
      </c>
      <c r="I267" t="s">
        <v>5</v>
      </c>
      <c r="J267" t="s">
        <v>6</v>
      </c>
      <c r="K267" t="s">
        <v>6</v>
      </c>
      <c r="L267" t="str">
        <f>mappings[field]&amp;mappings[institution]&amp;mappings[element/field]&amp;mappings[subelement/field(s)]&amp;mappings[constraints]</f>
        <v>subject_geographicGEN650zi2=0 OR (i2=7 AND $2=lcsh)</v>
      </c>
      <c r="M267">
        <f>IF(ISNUMBER(MATCH(mappings[mapping_id],issuesmap[mappingID],0)),COUNTIF(issuesmap[mappingID],mappings[mapping_id]),0)</f>
        <v>0</v>
      </c>
      <c r="N267">
        <f>IF(ISNUMBER(MATCH(mappings[field],issuesfield[field],0)),COUNTIF(issuesfield[field],mappings[field]),0)</f>
        <v>1</v>
      </c>
      <c r="O267" s="8" t="str">
        <f>IF(ISNUMBER(MATCH(mappings[field],fields[argot_field],0)),"y","n")</f>
        <v>y</v>
      </c>
      <c r="P267" s="8" t="s">
        <v>3</v>
      </c>
      <c r="Q267" s="8" t="s">
        <v>6</v>
      </c>
    </row>
    <row r="268" spans="1:17" x14ac:dyDescent="0.25">
      <c r="A268" t="s">
        <v>596</v>
      </c>
      <c r="B268" t="s">
        <v>596</v>
      </c>
      <c r="C268" t="s">
        <v>1</v>
      </c>
      <c r="D268" t="s">
        <v>2</v>
      </c>
      <c r="E268" t="s">
        <v>118</v>
      </c>
      <c r="F268" s="1">
        <v>651</v>
      </c>
      <c r="G268" t="s">
        <v>37</v>
      </c>
      <c r="H268" t="s">
        <v>4</v>
      </c>
      <c r="I268" t="s">
        <v>5</v>
      </c>
      <c r="J268" t="s">
        <v>6</v>
      </c>
      <c r="K268" t="s">
        <v>6</v>
      </c>
      <c r="L268" t="str">
        <f>mappings[field]&amp;mappings[institution]&amp;mappings[element/field]&amp;mappings[subelement/field(s)]&amp;mappings[constraints]</f>
        <v>subject_geographicGEN651zi2=0 OR (i2=7 AND $2=lcsh)</v>
      </c>
      <c r="M268">
        <f>IF(ISNUMBER(MATCH(mappings[mapping_id],issuesmap[mappingID],0)),COUNTIF(issuesmap[mappingID],mappings[mapping_id]),0)</f>
        <v>0</v>
      </c>
      <c r="N268">
        <f>IF(ISNUMBER(MATCH(mappings[field],issuesfield[field],0)),COUNTIF(issuesfield[field],mappings[field]),0)</f>
        <v>1</v>
      </c>
      <c r="O268" s="8" t="str">
        <f>IF(ISNUMBER(MATCH(mappings[field],fields[argot_field],0)),"y","n")</f>
        <v>y</v>
      </c>
      <c r="P268" s="8" t="s">
        <v>3</v>
      </c>
      <c r="Q268" s="8" t="s">
        <v>6</v>
      </c>
    </row>
    <row r="269" spans="1:17" x14ac:dyDescent="0.25">
      <c r="A269" t="s">
        <v>596</v>
      </c>
      <c r="B269" t="s">
        <v>596</v>
      </c>
      <c r="C269" t="s">
        <v>1</v>
      </c>
      <c r="D269" t="s">
        <v>2</v>
      </c>
      <c r="E269" t="s">
        <v>118</v>
      </c>
      <c r="F269" s="1">
        <v>655</v>
      </c>
      <c r="G269" t="s">
        <v>37</v>
      </c>
      <c r="H269" t="s">
        <v>4</v>
      </c>
      <c r="I269" t="s">
        <v>5</v>
      </c>
      <c r="J269" t="s">
        <v>6</v>
      </c>
      <c r="K269" t="s">
        <v>6</v>
      </c>
      <c r="L269" t="str">
        <f>mappings[field]&amp;mappings[institution]&amp;mappings[element/field]&amp;mappings[subelement/field(s)]&amp;mappings[constraints]</f>
        <v>subject_geographicGEN655zi2=0 OR (i2=7 AND $2=lcsh)</v>
      </c>
      <c r="M269">
        <f>IF(ISNUMBER(MATCH(mappings[mapping_id],issuesmap[mappingID],0)),COUNTIF(issuesmap[mappingID],mappings[mapping_id]),0)</f>
        <v>0</v>
      </c>
      <c r="N269">
        <f>IF(ISNUMBER(MATCH(mappings[field],issuesfield[field],0)),COUNTIF(issuesfield[field],mappings[field]),0)</f>
        <v>1</v>
      </c>
      <c r="O269" s="8" t="str">
        <f>IF(ISNUMBER(MATCH(mappings[field],fields[argot_field],0)),"y","n")</f>
        <v>y</v>
      </c>
      <c r="P269" s="8" t="s">
        <v>3</v>
      </c>
      <c r="Q269" s="8" t="s">
        <v>6</v>
      </c>
    </row>
    <row r="270" spans="1:17" x14ac:dyDescent="0.25">
      <c r="A270" t="s">
        <v>593</v>
      </c>
      <c r="B270" t="s">
        <v>593</v>
      </c>
      <c r="C270" t="s">
        <v>1</v>
      </c>
      <c r="D270" t="s">
        <v>2</v>
      </c>
      <c r="E270" t="s">
        <v>118</v>
      </c>
      <c r="F270" s="1">
        <v>600</v>
      </c>
      <c r="G270" t="s">
        <v>38</v>
      </c>
      <c r="H270" t="s">
        <v>4</v>
      </c>
      <c r="I270" t="s">
        <v>20</v>
      </c>
      <c r="J270" t="s">
        <v>6</v>
      </c>
      <c r="K270" t="s">
        <v>39</v>
      </c>
      <c r="L270" t="str">
        <f>mappings[field]&amp;mappings[institution]&amp;mappings[element/field]&amp;mappings[subelement/field(s)]&amp;mappings[constraints]</f>
        <v>subject_topic_lcshGEN600abcdfghjklmnopqrstui2=0 OR (i2=7 AND $2=lcsh)</v>
      </c>
      <c r="M270">
        <f>IF(ISNUMBER(MATCH(mappings[mapping_id],issuesmap[mappingID],0)),COUNTIF(issuesmap[mappingID],mappings[mapping_id]),0)</f>
        <v>0</v>
      </c>
      <c r="N270">
        <f>IF(ISNUMBER(MATCH(mappings[field],issuesfield[field],0)),COUNTIF(issuesfield[field],mappings[field]),0)</f>
        <v>2</v>
      </c>
      <c r="O270" s="8" t="str">
        <f>IF(ISNUMBER(MATCH(mappings[field],fields[argot_field],0)),"y","n")</f>
        <v>y</v>
      </c>
      <c r="P270" s="8" t="s">
        <v>3</v>
      </c>
      <c r="Q270" s="8" t="s">
        <v>6</v>
      </c>
    </row>
    <row r="271" spans="1:17" x14ac:dyDescent="0.25">
      <c r="A271" t="s">
        <v>593</v>
      </c>
      <c r="B271" t="s">
        <v>593</v>
      </c>
      <c r="C271" t="s">
        <v>1</v>
      </c>
      <c r="D271" t="s">
        <v>2</v>
      </c>
      <c r="E271" t="s">
        <v>118</v>
      </c>
      <c r="F271" s="1">
        <v>600</v>
      </c>
      <c r="G271" t="s">
        <v>40</v>
      </c>
      <c r="H271" t="s">
        <v>4</v>
      </c>
      <c r="I271" t="s">
        <v>5</v>
      </c>
      <c r="J271" t="s">
        <v>6</v>
      </c>
      <c r="K271" t="s">
        <v>6</v>
      </c>
      <c r="L271" t="str">
        <f>mappings[field]&amp;mappings[institution]&amp;mappings[element/field]&amp;mappings[subelement/field(s)]&amp;mappings[constraints]</f>
        <v>subject_topic_lcshGEN600xi2=0 OR (i2=7 AND $2=lcsh)</v>
      </c>
      <c r="M271">
        <f>IF(ISNUMBER(MATCH(mappings[mapping_id],issuesmap[mappingID],0)),COUNTIF(issuesmap[mappingID],mappings[mapping_id]),0)</f>
        <v>0</v>
      </c>
      <c r="N271">
        <f>IF(ISNUMBER(MATCH(mappings[field],issuesfield[field],0)),COUNTIF(issuesfield[field],mappings[field]),0)</f>
        <v>2</v>
      </c>
      <c r="O271" s="8" t="str">
        <f>IF(ISNUMBER(MATCH(mappings[field],fields[argot_field],0)),"y","n")</f>
        <v>y</v>
      </c>
      <c r="P271" s="8" t="s">
        <v>3</v>
      </c>
      <c r="Q271" s="8" t="s">
        <v>6</v>
      </c>
    </row>
    <row r="272" spans="1:17" x14ac:dyDescent="0.25">
      <c r="A272" t="s">
        <v>593</v>
      </c>
      <c r="B272" t="s">
        <v>593</v>
      </c>
      <c r="C272" t="s">
        <v>1</v>
      </c>
      <c r="D272" t="s">
        <v>2</v>
      </c>
      <c r="E272" t="s">
        <v>118</v>
      </c>
      <c r="F272" s="1">
        <v>610</v>
      </c>
      <c r="G272" t="s">
        <v>41</v>
      </c>
      <c r="H272" t="s">
        <v>4</v>
      </c>
      <c r="I272" t="s">
        <v>20</v>
      </c>
      <c r="J272" t="s">
        <v>6</v>
      </c>
      <c r="K272" t="s">
        <v>42</v>
      </c>
      <c r="L272" t="str">
        <f>mappings[field]&amp;mappings[institution]&amp;mappings[element/field]&amp;mappings[subelement/field(s)]&amp;mappings[constraints]</f>
        <v>subject_topic_lcshGEN610abcdfghklmnoprstui2=0 OR (i2=7 AND $2=lcsh)</v>
      </c>
      <c r="M272">
        <f>IF(ISNUMBER(MATCH(mappings[mapping_id],issuesmap[mappingID],0)),COUNTIF(issuesmap[mappingID],mappings[mapping_id]),0)</f>
        <v>0</v>
      </c>
      <c r="N272">
        <f>IF(ISNUMBER(MATCH(mappings[field],issuesfield[field],0)),COUNTIF(issuesfield[field],mappings[field]),0)</f>
        <v>2</v>
      </c>
      <c r="O272" s="8" t="str">
        <f>IF(ISNUMBER(MATCH(mappings[field],fields[argot_field],0)),"y","n")</f>
        <v>y</v>
      </c>
      <c r="P272" s="8" t="s">
        <v>3</v>
      </c>
      <c r="Q272" s="8" t="s">
        <v>6</v>
      </c>
    </row>
    <row r="273" spans="1:17" x14ac:dyDescent="0.25">
      <c r="A273" t="s">
        <v>593</v>
      </c>
      <c r="B273" t="s">
        <v>593</v>
      </c>
      <c r="C273" t="s">
        <v>1</v>
      </c>
      <c r="D273" t="s">
        <v>2</v>
      </c>
      <c r="E273" t="s">
        <v>118</v>
      </c>
      <c r="F273" s="1">
        <v>610</v>
      </c>
      <c r="G273" t="s">
        <v>40</v>
      </c>
      <c r="H273" t="s">
        <v>4</v>
      </c>
      <c r="I273" t="s">
        <v>5</v>
      </c>
      <c r="J273" t="s">
        <v>6</v>
      </c>
      <c r="K273" t="s">
        <v>6</v>
      </c>
      <c r="L273" t="str">
        <f>mappings[field]&amp;mappings[institution]&amp;mappings[element/field]&amp;mappings[subelement/field(s)]&amp;mappings[constraints]</f>
        <v>subject_topic_lcshGEN610xi2=0 OR (i2=7 AND $2=lcsh)</v>
      </c>
      <c r="M273">
        <f>IF(ISNUMBER(MATCH(mappings[mapping_id],issuesmap[mappingID],0)),COUNTIF(issuesmap[mappingID],mappings[mapping_id]),0)</f>
        <v>0</v>
      </c>
      <c r="N273">
        <f>IF(ISNUMBER(MATCH(mappings[field],issuesfield[field],0)),COUNTIF(issuesfield[field],mappings[field]),0)</f>
        <v>2</v>
      </c>
      <c r="O273" s="8" t="str">
        <f>IF(ISNUMBER(MATCH(mappings[field],fields[argot_field],0)),"y","n")</f>
        <v>y</v>
      </c>
      <c r="P273" s="8" t="s">
        <v>3</v>
      </c>
      <c r="Q273" s="8" t="s">
        <v>6</v>
      </c>
    </row>
    <row r="274" spans="1:17" x14ac:dyDescent="0.25">
      <c r="A274" t="s">
        <v>593</v>
      </c>
      <c r="B274" t="s">
        <v>593</v>
      </c>
      <c r="C274" t="s">
        <v>1</v>
      </c>
      <c r="D274" t="s">
        <v>2</v>
      </c>
      <c r="E274" t="s">
        <v>118</v>
      </c>
      <c r="F274" s="1">
        <v>611</v>
      </c>
      <c r="G274" t="s">
        <v>43</v>
      </c>
      <c r="H274" t="s">
        <v>4</v>
      </c>
      <c r="I274" t="s">
        <v>20</v>
      </c>
      <c r="J274" t="s">
        <v>6</v>
      </c>
      <c r="K274" t="s">
        <v>44</v>
      </c>
      <c r="L274" t="str">
        <f>mappings[field]&amp;mappings[institution]&amp;mappings[element/field]&amp;mappings[subelement/field(s)]&amp;mappings[constraints]</f>
        <v>subject_topic_lcshGEN611acdefghklnpqstui2=0 OR (i2=7 AND $2=lcsh)</v>
      </c>
      <c r="M274">
        <f>IF(ISNUMBER(MATCH(mappings[mapping_id],issuesmap[mappingID],0)),COUNTIF(issuesmap[mappingID],mappings[mapping_id]),0)</f>
        <v>0</v>
      </c>
      <c r="N274">
        <f>IF(ISNUMBER(MATCH(mappings[field],issuesfield[field],0)),COUNTIF(issuesfield[field],mappings[field]),0)</f>
        <v>2</v>
      </c>
      <c r="O274" s="8" t="str">
        <f>IF(ISNUMBER(MATCH(mappings[field],fields[argot_field],0)),"y","n")</f>
        <v>y</v>
      </c>
      <c r="P274" s="8" t="s">
        <v>3</v>
      </c>
      <c r="Q274" s="8" t="s">
        <v>6</v>
      </c>
    </row>
    <row r="275" spans="1:17" x14ac:dyDescent="0.25">
      <c r="A275" t="s">
        <v>593</v>
      </c>
      <c r="B275" t="s">
        <v>593</v>
      </c>
      <c r="C275" t="s">
        <v>1</v>
      </c>
      <c r="D275" t="s">
        <v>2</v>
      </c>
      <c r="E275" t="s">
        <v>118</v>
      </c>
      <c r="F275" s="1">
        <v>611</v>
      </c>
      <c r="G275" t="s">
        <v>40</v>
      </c>
      <c r="H275" t="s">
        <v>4</v>
      </c>
      <c r="I275" t="s">
        <v>5</v>
      </c>
      <c r="J275" t="s">
        <v>6</v>
      </c>
      <c r="K275" t="s">
        <v>6</v>
      </c>
      <c r="L275" t="str">
        <f>mappings[field]&amp;mappings[institution]&amp;mappings[element/field]&amp;mappings[subelement/field(s)]&amp;mappings[constraints]</f>
        <v>subject_topic_lcshGEN611xi2=0 OR (i2=7 AND $2=lcsh)</v>
      </c>
      <c r="M275">
        <f>IF(ISNUMBER(MATCH(mappings[mapping_id],issuesmap[mappingID],0)),COUNTIF(issuesmap[mappingID],mappings[mapping_id]),0)</f>
        <v>0</v>
      </c>
      <c r="N275">
        <f>IF(ISNUMBER(MATCH(mappings[field],issuesfield[field],0)),COUNTIF(issuesfield[field],mappings[field]),0)</f>
        <v>2</v>
      </c>
      <c r="O275" s="8" t="str">
        <f>IF(ISNUMBER(MATCH(mappings[field],fields[argot_field],0)),"y","n")</f>
        <v>y</v>
      </c>
      <c r="P275" s="8" t="s">
        <v>3</v>
      </c>
      <c r="Q275" s="8" t="s">
        <v>6</v>
      </c>
    </row>
    <row r="276" spans="1:17" x14ac:dyDescent="0.25">
      <c r="A276" t="s">
        <v>593</v>
      </c>
      <c r="B276" t="s">
        <v>593</v>
      </c>
      <c r="C276" t="s">
        <v>1</v>
      </c>
      <c r="D276" t="s">
        <v>2</v>
      </c>
      <c r="E276" t="s">
        <v>118</v>
      </c>
      <c r="F276" s="1">
        <v>630</v>
      </c>
      <c r="G276" t="s">
        <v>45</v>
      </c>
      <c r="H276" t="s">
        <v>4</v>
      </c>
      <c r="I276" t="s">
        <v>20</v>
      </c>
      <c r="J276" t="s">
        <v>6</v>
      </c>
      <c r="K276" t="s">
        <v>46</v>
      </c>
      <c r="L276" t="str">
        <f>mappings[field]&amp;mappings[institution]&amp;mappings[element/field]&amp;mappings[subelement/field(s)]&amp;mappings[constraints]</f>
        <v>subject_topic_lcshGEN630adfghklmnoprsti2=0 OR (i2=7 AND $2=lcsh)</v>
      </c>
      <c r="M276">
        <f>IF(ISNUMBER(MATCH(mappings[mapping_id],issuesmap[mappingID],0)),COUNTIF(issuesmap[mappingID],mappings[mapping_id]),0)</f>
        <v>0</v>
      </c>
      <c r="N276">
        <f>IF(ISNUMBER(MATCH(mappings[field],issuesfield[field],0)),COUNTIF(issuesfield[field],mappings[field]),0)</f>
        <v>2</v>
      </c>
      <c r="O276" s="8" t="str">
        <f>IF(ISNUMBER(MATCH(mappings[field],fields[argot_field],0)),"y","n")</f>
        <v>y</v>
      </c>
      <c r="P276" s="8" t="s">
        <v>3</v>
      </c>
      <c r="Q276" s="8" t="s">
        <v>6</v>
      </c>
    </row>
    <row r="277" spans="1:17" x14ac:dyDescent="0.25">
      <c r="A277" t="s">
        <v>593</v>
      </c>
      <c r="B277" t="s">
        <v>593</v>
      </c>
      <c r="C277" t="s">
        <v>1</v>
      </c>
      <c r="D277" t="s">
        <v>2</v>
      </c>
      <c r="E277" t="s">
        <v>118</v>
      </c>
      <c r="F277" s="1">
        <v>630</v>
      </c>
      <c r="G277" t="s">
        <v>40</v>
      </c>
      <c r="H277" t="s">
        <v>4</v>
      </c>
      <c r="I277" t="s">
        <v>5</v>
      </c>
      <c r="J277" t="s">
        <v>6</v>
      </c>
      <c r="K277" t="s">
        <v>6</v>
      </c>
      <c r="L277" t="str">
        <f>mappings[field]&amp;mappings[institution]&amp;mappings[element/field]&amp;mappings[subelement/field(s)]&amp;mappings[constraints]</f>
        <v>subject_topic_lcshGEN630xi2=0 OR (i2=7 AND $2=lcsh)</v>
      </c>
      <c r="M277">
        <f>IF(ISNUMBER(MATCH(mappings[mapping_id],issuesmap[mappingID],0)),COUNTIF(issuesmap[mappingID],mappings[mapping_id]),0)</f>
        <v>0</v>
      </c>
      <c r="N277">
        <f>IF(ISNUMBER(MATCH(mappings[field],issuesfield[field],0)),COUNTIF(issuesfield[field],mappings[field]),0)</f>
        <v>2</v>
      </c>
      <c r="O277" s="8" t="str">
        <f>IF(ISNUMBER(MATCH(mappings[field],fields[argot_field],0)),"y","n")</f>
        <v>y</v>
      </c>
      <c r="P277" s="8" t="s">
        <v>3</v>
      </c>
      <c r="Q277" s="8" t="s">
        <v>6</v>
      </c>
    </row>
    <row r="278" spans="1:17" x14ac:dyDescent="0.25">
      <c r="A278" t="s">
        <v>593</v>
      </c>
      <c r="B278" t="s">
        <v>593</v>
      </c>
      <c r="C278" t="s">
        <v>1</v>
      </c>
      <c r="D278" t="s">
        <v>3</v>
      </c>
      <c r="E278" t="s">
        <v>118</v>
      </c>
      <c r="F278" s="1">
        <v>647</v>
      </c>
      <c r="G278" t="s">
        <v>47</v>
      </c>
      <c r="H278" t="s">
        <v>4</v>
      </c>
      <c r="I278" t="s">
        <v>20</v>
      </c>
      <c r="J278" t="s">
        <v>6</v>
      </c>
      <c r="K278" t="s">
        <v>17</v>
      </c>
      <c r="L278" t="str">
        <f>mappings[field]&amp;mappings[institution]&amp;mappings[element/field]&amp;mappings[subelement/field(s)]&amp;mappings[constraints]</f>
        <v>subject_topic_lcshGEN647acdgi2=0 OR (i2=7 AND $2=lcsh)</v>
      </c>
      <c r="M278">
        <f>IF(ISNUMBER(MATCH(mappings[mapping_id],issuesmap[mappingID],0)),COUNTIF(issuesmap[mappingID],mappings[mapping_id]),0)</f>
        <v>0</v>
      </c>
      <c r="N278">
        <f>IF(ISNUMBER(MATCH(mappings[field],issuesfield[field],0)),COUNTIF(issuesfield[field],mappings[field]),0)</f>
        <v>2</v>
      </c>
      <c r="O278" s="8" t="str">
        <f>IF(ISNUMBER(MATCH(mappings[field],fields[argot_field],0)),"y","n")</f>
        <v>y</v>
      </c>
      <c r="P278" s="8" t="s">
        <v>3</v>
      </c>
      <c r="Q278" s="8" t="s">
        <v>6</v>
      </c>
    </row>
    <row r="279" spans="1:17" x14ac:dyDescent="0.25">
      <c r="A279" t="s">
        <v>593</v>
      </c>
      <c r="B279" t="s">
        <v>593</v>
      </c>
      <c r="C279" t="s">
        <v>1</v>
      </c>
      <c r="D279" t="s">
        <v>3</v>
      </c>
      <c r="E279" t="s">
        <v>118</v>
      </c>
      <c r="F279" s="1">
        <v>647</v>
      </c>
      <c r="G279" t="s">
        <v>40</v>
      </c>
      <c r="H279" t="s">
        <v>4</v>
      </c>
      <c r="I279" t="s">
        <v>5</v>
      </c>
      <c r="J279" t="s">
        <v>6</v>
      </c>
      <c r="K279" t="s">
        <v>17</v>
      </c>
      <c r="L279" t="str">
        <f>mappings[field]&amp;mappings[institution]&amp;mappings[element/field]&amp;mappings[subelement/field(s)]&amp;mappings[constraints]</f>
        <v>subject_topic_lcshGEN647xi2=0 OR (i2=7 AND $2=lcsh)</v>
      </c>
      <c r="M279">
        <f>IF(ISNUMBER(MATCH(mappings[mapping_id],issuesmap[mappingID],0)),COUNTIF(issuesmap[mappingID],mappings[mapping_id]),0)</f>
        <v>0</v>
      </c>
      <c r="N279">
        <f>IF(ISNUMBER(MATCH(mappings[field],issuesfield[field],0)),COUNTIF(issuesfield[field],mappings[field]),0)</f>
        <v>2</v>
      </c>
      <c r="O279" s="8" t="str">
        <f>IF(ISNUMBER(MATCH(mappings[field],fields[argot_field],0)),"y","n")</f>
        <v>y</v>
      </c>
      <c r="P279" s="8" t="s">
        <v>3</v>
      </c>
      <c r="Q279" s="8" t="s">
        <v>6</v>
      </c>
    </row>
    <row r="280" spans="1:17" x14ac:dyDescent="0.25">
      <c r="A280" t="s">
        <v>593</v>
      </c>
      <c r="B280" t="s">
        <v>593</v>
      </c>
      <c r="C280" t="s">
        <v>1</v>
      </c>
      <c r="D280" t="s">
        <v>3</v>
      </c>
      <c r="E280" t="s">
        <v>118</v>
      </c>
      <c r="F280" s="1">
        <v>648</v>
      </c>
      <c r="G280" t="s">
        <v>40</v>
      </c>
      <c r="H280" t="s">
        <v>4</v>
      </c>
      <c r="I280" t="s">
        <v>5</v>
      </c>
      <c r="J280" t="s">
        <v>6</v>
      </c>
      <c r="K280" t="s">
        <v>18</v>
      </c>
      <c r="L280" t="str">
        <f>mappings[field]&amp;mappings[institution]&amp;mappings[element/field]&amp;mappings[subelement/field(s)]&amp;mappings[constraints]</f>
        <v>subject_topic_lcshGEN648xi2=0 OR (i2=7 AND $2=lcsh)</v>
      </c>
      <c r="M280">
        <f>IF(ISNUMBER(MATCH(mappings[mapping_id],issuesmap[mappingID],0)),COUNTIF(issuesmap[mappingID],mappings[mapping_id]),0)</f>
        <v>0</v>
      </c>
      <c r="N280">
        <f>IF(ISNUMBER(MATCH(mappings[field],issuesfield[field],0)),COUNTIF(issuesfield[field],mappings[field]),0)</f>
        <v>2</v>
      </c>
      <c r="O280" s="8" t="str">
        <f>IF(ISNUMBER(MATCH(mappings[field],fields[argot_field],0)),"y","n")</f>
        <v>y</v>
      </c>
      <c r="P280" s="8" t="s">
        <v>3</v>
      </c>
      <c r="Q280" s="8" t="s">
        <v>6</v>
      </c>
    </row>
    <row r="281" spans="1:17" x14ac:dyDescent="0.25">
      <c r="A281" t="s">
        <v>593</v>
      </c>
      <c r="B281" t="s">
        <v>593</v>
      </c>
      <c r="C281" t="s">
        <v>1</v>
      </c>
      <c r="D281" t="s">
        <v>2</v>
      </c>
      <c r="E281" t="s">
        <v>118</v>
      </c>
      <c r="F281" s="1">
        <v>650</v>
      </c>
      <c r="G281" t="s">
        <v>48</v>
      </c>
      <c r="H281" t="s">
        <v>4</v>
      </c>
      <c r="I281" t="s">
        <v>20</v>
      </c>
      <c r="J281" t="s">
        <v>6</v>
      </c>
      <c r="K281" t="s">
        <v>6</v>
      </c>
      <c r="L281" t="str">
        <f>mappings[field]&amp;mappings[institution]&amp;mappings[element/field]&amp;mappings[subelement/field(s)]&amp;mappings[constraints]</f>
        <v>subject_topic_lcshGEN650abcdgi2=0 OR (i2=7 AND $2=lcsh)</v>
      </c>
      <c r="M281">
        <f>IF(ISNUMBER(MATCH(mappings[mapping_id],issuesmap[mappingID],0)),COUNTIF(issuesmap[mappingID],mappings[mapping_id]),0)</f>
        <v>0</v>
      </c>
      <c r="N281">
        <f>IF(ISNUMBER(MATCH(mappings[field],issuesfield[field],0)),COUNTIF(issuesfield[field],mappings[field]),0)</f>
        <v>2</v>
      </c>
      <c r="O281" s="8" t="str">
        <f>IF(ISNUMBER(MATCH(mappings[field],fields[argot_field],0)),"y","n")</f>
        <v>y</v>
      </c>
      <c r="P281" s="8" t="s">
        <v>3</v>
      </c>
      <c r="Q281" s="8" t="s">
        <v>6</v>
      </c>
    </row>
    <row r="282" spans="1:17" x14ac:dyDescent="0.25">
      <c r="A282" t="s">
        <v>593</v>
      </c>
      <c r="B282" t="s">
        <v>593</v>
      </c>
      <c r="C282" t="s">
        <v>1</v>
      </c>
      <c r="D282" t="s">
        <v>2</v>
      </c>
      <c r="E282" t="s">
        <v>118</v>
      </c>
      <c r="F282" s="1">
        <v>650</v>
      </c>
      <c r="G282" t="s">
        <v>40</v>
      </c>
      <c r="H282" t="s">
        <v>4</v>
      </c>
      <c r="I282" t="s">
        <v>5</v>
      </c>
      <c r="J282" t="s">
        <v>6</v>
      </c>
      <c r="K282" t="s">
        <v>6</v>
      </c>
      <c r="L282" t="str">
        <f>mappings[field]&amp;mappings[institution]&amp;mappings[element/field]&amp;mappings[subelement/field(s)]&amp;mappings[constraints]</f>
        <v>subject_topic_lcshGEN650xi2=0 OR (i2=7 AND $2=lcsh)</v>
      </c>
      <c r="M282">
        <f>IF(ISNUMBER(MATCH(mappings[mapping_id],issuesmap[mappingID],0)),COUNTIF(issuesmap[mappingID],mappings[mapping_id]),0)</f>
        <v>0</v>
      </c>
      <c r="N282">
        <f>IF(ISNUMBER(MATCH(mappings[field],issuesfield[field],0)),COUNTIF(issuesfield[field],mappings[field]),0)</f>
        <v>2</v>
      </c>
      <c r="O282" s="8" t="str">
        <f>IF(ISNUMBER(MATCH(mappings[field],fields[argot_field],0)),"y","n")</f>
        <v>y</v>
      </c>
      <c r="P282" s="8" t="s">
        <v>3</v>
      </c>
      <c r="Q282" s="8" t="s">
        <v>6</v>
      </c>
    </row>
    <row r="283" spans="1:17" x14ac:dyDescent="0.25">
      <c r="A283" t="s">
        <v>593</v>
      </c>
      <c r="B283" t="s">
        <v>593</v>
      </c>
      <c r="C283" t="s">
        <v>1</v>
      </c>
      <c r="D283" t="s">
        <v>2</v>
      </c>
      <c r="E283" t="s">
        <v>118</v>
      </c>
      <c r="F283" s="1">
        <v>651</v>
      </c>
      <c r="G283" t="s">
        <v>40</v>
      </c>
      <c r="H283" t="s">
        <v>4</v>
      </c>
      <c r="I283" t="s">
        <v>5</v>
      </c>
      <c r="J283" t="s">
        <v>6</v>
      </c>
      <c r="K283" t="s">
        <v>6</v>
      </c>
      <c r="L283" t="str">
        <f>mappings[field]&amp;mappings[institution]&amp;mappings[element/field]&amp;mappings[subelement/field(s)]&amp;mappings[constraints]</f>
        <v>subject_topic_lcshGEN651xi2=0 OR (i2=7 AND $2=lcsh)</v>
      </c>
      <c r="M283">
        <f>IF(ISNUMBER(MATCH(mappings[mapping_id],issuesmap[mappingID],0)),COUNTIF(issuesmap[mappingID],mappings[mapping_id]),0)</f>
        <v>0</v>
      </c>
      <c r="N283">
        <f>IF(ISNUMBER(MATCH(mappings[field],issuesfield[field],0)),COUNTIF(issuesfield[field],mappings[field]),0)</f>
        <v>2</v>
      </c>
      <c r="O283" s="8" t="str">
        <f>IF(ISNUMBER(MATCH(mappings[field],fields[argot_field],0)),"y","n")</f>
        <v>y</v>
      </c>
      <c r="P283" s="8" t="s">
        <v>3</v>
      </c>
      <c r="Q283" s="8" t="s">
        <v>6</v>
      </c>
    </row>
    <row r="284" spans="1:17" x14ac:dyDescent="0.25">
      <c r="A284" t="s">
        <v>593</v>
      </c>
      <c r="B284" t="s">
        <v>593</v>
      </c>
      <c r="C284" t="s">
        <v>1</v>
      </c>
      <c r="D284" t="s">
        <v>3</v>
      </c>
      <c r="E284" t="s">
        <v>118</v>
      </c>
      <c r="F284" s="1">
        <v>655</v>
      </c>
      <c r="G284" t="s">
        <v>40</v>
      </c>
      <c r="H284" t="s">
        <v>4</v>
      </c>
      <c r="I284" t="s">
        <v>5</v>
      </c>
      <c r="J284" t="s">
        <v>6</v>
      </c>
      <c r="K284" t="s">
        <v>6</v>
      </c>
      <c r="L284" s="8" t="str">
        <f>mappings[field]&amp;mappings[institution]&amp;mappings[element/field]&amp;mappings[subelement/field(s)]&amp;mappings[constraints]</f>
        <v>subject_topic_lcshGEN655xi2=0 OR (i2=7 AND $2=lcsh)</v>
      </c>
      <c r="M284">
        <f>IF(ISNUMBER(MATCH(mappings[mapping_id],issuesmap[mappingID],0)),COUNTIF(issuesmap[mappingID],mappings[mapping_id]),0)</f>
        <v>0</v>
      </c>
      <c r="N284">
        <f>IF(ISNUMBER(MATCH(mappings[field],issuesfield[field],0)),COUNTIF(issuesfield[field],mappings[field]),0)</f>
        <v>2</v>
      </c>
      <c r="O284" s="8" t="str">
        <f>IF(ISNUMBER(MATCH(mappings[field],fields[argot_field],0)),"y","n")</f>
        <v>y</v>
      </c>
      <c r="P284" s="8" t="s">
        <v>3</v>
      </c>
      <c r="Q284" s="8" t="s">
        <v>6</v>
      </c>
    </row>
    <row r="285" spans="1:17" x14ac:dyDescent="0.25">
      <c r="A285" t="s">
        <v>593</v>
      </c>
      <c r="B285" t="s">
        <v>593</v>
      </c>
      <c r="C285" t="s">
        <v>1</v>
      </c>
      <c r="D285" t="s">
        <v>3</v>
      </c>
      <c r="E285" t="s">
        <v>118</v>
      </c>
      <c r="F285" s="1">
        <v>656</v>
      </c>
      <c r="G285" t="s">
        <v>7</v>
      </c>
      <c r="H285" t="s">
        <v>34</v>
      </c>
      <c r="I285" t="s">
        <v>5</v>
      </c>
      <c r="J285" t="s">
        <v>6</v>
      </c>
      <c r="K285" t="s">
        <v>49</v>
      </c>
      <c r="L285" t="str">
        <f>mappings[field]&amp;mappings[institution]&amp;mappings[element/field]&amp;mappings[subelement/field(s)]&amp;mappings[constraints]</f>
        <v>subject_topic_lcshGEN656ai2=7 AND $2=lcsh</v>
      </c>
      <c r="M285">
        <f>IF(ISNUMBER(MATCH(mappings[mapping_id],issuesmap[mappingID],0)),COUNTIF(issuesmap[mappingID],mappings[mapping_id]),0)</f>
        <v>0</v>
      </c>
      <c r="N285">
        <f>IF(ISNUMBER(MATCH(mappings[field],issuesfield[field],0)),COUNTIF(issuesfield[field],mappings[field]),0)</f>
        <v>2</v>
      </c>
      <c r="O285" s="8" t="str">
        <f>IF(ISNUMBER(MATCH(mappings[field],fields[argot_field],0)),"y","n")</f>
        <v>y</v>
      </c>
      <c r="P285" s="8" t="s">
        <v>3</v>
      </c>
      <c r="Q285" s="8" t="s">
        <v>6</v>
      </c>
    </row>
    <row r="286" spans="1:17" x14ac:dyDescent="0.25">
      <c r="A286" t="s">
        <v>593</v>
      </c>
      <c r="B286" t="s">
        <v>593</v>
      </c>
      <c r="C286" t="s">
        <v>1</v>
      </c>
      <c r="D286" t="s">
        <v>3</v>
      </c>
      <c r="E286" t="s">
        <v>118</v>
      </c>
      <c r="F286" s="1">
        <v>656</v>
      </c>
      <c r="G286" t="s">
        <v>40</v>
      </c>
      <c r="H286" t="s">
        <v>34</v>
      </c>
      <c r="I286" t="s">
        <v>5</v>
      </c>
      <c r="J286" t="s">
        <v>6</v>
      </c>
      <c r="K286" t="s">
        <v>35</v>
      </c>
      <c r="L286" t="str">
        <f>mappings[field]&amp;mappings[institution]&amp;mappings[element/field]&amp;mappings[subelement/field(s)]&amp;mappings[constraints]</f>
        <v>subject_topic_lcshGEN656xi2=7 AND $2=lcsh</v>
      </c>
      <c r="M286">
        <f>IF(ISNUMBER(MATCH(mappings[mapping_id],issuesmap[mappingID],0)),COUNTIF(issuesmap[mappingID],mappings[mapping_id]),0)</f>
        <v>0</v>
      </c>
      <c r="N286">
        <f>IF(ISNUMBER(MATCH(mappings[field],issuesfield[field],0)),COUNTIF(issuesfield[field],mappings[field]),0)</f>
        <v>2</v>
      </c>
      <c r="O286" s="8" t="str">
        <f>IF(ISNUMBER(MATCH(mappings[field],fields[argot_field],0)),"y","n")</f>
        <v>y</v>
      </c>
      <c r="P286" s="8" t="s">
        <v>3</v>
      </c>
      <c r="Q286" s="8" t="s">
        <v>6</v>
      </c>
    </row>
    <row r="287" spans="1:17" x14ac:dyDescent="0.25">
      <c r="A287" t="s">
        <v>593</v>
      </c>
      <c r="B287" t="s">
        <v>593</v>
      </c>
      <c r="C287" t="s">
        <v>1</v>
      </c>
      <c r="D287" t="s">
        <v>3</v>
      </c>
      <c r="E287" t="s">
        <v>118</v>
      </c>
      <c r="F287" s="1">
        <v>657</v>
      </c>
      <c r="G287" t="s">
        <v>7</v>
      </c>
      <c r="H287" t="s">
        <v>34</v>
      </c>
      <c r="I287" t="s">
        <v>5</v>
      </c>
      <c r="J287" t="s">
        <v>6</v>
      </c>
      <c r="K287" t="s">
        <v>50</v>
      </c>
      <c r="L287" t="str">
        <f>mappings[field]&amp;mappings[institution]&amp;mappings[element/field]&amp;mappings[subelement/field(s)]&amp;mappings[constraints]</f>
        <v>subject_topic_lcshGEN657ai2=7 AND $2=lcsh</v>
      </c>
      <c r="M287">
        <f>IF(ISNUMBER(MATCH(mappings[mapping_id],issuesmap[mappingID],0)),COUNTIF(issuesmap[mappingID],mappings[mapping_id]),0)</f>
        <v>0</v>
      </c>
      <c r="N287">
        <f>IF(ISNUMBER(MATCH(mappings[field],issuesfield[field],0)),COUNTIF(issuesfield[field],mappings[field]),0)</f>
        <v>2</v>
      </c>
      <c r="O287" s="8" t="str">
        <f>IF(ISNUMBER(MATCH(mappings[field],fields[argot_field],0)),"y","n")</f>
        <v>y</v>
      </c>
      <c r="P287" s="8" t="s">
        <v>3</v>
      </c>
      <c r="Q287" s="8" t="s">
        <v>6</v>
      </c>
    </row>
    <row r="288" spans="1:17" x14ac:dyDescent="0.25">
      <c r="A288" t="s">
        <v>593</v>
      </c>
      <c r="B288" t="s">
        <v>593</v>
      </c>
      <c r="C288" t="s">
        <v>1</v>
      </c>
      <c r="D288" t="s">
        <v>3</v>
      </c>
      <c r="E288" t="s">
        <v>118</v>
      </c>
      <c r="F288" s="1">
        <v>657</v>
      </c>
      <c r="G288" t="s">
        <v>40</v>
      </c>
      <c r="H288" t="s">
        <v>34</v>
      </c>
      <c r="I288" t="s">
        <v>5</v>
      </c>
      <c r="J288" t="s">
        <v>6</v>
      </c>
      <c r="K288" t="s">
        <v>50</v>
      </c>
      <c r="L288" t="str">
        <f>mappings[field]&amp;mappings[institution]&amp;mappings[element/field]&amp;mappings[subelement/field(s)]&amp;mappings[constraints]</f>
        <v>subject_topic_lcshGEN657xi2=7 AND $2=lcsh</v>
      </c>
      <c r="M288">
        <f>IF(ISNUMBER(MATCH(mappings[mapping_id],issuesmap[mappingID],0)),COUNTIF(issuesmap[mappingID],mappings[mapping_id]),0)</f>
        <v>0</v>
      </c>
      <c r="N288">
        <f>IF(ISNUMBER(MATCH(mappings[field],issuesfield[field],0)),COUNTIF(issuesfield[field],mappings[field]),0)</f>
        <v>2</v>
      </c>
      <c r="O288" s="8" t="str">
        <f>IF(ISNUMBER(MATCH(mappings[field],fields[argot_field],0)),"y","n")</f>
        <v>y</v>
      </c>
      <c r="P288" s="8" t="s">
        <v>3</v>
      </c>
      <c r="Q288" s="8" t="s">
        <v>6</v>
      </c>
    </row>
    <row r="289" spans="1:17" x14ac:dyDescent="0.25">
      <c r="A289" t="s">
        <v>901</v>
      </c>
      <c r="B289" t="s">
        <v>901</v>
      </c>
      <c r="C289" t="s">
        <v>1</v>
      </c>
      <c r="D289" t="s">
        <v>2</v>
      </c>
      <c r="E289" t="s">
        <v>118</v>
      </c>
      <c r="F289" s="1">
        <v>780</v>
      </c>
      <c r="L289" s="8" t="str">
        <f>mappings[field]&amp;mappings[institution]&amp;mappings[element/field]&amp;mappings[subelement/field(s)]&amp;mappings[constraints]</f>
        <v>title_former_workGEN780</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2</v>
      </c>
    </row>
    <row r="290" spans="1:17" x14ac:dyDescent="0.25">
      <c r="A290" t="s">
        <v>797</v>
      </c>
      <c r="B290" t="s">
        <v>802</v>
      </c>
      <c r="C290" t="s">
        <v>1</v>
      </c>
      <c r="D290" t="s">
        <v>2</v>
      </c>
      <c r="E290" t="s">
        <v>118</v>
      </c>
      <c r="F290" s="1">
        <v>780</v>
      </c>
      <c r="G290" t="s">
        <v>37</v>
      </c>
      <c r="H290" t="s">
        <v>798</v>
      </c>
      <c r="I290" t="s">
        <v>5</v>
      </c>
      <c r="L290" s="8" t="str">
        <f>mappings[field]&amp;mappings[institution]&amp;mappings[element/field]&amp;mappings[subelement/field(s)]&amp;mappings[constraints]</f>
        <v>title_history_index_only[isbn]GEN780zind1=1</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c r="Q290" s="8"/>
    </row>
    <row r="291" spans="1:17" x14ac:dyDescent="0.25">
      <c r="A291" t="s">
        <v>797</v>
      </c>
      <c r="B291" t="s">
        <v>801</v>
      </c>
      <c r="C291" t="s">
        <v>1</v>
      </c>
      <c r="D291" t="s">
        <v>2</v>
      </c>
      <c r="E291" t="s">
        <v>118</v>
      </c>
      <c r="F291" s="1">
        <v>780</v>
      </c>
      <c r="G291" t="s">
        <v>40</v>
      </c>
      <c r="H291" t="s">
        <v>798</v>
      </c>
      <c r="I291" t="s">
        <v>5</v>
      </c>
      <c r="L291" s="8" t="str">
        <f>mappings[field]&amp;mappings[institution]&amp;mappings[element/field]&amp;mappings[subelement/field(s)]&amp;mappings[constraints]</f>
        <v>title_history_index_only[issn]GEN780xind1=1</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c r="Q291" s="8"/>
    </row>
    <row r="292" spans="1:17" x14ac:dyDescent="0.25">
      <c r="A292" t="s">
        <v>797</v>
      </c>
      <c r="B292" t="s">
        <v>799</v>
      </c>
      <c r="C292" t="s">
        <v>1</v>
      </c>
      <c r="D292" t="s">
        <v>2</v>
      </c>
      <c r="E292" t="s">
        <v>118</v>
      </c>
      <c r="F292" s="1">
        <v>780</v>
      </c>
      <c r="G292" t="s">
        <v>800</v>
      </c>
      <c r="H292" t="s">
        <v>798</v>
      </c>
      <c r="I292" t="s">
        <v>5</v>
      </c>
      <c r="L292" s="8" t="str">
        <f>mappings[field]&amp;mappings[institution]&amp;mappings[element/field]&amp;mappings[subelement/field(s)]&amp;mappings[constraints]</f>
        <v>title_history_index_only[title]GEN780stind1=1</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c r="Q292" s="8"/>
    </row>
    <row r="293" spans="1:17" x14ac:dyDescent="0.25">
      <c r="A293" t="s">
        <v>797</v>
      </c>
      <c r="B293" t="s">
        <v>802</v>
      </c>
      <c r="C293" t="s">
        <v>1</v>
      </c>
      <c r="D293" t="s">
        <v>2</v>
      </c>
      <c r="E293" t="s">
        <v>118</v>
      </c>
      <c r="F293" s="1">
        <v>785</v>
      </c>
      <c r="G293" t="s">
        <v>37</v>
      </c>
      <c r="H293" t="s">
        <v>798</v>
      </c>
      <c r="I293" t="s">
        <v>5</v>
      </c>
      <c r="L293" s="8" t="str">
        <f>mappings[field]&amp;mappings[institution]&amp;mappings[element/field]&amp;mappings[subelement/field(s)]&amp;mappings[constraints]</f>
        <v>title_history_index_only[isbn]GEN785zind1=1</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c r="Q293" s="8"/>
    </row>
    <row r="294" spans="1:17" x14ac:dyDescent="0.25">
      <c r="A294" t="s">
        <v>797</v>
      </c>
      <c r="B294" t="s">
        <v>801</v>
      </c>
      <c r="C294" t="s">
        <v>1</v>
      </c>
      <c r="D294" t="s">
        <v>2</v>
      </c>
      <c r="E294" t="s">
        <v>118</v>
      </c>
      <c r="F294" s="1">
        <v>785</v>
      </c>
      <c r="G294" t="s">
        <v>40</v>
      </c>
      <c r="H294" t="s">
        <v>798</v>
      </c>
      <c r="I294" t="s">
        <v>5</v>
      </c>
      <c r="L294" s="8" t="str">
        <f>mappings[field]&amp;mappings[institution]&amp;mappings[element/field]&amp;mappings[subelement/field(s)]&amp;mappings[constraints]</f>
        <v>title_history_index_only[issn]GEN785xind1=1</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c r="Q294" s="8"/>
    </row>
    <row r="295" spans="1:17" x14ac:dyDescent="0.25">
      <c r="A295" t="s">
        <v>797</v>
      </c>
      <c r="B295" t="s">
        <v>799</v>
      </c>
      <c r="C295" t="s">
        <v>1</v>
      </c>
      <c r="D295" t="s">
        <v>2</v>
      </c>
      <c r="E295" t="s">
        <v>118</v>
      </c>
      <c r="F295" s="1">
        <v>785</v>
      </c>
      <c r="G295" t="s">
        <v>800</v>
      </c>
      <c r="H295" t="s">
        <v>798</v>
      </c>
      <c r="I295" t="s">
        <v>5</v>
      </c>
      <c r="L295" s="8" t="str">
        <f>mappings[field]&amp;mappings[institution]&amp;mappings[element/field]&amp;mappings[subelement/field(s)]&amp;mappings[constraints]</f>
        <v>title_history_index_only[title]GEN785stind1=1</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c r="Q295" s="8"/>
    </row>
    <row r="296" spans="1:17" x14ac:dyDescent="0.25">
      <c r="A296" t="s">
        <v>900</v>
      </c>
      <c r="B296" t="s">
        <v>900</v>
      </c>
      <c r="C296" t="s">
        <v>1</v>
      </c>
      <c r="D296" t="s">
        <v>2</v>
      </c>
      <c r="E296" t="s">
        <v>118</v>
      </c>
      <c r="F296" s="1">
        <v>785</v>
      </c>
      <c r="L296" s="8" t="str">
        <f>mappings[field]&amp;mappings[institution]&amp;mappings[element/field]&amp;mappings[subelement/field(s)]&amp;mappings[constraints]</f>
        <v>title_later_workGEN785</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2</v>
      </c>
    </row>
    <row r="297" spans="1:17" x14ac:dyDescent="0.25">
      <c r="A297" t="s">
        <v>214</v>
      </c>
      <c r="B297" t="s">
        <v>778</v>
      </c>
      <c r="C297" t="s">
        <v>1</v>
      </c>
      <c r="D297" t="s">
        <v>2</v>
      </c>
      <c r="E297" t="s">
        <v>118</v>
      </c>
      <c r="F297" s="1">
        <v>245</v>
      </c>
      <c r="G297" t="s">
        <v>783</v>
      </c>
      <c r="H297" t="s">
        <v>784</v>
      </c>
      <c r="I297" t="s">
        <v>20</v>
      </c>
      <c r="J297" t="s">
        <v>785</v>
      </c>
      <c r="K297" t="s">
        <v>40</v>
      </c>
      <c r="L297" s="8" t="str">
        <f>mappings[field]&amp;mappings[institution]&amp;mappings[element/field]&amp;mappings[subelement/field(s)]&amp;mappings[constraints]</f>
        <v>title_main[sort]GEN245abfghknpsi2!=0</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c r="Q297" s="8"/>
    </row>
    <row r="298" spans="1:17" x14ac:dyDescent="0.25">
      <c r="A298" t="s">
        <v>214</v>
      </c>
      <c r="B298" t="s">
        <v>777</v>
      </c>
      <c r="C298" t="s">
        <v>1</v>
      </c>
      <c r="D298" t="s">
        <v>2</v>
      </c>
      <c r="E298" t="s">
        <v>118</v>
      </c>
      <c r="F298" s="1">
        <v>245</v>
      </c>
      <c r="G298" t="s">
        <v>783</v>
      </c>
      <c r="H298" t="s">
        <v>670</v>
      </c>
      <c r="I298" t="s">
        <v>20</v>
      </c>
      <c r="J298" t="s">
        <v>40</v>
      </c>
      <c r="K298" t="s">
        <v>40</v>
      </c>
      <c r="L298" s="8" t="str">
        <f>mappings[field]&amp;mappings[institution]&amp;mappings[element/field]&amp;mappings[subelement/field(s)]&amp;mappings[constraints]</f>
        <v>title_main[value]GEN245abfghknpsnone</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c r="Q298" s="8"/>
    </row>
    <row r="299" spans="1:17" x14ac:dyDescent="0.25">
      <c r="A299" t="s">
        <v>1183</v>
      </c>
      <c r="B299" t="s">
        <v>1188</v>
      </c>
      <c r="C299" t="s">
        <v>1</v>
      </c>
      <c r="D299" t="s">
        <v>2</v>
      </c>
      <c r="E299" t="s">
        <v>118</v>
      </c>
      <c r="F299" s="1">
        <v>210</v>
      </c>
      <c r="G299" t="s">
        <v>1078</v>
      </c>
      <c r="H299" t="s">
        <v>670</v>
      </c>
      <c r="I299" t="s">
        <v>289</v>
      </c>
      <c r="J299" t="s">
        <v>1202</v>
      </c>
      <c r="K299" t="s">
        <v>1191</v>
      </c>
      <c r="L299" s="8" t="str">
        <f>mappings[field]&amp;mappings[institution]&amp;mappings[element/field]&amp;mappings[subelement/field(s)]&amp;mappings[constraints]</f>
        <v>title_variant[display]GEN210{na}none</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2</v>
      </c>
    </row>
    <row r="300" spans="1:17" x14ac:dyDescent="0.25">
      <c r="A300" t="s">
        <v>1183</v>
      </c>
      <c r="B300" t="s">
        <v>1184</v>
      </c>
      <c r="C300" t="s">
        <v>1</v>
      </c>
      <c r="D300" t="s">
        <v>2</v>
      </c>
      <c r="E300" t="s">
        <v>118</v>
      </c>
      <c r="F300" s="1">
        <v>210</v>
      </c>
      <c r="G300" t="s">
        <v>1078</v>
      </c>
      <c r="H300" t="s">
        <v>670</v>
      </c>
      <c r="I300" t="s">
        <v>289</v>
      </c>
      <c r="J300" t="s">
        <v>1212</v>
      </c>
      <c r="K300" t="s">
        <v>1191</v>
      </c>
      <c r="L300" s="8" t="str">
        <f>mappings[field]&amp;mappings[institution]&amp;mappings[element/field]&amp;mappings[subelement/field(s)]&amp;mappings[constraints]</f>
        <v>title_variant[type]GEN210{na}none</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2</v>
      </c>
    </row>
    <row r="301" spans="1:17" x14ac:dyDescent="0.25">
      <c r="A301" t="s">
        <v>1183</v>
      </c>
      <c r="B301" t="s">
        <v>1186</v>
      </c>
      <c r="C301" t="s">
        <v>1</v>
      </c>
      <c r="D301" t="s">
        <v>2</v>
      </c>
      <c r="E301" t="s">
        <v>118</v>
      </c>
      <c r="F301" s="1">
        <v>210</v>
      </c>
      <c r="G301" t="s">
        <v>7</v>
      </c>
      <c r="H301" t="s">
        <v>670</v>
      </c>
      <c r="I301" t="s">
        <v>20</v>
      </c>
      <c r="J301" t="s">
        <v>411</v>
      </c>
      <c r="K301" t="s">
        <v>1191</v>
      </c>
      <c r="L301" s="8" t="str">
        <f>mappings[field]&amp;mappings[institution]&amp;mappings[element/field]&amp;mappings[subelement/field(s)]&amp;mappings[constraints]</f>
        <v>title_variant[value]GEN210anone</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2</v>
      </c>
    </row>
    <row r="302" spans="1:17" x14ac:dyDescent="0.25">
      <c r="A302" t="s">
        <v>1183</v>
      </c>
      <c r="B302" t="s">
        <v>1188</v>
      </c>
      <c r="C302" t="s">
        <v>1</v>
      </c>
      <c r="D302" t="s">
        <v>2</v>
      </c>
      <c r="E302" t="s">
        <v>118</v>
      </c>
      <c r="F302" s="1">
        <v>246</v>
      </c>
      <c r="G302" t="s">
        <v>1078</v>
      </c>
      <c r="H302" t="s">
        <v>1201</v>
      </c>
      <c r="I302" t="s">
        <v>289</v>
      </c>
      <c r="J302" t="s">
        <v>1202</v>
      </c>
      <c r="K302" t="s">
        <v>1191</v>
      </c>
      <c r="L302" s="8" t="str">
        <f>mappings[field]&amp;mappings[institution]&amp;mappings[element/field]&amp;mappings[subelement/field(s)]&amp;mappings[constraints]</f>
        <v>title_variant[display]GEN246{na}i2=~/[01]/ OR i1=~/[ 23]/</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2</v>
      </c>
    </row>
    <row r="303" spans="1:17" x14ac:dyDescent="0.25">
      <c r="A303" t="s">
        <v>1183</v>
      </c>
      <c r="B303" t="s">
        <v>1187</v>
      </c>
      <c r="C303" t="s">
        <v>1</v>
      </c>
      <c r="D303" t="s">
        <v>2</v>
      </c>
      <c r="E303" t="s">
        <v>118</v>
      </c>
      <c r="F303" s="1">
        <v>246</v>
      </c>
      <c r="G303" t="s">
        <v>1205</v>
      </c>
      <c r="H303" t="s">
        <v>1206</v>
      </c>
      <c r="I303" t="s">
        <v>20</v>
      </c>
      <c r="J303" t="s">
        <v>411</v>
      </c>
      <c r="K303" t="s">
        <v>1191</v>
      </c>
      <c r="L303" s="8" t="str">
        <f>mappings[field]&amp;mappings[institution]&amp;mappings[element/field]&amp;mappings[subelement/field(s)]&amp;mappings[constraints]</f>
        <v>title_variant[indexed_value]GEN246abnp[display]!='false' and subfield f, g, or h present</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2</v>
      </c>
    </row>
    <row r="304" spans="1:17" x14ac:dyDescent="0.25">
      <c r="A304" t="s">
        <v>1183</v>
      </c>
      <c r="B304" t="s">
        <v>1185</v>
      </c>
      <c r="C304" t="s">
        <v>1</v>
      </c>
      <c r="D304" t="s">
        <v>2</v>
      </c>
      <c r="E304" t="s">
        <v>118</v>
      </c>
      <c r="F304" s="1">
        <v>246</v>
      </c>
      <c r="G304" t="s">
        <v>1078</v>
      </c>
      <c r="H304" t="s">
        <v>1209</v>
      </c>
      <c r="I304" t="s">
        <v>1208</v>
      </c>
      <c r="J304" t="s">
        <v>411</v>
      </c>
      <c r="K304" t="s">
        <v>1191</v>
      </c>
      <c r="L304" s="8" t="str">
        <f>mappings[field]&amp;mappings[institution]&amp;mappings[element/field]&amp;mappings[subelement/field(s)]&amp;mappings[constraints]</f>
        <v>title_variant[label]GEN246{na}[display]!='false' AND i2!=~/[ 3]/ AND !i</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2</v>
      </c>
    </row>
    <row r="305" spans="1:17" x14ac:dyDescent="0.25">
      <c r="A305" t="s">
        <v>1183</v>
      </c>
      <c r="B305" t="s">
        <v>1185</v>
      </c>
      <c r="C305" t="s">
        <v>1</v>
      </c>
      <c r="D305" t="s">
        <v>2</v>
      </c>
      <c r="E305" t="s">
        <v>118</v>
      </c>
      <c r="F305" s="1">
        <v>246</v>
      </c>
      <c r="G305" t="s">
        <v>129</v>
      </c>
      <c r="H305" t="s">
        <v>1210</v>
      </c>
      <c r="I305" t="s">
        <v>532</v>
      </c>
      <c r="J305" t="s">
        <v>1211</v>
      </c>
      <c r="K305" t="s">
        <v>1191</v>
      </c>
      <c r="L305" s="8" t="str">
        <f>mappings[field]&amp;mappings[institution]&amp;mappings[element/field]&amp;mappings[subelement/field(s)]&amp;mappings[constraints]</f>
        <v>title_variant[label]GEN246i[display]!='false' AND i2!=~/[ 3]/ AND i</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2</v>
      </c>
    </row>
    <row r="306" spans="1:17" x14ac:dyDescent="0.25">
      <c r="A306" t="s">
        <v>1183</v>
      </c>
      <c r="B306" t="s">
        <v>1184</v>
      </c>
      <c r="C306" t="s">
        <v>1</v>
      </c>
      <c r="D306" t="s">
        <v>2</v>
      </c>
      <c r="E306" t="s">
        <v>118</v>
      </c>
      <c r="F306" s="1">
        <v>246</v>
      </c>
      <c r="G306" t="s">
        <v>1078</v>
      </c>
      <c r="H306" t="s">
        <v>670</v>
      </c>
      <c r="I306" t="s">
        <v>1080</v>
      </c>
      <c r="J306" t="s">
        <v>1203</v>
      </c>
      <c r="K306" t="s">
        <v>1191</v>
      </c>
      <c r="L306" s="8" t="str">
        <f>mappings[field]&amp;mappings[institution]&amp;mappings[element/field]&amp;mappings[subelement/field(s)]&amp;mappings[constraints]</f>
        <v>title_variant[type]GEN246{na}none</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2</v>
      </c>
    </row>
    <row r="307" spans="1:17" x14ac:dyDescent="0.25">
      <c r="A307" t="s">
        <v>1183</v>
      </c>
      <c r="B307" t="s">
        <v>1186</v>
      </c>
      <c r="C307" t="s">
        <v>1</v>
      </c>
      <c r="D307" t="s">
        <v>2</v>
      </c>
      <c r="E307" t="s">
        <v>118</v>
      </c>
      <c r="F307" s="1">
        <v>246</v>
      </c>
      <c r="G307" t="s">
        <v>772</v>
      </c>
      <c r="H307" t="s">
        <v>1204</v>
      </c>
      <c r="I307" t="s">
        <v>20</v>
      </c>
      <c r="J307" t="s">
        <v>411</v>
      </c>
      <c r="K307" t="s">
        <v>1191</v>
      </c>
      <c r="L307" s="8" t="str">
        <f>mappings[field]&amp;mappings[institution]&amp;mappings[element/field]&amp;mappings[subelement/field(s)]&amp;mappings[constraints]</f>
        <v>title_variant[value]GEN246abfghnp[display]!='false'</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2</v>
      </c>
    </row>
    <row r="308" spans="1:17" x14ac:dyDescent="0.25">
      <c r="A308" t="s">
        <v>1183</v>
      </c>
      <c r="B308" t="s">
        <v>1186</v>
      </c>
      <c r="C308" t="s">
        <v>1</v>
      </c>
      <c r="D308" t="s">
        <v>2</v>
      </c>
      <c r="E308" t="s">
        <v>118</v>
      </c>
      <c r="F308" s="1">
        <v>246</v>
      </c>
      <c r="G308" t="s">
        <v>1205</v>
      </c>
      <c r="H308" t="s">
        <v>1207</v>
      </c>
      <c r="I308" t="s">
        <v>20</v>
      </c>
      <c r="J308" t="s">
        <v>411</v>
      </c>
      <c r="K308" t="s">
        <v>1191</v>
      </c>
      <c r="L308" s="8" t="str">
        <f>mappings[field]&amp;mappings[institution]&amp;mappings[element/field]&amp;mappings[subelement/field(s)]&amp;mappings[constraints]</f>
        <v>title_variant[value]GEN246abnp[display]='false'</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2</v>
      </c>
    </row>
    <row r="309" spans="1:17" x14ac:dyDescent="0.25">
      <c r="A309" t="s">
        <v>322</v>
      </c>
      <c r="B309" t="s">
        <v>818</v>
      </c>
      <c r="C309" t="s">
        <v>1</v>
      </c>
      <c r="D309" t="s">
        <v>2</v>
      </c>
      <c r="E309" t="s">
        <v>118</v>
      </c>
      <c r="F309" s="1">
        <v>24</v>
      </c>
      <c r="G309" t="s">
        <v>7</v>
      </c>
      <c r="H309" t="s">
        <v>825</v>
      </c>
      <c r="I309" t="s">
        <v>5</v>
      </c>
      <c r="J309" t="s">
        <v>826</v>
      </c>
      <c r="K309" t="s">
        <v>6</v>
      </c>
      <c r="L309" s="8" t="str">
        <f>mappings[field]&amp;mappings[institution]&amp;mappings[element/field]&amp;mappings[subelement/field(s)]&amp;mappings[constraints]</f>
        <v>upc[qualifying_info]GEN24ai1=1 and $a data includes parenthetical qualifying info</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c r="Q309" s="8"/>
    </row>
    <row r="310" spans="1:17" x14ac:dyDescent="0.25">
      <c r="A310" t="s">
        <v>322</v>
      </c>
      <c r="B310" t="s">
        <v>818</v>
      </c>
      <c r="C310" t="s">
        <v>1</v>
      </c>
      <c r="D310" t="s">
        <v>2</v>
      </c>
      <c r="E310" t="s">
        <v>118</v>
      </c>
      <c r="F310" s="1">
        <v>24</v>
      </c>
      <c r="G310" t="s">
        <v>286</v>
      </c>
      <c r="H310" t="s">
        <v>299</v>
      </c>
      <c r="I310" t="s">
        <v>20</v>
      </c>
      <c r="J310" t="s">
        <v>487</v>
      </c>
      <c r="K310" t="s">
        <v>6</v>
      </c>
      <c r="L310" s="8" t="str">
        <f>mappings[field]&amp;mappings[institution]&amp;mappings[element/field]&amp;mappings[subelement/field(s)]&amp;mappings[constraints]</f>
        <v>upc[qualifying_info]GEN24qi1=1</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c r="Q310" s="8"/>
    </row>
    <row r="311" spans="1:17" x14ac:dyDescent="0.25">
      <c r="A311" t="s">
        <v>322</v>
      </c>
      <c r="B311" t="s">
        <v>817</v>
      </c>
      <c r="C311" t="s">
        <v>1</v>
      </c>
      <c r="D311" t="s">
        <v>2</v>
      </c>
      <c r="E311" t="s">
        <v>118</v>
      </c>
      <c r="F311" s="1">
        <v>24</v>
      </c>
      <c r="G311" t="s">
        <v>7</v>
      </c>
      <c r="H311" t="s">
        <v>299</v>
      </c>
      <c r="I311" t="s">
        <v>5</v>
      </c>
      <c r="J311" t="s">
        <v>824</v>
      </c>
      <c r="K311" t="s">
        <v>6</v>
      </c>
      <c r="L311" s="8" t="str">
        <f>mappings[field]&amp;mappings[institution]&amp;mappings[element/field]&amp;mappings[subelement/field(s)]&amp;mappings[constraints]</f>
        <v>upc[value]GEN24ai1=1</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c r="Q311" s="8"/>
    </row>
    <row r="312" spans="1:17" x14ac:dyDescent="0.25">
      <c r="A312" t="s">
        <v>336</v>
      </c>
      <c r="B312" t="s">
        <v>336</v>
      </c>
      <c r="C312" t="s">
        <v>52</v>
      </c>
      <c r="D312" t="s">
        <v>2</v>
      </c>
      <c r="E312" t="s">
        <v>53</v>
      </c>
      <c r="F312" s="1">
        <v>919</v>
      </c>
      <c r="G312" t="s">
        <v>401</v>
      </c>
      <c r="H312" t="s">
        <v>6</v>
      </c>
      <c r="I312" t="s">
        <v>5</v>
      </c>
      <c r="J312" t="s">
        <v>40</v>
      </c>
      <c r="K312" t="s">
        <v>40</v>
      </c>
      <c r="L312" s="8" t="str">
        <f>mappings[field]&amp;mappings[institution]&amp;mappings[element/field]&amp;mappings[subelement/field(s)]&amp;mappings[constraints]</f>
        <v>virtual_collectionUNC919t.</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2</v>
      </c>
    </row>
    <row r="313" spans="1:17" x14ac:dyDescent="0.25">
      <c r="A313" t="s">
        <v>946</v>
      </c>
      <c r="B313" t="s">
        <v>946</v>
      </c>
      <c r="C313" t="s">
        <v>1</v>
      </c>
      <c r="D313" t="s">
        <v>2</v>
      </c>
      <c r="E313" t="s">
        <v>118</v>
      </c>
      <c r="F313" s="1">
        <v>100</v>
      </c>
      <c r="G313" t="s">
        <v>226</v>
      </c>
      <c r="H313" t="s">
        <v>6</v>
      </c>
      <c r="I313" t="s">
        <v>20</v>
      </c>
      <c r="J313" t="s">
        <v>263</v>
      </c>
      <c r="K313" t="s">
        <v>951</v>
      </c>
      <c r="L313" s="8" t="str">
        <f>mappings[field]&amp;mappings[institution]&amp;mappings[element/field]&amp;mappings[subelement/field(s)]&amp;mappings[constraints]</f>
        <v>work_citation_uncontrolledGEN100abcd(g)jqu.</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2</v>
      </c>
    </row>
    <row r="314" spans="1:17" ht="30" x14ac:dyDescent="0.25">
      <c r="A314" t="s">
        <v>946</v>
      </c>
      <c r="B314" t="s">
        <v>946</v>
      </c>
      <c r="C314" t="s">
        <v>1</v>
      </c>
      <c r="D314" t="s">
        <v>2</v>
      </c>
      <c r="E314" t="s">
        <v>118</v>
      </c>
      <c r="F314" s="1">
        <v>110</v>
      </c>
      <c r="G314" s="11" t="s">
        <v>227</v>
      </c>
      <c r="H314" t="s">
        <v>6</v>
      </c>
      <c r="I314" t="s">
        <v>20</v>
      </c>
      <c r="J314" t="s">
        <v>263</v>
      </c>
      <c r="K314" t="s">
        <v>951</v>
      </c>
      <c r="L314" s="8" t="str">
        <f>mappings[field]&amp;mappings[institution]&amp;mappings[element/field]&amp;mappings[subelement/field(s)]&amp;mappings[constraints]</f>
        <v>work_citation_uncontrolledGEN110abcd(g)(n)u.</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2</v>
      </c>
    </row>
    <row r="315" spans="1:17" x14ac:dyDescent="0.25">
      <c r="A315" t="s">
        <v>946</v>
      </c>
      <c r="B315" t="s">
        <v>946</v>
      </c>
      <c r="C315" t="s">
        <v>1</v>
      </c>
      <c r="D315" t="s">
        <v>2</v>
      </c>
      <c r="E315" t="s">
        <v>118</v>
      </c>
      <c r="F315" s="1">
        <v>111</v>
      </c>
      <c r="G315" t="s">
        <v>228</v>
      </c>
      <c r="H315" t="s">
        <v>6</v>
      </c>
      <c r="I315" t="s">
        <v>20</v>
      </c>
      <c r="J315" t="s">
        <v>264</v>
      </c>
      <c r="K315" t="s">
        <v>951</v>
      </c>
      <c r="L315" s="8" t="str">
        <f>mappings[field]&amp;mappings[institution]&amp;mappings[element/field]&amp;mappings[subelement/field(s)]&amp;mappings[constraints]</f>
        <v>work_citation_uncontrolledGEN111acde(g)(n)qu.</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2</v>
      </c>
    </row>
    <row r="316" spans="1:17" x14ac:dyDescent="0.25">
      <c r="A316" t="s">
        <v>946</v>
      </c>
      <c r="B316" t="s">
        <v>946</v>
      </c>
      <c r="C316" t="s">
        <v>1</v>
      </c>
      <c r="D316" t="s">
        <v>2</v>
      </c>
      <c r="E316" t="s">
        <v>118</v>
      </c>
      <c r="F316" s="1">
        <v>245</v>
      </c>
      <c r="G316" t="s">
        <v>952</v>
      </c>
      <c r="H316" t="s">
        <v>6</v>
      </c>
      <c r="I316" t="s">
        <v>20</v>
      </c>
      <c r="J316" t="s">
        <v>953</v>
      </c>
      <c r="K316" t="s">
        <v>951</v>
      </c>
      <c r="L316" s="8" t="str">
        <f>mappings[field]&amp;mappings[institution]&amp;mappings[element/field]&amp;mappings[subelement/field(s)]&amp;mappings[constraints]</f>
        <v>work_citation_uncontrolledGEN245anp.</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2</v>
      </c>
    </row>
  </sheetData>
  <conditionalFormatting sqref="L2:L67">
    <cfRule type="duplicateValues" dxfId="1" priority="9"/>
  </conditionalFormatting>
  <hyperlinks>
    <hyperlink ref="K193" r:id="rId1"/>
    <hyperlink ref="K194" r:id="rId2"/>
    <hyperlink ref="K196" r:id="rId3"/>
    <hyperlink ref="K195" r:id="rId4"/>
    <hyperlink ref="K214" r:id="rId5"/>
    <hyperlink ref="K213" r:id="rId6"/>
    <hyperlink ref="K215" r:id="rId7"/>
  </hyperlinks>
  <pageMargins left="0.7" right="0.7" top="0.75" bottom="0.75" header="0.3" footer="0.3"/>
  <pageSetup orientation="portrait" horizontalDpi="4294967295" verticalDpi="4294967295"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594</v>
      </c>
      <c r="B2" t="s">
        <v>112</v>
      </c>
      <c r="C2" s="6" t="s">
        <v>6</v>
      </c>
      <c r="D2" s="6" t="s">
        <v>6</v>
      </c>
    </row>
    <row r="3" spans="1:4" x14ac:dyDescent="0.25">
      <c r="A3" t="s">
        <v>105</v>
      </c>
      <c r="B3" t="s">
        <v>113</v>
      </c>
      <c r="C3" s="6" t="s">
        <v>6</v>
      </c>
      <c r="D3" s="6" t="s">
        <v>6</v>
      </c>
    </row>
    <row r="4" spans="1:4" x14ac:dyDescent="0.25">
      <c r="A4" s="14" t="s">
        <v>593</v>
      </c>
      <c r="B4" t="s">
        <v>83</v>
      </c>
      <c r="C4" s="6" t="s">
        <v>6</v>
      </c>
      <c r="D4" s="6" t="s">
        <v>6</v>
      </c>
    </row>
    <row r="5" spans="1:4" x14ac:dyDescent="0.25">
      <c r="A5" s="14" t="s">
        <v>594</v>
      </c>
      <c r="B5" t="s">
        <v>83</v>
      </c>
      <c r="C5" s="6" t="s">
        <v>6</v>
      </c>
      <c r="D5" s="6" t="s">
        <v>6</v>
      </c>
    </row>
    <row r="6" spans="1:4" x14ac:dyDescent="0.25">
      <c r="A6" t="s">
        <v>595</v>
      </c>
      <c r="B6" t="s">
        <v>83</v>
      </c>
      <c r="C6" s="6" t="s">
        <v>6</v>
      </c>
      <c r="D6" s="6" t="s">
        <v>6</v>
      </c>
    </row>
    <row r="7" spans="1:4" x14ac:dyDescent="0.25">
      <c r="A7" t="s">
        <v>596</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598</v>
      </c>
      <c r="B12" s="15" t="s">
        <v>603</v>
      </c>
      <c r="C12" s="6" t="s">
        <v>6</v>
      </c>
      <c r="D12" s="6" t="s">
        <v>602</v>
      </c>
    </row>
    <row r="13" spans="1:4" x14ac:dyDescent="0.25">
      <c r="A13" s="14" t="s">
        <v>598</v>
      </c>
      <c r="B13" s="15" t="s">
        <v>607</v>
      </c>
      <c r="C13" s="6" t="s">
        <v>6</v>
      </c>
      <c r="D13" s="6" t="s">
        <v>6</v>
      </c>
    </row>
    <row r="14" spans="1:4" x14ac:dyDescent="0.25">
      <c r="A14" s="14" t="s">
        <v>51</v>
      </c>
      <c r="B14" s="15" t="s">
        <v>646</v>
      </c>
      <c r="C14" s="6" t="s">
        <v>6</v>
      </c>
      <c r="D14" s="6" t="s">
        <v>647</v>
      </c>
    </row>
    <row r="15" spans="1:4" x14ac:dyDescent="0.25">
      <c r="A15" s="14" t="s">
        <v>207</v>
      </c>
      <c r="B15" s="15" t="s">
        <v>651</v>
      </c>
      <c r="C15" s="6" t="s">
        <v>6</v>
      </c>
      <c r="D15" s="22" t="s">
        <v>652</v>
      </c>
    </row>
    <row r="16" spans="1:4" x14ac:dyDescent="0.25">
      <c r="A16" s="3" t="s">
        <v>207</v>
      </c>
      <c r="B16" s="4" t="s">
        <v>653</v>
      </c>
      <c r="C16" s="2" t="s">
        <v>6</v>
      </c>
      <c r="D16" s="22" t="s">
        <v>654</v>
      </c>
    </row>
    <row r="17" spans="1:4" x14ac:dyDescent="0.25">
      <c r="A17" s="3" t="s">
        <v>207</v>
      </c>
      <c r="B17" s="4" t="s">
        <v>658</v>
      </c>
      <c r="C17" s="2" t="s">
        <v>6</v>
      </c>
      <c r="D17" s="2" t="s">
        <v>6</v>
      </c>
    </row>
    <row r="18" spans="1:4" x14ac:dyDescent="0.25">
      <c r="A18" s="14" t="s">
        <v>208</v>
      </c>
      <c r="B18" s="15" t="s">
        <v>663</v>
      </c>
      <c r="C18" s="6" t="s">
        <v>6</v>
      </c>
      <c r="D18" s="6" t="s">
        <v>6</v>
      </c>
    </row>
    <row r="19" spans="1:4" x14ac:dyDescent="0.25">
      <c r="A19" s="3" t="s">
        <v>208</v>
      </c>
      <c r="B19" s="4" t="s">
        <v>664</v>
      </c>
      <c r="C19" s="6" t="s">
        <v>6</v>
      </c>
      <c r="D19" s="6" t="s">
        <v>6</v>
      </c>
    </row>
    <row r="20" spans="1:4" x14ac:dyDescent="0.25">
      <c r="A20" t="s">
        <v>393</v>
      </c>
      <c r="B20" s="15" t="s">
        <v>674</v>
      </c>
      <c r="C20" s="6" t="s">
        <v>6</v>
      </c>
      <c r="D20" s="6" t="s">
        <v>675</v>
      </c>
    </row>
    <row r="21" spans="1:4" x14ac:dyDescent="0.25">
      <c r="A21" s="14" t="s">
        <v>394</v>
      </c>
      <c r="B21" s="15" t="s">
        <v>674</v>
      </c>
      <c r="C21" s="6" t="s">
        <v>6</v>
      </c>
      <c r="D21" s="6" t="s">
        <v>675</v>
      </c>
    </row>
    <row r="22" spans="1:4" x14ac:dyDescent="0.25">
      <c r="A22" s="14" t="s">
        <v>480</v>
      </c>
      <c r="B22" s="15" t="s">
        <v>692</v>
      </c>
      <c r="C22" s="6" t="s">
        <v>6</v>
      </c>
      <c r="D22" s="22" t="s">
        <v>693</v>
      </c>
    </row>
    <row r="23" spans="1:4" x14ac:dyDescent="0.25">
      <c r="A23" s="14" t="s">
        <v>576</v>
      </c>
      <c r="B23" s="15" t="s">
        <v>698</v>
      </c>
      <c r="C23" s="6"/>
      <c r="D23" s="6"/>
    </row>
    <row r="24" spans="1:4" x14ac:dyDescent="0.25">
      <c r="A24" t="s">
        <v>577</v>
      </c>
      <c r="B24" s="15" t="s">
        <v>699</v>
      </c>
      <c r="C24" s="6"/>
      <c r="D24" s="6"/>
    </row>
    <row r="25" spans="1:4" x14ac:dyDescent="0.25">
      <c r="A25" t="s">
        <v>580</v>
      </c>
      <c r="B25" s="15" t="s">
        <v>703</v>
      </c>
      <c r="C25" s="6"/>
      <c r="D25" s="6"/>
    </row>
    <row r="26" spans="1:4" x14ac:dyDescent="0.25">
      <c r="A26" s="14" t="s">
        <v>583</v>
      </c>
      <c r="B26" s="15" t="s">
        <v>706</v>
      </c>
      <c r="C26" s="6"/>
      <c r="D26" s="6"/>
    </row>
    <row r="27" spans="1:4" x14ac:dyDescent="0.25">
      <c r="A27" s="14" t="s">
        <v>391</v>
      </c>
      <c r="B27" s="15" t="s">
        <v>734</v>
      </c>
      <c r="C27" s="6"/>
      <c r="D27" s="6"/>
    </row>
    <row r="28" spans="1:4" x14ac:dyDescent="0.25">
      <c r="A28" s="14" t="s">
        <v>594</v>
      </c>
      <c r="B28" s="15" t="s">
        <v>766</v>
      </c>
      <c r="C28" s="6" t="s">
        <v>6</v>
      </c>
      <c r="D28" s="6" t="s">
        <v>767</v>
      </c>
    </row>
    <row r="29" spans="1:4" x14ac:dyDescent="0.25">
      <c r="A29" s="21" t="s">
        <v>593</v>
      </c>
      <c r="B29" s="15" t="s">
        <v>770</v>
      </c>
      <c r="C29" s="6" t="s">
        <v>6</v>
      </c>
      <c r="D29" s="6" t="s">
        <v>771</v>
      </c>
    </row>
    <row r="30" spans="1:4" x14ac:dyDescent="0.25">
      <c r="A30" t="s">
        <v>774</v>
      </c>
      <c r="B30" s="6" t="s">
        <v>775</v>
      </c>
      <c r="C30" s="6" t="s">
        <v>6</v>
      </c>
      <c r="D30" s="6" t="s">
        <v>776</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568</v>
      </c>
      <c r="B15">
        <v>520</v>
      </c>
      <c r="C15">
        <v>3</v>
      </c>
      <c r="D15" t="s">
        <v>569</v>
      </c>
    </row>
    <row r="16" spans="1:16" x14ac:dyDescent="0.25">
      <c r="A16" t="s">
        <v>568</v>
      </c>
      <c r="B16">
        <v>520</v>
      </c>
      <c r="C16" t="s">
        <v>283</v>
      </c>
      <c r="D16" t="s">
        <v>570</v>
      </c>
    </row>
    <row r="17" spans="1:4" x14ac:dyDescent="0.25">
      <c r="A17" t="s">
        <v>571</v>
      </c>
      <c r="B17">
        <v>505</v>
      </c>
      <c r="C17" t="s">
        <v>6</v>
      </c>
      <c r="D17" t="s">
        <v>572</v>
      </c>
    </row>
    <row r="18" spans="1:4" x14ac:dyDescent="0.25">
      <c r="A18" t="s">
        <v>518</v>
      </c>
      <c r="B18">
        <v>506</v>
      </c>
      <c r="C18">
        <v>3</v>
      </c>
      <c r="D18" t="s">
        <v>720</v>
      </c>
    </row>
    <row r="19" spans="1:4" x14ac:dyDescent="0.25">
      <c r="A19" t="s">
        <v>849</v>
      </c>
      <c r="B19">
        <v>250</v>
      </c>
      <c r="C19">
        <v>3</v>
      </c>
      <c r="D19" t="s">
        <v>850</v>
      </c>
    </row>
    <row r="20" spans="1:4" x14ac:dyDescent="0.25">
      <c r="A20" t="s">
        <v>974</v>
      </c>
      <c r="B20">
        <v>590</v>
      </c>
      <c r="D20" t="s">
        <v>975</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2018-04-20T19:40:10Z</dcterms:modified>
</cp:coreProperties>
</file>