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30" i="2" l="1"/>
  <c r="M630" i="2" s="1"/>
  <c r="N630" i="2"/>
  <c r="O630" i="2"/>
  <c r="X189" i="1"/>
  <c r="Y189" i="1"/>
  <c r="X186" i="1"/>
  <c r="Y186" i="1"/>
  <c r="O10" i="2" l="1"/>
  <c r="N10" i="2"/>
  <c r="L10" i="2"/>
  <c r="M10" i="2" s="1"/>
  <c r="O8" i="2"/>
  <c r="N8" i="2"/>
  <c r="L8" i="2"/>
  <c r="M8" i="2" s="1"/>
  <c r="X13" i="1"/>
  <c r="Y13" i="1"/>
  <c r="X14" i="1"/>
  <c r="Y14" i="1"/>
  <c r="O146" i="2" l="1"/>
  <c r="N146" i="2"/>
  <c r="L146" i="2"/>
  <c r="M146" i="2" s="1"/>
  <c r="O340" i="2"/>
  <c r="N340" i="2"/>
  <c r="L340" i="2"/>
  <c r="M340" i="2" s="1"/>
  <c r="O339" i="2"/>
  <c r="N339" i="2"/>
  <c r="L339" i="2"/>
  <c r="M339" i="2" s="1"/>
  <c r="L332" i="2"/>
  <c r="M332" i="2" s="1"/>
  <c r="L333" i="2"/>
  <c r="M333" i="2" s="1"/>
  <c r="L334" i="2"/>
  <c r="M334" i="2" s="1"/>
  <c r="L335" i="2"/>
  <c r="M335" i="2" s="1"/>
  <c r="L336" i="2"/>
  <c r="M336" i="2" s="1"/>
  <c r="L337" i="2"/>
  <c r="M337" i="2" s="1"/>
  <c r="N332" i="2"/>
  <c r="N333" i="2"/>
  <c r="N334" i="2"/>
  <c r="N335" i="2"/>
  <c r="N336" i="2"/>
  <c r="N337" i="2"/>
  <c r="O332" i="2"/>
  <c r="O333" i="2"/>
  <c r="O334" i="2"/>
  <c r="O335" i="2"/>
  <c r="O336" i="2"/>
  <c r="O337" i="2"/>
  <c r="L328" i="2"/>
  <c r="M328" i="2" s="1"/>
  <c r="L329" i="2"/>
  <c r="M329" i="2" s="1"/>
  <c r="L330" i="2"/>
  <c r="M330" i="2" s="1"/>
  <c r="L331" i="2"/>
  <c r="M331" i="2" s="1"/>
  <c r="N328" i="2"/>
  <c r="N329" i="2"/>
  <c r="N330" i="2"/>
  <c r="N331" i="2"/>
  <c r="O328" i="2"/>
  <c r="O329" i="2"/>
  <c r="O330" i="2"/>
  <c r="O331" i="2"/>
  <c r="O338" i="2"/>
  <c r="N338" i="2"/>
  <c r="L338" i="2"/>
  <c r="M33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19" i="2"/>
  <c r="N319" i="2"/>
  <c r="L319" i="2"/>
  <c r="M319" i="2" s="1"/>
  <c r="O318" i="2"/>
  <c r="N318" i="2"/>
  <c r="L318" i="2"/>
  <c r="M318" i="2" s="1"/>
  <c r="O317" i="2"/>
  <c r="N317" i="2"/>
  <c r="L317" i="2"/>
  <c r="M317" i="2" s="1"/>
  <c r="O320" i="2"/>
  <c r="N320" i="2"/>
  <c r="L320" i="2"/>
  <c r="M320" i="2" s="1"/>
  <c r="O316" i="2"/>
  <c r="N316" i="2"/>
  <c r="L316" i="2"/>
  <c r="M316"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L300" i="2"/>
  <c r="M300" i="2" s="1"/>
  <c r="L301" i="2"/>
  <c r="M301" i="2" s="1"/>
  <c r="L302" i="2"/>
  <c r="M302" i="2" s="1"/>
  <c r="L303" i="2"/>
  <c r="M303" i="2" s="1"/>
  <c r="L304" i="2"/>
  <c r="M304" i="2" s="1"/>
  <c r="L305" i="2"/>
  <c r="M305" i="2" s="1"/>
  <c r="L306" i="2"/>
  <c r="M306" i="2" s="1"/>
  <c r="N300" i="2"/>
  <c r="N301" i="2"/>
  <c r="N302" i="2"/>
  <c r="N303" i="2"/>
  <c r="N304" i="2"/>
  <c r="N305" i="2"/>
  <c r="N306" i="2"/>
  <c r="O300" i="2"/>
  <c r="O301" i="2"/>
  <c r="O302" i="2"/>
  <c r="O303" i="2"/>
  <c r="O304" i="2"/>
  <c r="O305" i="2"/>
  <c r="O306" i="2"/>
  <c r="O299" i="2"/>
  <c r="N299" i="2"/>
  <c r="L299" i="2"/>
  <c r="M299" i="2" s="1"/>
  <c r="O315" i="2"/>
  <c r="N315" i="2"/>
  <c r="L315" i="2"/>
  <c r="M315" i="2" s="1"/>
  <c r="O297" i="2" l="1"/>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L271" i="2"/>
  <c r="M271" i="2" s="1"/>
  <c r="N271" i="2"/>
  <c r="O271" i="2"/>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N272" i="2"/>
  <c r="N273" i="2"/>
  <c r="N274" i="2"/>
  <c r="N275" i="2"/>
  <c r="N276" i="2"/>
  <c r="N277" i="2"/>
  <c r="N278" i="2"/>
  <c r="N279" i="2"/>
  <c r="N280" i="2"/>
  <c r="N281" i="2"/>
  <c r="N282" i="2"/>
  <c r="N283" i="2"/>
  <c r="O272" i="2"/>
  <c r="O273" i="2"/>
  <c r="O274" i="2"/>
  <c r="O275" i="2"/>
  <c r="O276" i="2"/>
  <c r="O277" i="2"/>
  <c r="O278" i="2"/>
  <c r="O279" i="2"/>
  <c r="O280" i="2"/>
  <c r="O281" i="2"/>
  <c r="O282" i="2"/>
  <c r="O283" i="2"/>
  <c r="L657" i="2"/>
  <c r="M657" i="2" s="1"/>
  <c r="N657" i="2"/>
  <c r="O657" i="2"/>
  <c r="O270" i="2"/>
  <c r="N270" i="2"/>
  <c r="L270" i="2"/>
  <c r="M270" i="2" s="1"/>
  <c r="L298" i="2"/>
  <c r="M298" i="2" s="1"/>
  <c r="N298" i="2"/>
  <c r="O298" i="2"/>
  <c r="Y138" i="1"/>
  <c r="X138" i="1"/>
  <c r="Y137" i="1"/>
  <c r="X137" i="1"/>
  <c r="Y136" i="1"/>
  <c r="X136" i="1"/>
  <c r="L268" i="2" l="1"/>
  <c r="M268" i="2" s="1"/>
  <c r="L269" i="2"/>
  <c r="M269" i="2" s="1"/>
  <c r="N268" i="2"/>
  <c r="N269" i="2"/>
  <c r="O268" i="2"/>
  <c r="O269" i="2"/>
  <c r="Y135" i="1"/>
  <c r="X135" i="1"/>
  <c r="Y134" i="1"/>
  <c r="X134" i="1"/>
  <c r="L258" i="2"/>
  <c r="M258" i="2" s="1"/>
  <c r="N258" i="2"/>
  <c r="O258" i="2"/>
  <c r="Y124" i="1"/>
  <c r="X124" i="1"/>
  <c r="O655" i="2"/>
  <c r="N655" i="2"/>
  <c r="L655" i="2"/>
  <c r="M655" i="2" s="1"/>
  <c r="L654" i="2"/>
  <c r="M654" i="2" s="1"/>
  <c r="N654" i="2"/>
  <c r="O654" i="2"/>
  <c r="Y202" i="1"/>
  <c r="X202" i="1"/>
  <c r="L502" i="2"/>
  <c r="M502" i="2" s="1"/>
  <c r="L500" i="2"/>
  <c r="M500" i="2" s="1"/>
  <c r="L501" i="2"/>
  <c r="M501" i="2" s="1"/>
  <c r="N502" i="2"/>
  <c r="N500" i="2"/>
  <c r="N501" i="2"/>
  <c r="O502" i="2"/>
  <c r="O500" i="2"/>
  <c r="O501" i="2"/>
  <c r="L499" i="2"/>
  <c r="M499" i="2" s="1"/>
  <c r="L497" i="2"/>
  <c r="M497" i="2" s="1"/>
  <c r="L498" i="2"/>
  <c r="M498" i="2" s="1"/>
  <c r="N499" i="2"/>
  <c r="N497" i="2"/>
  <c r="N498" i="2"/>
  <c r="O499" i="2"/>
  <c r="O497" i="2"/>
  <c r="O498" i="2"/>
  <c r="Y158" i="1"/>
  <c r="X158" i="1"/>
  <c r="Y159" i="1"/>
  <c r="X159" i="1"/>
  <c r="Y157" i="1"/>
  <c r="X157" i="1"/>
  <c r="Y160" i="1"/>
  <c r="X160" i="1"/>
  <c r="X156" i="1"/>
  <c r="Y156" i="1"/>
  <c r="O506" i="2"/>
  <c r="N506" i="2"/>
  <c r="L506" i="2"/>
  <c r="M506" i="2" s="1"/>
  <c r="O505" i="2"/>
  <c r="N505" i="2"/>
  <c r="L505" i="2"/>
  <c r="M505" i="2" s="1"/>
  <c r="O504" i="2"/>
  <c r="N504" i="2"/>
  <c r="L504" i="2"/>
  <c r="M504" i="2" s="1"/>
  <c r="O503" i="2"/>
  <c r="N503" i="2"/>
  <c r="L503" i="2"/>
  <c r="M503"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L148" i="2"/>
  <c r="M148" i="2" s="1"/>
  <c r="L149" i="2"/>
  <c r="M149" i="2" s="1"/>
  <c r="L150" i="2"/>
  <c r="M150" i="2" s="1"/>
  <c r="N148" i="2"/>
  <c r="N149" i="2"/>
  <c r="N150" i="2"/>
  <c r="O148" i="2"/>
  <c r="O149" i="2"/>
  <c r="O150" i="2"/>
  <c r="O620" i="2" l="1"/>
  <c r="N620" i="2"/>
  <c r="L620" i="2"/>
  <c r="M620" i="2" s="1"/>
  <c r="O619" i="2"/>
  <c r="N619" i="2"/>
  <c r="L619" i="2"/>
  <c r="M619" i="2" s="1"/>
  <c r="O618" i="2"/>
  <c r="N618" i="2"/>
  <c r="L618" i="2"/>
  <c r="M618" i="2" s="1"/>
  <c r="O617" i="2"/>
  <c r="N617" i="2"/>
  <c r="L617" i="2"/>
  <c r="M617" i="2" s="1"/>
  <c r="O626" i="2"/>
  <c r="N626" i="2"/>
  <c r="L626" i="2"/>
  <c r="M626" i="2" s="1"/>
  <c r="O625" i="2"/>
  <c r="N625" i="2"/>
  <c r="L625" i="2"/>
  <c r="M625" i="2" s="1"/>
  <c r="O624" i="2"/>
  <c r="N624" i="2"/>
  <c r="L624" i="2"/>
  <c r="M624" i="2" s="1"/>
  <c r="O623" i="2"/>
  <c r="N623" i="2"/>
  <c r="L623" i="2"/>
  <c r="M623" i="2" s="1"/>
  <c r="O622" i="2"/>
  <c r="N622" i="2"/>
  <c r="L622" i="2"/>
  <c r="M622" i="2" s="1"/>
  <c r="O621" i="2"/>
  <c r="N621" i="2"/>
  <c r="L621" i="2"/>
  <c r="M621" i="2" s="1"/>
  <c r="O616" i="2"/>
  <c r="N616" i="2"/>
  <c r="L616" i="2"/>
  <c r="M616" i="2" s="1"/>
  <c r="O615" i="2"/>
  <c r="N615" i="2"/>
  <c r="L615" i="2"/>
  <c r="M615" i="2" s="1"/>
  <c r="O627" i="2"/>
  <c r="N627" i="2"/>
  <c r="L627" i="2"/>
  <c r="M627" i="2" s="1"/>
  <c r="O614" i="2"/>
  <c r="N614" i="2"/>
  <c r="L614" i="2"/>
  <c r="M614" i="2" s="1"/>
  <c r="O613" i="2"/>
  <c r="N613" i="2"/>
  <c r="L613" i="2"/>
  <c r="M613" i="2" s="1"/>
  <c r="L611" i="2"/>
  <c r="M611" i="2" s="1"/>
  <c r="L612" i="2"/>
  <c r="M612" i="2" s="1"/>
  <c r="N611" i="2"/>
  <c r="N612" i="2"/>
  <c r="O611" i="2"/>
  <c r="O612" i="2"/>
  <c r="Y185" i="1"/>
  <c r="X185" i="1"/>
  <c r="Y184" i="1"/>
  <c r="X184" i="1"/>
  <c r="Y183" i="1"/>
  <c r="X183" i="1"/>
  <c r="Y182" i="1"/>
  <c r="X182" i="1"/>
  <c r="Y181" i="1"/>
  <c r="X181" i="1"/>
  <c r="Y180" i="1"/>
  <c r="X180" i="1"/>
  <c r="O526" i="2" l="1"/>
  <c r="N526" i="2"/>
  <c r="L526" i="2"/>
  <c r="M526" i="2" s="1"/>
  <c r="O525" i="2"/>
  <c r="N525" i="2"/>
  <c r="L525" i="2"/>
  <c r="M525" i="2" s="1"/>
  <c r="O524" i="2"/>
  <c r="N524" i="2"/>
  <c r="L524" i="2"/>
  <c r="M524" i="2" s="1"/>
  <c r="O523" i="2"/>
  <c r="N523" i="2"/>
  <c r="L523" i="2"/>
  <c r="M523"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3" i="2"/>
  <c r="N513" i="2"/>
  <c r="L513" i="2"/>
  <c r="M513" i="2" s="1"/>
  <c r="O512" i="2"/>
  <c r="N512" i="2"/>
  <c r="L512" i="2"/>
  <c r="M512" i="2" s="1"/>
  <c r="O511" i="2"/>
  <c r="N511" i="2"/>
  <c r="L511" i="2"/>
  <c r="M511" i="2" s="1"/>
  <c r="O510" i="2"/>
  <c r="N510" i="2"/>
  <c r="L510" i="2"/>
  <c r="M510" i="2" s="1"/>
  <c r="O509" i="2"/>
  <c r="N509" i="2"/>
  <c r="L509" i="2"/>
  <c r="M509" i="2" s="1"/>
  <c r="O508" i="2"/>
  <c r="N508" i="2"/>
  <c r="L508" i="2"/>
  <c r="M508" i="2" s="1"/>
  <c r="O507" i="2"/>
  <c r="N507" i="2"/>
  <c r="L507" i="2"/>
  <c r="M507" i="2" s="1"/>
  <c r="O547" i="2"/>
  <c r="N547" i="2"/>
  <c r="L547" i="2"/>
  <c r="M547" i="2" s="1"/>
  <c r="O546" i="2"/>
  <c r="N546" i="2"/>
  <c r="L546" i="2"/>
  <c r="M546" i="2" s="1"/>
  <c r="O545" i="2"/>
  <c r="N545" i="2"/>
  <c r="L545" i="2"/>
  <c r="M545"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6" i="2"/>
  <c r="N536" i="2"/>
  <c r="L536" i="2"/>
  <c r="M536" i="2" s="1"/>
  <c r="O535" i="2"/>
  <c r="N535" i="2"/>
  <c r="L535" i="2"/>
  <c r="M535" i="2" s="1"/>
  <c r="O534" i="2"/>
  <c r="N534" i="2"/>
  <c r="L534" i="2"/>
  <c r="M534" i="2" s="1"/>
  <c r="O533" i="2"/>
  <c r="N533" i="2"/>
  <c r="L533" i="2"/>
  <c r="M533" i="2" s="1"/>
  <c r="O532" i="2"/>
  <c r="N532" i="2"/>
  <c r="L532" i="2"/>
  <c r="M532" i="2" s="1"/>
  <c r="O531" i="2"/>
  <c r="N531" i="2"/>
  <c r="L531" i="2"/>
  <c r="M531" i="2" s="1"/>
  <c r="O530" i="2"/>
  <c r="N530" i="2"/>
  <c r="L530" i="2"/>
  <c r="M530" i="2" s="1"/>
  <c r="O529" i="2"/>
  <c r="N529" i="2"/>
  <c r="L529" i="2"/>
  <c r="M529" i="2" s="1"/>
  <c r="O528" i="2"/>
  <c r="N528" i="2"/>
  <c r="L528" i="2"/>
  <c r="M528" i="2" s="1"/>
  <c r="O527" i="2"/>
  <c r="N527" i="2"/>
  <c r="L527" i="2"/>
  <c r="M527" i="2" s="1"/>
  <c r="Y171" i="1"/>
  <c r="X171" i="1"/>
  <c r="Y170" i="1"/>
  <c r="X170" i="1"/>
  <c r="Y169" i="1"/>
  <c r="X169" i="1"/>
  <c r="Y168" i="1"/>
  <c r="X168" i="1"/>
  <c r="Y167" i="1"/>
  <c r="X167" i="1"/>
  <c r="Y166" i="1"/>
  <c r="X166" i="1"/>
  <c r="Y165" i="1"/>
  <c r="X165" i="1"/>
  <c r="Y164" i="1"/>
  <c r="X164" i="1"/>
  <c r="Y163" i="1"/>
  <c r="X163" i="1"/>
  <c r="Y162" i="1"/>
  <c r="X162" i="1"/>
  <c r="Y161" i="1"/>
  <c r="X161" i="1"/>
  <c r="O481" i="2"/>
  <c r="N481" i="2"/>
  <c r="L481" i="2"/>
  <c r="M481" i="2" s="1"/>
  <c r="O466" i="2"/>
  <c r="N466" i="2"/>
  <c r="L466" i="2"/>
  <c r="M466" i="2" s="1"/>
  <c r="O454" i="2"/>
  <c r="N454" i="2"/>
  <c r="L454" i="2"/>
  <c r="M454" i="2" s="1"/>
  <c r="O494" i="2"/>
  <c r="N494" i="2"/>
  <c r="L494" i="2"/>
  <c r="M494" i="2" s="1"/>
  <c r="O493" i="2"/>
  <c r="N493" i="2"/>
  <c r="L493" i="2"/>
  <c r="M493" i="2" s="1"/>
  <c r="O492" i="2"/>
  <c r="N492" i="2"/>
  <c r="L492" i="2"/>
  <c r="M492" i="2" s="1"/>
  <c r="O491" i="2"/>
  <c r="N491" i="2"/>
  <c r="L491" i="2"/>
  <c r="M491" i="2" s="1"/>
  <c r="O490" i="2"/>
  <c r="N490" i="2"/>
  <c r="L490" i="2"/>
  <c r="M490" i="2" s="1"/>
  <c r="O489" i="2"/>
  <c r="N489" i="2"/>
  <c r="L489" i="2"/>
  <c r="M489" i="2" s="1"/>
  <c r="O488" i="2"/>
  <c r="N488" i="2"/>
  <c r="L488" i="2"/>
  <c r="M488" i="2" s="1"/>
  <c r="O487" i="2"/>
  <c r="N487" i="2"/>
  <c r="L487" i="2"/>
  <c r="M487" i="2" s="1"/>
  <c r="O486" i="2"/>
  <c r="N486" i="2"/>
  <c r="L486" i="2"/>
  <c r="M486" i="2" s="1"/>
  <c r="O485" i="2"/>
  <c r="N485" i="2"/>
  <c r="L485" i="2"/>
  <c r="M485" i="2" s="1"/>
  <c r="O484" i="2"/>
  <c r="N484" i="2"/>
  <c r="L484" i="2"/>
  <c r="M484" i="2" s="1"/>
  <c r="O483" i="2"/>
  <c r="N483" i="2"/>
  <c r="L483" i="2"/>
  <c r="M483" i="2" s="1"/>
  <c r="O482" i="2"/>
  <c r="N482" i="2"/>
  <c r="L482" i="2"/>
  <c r="M482" i="2" s="1"/>
  <c r="O480" i="2"/>
  <c r="N480" i="2"/>
  <c r="L480" i="2"/>
  <c r="M480" i="2" s="1"/>
  <c r="O479" i="2"/>
  <c r="N479" i="2"/>
  <c r="L479" i="2"/>
  <c r="M479" i="2" s="1"/>
  <c r="O478" i="2"/>
  <c r="N478" i="2"/>
  <c r="L478" i="2"/>
  <c r="M478" i="2" s="1"/>
  <c r="O477" i="2"/>
  <c r="N477" i="2"/>
  <c r="L477" i="2"/>
  <c r="M477" i="2" s="1"/>
  <c r="O476" i="2"/>
  <c r="N476" i="2"/>
  <c r="L476" i="2"/>
  <c r="M476"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5" i="2"/>
  <c r="N465" i="2"/>
  <c r="L465" i="2"/>
  <c r="M465" i="2" s="1"/>
  <c r="O464" i="2"/>
  <c r="N464" i="2"/>
  <c r="L464" i="2"/>
  <c r="M464"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1" i="2"/>
  <c r="N431" i="2"/>
  <c r="L431" i="2"/>
  <c r="M431" i="2" s="1"/>
  <c r="O436" i="2"/>
  <c r="N436" i="2"/>
  <c r="L436" i="2"/>
  <c r="M436" i="2" s="1"/>
  <c r="O435" i="2"/>
  <c r="N435" i="2"/>
  <c r="L435" i="2"/>
  <c r="M435" i="2" s="1"/>
  <c r="O434" i="2"/>
  <c r="N434" i="2"/>
  <c r="L434" i="2"/>
  <c r="M434" i="2" s="1"/>
  <c r="O433" i="2"/>
  <c r="N433" i="2"/>
  <c r="L433" i="2"/>
  <c r="M433" i="2" s="1"/>
  <c r="O432" i="2"/>
  <c r="N432" i="2"/>
  <c r="L432" i="2"/>
  <c r="M432" i="2" s="1"/>
  <c r="O430" i="2"/>
  <c r="N430" i="2"/>
  <c r="L430" i="2"/>
  <c r="M430" i="2" s="1"/>
  <c r="O429" i="2"/>
  <c r="N429" i="2"/>
  <c r="L429" i="2"/>
  <c r="M429" i="2" s="1"/>
  <c r="O428" i="2"/>
  <c r="N428" i="2"/>
  <c r="L428" i="2"/>
  <c r="M428" i="2" s="1"/>
  <c r="O427" i="2"/>
  <c r="N427" i="2"/>
  <c r="L427" i="2"/>
  <c r="M427" i="2" s="1"/>
  <c r="O426" i="2"/>
  <c r="N426" i="2"/>
  <c r="L426" i="2"/>
  <c r="M426" i="2" s="1"/>
  <c r="O425" i="2"/>
  <c r="N425" i="2"/>
  <c r="L425" i="2"/>
  <c r="M425" i="2" s="1"/>
  <c r="O422" i="2"/>
  <c r="N422" i="2"/>
  <c r="L422" i="2"/>
  <c r="M422" i="2" s="1"/>
  <c r="O424" i="2"/>
  <c r="N424" i="2"/>
  <c r="L424" i="2"/>
  <c r="M424" i="2" s="1"/>
  <c r="O423" i="2"/>
  <c r="N423" i="2"/>
  <c r="L423" i="2"/>
  <c r="M423"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07" i="2"/>
  <c r="N407" i="2"/>
  <c r="L407" i="2"/>
  <c r="M407" i="2" s="1"/>
  <c r="O412" i="2"/>
  <c r="N412" i="2"/>
  <c r="L412" i="2"/>
  <c r="M412" i="2" s="1"/>
  <c r="O411" i="2"/>
  <c r="N411" i="2"/>
  <c r="L411" i="2"/>
  <c r="M411" i="2" s="1"/>
  <c r="O410" i="2"/>
  <c r="N410" i="2"/>
  <c r="L410" i="2"/>
  <c r="M410" i="2" s="1"/>
  <c r="O409" i="2"/>
  <c r="N409" i="2"/>
  <c r="L409" i="2"/>
  <c r="M409" i="2" s="1"/>
  <c r="O408" i="2"/>
  <c r="N408" i="2"/>
  <c r="L408" i="2"/>
  <c r="M408"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l="1"/>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l="1"/>
  <c r="N367" i="2"/>
  <c r="L367" i="2"/>
  <c r="M367"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O344" i="2"/>
  <c r="N344" i="2"/>
  <c r="L344" i="2"/>
  <c r="M344" i="2" s="1"/>
  <c r="Y149" i="1"/>
  <c r="X149" i="1"/>
  <c r="Y145" i="1"/>
  <c r="X145" i="1"/>
  <c r="Y146" i="1"/>
  <c r="X146" i="1"/>
  <c r="Y147" i="1"/>
  <c r="X147" i="1"/>
  <c r="Y153" i="1"/>
  <c r="X153" i="1"/>
  <c r="Y152" i="1"/>
  <c r="X152" i="1"/>
  <c r="Y151" i="1"/>
  <c r="X151" i="1"/>
  <c r="Y150" i="1"/>
  <c r="X150" i="1"/>
  <c r="Y148" i="1"/>
  <c r="X148" i="1"/>
  <c r="Y144" i="1"/>
  <c r="X144" i="1"/>
  <c r="Y143" i="1"/>
  <c r="X143" i="1"/>
  <c r="Y142" i="1"/>
  <c r="X142" i="1"/>
  <c r="O73" i="2" l="1"/>
  <c r="N73" i="2"/>
  <c r="L73" i="2"/>
  <c r="M73" i="2" s="1"/>
  <c r="O74" i="2"/>
  <c r="N74" i="2"/>
  <c r="L74" i="2"/>
  <c r="M74" i="2" s="1"/>
  <c r="L68" i="2"/>
  <c r="M68" i="2" s="1"/>
  <c r="L67" i="2"/>
  <c r="M67" i="2" s="1"/>
  <c r="L71" i="2"/>
  <c r="M71" i="2" s="1"/>
  <c r="N68" i="2"/>
  <c r="N67" i="2"/>
  <c r="N71" i="2"/>
  <c r="O68" i="2"/>
  <c r="O67" i="2"/>
  <c r="O71" i="2"/>
  <c r="Y37" i="1"/>
  <c r="X37" i="1"/>
  <c r="Y38" i="1"/>
  <c r="X38" i="1"/>
  <c r="O75" i="2"/>
  <c r="N75" i="2"/>
  <c r="L75" i="2"/>
  <c r="M75" i="2" s="1"/>
  <c r="O72" i="2"/>
  <c r="N72" i="2"/>
  <c r="L72" i="2"/>
  <c r="M72" i="2" s="1"/>
  <c r="O70" i="2"/>
  <c r="N70" i="2"/>
  <c r="L70" i="2"/>
  <c r="M70" i="2" s="1"/>
  <c r="O69" i="2"/>
  <c r="N69" i="2"/>
  <c r="L69" i="2"/>
  <c r="M69" i="2" s="1"/>
  <c r="O66" i="2"/>
  <c r="N66" i="2"/>
  <c r="L66" i="2"/>
  <c r="M66" i="2" s="1"/>
  <c r="O65" i="2"/>
  <c r="N65" i="2"/>
  <c r="L65" i="2"/>
  <c r="M65" i="2" s="1"/>
  <c r="Y41" i="1"/>
  <c r="X41" i="1"/>
  <c r="O64" i="2"/>
  <c r="N64" i="2"/>
  <c r="L64" i="2"/>
  <c r="M64" i="2" s="1"/>
  <c r="O63" i="2"/>
  <c r="N63" i="2"/>
  <c r="L63" i="2"/>
  <c r="M63" i="2" s="1"/>
  <c r="O62" i="2"/>
  <c r="N62" i="2"/>
  <c r="L62" i="2"/>
  <c r="M62" i="2" s="1"/>
  <c r="L59" i="2"/>
  <c r="M59" i="2" s="1"/>
  <c r="L60" i="2"/>
  <c r="M60" i="2" s="1"/>
  <c r="N59" i="2"/>
  <c r="N60" i="2"/>
  <c r="O59" i="2"/>
  <c r="O60" i="2"/>
  <c r="O61" i="2"/>
  <c r="N61" i="2"/>
  <c r="L61" i="2"/>
  <c r="M61" i="2" s="1"/>
  <c r="O58" i="2"/>
  <c r="N58" i="2"/>
  <c r="L58" i="2"/>
  <c r="M58" i="2" s="1"/>
  <c r="O57" i="2"/>
  <c r="N57" i="2"/>
  <c r="L57" i="2"/>
  <c r="M57" i="2" s="1"/>
  <c r="O56" i="2"/>
  <c r="N56" i="2"/>
  <c r="L56" i="2"/>
  <c r="M56" i="2" s="1"/>
  <c r="L2" i="2"/>
  <c r="M2" i="2" s="1"/>
  <c r="L3" i="2"/>
  <c r="M3" i="2" s="1"/>
  <c r="L4" i="2"/>
  <c r="M4" i="2" s="1"/>
  <c r="L5" i="2"/>
  <c r="M5" i="2" s="1"/>
  <c r="L6" i="2"/>
  <c r="M6" i="2" s="1"/>
  <c r="L7" i="2"/>
  <c r="M7" i="2" s="1"/>
  <c r="L9" i="2"/>
  <c r="M9" i="2" s="1"/>
  <c r="L11" i="2"/>
  <c r="M11" i="2" s="1"/>
  <c r="L12" i="2"/>
  <c r="M12" i="2" s="1"/>
  <c r="L13" i="2"/>
  <c r="M13"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76" i="2"/>
  <c r="M7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7" i="2"/>
  <c r="M147"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9" i="2"/>
  <c r="M259" i="2" s="1"/>
  <c r="L260" i="2"/>
  <c r="M260" i="2" s="1"/>
  <c r="L261" i="2"/>
  <c r="M261" i="2" s="1"/>
  <c r="L262" i="2"/>
  <c r="M262" i="2" s="1"/>
  <c r="L263" i="2"/>
  <c r="M263" i="2" s="1"/>
  <c r="L264" i="2"/>
  <c r="M264" i="2" s="1"/>
  <c r="L265" i="2"/>
  <c r="M265" i="2" s="1"/>
  <c r="L266" i="2"/>
  <c r="M266" i="2" s="1"/>
  <c r="L267" i="2"/>
  <c r="M267" i="2" s="1"/>
  <c r="L341" i="2"/>
  <c r="M341" i="2" s="1"/>
  <c r="L342" i="2"/>
  <c r="M342" i="2" s="1"/>
  <c r="L343" i="2"/>
  <c r="M343" i="2" s="1"/>
  <c r="L495" i="2"/>
  <c r="M495" i="2" s="1"/>
  <c r="L496" i="2"/>
  <c r="M496" i="2" s="1"/>
  <c r="L548" i="2"/>
  <c r="M548" i="2" s="1"/>
  <c r="L549" i="2"/>
  <c r="M549" i="2" s="1"/>
  <c r="L550" i="2"/>
  <c r="M550"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3" i="2"/>
  <c r="M563" i="2" s="1"/>
  <c r="L564" i="2"/>
  <c r="M564" i="2" s="1"/>
  <c r="L565" i="2"/>
  <c r="M565"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0" i="2"/>
  <c r="M580" i="2" s="1"/>
  <c r="L581" i="2"/>
  <c r="M581" i="2" s="1"/>
  <c r="L582" i="2"/>
  <c r="M582" i="2" s="1"/>
  <c r="L583" i="2"/>
  <c r="M583" i="2" s="1"/>
  <c r="L584" i="2"/>
  <c r="M584" i="2" s="1"/>
  <c r="L585" i="2"/>
  <c r="M585" i="2" s="1"/>
  <c r="L586" i="2"/>
  <c r="M586" i="2" s="1"/>
  <c r="L587" i="2"/>
  <c r="M587" i="2" s="1"/>
  <c r="L588" i="2"/>
  <c r="M588" i="2" s="1"/>
  <c r="L589" i="2"/>
  <c r="M589" i="2" s="1"/>
  <c r="L590" i="2"/>
  <c r="M590" i="2" s="1"/>
  <c r="L591" i="2"/>
  <c r="M591" i="2" s="1"/>
  <c r="L592" i="2"/>
  <c r="M592" i="2" s="1"/>
  <c r="L593" i="2"/>
  <c r="M593" i="2" s="1"/>
  <c r="L594" i="2"/>
  <c r="M594" i="2" s="1"/>
  <c r="L595" i="2"/>
  <c r="M595" i="2" s="1"/>
  <c r="L596" i="2"/>
  <c r="M596" i="2" s="1"/>
  <c r="L597" i="2"/>
  <c r="M597" i="2" s="1"/>
  <c r="L598" i="2"/>
  <c r="M598" i="2" s="1"/>
  <c r="L599" i="2"/>
  <c r="M599" i="2" s="1"/>
  <c r="L600" i="2"/>
  <c r="M600" i="2" s="1"/>
  <c r="L601" i="2"/>
  <c r="M601" i="2" s="1"/>
  <c r="L602" i="2"/>
  <c r="M602" i="2" s="1"/>
  <c r="L603" i="2"/>
  <c r="M603" i="2" s="1"/>
  <c r="L604" i="2"/>
  <c r="M604" i="2" s="1"/>
  <c r="L605" i="2"/>
  <c r="M605" i="2" s="1"/>
  <c r="L606" i="2"/>
  <c r="M606" i="2" s="1"/>
  <c r="L607" i="2"/>
  <c r="M607" i="2" s="1"/>
  <c r="L608" i="2"/>
  <c r="M608" i="2" s="1"/>
  <c r="L609" i="2"/>
  <c r="M609" i="2" s="1"/>
  <c r="L610" i="2"/>
  <c r="M610" i="2" s="1"/>
  <c r="L628" i="2"/>
  <c r="M628" i="2" s="1"/>
  <c r="L629" i="2"/>
  <c r="M629" i="2" s="1"/>
  <c r="L631" i="2"/>
  <c r="M631" i="2" s="1"/>
  <c r="L632" i="2"/>
  <c r="M632" i="2" s="1"/>
  <c r="L633" i="2"/>
  <c r="M633" i="2" s="1"/>
  <c r="L634" i="2"/>
  <c r="M634" i="2" s="1"/>
  <c r="L635" i="2"/>
  <c r="M635" i="2" s="1"/>
  <c r="L636" i="2"/>
  <c r="M636" i="2" s="1"/>
  <c r="L637" i="2"/>
  <c r="M637" i="2" s="1"/>
  <c r="L638" i="2"/>
  <c r="M638" i="2" s="1"/>
  <c r="L639" i="2"/>
  <c r="M639" i="2" s="1"/>
  <c r="L640" i="2"/>
  <c r="M640" i="2" s="1"/>
  <c r="L641" i="2"/>
  <c r="M641" i="2" s="1"/>
  <c r="L642" i="2"/>
  <c r="M642" i="2" s="1"/>
  <c r="L643" i="2"/>
  <c r="M643" i="2" s="1"/>
  <c r="L644" i="2"/>
  <c r="M644" i="2" s="1"/>
  <c r="L645" i="2"/>
  <c r="M645" i="2" s="1"/>
  <c r="L646" i="2"/>
  <c r="M646" i="2" s="1"/>
  <c r="L647" i="2"/>
  <c r="M647" i="2" s="1"/>
  <c r="L648" i="2"/>
  <c r="M648" i="2" s="1"/>
  <c r="L649" i="2"/>
  <c r="M649" i="2" s="1"/>
  <c r="L650" i="2"/>
  <c r="M650" i="2" s="1"/>
  <c r="L651" i="2"/>
  <c r="M651" i="2" s="1"/>
  <c r="L652" i="2"/>
  <c r="M652" i="2" s="1"/>
  <c r="L653" i="2"/>
  <c r="M653" i="2" s="1"/>
  <c r="L656" i="2"/>
  <c r="M656" i="2" s="1"/>
  <c r="N2" i="2"/>
  <c r="N3" i="2"/>
  <c r="N4" i="2"/>
  <c r="N5" i="2"/>
  <c r="N6" i="2"/>
  <c r="N7" i="2"/>
  <c r="N9" i="2"/>
  <c r="N11" i="2"/>
  <c r="N12" i="2"/>
  <c r="N13"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7"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9" i="2"/>
  <c r="N260" i="2"/>
  <c r="N261" i="2"/>
  <c r="N262" i="2"/>
  <c r="N263" i="2"/>
  <c r="N264" i="2"/>
  <c r="N265" i="2"/>
  <c r="N266" i="2"/>
  <c r="N267" i="2"/>
  <c r="N341" i="2"/>
  <c r="N342" i="2"/>
  <c r="N343" i="2"/>
  <c r="N495" i="2"/>
  <c r="N496" i="2"/>
  <c r="N548" i="2"/>
  <c r="N549" i="2"/>
  <c r="N550" i="2"/>
  <c r="N551" i="2"/>
  <c r="N552" i="2"/>
  <c r="N553" i="2"/>
  <c r="N554" i="2"/>
  <c r="N555" i="2"/>
  <c r="N556" i="2"/>
  <c r="N557" i="2"/>
  <c r="N558" i="2"/>
  <c r="N559" i="2"/>
  <c r="N560" i="2"/>
  <c r="N561"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28" i="2"/>
  <c r="N629" i="2"/>
  <c r="N631" i="2"/>
  <c r="N632" i="2"/>
  <c r="N633" i="2"/>
  <c r="N634" i="2"/>
  <c r="N635" i="2"/>
  <c r="N636" i="2"/>
  <c r="N637" i="2"/>
  <c r="N638" i="2"/>
  <c r="N639" i="2"/>
  <c r="N640" i="2"/>
  <c r="N641" i="2"/>
  <c r="N642" i="2"/>
  <c r="N643" i="2"/>
  <c r="N644" i="2"/>
  <c r="N645" i="2"/>
  <c r="N646" i="2"/>
  <c r="N647" i="2"/>
  <c r="N648" i="2"/>
  <c r="N649" i="2"/>
  <c r="N650" i="2"/>
  <c r="N651" i="2"/>
  <c r="N652" i="2"/>
  <c r="N653" i="2"/>
  <c r="N656" i="2"/>
  <c r="X44" i="1"/>
  <c r="Y44" i="1"/>
  <c r="X43" i="1"/>
  <c r="Y43" i="1"/>
  <c r="O52" i="2"/>
  <c r="O55" i="2"/>
  <c r="O54" i="2"/>
  <c r="O53" i="2"/>
  <c r="O51" i="2"/>
  <c r="O42" i="2"/>
  <c r="O47" i="2"/>
  <c r="X39" i="1"/>
  <c r="Y39" i="1"/>
  <c r="O50" i="2"/>
  <c r="O49" i="2"/>
  <c r="O48" i="2"/>
  <c r="O46" i="2"/>
  <c r="Y196" i="1"/>
  <c r="X196" i="1"/>
  <c r="O646" i="2"/>
  <c r="O45" i="2"/>
  <c r="O43" i="2"/>
  <c r="O41" i="2"/>
  <c r="O44" i="2"/>
  <c r="X36" i="1"/>
  <c r="Y36" i="1"/>
  <c r="X45" i="1"/>
  <c r="Y45" i="1"/>
  <c r="X40" i="1"/>
  <c r="Y40" i="1"/>
  <c r="X35" i="1"/>
  <c r="Y35" i="1"/>
  <c r="X42" i="1"/>
  <c r="Y42" i="1"/>
  <c r="O145" i="2"/>
  <c r="O144" i="2"/>
  <c r="O143" i="2"/>
  <c r="O139" i="2"/>
  <c r="O142" i="2"/>
  <c r="O141" i="2"/>
  <c r="O140" i="2"/>
  <c r="O137" i="2"/>
  <c r="O136" i="2"/>
  <c r="O138" i="2"/>
  <c r="O135" i="2"/>
  <c r="O134" i="2"/>
  <c r="O133" i="2"/>
  <c r="O132" i="2"/>
  <c r="O131" i="2"/>
  <c r="O127" i="2"/>
  <c r="Y72" i="1"/>
  <c r="X72" i="1"/>
  <c r="O126" i="2"/>
  <c r="O130" i="2"/>
  <c r="O129" i="2"/>
  <c r="O128" i="2"/>
  <c r="O124" i="2"/>
  <c r="O122" i="2"/>
  <c r="O125" i="2"/>
  <c r="O123" i="2"/>
  <c r="O121" i="2"/>
  <c r="O107" i="2"/>
  <c r="O119" i="2"/>
  <c r="O118" i="2"/>
  <c r="O117" i="2"/>
  <c r="O116" i="2"/>
  <c r="O115" i="2"/>
  <c r="O114" i="2"/>
  <c r="O113" i="2"/>
  <c r="O112" i="2"/>
  <c r="O111" i="2"/>
  <c r="O110" i="2"/>
  <c r="O109" i="2"/>
  <c r="O120" i="2"/>
  <c r="O106" i="2"/>
  <c r="O108" i="2"/>
  <c r="O648" i="2" l="1"/>
  <c r="O645" i="2"/>
  <c r="O651" i="2"/>
  <c r="O650" i="2"/>
  <c r="O647" i="2"/>
  <c r="O644" i="2"/>
  <c r="O649" i="2"/>
  <c r="O634" i="2"/>
  <c r="O636" i="2"/>
  <c r="O635" i="2"/>
  <c r="O631" i="2" l="1"/>
  <c r="O633" i="2"/>
  <c r="O632" i="2"/>
  <c r="O640" i="2"/>
  <c r="O643" i="2"/>
  <c r="O638" i="2"/>
  <c r="O641" i="2"/>
  <c r="O639" i="2"/>
  <c r="O642" i="2"/>
  <c r="O637" i="2"/>
  <c r="Y194" i="1"/>
  <c r="X194" i="1"/>
  <c r="Y195" i="1"/>
  <c r="X195" i="1"/>
  <c r="Y199" i="1"/>
  <c r="X199" i="1"/>
  <c r="Y197" i="1"/>
  <c r="X197" i="1"/>
  <c r="Y198" i="1"/>
  <c r="X198" i="1"/>
  <c r="O102" i="2" l="1"/>
  <c r="O241" i="2" l="1"/>
  <c r="O240" i="2"/>
  <c r="O220" i="2"/>
  <c r="X104" i="1"/>
  <c r="Y104" i="1"/>
  <c r="O85" i="2"/>
  <c r="Y54" i="1"/>
  <c r="X54" i="1"/>
  <c r="O79" i="2"/>
  <c r="X50" i="1"/>
  <c r="Y50" i="1"/>
  <c r="O252" i="2"/>
  <c r="O254" i="2"/>
  <c r="O249" i="2"/>
  <c r="O248" i="2"/>
  <c r="O251" i="2"/>
  <c r="O250" i="2"/>
  <c r="O255" i="2"/>
  <c r="O253" i="2"/>
  <c r="O193" i="2"/>
  <c r="O198" i="2"/>
  <c r="O197" i="2"/>
  <c r="O196" i="2"/>
  <c r="O195" i="2"/>
  <c r="O194" i="2"/>
  <c r="O185" i="2"/>
  <c r="O184" i="2"/>
  <c r="O183" i="2"/>
  <c r="O244" i="2" l="1"/>
  <c r="O245" i="2"/>
  <c r="O246" i="2"/>
  <c r="O247" i="2"/>
  <c r="Y122" i="1"/>
  <c r="X122" i="1"/>
  <c r="Y121" i="1"/>
  <c r="X121" i="1"/>
  <c r="Y120" i="1"/>
  <c r="X120" i="1"/>
  <c r="Y119" i="1"/>
  <c r="X119" i="1"/>
  <c r="Y118" i="1"/>
  <c r="X118" i="1"/>
  <c r="O260" i="2"/>
  <c r="Y126" i="1"/>
  <c r="X126" i="1"/>
  <c r="O228" i="2"/>
  <c r="O227" i="2"/>
  <c r="O231" i="2"/>
  <c r="O229" i="2"/>
  <c r="O230" i="2"/>
  <c r="O226" i="2"/>
  <c r="O199" i="2"/>
  <c r="O200" i="2"/>
  <c r="O206" i="2"/>
  <c r="O207" i="2"/>
  <c r="O171" i="2"/>
  <c r="O172" i="2"/>
  <c r="X86" i="1"/>
  <c r="Y86" i="1"/>
  <c r="X85" i="1"/>
  <c r="Y85" i="1"/>
  <c r="O203" i="2" l="1"/>
  <c r="O204" i="2"/>
  <c r="O205" i="2"/>
  <c r="Y91" i="1"/>
  <c r="X91" i="1"/>
  <c r="O177" i="2"/>
  <c r="O191" i="2"/>
  <c r="O190" i="2"/>
  <c r="O192" i="2"/>
  <c r="O187" i="2"/>
  <c r="O186" i="2"/>
  <c r="O188" i="2"/>
  <c r="O189" i="2"/>
  <c r="O233" i="2"/>
  <c r="O232" i="2"/>
  <c r="Y112" i="1"/>
  <c r="X112" i="1"/>
  <c r="O236" i="2"/>
  <c r="O235" i="2"/>
  <c r="O238" i="2"/>
  <c r="O239" i="2"/>
  <c r="O234" i="2"/>
  <c r="O237" i="2"/>
  <c r="Y114" i="1"/>
  <c r="X114" i="1"/>
  <c r="Y113" i="1"/>
  <c r="X113" i="1"/>
  <c r="X115" i="1"/>
  <c r="Y115" i="1"/>
  <c r="O209" i="2"/>
  <c r="O208" i="2"/>
  <c r="O201" i="2"/>
  <c r="O202" i="2"/>
  <c r="O221" i="2" l="1"/>
  <c r="X105" i="1"/>
  <c r="Y105" i="1"/>
  <c r="O175" i="2"/>
  <c r="X89" i="1"/>
  <c r="Y89" i="1"/>
  <c r="X69" i="1" l="1"/>
  <c r="Y69" i="1"/>
  <c r="X68" i="1"/>
  <c r="Y68" i="1"/>
  <c r="O147" i="2"/>
  <c r="X7" i="1"/>
  <c r="X8" i="1"/>
  <c r="X9" i="1"/>
  <c r="X10" i="1"/>
  <c r="X76" i="1"/>
  <c r="Y7" i="1"/>
  <c r="Y8" i="1"/>
  <c r="Y9" i="1"/>
  <c r="Y10" i="1"/>
  <c r="Y76" i="1"/>
  <c r="O222" i="2"/>
  <c r="X106" i="1"/>
  <c r="Y106" i="1"/>
  <c r="X139" i="1"/>
  <c r="Y139" i="1"/>
  <c r="X154" i="1"/>
  <c r="Y154" i="1"/>
  <c r="X179" i="1"/>
  <c r="Y179" i="1"/>
  <c r="Y103" i="1"/>
  <c r="X103" i="1"/>
  <c r="Y102" i="1"/>
  <c r="X102" i="1"/>
  <c r="Y101" i="1"/>
  <c r="X101" i="1"/>
  <c r="Y100" i="1"/>
  <c r="X100" i="1"/>
  <c r="Y99" i="1"/>
  <c r="X99" i="1"/>
  <c r="O242" i="2"/>
  <c r="Y116" i="1"/>
  <c r="X116" i="1"/>
  <c r="O243" i="2"/>
  <c r="Y117" i="1"/>
  <c r="X117" i="1"/>
  <c r="O225" i="2"/>
  <c r="Y110" i="1"/>
  <c r="X110" i="1"/>
  <c r="O223" i="2"/>
  <c r="Y108" i="1"/>
  <c r="X108" i="1"/>
  <c r="O224" i="2"/>
  <c r="O256" i="2"/>
  <c r="Y123" i="1"/>
  <c r="X123" i="1"/>
  <c r="Y109" i="1"/>
  <c r="X109" i="1"/>
  <c r="Y107" i="1"/>
  <c r="X107" i="1"/>
  <c r="O257" i="2"/>
  <c r="O181" i="2" l="1"/>
  <c r="Y90" i="1"/>
  <c r="X90" i="1"/>
  <c r="X129" i="1" l="1"/>
  <c r="Y129" i="1"/>
  <c r="O217" i="2" l="1"/>
  <c r="O216" i="2"/>
  <c r="O214" i="2"/>
  <c r="O212" i="2"/>
  <c r="O211" i="2"/>
  <c r="X94" i="1"/>
  <c r="Y94" i="1"/>
  <c r="X192" i="1" l="1"/>
  <c r="Y192" i="1"/>
  <c r="X191" i="1"/>
  <c r="Y191" i="1"/>
  <c r="X190" i="1"/>
  <c r="Y190" i="1"/>
  <c r="O261" i="2" l="1"/>
  <c r="X127" i="1"/>
  <c r="Y127" i="1"/>
  <c r="X82" i="1"/>
  <c r="Y82" i="1"/>
  <c r="Y52" i="1"/>
  <c r="X52" i="1"/>
  <c r="Y53" i="1"/>
  <c r="X53" i="1"/>
  <c r="Y51" i="1"/>
  <c r="X51" i="1"/>
  <c r="O84" i="2"/>
  <c r="O83" i="2"/>
  <c r="O82" i="2"/>
  <c r="O81" i="2"/>
  <c r="O80" i="2"/>
  <c r="X34" i="1"/>
  <c r="Y34" i="1"/>
  <c r="X46" i="1"/>
  <c r="Y46" i="1"/>
  <c r="O9" i="2"/>
  <c r="X12" i="1"/>
  <c r="Y12" i="1"/>
  <c r="O652" i="2"/>
  <c r="O656" i="2"/>
  <c r="O653" i="2"/>
  <c r="Y201" i="1"/>
  <c r="X201" i="1"/>
  <c r="O13" i="2"/>
  <c r="O561" i="2"/>
  <c r="O628" i="2"/>
  <c r="O629" i="2"/>
  <c r="X187" i="1"/>
  <c r="Y187" i="1"/>
  <c r="O178" i="2"/>
  <c r="X193" i="1"/>
  <c r="Y193" i="1"/>
  <c r="O548" i="2"/>
  <c r="X111" i="1"/>
  <c r="Y111" i="1"/>
  <c r="O210" i="2"/>
  <c r="O170" i="2"/>
  <c r="Y83" i="1"/>
  <c r="X83" i="1"/>
  <c r="O173" i="2"/>
  <c r="O12" i="2"/>
  <c r="O11" i="2"/>
  <c r="O174" i="2"/>
  <c r="X2" i="1"/>
  <c r="Y2" i="1"/>
  <c r="O259" i="2"/>
  <c r="O262" i="2"/>
  <c r="O182" i="2" l="1"/>
  <c r="O176" i="2"/>
  <c r="O169" i="2" l="1"/>
  <c r="O219" i="2"/>
  <c r="X81" i="1"/>
  <c r="Y81" i="1"/>
  <c r="O263" i="2"/>
  <c r="O218" i="2"/>
  <c r="O215" i="2"/>
  <c r="O213" i="2"/>
  <c r="O180" i="2"/>
  <c r="X96" i="1"/>
  <c r="Y96" i="1"/>
  <c r="X97" i="1"/>
  <c r="Y97" i="1"/>
  <c r="O179" i="2"/>
  <c r="Y95" i="1"/>
  <c r="X95" i="1"/>
  <c r="X93" i="1"/>
  <c r="Y93" i="1"/>
  <c r="X6" i="1"/>
  <c r="Y6" i="1"/>
  <c r="O7" i="2"/>
  <c r="O563" i="2"/>
  <c r="O15" i="2"/>
  <c r="X84" i="1"/>
  <c r="Y84" i="1"/>
  <c r="X88" i="1"/>
  <c r="Y88" i="1"/>
  <c r="X133" i="1"/>
  <c r="Y133" i="1"/>
  <c r="X98" i="1" l="1"/>
  <c r="Y98" i="1"/>
  <c r="X92" i="1"/>
  <c r="Y92" i="1"/>
  <c r="O2" i="2" l="1"/>
  <c r="X3" i="1"/>
  <c r="Y3" i="1"/>
  <c r="O76" i="2" l="1"/>
  <c r="O78" i="2"/>
  <c r="O77" i="2"/>
  <c r="X49" i="1"/>
  <c r="Y49" i="1"/>
  <c r="Y80" i="1"/>
  <c r="X80" i="1"/>
  <c r="X77" i="1"/>
  <c r="Y77" i="1"/>
  <c r="X78" i="1"/>
  <c r="Y78" i="1"/>
  <c r="X79" i="1"/>
  <c r="Y79" i="1"/>
  <c r="Y17" i="1"/>
  <c r="X17" i="1"/>
  <c r="X178" i="1"/>
  <c r="Y178" i="1"/>
  <c r="X75" i="1" l="1"/>
  <c r="Y75" i="1"/>
  <c r="O40" i="2"/>
  <c r="O33" i="2"/>
  <c r="O30" i="2"/>
  <c r="O34" i="2"/>
  <c r="O31" i="2"/>
  <c r="O25" i="2"/>
  <c r="O39" i="2"/>
  <c r="O38" i="2"/>
  <c r="O37" i="2"/>
  <c r="O36" i="2"/>
  <c r="O35" i="2"/>
  <c r="O32" i="2"/>
  <c r="O29" i="2"/>
  <c r="O28" i="2"/>
  <c r="O27" i="2"/>
  <c r="O26" i="2"/>
  <c r="O23" i="2"/>
  <c r="O22" i="2"/>
  <c r="O24" i="2"/>
  <c r="Y33" i="1"/>
  <c r="X33" i="1"/>
  <c r="Y31" i="1"/>
  <c r="X31" i="1"/>
  <c r="Y32" i="1"/>
  <c r="X32" i="1"/>
  <c r="Y29" i="1"/>
  <c r="X29" i="1"/>
  <c r="Y27" i="1"/>
  <c r="X27" i="1"/>
  <c r="Y28" i="1"/>
  <c r="X28" i="1"/>
  <c r="Y30" i="1"/>
  <c r="X30" i="1"/>
  <c r="X26" i="1"/>
  <c r="Y26" i="1"/>
  <c r="O342" i="2"/>
  <c r="O341" i="2"/>
  <c r="X140" i="1" l="1"/>
  <c r="Y140" i="1"/>
  <c r="X16" i="1" l="1"/>
  <c r="Y16" i="1"/>
  <c r="X15" i="1"/>
  <c r="Y15" i="1"/>
  <c r="X125" i="1"/>
  <c r="Y125" i="1"/>
  <c r="X128" i="1"/>
  <c r="Y128" i="1"/>
  <c r="X87" i="1"/>
  <c r="Y87" i="1"/>
  <c r="Y205" i="1"/>
  <c r="X205" i="1"/>
  <c r="Y208" i="1"/>
  <c r="X208" i="1"/>
  <c r="Y206" i="1"/>
  <c r="X206" i="1"/>
  <c r="X204" i="1"/>
  <c r="Y204" i="1"/>
  <c r="X207" i="1"/>
  <c r="Y207" i="1"/>
  <c r="O266" i="2" l="1"/>
  <c r="Y132" i="1"/>
  <c r="X132" i="1"/>
  <c r="X141" i="1"/>
  <c r="Y141" i="1"/>
  <c r="O343" i="2"/>
  <c r="O496" i="2"/>
  <c r="O495" i="2"/>
  <c r="X155" i="1"/>
  <c r="Y155" i="1"/>
  <c r="O104" i="2"/>
  <c r="O103" i="2"/>
  <c r="O105" i="2"/>
  <c r="O101" i="2"/>
  <c r="O100" i="2"/>
  <c r="X209" i="1"/>
  <c r="Y209" i="1"/>
  <c r="X173" i="1"/>
  <c r="Y173" i="1"/>
  <c r="X25" i="1"/>
  <c r="Y25" i="1"/>
  <c r="X74" i="1"/>
  <c r="Y74" i="1"/>
  <c r="X73" i="1"/>
  <c r="Y73" i="1"/>
  <c r="X48" i="1"/>
  <c r="Y48" i="1"/>
  <c r="X47" i="1"/>
  <c r="Y47" i="1"/>
  <c r="X71" i="1"/>
  <c r="Y71" i="1"/>
  <c r="X203" i="1" l="1"/>
  <c r="Y203" i="1"/>
  <c r="X210" i="1"/>
  <c r="Y210" i="1"/>
  <c r="X200" i="1"/>
  <c r="Y200" i="1"/>
  <c r="O267" i="2" l="1"/>
  <c r="X172" i="1"/>
  <c r="Y172" i="1"/>
  <c r="O265" i="2"/>
  <c r="O264" i="2"/>
  <c r="Y131" i="1"/>
  <c r="X131" i="1"/>
  <c r="X130" i="1"/>
  <c r="Y130" i="1"/>
  <c r="X4" i="1"/>
  <c r="Y4" i="1"/>
  <c r="O99" i="2" l="1"/>
  <c r="O87" i="2" l="1"/>
  <c r="O98" i="2"/>
  <c r="X58" i="1"/>
  <c r="Y58" i="1"/>
  <c r="X66" i="1"/>
  <c r="Y66" i="1"/>
  <c r="Y18" i="1" l="1"/>
  <c r="X18" i="1"/>
  <c r="X55" i="1"/>
  <c r="Y55" i="1"/>
  <c r="O21" i="2" l="1"/>
  <c r="O18" i="2"/>
  <c r="O19" i="2"/>
  <c r="O17" i="2"/>
  <c r="O16" i="2"/>
  <c r="O20" i="2"/>
  <c r="X11" i="1" l="1"/>
  <c r="Y11" i="1"/>
  <c r="X188" i="1"/>
  <c r="Y188" i="1"/>
  <c r="X70" i="1" l="1"/>
  <c r="Y70" i="1"/>
  <c r="O90" i="2"/>
  <c r="O91" i="2"/>
  <c r="O92" i="2"/>
  <c r="O95" i="2"/>
  <c r="O97" i="2"/>
  <c r="O96" i="2"/>
  <c r="O86" i="2"/>
  <c r="O4" i="2"/>
  <c r="O3" i="2"/>
  <c r="O5" i="2"/>
  <c r="O6" i="2"/>
  <c r="O88" i="2"/>
  <c r="O93" i="2"/>
  <c r="O94" i="2"/>
  <c r="O89" i="2"/>
  <c r="O549" i="2"/>
  <c r="O550" i="2"/>
  <c r="O551" i="2"/>
  <c r="O552" i="2"/>
  <c r="O554" i="2"/>
  <c r="O555" i="2"/>
  <c r="O556" i="2"/>
  <c r="O553" i="2"/>
  <c r="O557" i="2"/>
  <c r="O558" i="2"/>
  <c r="O559" i="2"/>
  <c r="O560" i="2"/>
  <c r="O564" i="2"/>
  <c r="O565" i="2"/>
  <c r="O566" i="2"/>
  <c r="O567" i="2"/>
  <c r="O570" i="2"/>
  <c r="O571" i="2"/>
  <c r="O577" i="2"/>
  <c r="O568" i="2"/>
  <c r="O569" i="2"/>
  <c r="O572" i="2"/>
  <c r="O573" i="2"/>
  <c r="O574" i="2"/>
  <c r="O575" i="2"/>
  <c r="O576" i="2"/>
  <c r="O578" i="2"/>
  <c r="O579" i="2"/>
  <c r="O580" i="2"/>
  <c r="O581" i="2"/>
  <c r="O582" i="2"/>
  <c r="O583" i="2"/>
  <c r="O584" i="2"/>
  <c r="O585" i="2"/>
  <c r="O586" i="2"/>
  <c r="O587" i="2"/>
  <c r="O589" i="2"/>
  <c r="O590" i="2"/>
  <c r="O591" i="2"/>
  <c r="O588" i="2"/>
  <c r="O592" i="2"/>
  <c r="O593" i="2"/>
  <c r="O594" i="2"/>
  <c r="O595" i="2"/>
  <c r="O596" i="2"/>
  <c r="O597" i="2"/>
  <c r="O598" i="2"/>
  <c r="O599" i="2"/>
  <c r="O603" i="2"/>
  <c r="O604" i="2"/>
  <c r="O605" i="2"/>
  <c r="O600" i="2"/>
  <c r="O601" i="2"/>
  <c r="O602" i="2"/>
  <c r="O606" i="2"/>
  <c r="O607" i="2"/>
  <c r="O608" i="2"/>
  <c r="O609" i="2"/>
  <c r="O610" i="2"/>
  <c r="Y19" i="1"/>
  <c r="X19" i="1"/>
  <c r="X22" i="1"/>
  <c r="Y22" i="1"/>
  <c r="X61" i="1"/>
  <c r="Y61" i="1"/>
  <c r="X59" i="1" l="1"/>
  <c r="X60" i="1"/>
  <c r="X62" i="1"/>
  <c r="X63" i="1"/>
  <c r="X56" i="1"/>
  <c r="X57" i="1"/>
  <c r="X64" i="1"/>
  <c r="X65" i="1"/>
  <c r="X24" i="1"/>
  <c r="X21" i="1"/>
  <c r="X20" i="1"/>
  <c r="X23" i="1"/>
  <c r="Y59" i="1"/>
  <c r="Y60" i="1"/>
  <c r="Y62" i="1"/>
  <c r="Y63" i="1"/>
  <c r="Y56" i="1"/>
  <c r="Y57" i="1"/>
  <c r="Y64" i="1"/>
  <c r="Y65" i="1"/>
  <c r="Y24" i="1"/>
  <c r="Y21" i="1"/>
  <c r="Y20" i="1"/>
  <c r="Y23" i="1"/>
  <c r="X177" i="1" l="1"/>
  <c r="X175" i="1"/>
  <c r="X174" i="1"/>
  <c r="X176" i="1"/>
  <c r="X5" i="1"/>
  <c r="X67" i="1"/>
  <c r="Y67" i="1"/>
  <c r="Y5" i="1"/>
  <c r="Y176" i="1"/>
  <c r="Y174" i="1"/>
  <c r="Y175" i="1"/>
  <c r="Y177" i="1"/>
</calcChain>
</file>

<file path=xl/sharedStrings.xml><?xml version="1.0" encoding="utf-8"?>
<sst xmlns="http://schemas.openxmlformats.org/spreadsheetml/2006/main" count="12986" uniqueCount="1445">
  <si>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</si>
  <si>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</si>
  <si>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</si>
  <si>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</si>
  <si>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</si>
  <si>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</si>
  <si>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</si>
  <si>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</si>
  <si>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</si>
  <si>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</si>
  <si>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</si>
  <si>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</si>
  <si>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</si>
  <si>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</si>
  <si>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</si>
  <si>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</si>
  <si>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</si>
  <si>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</si>
  <si>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</si>
  <si>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</si>
  <si>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</si>
  <si>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</si>
  <si>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</si>
  <si>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</si>
  <si>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</si>
  <si>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</si>
  <si>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</si>
  <si>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</si>
  <si>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</si>
  <si>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</si>
  <si>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</si>
  <si>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</si>
  <si>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</si>
  <si>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</si>
  <si>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</si>
  <si>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</si>
  <si>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</si>
  <si>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</si>
  <si>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</si>
  <si>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</si>
  <si>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</si>
  <si>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</si>
  <si>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</si>
  <si>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</si>
  <si>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</si>
  <si>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</si>
  <si>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</si>
  <si>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</si>
  <si>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</si>
  <si>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</si>
  <si>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</si>
  <si>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</si>
  <si>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</si>
  <si>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</si>
  <si>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</si>
  <si>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</si>
  <si>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</si>
  <si>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</si>
  <si>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</si>
  <si>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</si>
  <si>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</si>
  <si>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</si>
  <si>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</si>
  <si>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</si>
  <si>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</si>
  <si>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</si>
  <si>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</si>
  <si>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</si>
  <si>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</si>
  <si>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</si>
  <si>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</si>
  <si>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</si>
  <si>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</si>
  <si>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</si>
  <si>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</si>
  <si>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</si>
  <si>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</si>
  <si>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</si>
  <si>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</si>
  <si>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</si>
  <si>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</si>
  <si>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</si>
  <si>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</si>
  <si>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</si>
  <si>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</si>
  <si>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</si>
  <si>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</si>
  <si>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</si>
  <si>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</si>
  <si>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</si>
  <si>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</si>
  <si>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</si>
  <si>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</si>
  <si>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</si>
  <si>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</si>
  <si>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</si>
  <si>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</si>
  <si>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</si>
  <si>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</si>
  <si>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</si>
  <si>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</si>
  <si>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</si>
  <si>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</si>
  <si>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</si>
  <si>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</si>
  <si>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</si>
  <si>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</si>
  <si>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</si>
  <si>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</si>
  <si>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</si>
  <si>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</si>
  <si>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</si>
  <si>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</si>
  <si>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</si>
  <si>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</si>
  <si>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</si>
  <si>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</si>
  <si>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</si>
  <si>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</si>
  <si>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</si>
  <si>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</si>
  <si>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</si>
  <si>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</si>
  <si>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</si>
  <si>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</si>
  <si>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</si>
  <si>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</si>
  <si>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</si>
  <si>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</si>
  <si>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</si>
  <si>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</si>
  <si>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</si>
  <si>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</si>
  <si>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</si>
  <si>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</si>
  <si>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</si>
  <si>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</si>
  <si>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</si>
  <si>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</si>
  <si>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</si>
  <si>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</si>
  <si>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</si>
  <si>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</si>
  <si>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</si>
  <si>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</si>
  <si>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</si>
  <si>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</si>
  <si>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</si>
  <si>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</si>
  <si>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</si>
  <si>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</si>
  <si>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</si>
  <si>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</si>
  <si>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</si>
  <si>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</si>
  <si>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</si>
  <si>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</si>
  <si>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</si>
  <si>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</si>
  <si>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</si>
  <si>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</si>
  <si>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</si>
  <si>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</si>
  <si>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</si>
  <si>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</si>
  <si>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</si>
  <si>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</si>
  <si>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</si>
  <si>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</si>
  <si>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</si>
  <si>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</si>
  <si>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</si>
  <si>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</si>
  <si>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</si>
  <si>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</si>
  <si>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</si>
  <si>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</si>
  <si>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</si>
  <si>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</si>
  <si>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</si>
  <si>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</si>
  <si>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</si>
  <si>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</si>
  <si>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</si>
  <si>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</si>
  <si>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</si>
  <si>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</si>
  <si>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</si>
  <si>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</si>
  <si>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</si>
  <si>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</si>
  <si>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</si>
  <si>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</si>
  <si>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</si>
  <si>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</si>
  <si>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</si>
  <si>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</si>
  <si>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</si>
  <si>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</si>
  <si>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</si>
  <si>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</si>
  <si>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</si>
  <si>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</si>
  <si>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</si>
  <si>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</si>
  <si>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</si>
  <si>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</si>
  <si>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</si>
  <si>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</si>
  <si>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</si>
  <si>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</si>
  <si>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</si>
  <si>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</si>
  <si>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</si>
  <si>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</si>
  <si>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</si>
  <si>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</si>
  <si>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</si>
  <si>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</si>
  <si>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</si>
  <si>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</si>
  <si>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</si>
  <si>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</si>
  <si>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</si>
  <si>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</si>
  <si>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</si>
  <si>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</si>
  <si>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</si>
  <si>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</si>
  <si>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</si>
  <si>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</si>
  <si>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</si>
  <si>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</si>
  <si>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</si>
  <si>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</si>
  <si>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</si>
  <si>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</si>
  <si>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</si>
  <si>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</si>
  <si>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</si>
  <si>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</si>
  <si>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</si>
  <si>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</si>
  <si>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</si>
  <si>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</si>
  <si>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</si>
  <si>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</si>
  <si>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</si>
  <si>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</si>
  <si>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</si>
  <si>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</si>
  <si>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</si>
  <si>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</si>
  <si>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</si>
  <si>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</si>
  <si>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</si>
  <si>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</si>
  <si>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</si>
  <si>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</si>
  <si>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</si>
  <si>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</si>
  <si>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</si>
  <si>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</si>
  <si>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</si>
  <si>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</si>
  <si>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</si>
  <si>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</si>
  <si>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</si>
  <si>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</si>
  <si>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</si>
  <si>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</si>
  <si>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</si>
  <si>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</si>
  <si>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</si>
  <si>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</si>
  <si>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</si>
  <si>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</si>
  <si>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</si>
  <si>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</si>
  <si>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</si>
  <si>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</si>
  <si>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</si>
  <si>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</si>
  <si>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</si>
  <si>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</si>
  <si>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</si>
  <si>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</si>
  <si>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</si>
  <si>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</si>
  <si>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</si>
  <si>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</si>
  <si>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</si>
  <si>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</si>
  <si>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</si>
  <si>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</si>
  <si>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</si>
  <si>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</si>
  <si>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</si>
  <si>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</si>
  <si>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</si>
  <si>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</si>
  <si>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</si>
  <si>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</si>
  <si>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</si>
  <si>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</si>
  <si>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</si>
  <si>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</si>
  <si>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</si>
  <si>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</si>
  <si>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</si>
  <si>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</si>
  <si>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</si>
  <si>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</si>
  <si>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</si>
  <si>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</si>
  <si>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</si>
  <si>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</si>
  <si>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</si>
  <si>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</si>
  <si>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</si>
  <si>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</si>
  <si>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</si>
  <si>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</si>
  <si>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</si>
  <si>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</si>
  <si>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</si>
  <si>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</si>
  <si>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</si>
  <si>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</si>
  <si>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</si>
  <si>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</si>
  <si>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</si>
  <si>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</si>
  <si>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</si>
  <si>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</si>
  <si>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</si>
  <si>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</si>
  <si>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</si>
  <si>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</si>
  <si>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</si>
  <si>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</si>
  <si>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</si>
  <si>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</si>
  <si>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</si>
  <si>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</si>
  <si>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</si>
  <si>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</si>
  <si>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</si>
  <si>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</si>
  <si>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</si>
  <si>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</si>
  <si>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</si>
  <si>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</si>
  <si>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</si>
  <si>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</si>
  <si>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</si>
  <si>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</si>
  <si>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</si>
  <si>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</si>
  <si>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</si>
  <si>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</si>
  <si>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</si>
  <si>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</si>
  <si>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</si>
  <si>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</si>
  <si>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</si>
  <si>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</si>
  <si>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</si>
  <si>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</si>
  <si>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</si>
  <si>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</si>
  <si>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</si>
  <si>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</si>
  <si>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</si>
  <si>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</si>
  <si>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</si>
  <si>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</si>
  <si>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</si>
  <si>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</si>
  <si>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</si>
  <si>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</si>
  <si>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</si>
  <si>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</si>
  <si>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</si>
  <si>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</si>
  <si>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</si>
  <si>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</si>
  <si>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</si>
  <si>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</si>
  <si>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</si>
  <si>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</si>
  <si>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</si>
  <si>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</si>
  <si>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</si>
  <si>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</si>
  <si>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</si>
  <si>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</si>
  <si>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</si>
  <si>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</si>
  <si>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</si>
  <si>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</si>
  <si>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</si>
  <si>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</si>
  <si>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</si>
  <si>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</si>
  <si>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</si>
  <si>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</si>
  <si>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</si>
  <si>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</si>
  <si>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</si>
  <si>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</si>
  <si>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</si>
  <si>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</si>
  <si>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</si>
  <si>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</si>
  <si>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</si>
  <si>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</si>
  <si>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</si>
  <si>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</si>
  <si>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</si>
  <si>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</si>
  <si>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</si>
  <si>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</si>
  <si>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</si>
  <si>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</si>
  <si>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</si>
  <si>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</si>
  <si>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</si>
  <si>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</si>
  <si>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</si>
  <si>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</si>
  <si>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</si>
  <si>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</si>
  <si>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</si>
  <si>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</si>
  <si>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</si>
  <si>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</si>
  <si>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</si>
  <si>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</si>
  <si>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</si>
  <si>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</si>
  <si>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</si>
  <si>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</si>
  <si>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</si>
  <si>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</si>
  <si>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</si>
  <si>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</si>
  <si>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</si>
  <si>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</si>
  <si>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</si>
  <si>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</si>
  <si>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</si>
  <si>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</si>
  <si>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</si>
  <si>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</si>
  <si>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</si>
  <si>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</si>
  <si>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</si>
  <si>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</si>
  <si>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</si>
  <si>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</si>
  <si>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</si>
  <si>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</si>
  <si>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</si>
  <si>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</si>
  <si>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</si>
  <si>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</si>
  <si>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</si>
  <si>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</si>
  <si>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</si>
  <si>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</si>
  <si>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</si>
  <si>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</si>
  <si>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</si>
  <si>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</si>
  <si>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</si>
  <si>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</si>
  <si>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</si>
  <si>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</si>
  <si>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</si>
  <si>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</si>
  <si>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</si>
  <si>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</si>
  <si>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</si>
  <si>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</si>
  <si>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</si>
  <si>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</si>
  <si>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</si>
  <si>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</si>
  <si>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</si>
  <si>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</si>
  <si>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</si>
  <si>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</si>
  <si>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</si>
  <si>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</si>
  <si>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</si>
  <si>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</si>
  <si>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</si>
  <si>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</si>
  <si>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</si>
  <si>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</si>
  <si>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</si>
  <si>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</si>
  <si>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</si>
  <si>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</si>
  <si>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</si>
  <si>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</si>
  <si>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</si>
  <si>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</si>
  <si>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</si>
  <si>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</si>
  <si>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</si>
  <si>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</si>
  <si>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</si>
  <si>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</si>
  <si>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</si>
  <si>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</si>
  <si>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</si>
  <si>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</si>
  <si>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</si>
  <si>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</si>
  <si>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</si>
  <si>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</si>
  <si>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</si>
  <si>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</si>
  <si>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</si>
  <si>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</si>
  <si>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</si>
  <si>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</si>
  <si>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</si>
  <si>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</si>
  <si>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</si>
  <si>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</si>
  <si>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</si>
  <si>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</si>
  <si>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</si>
  <si>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</si>
  <si>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</si>
  <si>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</si>
  <si>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</si>
  <si>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</si>
  <si>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</si>
  <si>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</si>
  <si>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</si>
  <si>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</si>
  <si>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</si>
  <si>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</si>
  <si>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</si>
  <si>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</si>
  <si>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</si>
  <si>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</si>
  <si>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</si>
  <si>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</si>
  <si>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</si>
  <si>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</si>
  <si>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</si>
  <si>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</si>
  <si>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</si>
  <si>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</si>
  <si>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</si>
  <si>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</si>
  <si>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</si>
  <si>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</si>
  <si>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</si>
  <si>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</si>
  <si>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</si>
  <si>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</si>
  <si>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</si>
  <si>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</si>
  <si>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</si>
  <si>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</si>
  <si>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</si>
  <si>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</si>
  <si>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</si>
  <si>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</si>
  <si>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</si>
  <si>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</si>
  <si>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</si>
  <si>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</si>
  <si>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</si>
  <si>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</si>
  <si>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</si>
  <si>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</si>
  <si>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</si>
  <si>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</si>
  <si>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</si>
  <si>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</si>
  <si>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</si>
  <si>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</si>
  <si>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</si>
  <si>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</si>
  <si>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</si>
  <si>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</si>
  <si>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</si>
  <si>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</si>
  <si>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</si>
  <si>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</si>
  <si>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</si>
  <si>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</si>
  <si>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</si>
  <si>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</si>
  <si>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</si>
  <si>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</si>
  <si>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</si>
  <si>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</si>
  <si>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</si>
  <si>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</si>
  <si>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</si>
  <si>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</si>
  <si>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</si>
  <si>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</si>
  <si>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</si>
  <si>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</si>
  <si>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</si>
  <si>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</si>
  <si>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</si>
  <si>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</si>
  <si>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</si>
  <si>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</si>
  <si>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</si>
  <si>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</si>
  <si>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</si>
  <si>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</si>
  <si>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</si>
  <si>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</si>
  <si>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</si>
  <si>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</si>
  <si>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</si>
  <si>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</si>
  <si>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</si>
  <si>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</si>
  <si>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</si>
  <si>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</si>
  <si>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</si>
  <si>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</si>
  <si>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</si>
  <si>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</si>
  <si>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</si>
  <si>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</si>
  <si>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</si>
  <si>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</si>
  <si>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</si>
  <si>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</si>
  <si>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</si>
  <si>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</si>
  <si>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</si>
  <si>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</si>
  <si>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</si>
  <si>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</si>
  <si>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</si>
  <si>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</si>
  <si>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</si>
  <si>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</si>
  <si>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</si>
  <si>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</si>
  <si>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</si>
  <si>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</si>
  <si>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</si>
  <si>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</si>
  <si>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</si>
  <si>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</si>
  <si>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</si>
  <si>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</si>
  <si>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</si>
  <si>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</si>
  <si>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</si>
  <si>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</si>
  <si>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</si>
  <si>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</si>
  <si>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</si>
  <si>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</si>
  <si>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</si>
  <si>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</si>
  <si>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Main title, including any initial articles</t>
  </si>
  <si>
    <t>highest</t>
  </si>
  <si>
    <t>Title Sort</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</si>
  <si>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</si>
  <si>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</si>
  <si>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</si>
  <si>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</si>
  <si>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</si>
  <si>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</si>
  <si>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</si>
  <si>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</si>
  <si>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</si>
  <si>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</si>
  <si>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</si>
  <si>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</si>
  <si>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</si>
  <si>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</si>
  <si>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</si>
  <si>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</si>
  <si>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</si>
  <si>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</si>
  <si>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</si>
  <si>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</si>
  <si>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</si>
  <si>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</si>
  <si>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</si>
  <si>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</si>
  <si>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</si>
  <si>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</si>
  <si>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</si>
  <si>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</si>
  <si>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</si>
  <si>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</si>
  <si>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</si>
  <si>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</si>
  <si>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</si>
  <si>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</si>
  <si>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</si>
  <si>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</si>
  <si>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</si>
  <si>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</si>
  <si>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</si>
  <si>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</si>
  <si>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</si>
  <si>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</si>
  <si>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</si>
  <si>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</si>
  <si>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</si>
  <si>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</si>
  <si>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</si>
  <si>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</si>
  <si>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</si>
  <si>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</si>
  <si>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</si>
  <si>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</si>
  <si>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</si>
  <si>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</si>
  <si>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</si>
  <si>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</si>
  <si>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</si>
  <si>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</si>
  <si>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</si>
  <si>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</si>
  <si>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</si>
  <si>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</si>
  <si>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</si>
  <si>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</si>
  <si>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</si>
  <si>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</si>
  <si>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</si>
  <si>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</si>
  <si>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</si>
  <si>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</si>
  <si>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</si>
  <si>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</si>
  <si>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</si>
  <si>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</si>
  <si>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</si>
  <si>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</si>
  <si>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</si>
  <si>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</si>
  <si>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</si>
  <si>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</si>
  <si>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</si>
  <si>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</si>
  <si>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</si>
  <si>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</si>
  <si>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</si>
  <si>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</si>
  <si>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</si>
  <si>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</si>
  <si>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</si>
  <si>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</si>
  <si>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</si>
  <si>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</si>
  <si>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</si>
  <si>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</si>
  <si>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</si>
  <si>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</si>
  <si>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</si>
  <si>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</si>
  <si>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</si>
  <si>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</si>
  <si>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</si>
  <si>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</si>
  <si>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</si>
  <si>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</si>
  <si>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</si>
  <si>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</si>
  <si>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</si>
  <si>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</si>
  <si>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</si>
  <si>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</si>
  <si>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</si>
  <si>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</si>
  <si>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</si>
  <si>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</si>
  <si>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</si>
  <si>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</si>
  <si>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</si>
  <si>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</si>
  <si>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</si>
  <si>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</si>
  <si>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</si>
  <si>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</si>
  <si>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</si>
  <si>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</si>
  <si>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</si>
  <si>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</si>
  <si>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</si>
  <si>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</si>
  <si>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</si>
  <si>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</si>
  <si>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</si>
  <si>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</si>
  <si>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</si>
  <si>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</si>
  <si>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</si>
  <si>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</si>
  <si>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</si>
  <si>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</si>
  <si>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</si>
  <si>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</si>
  <si>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</si>
  <si>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</si>
  <si>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</si>
  <si>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</si>
  <si>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</si>
  <si>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</si>
  <si>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</si>
  <si>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</si>
  <si>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</si>
  <si>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</si>
  <si>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</si>
  <si>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</si>
  <si>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</si>
  <si>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</si>
  <si>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</si>
  <si>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</si>
  <si>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</si>
  <si>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</si>
  <si>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</si>
  <si>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</si>
  <si>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</si>
  <si>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</si>
  <si>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</si>
  <si>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</si>
  <si>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</si>
  <si>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</si>
  <si>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</si>
  <si>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</si>
  <si>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</si>
  <si>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</si>
  <si>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</si>
  <si>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</si>
  <si>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</si>
  <si>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</si>
  <si>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</si>
  <si>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</si>
  <si>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</si>
  <si>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</si>
  <si>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</si>
  <si>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</si>
  <si>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</si>
  <si>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</si>
  <si>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</si>
  <si>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</si>
  <si>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</si>
  <si>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</si>
  <si>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</si>
  <si>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</si>
  <si>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</si>
  <si>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</si>
  <si>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</si>
  <si>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</si>
  <si>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</si>
  <si>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</si>
  <si>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</si>
  <si>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</si>
  <si>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</si>
  <si>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</si>
  <si>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</si>
  <si>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</si>
  <si>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</si>
  <si>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</si>
  <si>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</si>
  <si>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</si>
  <si>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</si>
  <si>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</si>
  <si>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</si>
  <si>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</si>
  <si>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</si>
  <si>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</si>
  <si>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</si>
  <si>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</si>
  <si>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</si>
  <si>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</si>
  <si>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</si>
  <si>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</si>
  <si>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</si>
  <si>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</si>
  <si>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</si>
  <si>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</si>
  <si>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</si>
  <si>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</si>
  <si>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</si>
  <si>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</si>
  <si>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</si>
  <si>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</si>
  <si>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</si>
  <si>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</si>
  <si>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</si>
  <si>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</si>
  <si>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</si>
  <si>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</si>
  <si>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</si>
  <si>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</si>
  <si>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</si>
  <si>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</si>
  <si>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</si>
  <si>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</si>
  <si>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</si>
  <si>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</si>
  <si>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</si>
  <si>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</si>
  <si>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</si>
  <si>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</si>
  <si>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</si>
  <si>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</si>
  <si>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</si>
  <si>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</si>
  <si>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</si>
  <si>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</si>
  <si>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</si>
  <si>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</si>
  <si>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</si>
  <si>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</si>
  <si>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</si>
  <si>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</si>
  <si>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</si>
  <si>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</si>
  <si>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</si>
  <si>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</si>
  <si>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</si>
  <si>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</si>
  <si>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</si>
  <si>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</si>
  <si>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</si>
  <si>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</si>
  <si>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</si>
  <si>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</si>
  <si>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</si>
  <si>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</si>
  <si>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</si>
  <si>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</si>
  <si>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</si>
  <si>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</si>
  <si>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</si>
  <si>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</si>
  <si>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</si>
  <si>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</si>
  <si>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</si>
  <si>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</si>
  <si>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</si>
  <si>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</si>
  <si>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</si>
  <si>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</si>
  <si>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</si>
  <si>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</si>
  <si>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</si>
  <si>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</si>
  <si>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</si>
  <si>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</si>
  <si>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</si>
  <si>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</si>
  <si>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</si>
  <si>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</si>
  <si>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</si>
  <si>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</si>
  <si>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</si>
  <si>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</si>
  <si>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</si>
  <si>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</si>
  <si>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</si>
  <si>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</si>
  <si>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</si>
  <si>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</si>
  <si>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</si>
  <si>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</si>
  <si>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</si>
  <si>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</si>
  <si>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</si>
  <si>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</si>
  <si>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</si>
  <si>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</si>
  <si>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</si>
  <si>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</si>
  <si>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</si>
  <si>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</si>
  <si>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</si>
  <si>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</si>
  <si>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</si>
  <si>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</si>
  <si>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</si>
  <si>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</si>
  <si>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</si>
  <si>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</si>
  <si>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</si>
  <si>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</si>
  <si>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</si>
  <si>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</si>
  <si>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</si>
  <si>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</si>
  <si>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</si>
  <si>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</si>
  <si>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</si>
  <si>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</si>
  <si>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</si>
  <si>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</si>
  <si>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</si>
  <si>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</si>
  <si>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</si>
  <si>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</si>
  <si>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</si>
  <si>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</si>
  <si>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</si>
  <si>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</si>
  <si>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</si>
  <si>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</si>
  <si>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</si>
  <si>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</si>
  <si>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</si>
  <si>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</si>
  <si>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</si>
  <si>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</si>
  <si>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</si>
  <si>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</si>
  <si>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</si>
  <si>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</si>
  <si>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</si>
  <si>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</si>
  <si>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</si>
  <si>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</si>
  <si>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</si>
  <si>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</si>
  <si>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</si>
  <si>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</si>
  <si>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</si>
  <si>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</si>
  <si>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</si>
  <si>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</si>
  <si>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</si>
  <si>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</si>
  <si>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</si>
  <si>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</si>
  <si>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</si>
  <si>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</si>
  <si>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</si>
  <si>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</si>
  <si>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</si>
  <si>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</si>
  <si>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</si>
  <si>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</si>
  <si>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</si>
  <si>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</si>
  <si>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</si>
  <si>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</si>
  <si>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</si>
  <si>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</si>
  <si>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</si>
  <si>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</si>
  <si>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</si>
  <si>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</si>
  <si>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</si>
  <si>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</si>
  <si>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</si>
  <si>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</si>
  <si>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</si>
  <si>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</si>
  <si>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</si>
  <si>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</si>
  <si>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</si>
  <si>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</si>
  <si>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</si>
  <si>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</si>
  <si>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</si>
  <si>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</si>
  <si>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</si>
  <si>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</si>
  <si>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</si>
  <si>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</si>
  <si>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</si>
  <si>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</si>
  <si>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</si>
  <si>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</si>
  <si>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</si>
  <si>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</si>
  <si>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</si>
  <si>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</si>
  <si>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</si>
  <si>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</si>
  <si>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</si>
  <si>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</si>
  <si>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</si>
  <si>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</si>
  <si>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</si>
  <si>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</si>
  <si>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</si>
  <si>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</si>
  <si>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</si>
  <si>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</si>
  <si>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</si>
  <si>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</si>
  <si>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</si>
  <si>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</si>
  <si>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</si>
  <si>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</si>
  <si>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</si>
  <si>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</si>
  <si>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</si>
  <si>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</si>
  <si>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</si>
  <si>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</si>
  <si>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</si>
  <si>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</si>
  <si>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</si>
  <si>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</si>
  <si>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</si>
  <si>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</si>
  <si>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</si>
  <si>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</si>
  <si>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</si>
  <si>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</si>
  <si>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</si>
  <si>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</si>
  <si>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</si>
  <si>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</si>
  <si>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</si>
  <si>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</si>
  <si>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</si>
  <si>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</si>
  <si>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</si>
  <si>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</si>
  <si>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</si>
  <si>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</si>
  <si>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</si>
  <si>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</si>
  <si>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</si>
  <si>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</si>
  <si>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</si>
  <si>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</si>
  <si>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</si>
  <si>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</si>
  <si>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</si>
  <si>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</si>
  <si>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</si>
  <si>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</si>
  <si>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</si>
  <si>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</si>
  <si>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</si>
  <si>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</si>
  <si>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</si>
  <si>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</si>
  <si>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</si>
  <si>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</si>
  <si>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</si>
  <si>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</si>
  <si>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</si>
  <si>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</si>
  <si>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</si>
  <si>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</si>
  <si>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</si>
  <si>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</si>
  <si>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</si>
  <si>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</si>
  <si>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</si>
  <si>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</si>
  <si>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</si>
  <si>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</si>
  <si>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</si>
  <si>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</si>
  <si>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</si>
  <si>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</si>
  <si>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</si>
  <si>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</si>
  <si>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</si>
  <si>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</si>
  <si>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</si>
  <si>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</si>
  <si>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</si>
  <si>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</si>
  <si>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</si>
  <si>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</si>
  <si>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</si>
  <si>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</si>
  <si>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</si>
  <si>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</si>
  <si>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</si>
  <si>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</si>
  <si>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</si>
  <si>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</si>
  <si>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</si>
  <si>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</si>
  <si>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</si>
  <si>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</si>
  <si>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</si>
  <si>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</si>
  <si>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</si>
  <si>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</si>
  <si>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</si>
  <si>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</si>
  <si>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</si>
  <si>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</si>
  <si>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</si>
  <si>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</si>
  <si>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</si>
  <si>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</si>
  <si>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</si>
  <si>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</si>
  <si>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</si>
  <si>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</si>
  <si>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</si>
  <si>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</si>
  <si>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</si>
  <si>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</si>
  <si>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</si>
  <si>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</si>
  <si>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</si>
  <si>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</si>
  <si>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</si>
  <si>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</si>
  <si>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</si>
  <si>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</si>
  <si>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</si>
  <si>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</si>
  <si>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</si>
  <si>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</si>
  <si>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</si>
  <si>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</si>
  <si>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</si>
  <si>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</si>
  <si>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</si>
  <si>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</si>
  <si>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</si>
  <si>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</si>
  <si>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</si>
  <si>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</si>
  <si>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</si>
  <si>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</si>
  <si>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</si>
  <si>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</si>
  <si>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</si>
  <si>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</si>
  <si>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</si>
  <si>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</si>
  <si>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</si>
  <si>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</si>
  <si>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</si>
  <si>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</si>
  <si>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</si>
  <si>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</si>
  <si>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</si>
  <si>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</si>
  <si>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</si>
  <si>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</si>
  <si>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</si>
  <si>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</si>
  <si>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</si>
  <si>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</si>
  <si>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</si>
  <si>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</si>
  <si>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</si>
  <si>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</si>
  <si>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</si>
  <si>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</si>
  <si>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</si>
  <si>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</si>
  <si>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</si>
  <si>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</si>
  <si>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</si>
  <si>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</si>
  <si>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</si>
  <si>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</si>
  <si>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</si>
  <si>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</si>
  <si>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</si>
  <si>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</si>
  <si>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</si>
  <si>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</si>
  <si>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</si>
  <si>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</si>
  <si>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</si>
  <si>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</si>
  <si>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</si>
  <si>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</si>
  <si>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</si>
  <si>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</si>
  <si>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</si>
  <si>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</si>
  <si>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</si>
  <si>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</si>
  <si>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</si>
  <si>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</si>
  <si>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</si>
  <si>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</si>
  <si>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</si>
  <si>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</si>
  <si>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</si>
  <si>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</si>
  <si>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</si>
  <si>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</si>
  <si>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</si>
  <si>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</si>
  <si>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</si>
  <si>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</si>
  <si>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</si>
  <si>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</si>
  <si>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</si>
  <si>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</si>
  <si>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</si>
  <si>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</si>
  <si>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</si>
  <si>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</si>
  <si>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</si>
  <si>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</si>
  <si>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</si>
  <si>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</si>
  <si>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</si>
  <si>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</si>
  <si>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</si>
  <si>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</si>
  <si>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</si>
  <si>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</si>
  <si>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</si>
  <si>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</si>
  <si>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</si>
  <si>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</si>
  <si>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</si>
  <si>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</si>
  <si>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</si>
  <si>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</si>
  <si>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</si>
  <si>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</si>
  <si>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</si>
  <si>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"label":"Dimensions"</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</si>
  <si>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</si>
  <si>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</si>
  <si>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</si>
  <si>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</si>
  <si>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</si>
  <si>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</si>
  <si>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</si>
  <si>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</si>
  <si>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</si>
  <si>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</si>
  <si>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</si>
  <si>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</si>
  <si>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</si>
  <si>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</si>
  <si>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</si>
  <si>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</si>
  <si>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</si>
  <si>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</si>
  <si>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</si>
  <si>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</si>
  <si>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</si>
  <si>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</si>
  <si>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</si>
  <si>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</si>
  <si>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</si>
  <si>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</si>
  <si>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</si>
  <si>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</si>
  <si>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</si>
  <si>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</si>
  <si>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</si>
  <si>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</si>
  <si>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$a AND !$3</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</si>
  <si>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</si>
  <si>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</si>
  <si>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</si>
  <si>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</si>
  <si>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</si>
  <si>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</si>
  <si>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</si>
  <si>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</si>
  <si>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</si>
  <si>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</si>
  <si>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</si>
  <si>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</si>
  <si>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</si>
  <si>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</si>
  <si>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</si>
  <si>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</si>
  <si>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</si>
  <si>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</si>
  <si>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</si>
  <si>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</si>
  <si>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</si>
  <si>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</si>
  <si>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</si>
  <si>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</si>
  <si>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</si>
  <si>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</si>
  <si>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</si>
  <si>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"label":"Presentation format"</t>
  </si>
  <si>
    <t>"label":"Projection speed"</t>
  </si>
  <si>
    <t>"label":"#{$3value}: Presentation format"</t>
  </si>
  <si>
    <t>"label":"#{$3value}: Projection speed"</t>
  </si>
  <si>
    <t>"label":"Video format"</t>
  </si>
  <si>
    <t>"label":"#{$3value}: Video format"</t>
  </si>
  <si>
    <t>"label":"Broadcast standard"</t>
  </si>
  <si>
    <t>"label":"#{$3value}: Broadcast standard"</t>
  </si>
  <si>
    <t>abcdef</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</si>
  <si>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</si>
  <si>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</si>
  <si>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</si>
  <si>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</si>
  <si>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</si>
  <si>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</si>
  <si>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</si>
  <si>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</si>
  <si>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</si>
  <si>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</si>
  <si>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</si>
  <si>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</si>
  <si>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abcdefgiq</t>
  </si>
  <si>
    <t>"label":"Data set graphics details"</t>
  </si>
  <si>
    <t>$t OR $k</t>
  </si>
  <si>
    <t>($t OR $k) AND ($i OR $3)</t>
  </si>
  <si>
    <t>todo</t>
  </si>
  <si>
    <t>genre_headingsGEN382todotodo</t>
  </si>
  <si>
    <t>subject_genreGEN382todotodo</t>
  </si>
  <si>
    <t>$c, $d =&gt; Thematic index number</t>
  </si>
  <si>
    <t>value = 'ILSMARC' provided by MARC-to-Argot</t>
  </si>
  <si>
    <t>edition[value]</t>
  </si>
  <si>
    <t>edition[label]</t>
  </si>
  <si>
    <t>Value of edition statement</t>
  </si>
  <si>
    <t>https://github.com/trln/data-documentation/blob/master/argot/spec_docs/other_argot_fields.adoc</t>
  </si>
  <si>
    <t>Main title of the item described by record</t>
  </si>
  <si>
    <t>https://github.com/trln/data-documentation/blob/master/argot/spec_docs/other_argot_fields.adoc#code-title_main-code</t>
  </si>
  <si>
    <t>https://trlnmain.atlassian.net/browse/TD-582</t>
  </si>
  <si>
    <t>Character set/script of vernacular version of field value</t>
  </si>
  <si>
    <t>Apply appropriate Solr language parsers</t>
  </si>
  <si>
    <t>title_sort</t>
  </si>
  <si>
    <t>Main title with non-filing characters removed from beginning</t>
  </si>
  <si>
    <t xml:space="preserve">Used for sorting results by title; mitigate weird search results when people omit initial articles from their queries. </t>
  </si>
  <si>
    <t>https://github.com/trln/data-documentation/blob/master/argot/spec_docs/other_argot_fields.adoc#code-title_sort-code</t>
  </si>
  <si>
    <t>abfgknps</t>
  </si>
  <si>
    <t>title_main[lang]</t>
  </si>
  <si>
    <t>Retain relevant punctuation from end of $h if possible; See linked documentation</t>
  </si>
  <si>
    <t>Remove non-filing characters from beginning of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</si>
</sst>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Font="1"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0" fontId="0" fillId="0" borderId="3" xfId="0" applyFont="1" applyBorder="1"/>
    <xf numFmtId="0" fontId="7" fillId="0" borderId="5" xfId="0" applyFont="1" applyFill="1" applyBorder="1" applyAlignment="1">
      <alignment horizontal="left" vertical="top"/>
    </xf>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10" totalsRowShown="0">
  <autoFilter ref="A1:AA210"/>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41">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657" totalsRowShown="0">
  <autoFilter ref="A1:Q657"/>
  <tableColumns count="17">
    <tableColumn id="17" name="parentfield"/>
    <tableColumn id="1" name="field"/>
    <tableColumn id="2" name="source data format"/>
    <tableColumn id="11" name="provisional?"/>
    <tableColumn id="3" name="institution"/>
    <tableColumn id="4" name="element/field" dataDxfId="40"/>
    <tableColumn id="5" name="subelement/field(s)"/>
    <tableColumn id="6" name="constraints"/>
    <tableColumn id="7" name="processing_type"/>
    <tableColumn id="8" name="processing instructions"/>
    <tableColumn id="9" name="notes"/>
    <tableColumn id="10" name="mapping_id" dataDxfId="39">
      <calculatedColumnFormula>mappings[field]&amp;mappings[institution]&amp;mappings[element/field]&amp;mappings[subelement/field(s)]&amp;mappings[constraints]</calculatedColumnFormula>
    </tableColumn>
    <tableColumn id="12" name="mapping issue ct" dataDxfId="38">
      <calculatedColumnFormula>IF(ISNUMBER(MATCH(mappings[mapping_id],issuesmap[mappingID],0)),COUNTIF(issuesmap[mappingID],mappings[mapping_id]),0)</calculatedColumnFormula>
    </tableColumn>
    <tableColumn id="13" name="field issue ct" dataDxfId="37">
      <calculatedColumnFormula>IF(ISNUMBER(MATCH(mappings[field],issuesfield[field],0)),COUNTIF(issuesfield[field],mappings[field]),0)</calculatedColumnFormula>
    </tableColumn>
    <tableColumn id="14" name="field defined?" dataDxfId="36">
      <calculatedColumnFormula>IF(ISNUMBER(MATCH(mappings[field],fields[argot_field],0)),"y","n")</calculatedColumnFormula>
    </tableColumn>
    <tableColumn id="15" name="done in mta?" dataDxfId="35"/>
    <tableColumn id="16" name="tests done?" dataDxfId="34"/>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33" dataDxfId="32">
  <autoFilter ref="A1:D30"/>
  <tableColumns count="4">
    <tableColumn id="1" name="field" dataDxfId="31"/>
    <tableColumn id="3" name="desc" dataDxfId="30"/>
    <tableColumn id="4" name="doc" dataDxfId="29"/>
    <tableColumn id="2" name="jira ref" dataDxfId="28"/>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7">
  <autoFilter ref="A1:D20"/>
  <tableColumns count="4">
    <tableColumn id="1" name="mappingID" totalsRowLabel="isbn[qualifying_info]GEN20aif there is data in parentheses" totalsRowDxfId="26"/>
    <tableColumn id="2" name="element" totalsRowLabel="20" totalsRowDxfId="25"/>
    <tableColumn id="3" name="subelement" totalsRowLabel="." totalsRowDxfId="24"/>
    <tableColumn id="4" name="issue/question" totalsRowLabel="UNCb2224383: the colon should not be extracted as qualifying info" totalsRowDxfId="2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0"/>
  <sheetViews>
    <sheetView topLeftCell="A162" workbookViewId="0">
      <pane xSplit="1" topLeftCell="R1" activePane="topRight" state="frozen"/>
      <selection pane="topRight" activeCell="A188" sqref="A188"/>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475</v>
      </c>
      <c r="B1" t="s">
        <v>807</v>
      </c>
      <c r="C1" t="s">
        <v>476</v>
      </c>
      <c r="D1" t="s">
        <v>477</v>
      </c>
      <c r="E1" t="s">
        <v>165</v>
      </c>
      <c r="F1" t="s">
        <v>65</v>
      </c>
      <c r="G1" t="s">
        <v>67</v>
      </c>
      <c r="H1" t="s">
        <v>166</v>
      </c>
      <c r="I1" t="s">
        <v>310</v>
      </c>
      <c r="J1" t="s">
        <v>68</v>
      </c>
      <c r="K1" t="s">
        <v>69</v>
      </c>
      <c r="L1" t="s">
        <v>70</v>
      </c>
      <c r="M1" t="s">
        <v>524</v>
      </c>
      <c r="N1" t="s">
        <v>525</v>
      </c>
      <c r="O1" t="s">
        <v>614</v>
      </c>
      <c r="P1" t="s">
        <v>71</v>
      </c>
      <c r="Q1" t="s">
        <v>72</v>
      </c>
      <c r="R1" t="s">
        <v>73</v>
      </c>
      <c r="S1" t="s">
        <v>74</v>
      </c>
      <c r="T1" t="s">
        <v>63</v>
      </c>
      <c r="U1" t="s">
        <v>75</v>
      </c>
      <c r="V1" t="s">
        <v>162</v>
      </c>
      <c r="W1" t="s">
        <v>471</v>
      </c>
      <c r="X1" t="s">
        <v>126</v>
      </c>
      <c r="Y1" t="s">
        <v>125</v>
      </c>
      <c r="Z1" t="s">
        <v>265</v>
      </c>
      <c r="AA1" t="s">
        <v>266</v>
      </c>
    </row>
    <row r="2" spans="1:27" x14ac:dyDescent="0.25">
      <c r="A2" s="20" t="s">
        <v>517</v>
      </c>
      <c r="B2" t="s">
        <v>6</v>
      </c>
      <c r="C2" s="20" t="s">
        <v>529</v>
      </c>
      <c r="D2" s="20" t="s">
        <v>530</v>
      </c>
      <c r="E2" t="s">
        <v>6</v>
      </c>
      <c r="F2" t="s">
        <v>2</v>
      </c>
      <c r="G2" t="s">
        <v>3</v>
      </c>
      <c r="H2" t="s">
        <v>40</v>
      </c>
      <c r="I2" s="9" t="s">
        <v>312</v>
      </c>
      <c r="J2" t="s">
        <v>531</v>
      </c>
      <c r="K2" t="s">
        <v>40</v>
      </c>
      <c r="L2" t="s">
        <v>532</v>
      </c>
      <c r="M2" t="s">
        <v>40</v>
      </c>
      <c r="N2" t="s">
        <v>40</v>
      </c>
      <c r="O2" t="s">
        <v>6</v>
      </c>
      <c r="P2" t="s">
        <v>533</v>
      </c>
      <c r="Q2" t="s">
        <v>6</v>
      </c>
      <c r="R2" t="s">
        <v>40</v>
      </c>
      <c r="S2" t="s">
        <v>532</v>
      </c>
      <c r="T2" t="s">
        <v>6</v>
      </c>
      <c r="U2" t="s">
        <v>374</v>
      </c>
      <c r="V2" t="s">
        <v>534</v>
      </c>
      <c r="W2" t="s">
        <v>535</v>
      </c>
      <c r="X2" s="8">
        <f>IF(ISNUMBER(MATCH(fields[argot_field],issuesfield[field],0)),COUNTIF(issuesfield[field],fields[argot_field]),0)</f>
        <v>0</v>
      </c>
      <c r="Y2">
        <f>IF(ISNUMBER(MATCH(fields[argot_field],mappings[field],0)),COUNTIF(mappings[field],fields[argot_field]),0)</f>
        <v>0</v>
      </c>
    </row>
    <row r="3" spans="1:27" x14ac:dyDescent="0.25">
      <c r="A3" t="s">
        <v>432</v>
      </c>
      <c r="B3" t="s">
        <v>6</v>
      </c>
      <c r="C3" s="20" t="s">
        <v>536</v>
      </c>
      <c r="D3" s="20" t="s">
        <v>537</v>
      </c>
      <c r="E3" t="s">
        <v>210</v>
      </c>
      <c r="F3" t="s">
        <v>2</v>
      </c>
      <c r="G3" t="s">
        <v>3</v>
      </c>
      <c r="H3" t="s">
        <v>40</v>
      </c>
      <c r="I3" t="s">
        <v>311</v>
      </c>
      <c r="J3" t="s">
        <v>538</v>
      </c>
      <c r="K3" t="s">
        <v>40</v>
      </c>
      <c r="L3" t="s">
        <v>40</v>
      </c>
      <c r="M3" t="s">
        <v>40</v>
      </c>
      <c r="N3" t="s">
        <v>40</v>
      </c>
      <c r="O3" t="s">
        <v>6</v>
      </c>
      <c r="P3" t="s">
        <v>433</v>
      </c>
      <c r="Q3" t="s">
        <v>434</v>
      </c>
      <c r="R3" t="s">
        <v>6</v>
      </c>
      <c r="S3" t="s">
        <v>435</v>
      </c>
      <c r="T3" t="s">
        <v>40</v>
      </c>
      <c r="U3" t="s">
        <v>436</v>
      </c>
      <c r="V3" t="s">
        <v>534</v>
      </c>
      <c r="W3" t="s">
        <v>539</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545</v>
      </c>
      <c r="G4" t="s">
        <v>3</v>
      </c>
      <c r="H4" t="s">
        <v>40</v>
      </c>
      <c r="I4" t="s">
        <v>312</v>
      </c>
      <c r="J4" t="s">
        <v>543</v>
      </c>
      <c r="K4" t="s">
        <v>40</v>
      </c>
      <c r="L4" t="s">
        <v>523</v>
      </c>
      <c r="M4" t="s">
        <v>40</v>
      </c>
      <c r="N4" t="s">
        <v>40</v>
      </c>
      <c r="O4" t="s">
        <v>6</v>
      </c>
      <c r="P4" t="s">
        <v>261</v>
      </c>
      <c r="Q4" t="s">
        <v>262</v>
      </c>
      <c r="R4" t="s">
        <v>40</v>
      </c>
      <c r="S4" t="s">
        <v>40</v>
      </c>
      <c r="T4" t="s">
        <v>40</v>
      </c>
      <c r="U4" t="s">
        <v>306</v>
      </c>
      <c r="V4" t="s">
        <v>6</v>
      </c>
      <c r="W4" t="s">
        <v>544</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519</v>
      </c>
      <c r="F5" t="s">
        <v>2</v>
      </c>
      <c r="G5" t="s">
        <v>3</v>
      </c>
      <c r="H5" t="s">
        <v>40</v>
      </c>
      <c r="I5" t="s">
        <v>312</v>
      </c>
      <c r="J5" t="s">
        <v>40</v>
      </c>
      <c r="K5" t="s">
        <v>40</v>
      </c>
      <c r="L5" t="s">
        <v>98</v>
      </c>
      <c r="M5" t="s">
        <v>40</v>
      </c>
      <c r="N5" t="s">
        <v>40</v>
      </c>
      <c r="O5" t="s">
        <v>6</v>
      </c>
      <c r="P5" t="s">
        <v>99</v>
      </c>
      <c r="Q5" t="s">
        <v>100</v>
      </c>
      <c r="R5" t="s">
        <v>40</v>
      </c>
      <c r="S5" t="s">
        <v>101</v>
      </c>
      <c r="T5" t="s">
        <v>40</v>
      </c>
      <c r="U5" t="s">
        <v>102</v>
      </c>
      <c r="V5" t="s">
        <v>552</v>
      </c>
      <c r="W5" t="s">
        <v>553</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444</v>
      </c>
      <c r="B6" t="s">
        <v>6</v>
      </c>
      <c r="C6" t="s">
        <v>6</v>
      </c>
      <c r="D6" t="s">
        <v>6</v>
      </c>
      <c r="E6" t="s">
        <v>440</v>
      </c>
      <c r="F6" t="s">
        <v>2</v>
      </c>
      <c r="G6" t="s">
        <v>2</v>
      </c>
      <c r="H6" t="s">
        <v>40</v>
      </c>
      <c r="I6" t="s">
        <v>311</v>
      </c>
      <c r="J6" t="s">
        <v>441</v>
      </c>
      <c r="K6" t="s">
        <v>3</v>
      </c>
      <c r="L6" t="s">
        <v>40</v>
      </c>
      <c r="M6" t="s">
        <v>40</v>
      </c>
      <c r="N6" t="s">
        <v>554</v>
      </c>
      <c r="O6" t="s">
        <v>6</v>
      </c>
      <c r="P6" t="s">
        <v>445</v>
      </c>
      <c r="Q6" t="s">
        <v>6</v>
      </c>
      <c r="R6" t="s">
        <v>6</v>
      </c>
      <c r="S6" t="s">
        <v>446</v>
      </c>
      <c r="T6" t="s">
        <v>40</v>
      </c>
      <c r="U6" t="s">
        <v>6</v>
      </c>
      <c r="V6" t="s">
        <v>6</v>
      </c>
      <c r="W6" t="s">
        <v>540</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844</v>
      </c>
      <c r="B7" t="s">
        <v>6</v>
      </c>
      <c r="C7" t="s">
        <v>6</v>
      </c>
      <c r="D7" t="s">
        <v>6</v>
      </c>
      <c r="E7" t="s">
        <v>439</v>
      </c>
      <c r="F7" t="s">
        <v>2</v>
      </c>
      <c r="G7" t="s">
        <v>2</v>
      </c>
      <c r="H7" t="s">
        <v>40</v>
      </c>
      <c r="I7" t="s">
        <v>311</v>
      </c>
      <c r="J7" t="s">
        <v>40</v>
      </c>
      <c r="K7" t="s">
        <v>3</v>
      </c>
      <c r="L7" t="s">
        <v>40</v>
      </c>
      <c r="M7" t="s">
        <v>40</v>
      </c>
      <c r="N7" t="s">
        <v>856</v>
      </c>
      <c r="O7" t="s">
        <v>6</v>
      </c>
      <c r="P7" t="s">
        <v>6</v>
      </c>
      <c r="Q7" t="s">
        <v>6</v>
      </c>
      <c r="R7" t="s">
        <v>40</v>
      </c>
      <c r="S7" t="s">
        <v>849</v>
      </c>
      <c r="T7" t="s">
        <v>6</v>
      </c>
      <c r="U7" t="s">
        <v>6</v>
      </c>
      <c r="V7" t="s">
        <v>552</v>
      </c>
      <c r="W7" s="10" t="s">
        <v>851</v>
      </c>
      <c r="X7" s="8">
        <f>IF(ISNUMBER(MATCH(fields[argot_field],issuesfield[field],0)),COUNTIF(issuesfield[field],fields[argot_field]),0)</f>
        <v>0</v>
      </c>
      <c r="Y7">
        <f>IF(ISNUMBER(MATCH(fields[argot_field],mappings[field],0)),COUNTIF(mappings[field],fields[argot_field]),0)</f>
        <v>0</v>
      </c>
    </row>
    <row r="8" spans="1:27" x14ac:dyDescent="0.25">
      <c r="A8" t="s">
        <v>845</v>
      </c>
      <c r="B8" t="s">
        <v>6</v>
      </c>
      <c r="C8" t="s">
        <v>6</v>
      </c>
      <c r="D8" t="s">
        <v>6</v>
      </c>
      <c r="E8" t="s">
        <v>439</v>
      </c>
      <c r="F8" t="s">
        <v>2</v>
      </c>
      <c r="G8" t="s">
        <v>2</v>
      </c>
      <c r="H8" t="s">
        <v>40</v>
      </c>
      <c r="I8" t="s">
        <v>311</v>
      </c>
      <c r="J8" t="s">
        <v>40</v>
      </c>
      <c r="K8" t="s">
        <v>3</v>
      </c>
      <c r="L8" t="s">
        <v>40</v>
      </c>
      <c r="M8" t="s">
        <v>40</v>
      </c>
      <c r="N8" t="s">
        <v>857</v>
      </c>
      <c r="O8" t="s">
        <v>6</v>
      </c>
      <c r="P8" t="s">
        <v>6</v>
      </c>
      <c r="Q8" t="s">
        <v>6</v>
      </c>
      <c r="R8" t="s">
        <v>40</v>
      </c>
      <c r="S8" t="s">
        <v>849</v>
      </c>
      <c r="T8" t="s">
        <v>6</v>
      </c>
      <c r="U8" t="s">
        <v>6</v>
      </c>
      <c r="V8" t="s">
        <v>552</v>
      </c>
      <c r="W8" t="s">
        <v>852</v>
      </c>
      <c r="X8" s="8">
        <f>IF(ISNUMBER(MATCH(fields[argot_field],issuesfield[field],0)),COUNTIF(issuesfield[field],fields[argot_field]),0)</f>
        <v>0</v>
      </c>
      <c r="Y8">
        <f>IF(ISNUMBER(MATCH(fields[argot_field],mappings[field],0)),COUNTIF(mappings[field],fields[argot_field]),0)</f>
        <v>0</v>
      </c>
    </row>
    <row r="9" spans="1:27" x14ac:dyDescent="0.25">
      <c r="A9" t="s">
        <v>846</v>
      </c>
      <c r="B9" t="s">
        <v>6</v>
      </c>
      <c r="C9" t="s">
        <v>6</v>
      </c>
      <c r="D9" t="s">
        <v>6</v>
      </c>
      <c r="E9" t="s">
        <v>439</v>
      </c>
      <c r="F9" t="s">
        <v>2</v>
      </c>
      <c r="G9" t="s">
        <v>2</v>
      </c>
      <c r="H9" t="s">
        <v>40</v>
      </c>
      <c r="I9" t="s">
        <v>311</v>
      </c>
      <c r="J9" t="s">
        <v>40</v>
      </c>
      <c r="K9" t="s">
        <v>3</v>
      </c>
      <c r="L9" t="s">
        <v>40</v>
      </c>
      <c r="M9" t="s">
        <v>40</v>
      </c>
      <c r="N9" t="s">
        <v>858</v>
      </c>
      <c r="O9" t="s">
        <v>6</v>
      </c>
      <c r="P9" t="s">
        <v>6</v>
      </c>
      <c r="Q9" t="s">
        <v>6</v>
      </c>
      <c r="R9" t="s">
        <v>40</v>
      </c>
      <c r="S9" t="s">
        <v>849</v>
      </c>
      <c r="T9" t="s">
        <v>6</v>
      </c>
      <c r="U9" t="s">
        <v>6</v>
      </c>
      <c r="V9" t="s">
        <v>552</v>
      </c>
      <c r="W9" t="s">
        <v>853</v>
      </c>
      <c r="X9" s="8">
        <f>IF(ISNUMBER(MATCH(fields[argot_field],issuesfield[field],0)),COUNTIF(issuesfield[field],fields[argot_field]),0)</f>
        <v>0</v>
      </c>
      <c r="Y9">
        <f>IF(ISNUMBER(MATCH(fields[argot_field],mappings[field],0)),COUNTIF(mappings[field],fields[argot_field]),0)</f>
        <v>0</v>
      </c>
    </row>
    <row r="10" spans="1:27" x14ac:dyDescent="0.25">
      <c r="A10" t="s">
        <v>847</v>
      </c>
      <c r="B10" t="s">
        <v>6</v>
      </c>
      <c r="C10" t="s">
        <v>6</v>
      </c>
      <c r="D10" t="s">
        <v>6</v>
      </c>
      <c r="E10" t="s">
        <v>439</v>
      </c>
      <c r="F10" t="s">
        <v>2</v>
      </c>
      <c r="G10" t="s">
        <v>2</v>
      </c>
      <c r="H10" t="s">
        <v>40</v>
      </c>
      <c r="I10" t="s">
        <v>311</v>
      </c>
      <c r="J10" t="s">
        <v>40</v>
      </c>
      <c r="K10" t="s">
        <v>3</v>
      </c>
      <c r="L10" t="s">
        <v>40</v>
      </c>
      <c r="M10" t="s">
        <v>40</v>
      </c>
      <c r="N10" t="s">
        <v>859</v>
      </c>
      <c r="O10" t="s">
        <v>6</v>
      </c>
      <c r="P10" t="s">
        <v>6</v>
      </c>
      <c r="Q10" t="s">
        <v>6</v>
      </c>
      <c r="R10" t="s">
        <v>40</v>
      </c>
      <c r="S10" t="s">
        <v>849</v>
      </c>
      <c r="T10" t="s">
        <v>6</v>
      </c>
      <c r="U10" t="s">
        <v>6</v>
      </c>
      <c r="V10" t="s">
        <v>552</v>
      </c>
      <c r="W10" t="s">
        <v>854</v>
      </c>
      <c r="X10" s="8">
        <f>IF(ISNUMBER(MATCH(fields[argot_field],issuesfield[field],0)),COUNTIF(issuesfield[field],fields[argot_field]),0)</f>
        <v>0</v>
      </c>
      <c r="Y10">
        <f>IF(ISNUMBER(MATCH(fields[argot_field],mappings[field],0)),COUNTIF(mappings[field],fields[argot_field]),0)</f>
        <v>0</v>
      </c>
    </row>
    <row r="11" spans="1:27" x14ac:dyDescent="0.25">
      <c r="A11" t="s">
        <v>214</v>
      </c>
      <c r="B11" t="s">
        <v>6</v>
      </c>
      <c r="C11" t="s">
        <v>6</v>
      </c>
      <c r="D11" t="s">
        <v>6</v>
      </c>
      <c r="E11" t="s">
        <v>212</v>
      </c>
      <c r="F11" t="s">
        <v>2</v>
      </c>
      <c r="G11" t="s">
        <v>3</v>
      </c>
      <c r="H11" t="s">
        <v>40</v>
      </c>
      <c r="I11" t="s">
        <v>311</v>
      </c>
      <c r="J11" t="s">
        <v>461</v>
      </c>
      <c r="K11" t="s">
        <v>3</v>
      </c>
      <c r="L11" t="s">
        <v>40</v>
      </c>
      <c r="M11" t="s">
        <v>40</v>
      </c>
      <c r="N11" t="s">
        <v>80</v>
      </c>
      <c r="O11" t="s">
        <v>6</v>
      </c>
      <c r="P11" t="s">
        <v>307</v>
      </c>
      <c r="Q11" t="s">
        <v>308</v>
      </c>
      <c r="R11" t="s">
        <v>6</v>
      </c>
      <c r="S11" t="s">
        <v>217</v>
      </c>
      <c r="T11" t="s">
        <v>40</v>
      </c>
      <c r="U11" t="s">
        <v>374</v>
      </c>
      <c r="V11" t="s">
        <v>552</v>
      </c>
      <c r="W11" t="s">
        <v>560</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696</v>
      </c>
      <c r="B12" t="s">
        <v>1312</v>
      </c>
      <c r="C12" s="20" t="s">
        <v>697</v>
      </c>
      <c r="D12" s="20" t="s">
        <v>698</v>
      </c>
      <c r="E12" t="s">
        <v>696</v>
      </c>
      <c r="F12" t="s">
        <v>2</v>
      </c>
      <c r="G12" t="s">
        <v>2</v>
      </c>
      <c r="H12" t="s">
        <v>40</v>
      </c>
      <c r="I12" t="s">
        <v>311</v>
      </c>
      <c r="J12" t="s">
        <v>40</v>
      </c>
      <c r="K12" t="s">
        <v>3</v>
      </c>
      <c r="L12" t="s">
        <v>40</v>
      </c>
      <c r="M12" t="s">
        <v>40</v>
      </c>
      <c r="N12" t="s">
        <v>40</v>
      </c>
      <c r="O12" t="s">
        <v>6</v>
      </c>
      <c r="P12" t="s">
        <v>699</v>
      </c>
      <c r="Q12" t="s">
        <v>700</v>
      </c>
      <c r="R12" t="s">
        <v>40</v>
      </c>
      <c r="S12" t="s">
        <v>40</v>
      </c>
      <c r="T12" t="s">
        <v>40</v>
      </c>
      <c r="U12" t="s">
        <v>40</v>
      </c>
      <c r="V12" t="s">
        <v>1431</v>
      </c>
      <c r="W12" t="s">
        <v>855</v>
      </c>
      <c r="X12" s="8">
        <f>IF(ISNUMBER(MATCH(fields[argot_field],issuesfield[field],0)),COUNTIF(issuesfield[field],fields[argot_field]),0)</f>
        <v>0</v>
      </c>
      <c r="Y12">
        <f>IF(ISNUMBER(MATCH(fields[argot_field],mappings[field],0)),COUNTIF(mappings[field],fields[argot_field]),0)</f>
        <v>0</v>
      </c>
      <c r="Z12" t="s">
        <v>2</v>
      </c>
      <c r="AA12" t="s">
        <v>3</v>
      </c>
    </row>
    <row r="13" spans="1:27" x14ac:dyDescent="0.25">
      <c r="A13" t="s">
        <v>1428</v>
      </c>
      <c r="B13" t="s">
        <v>1312</v>
      </c>
      <c r="C13" s="20"/>
      <c r="D13" s="20"/>
      <c r="E13" t="s">
        <v>696</v>
      </c>
      <c r="F13" t="s">
        <v>2</v>
      </c>
      <c r="G13" t="s">
        <v>2</v>
      </c>
      <c r="H13" t="s">
        <v>40</v>
      </c>
      <c r="I13" t="s">
        <v>313</v>
      </c>
      <c r="J13" t="s">
        <v>441</v>
      </c>
      <c r="K13" t="s">
        <v>40</v>
      </c>
      <c r="L13" t="s">
        <v>40</v>
      </c>
      <c r="M13" t="s">
        <v>527</v>
      </c>
      <c r="N13" t="s">
        <v>654</v>
      </c>
      <c r="O13" t="s">
        <v>6</v>
      </c>
      <c r="P13" t="s">
        <v>1430</v>
      </c>
      <c r="Q13" t="s">
        <v>40</v>
      </c>
      <c r="R13" t="s">
        <v>80</v>
      </c>
      <c r="S13" t="s">
        <v>701</v>
      </c>
      <c r="T13" t="s">
        <v>40</v>
      </c>
      <c r="U13" t="s">
        <v>40</v>
      </c>
      <c r="W13" t="s">
        <v>855</v>
      </c>
      <c r="X13" s="8">
        <f>IF(ISNUMBER(MATCH(fields[argot_field],issuesfield[field],0)),COUNTIF(issuesfield[field],fields[argot_field]),0)</f>
        <v>0</v>
      </c>
      <c r="Y13">
        <f>IF(ISNUMBER(MATCH(fields[argot_field],mappings[field],0)),COUNTIF(mappings[field],fields[argot_field]),0)</f>
        <v>2</v>
      </c>
      <c r="Z13" t="s">
        <v>2</v>
      </c>
      <c r="AA13" t="s">
        <v>3</v>
      </c>
    </row>
    <row r="14" spans="1:27" x14ac:dyDescent="0.25">
      <c r="A14" t="s">
        <v>1429</v>
      </c>
      <c r="B14" t="s">
        <v>1312</v>
      </c>
      <c r="C14" s="20"/>
      <c r="D14" s="20"/>
      <c r="E14" t="s">
        <v>696</v>
      </c>
      <c r="F14" t="s">
        <v>2</v>
      </c>
      <c r="G14" t="s">
        <v>2</v>
      </c>
      <c r="H14" t="s">
        <v>40</v>
      </c>
      <c r="I14" t="s">
        <v>312</v>
      </c>
      <c r="J14" t="s">
        <v>40</v>
      </c>
      <c r="K14" t="s">
        <v>40</v>
      </c>
      <c r="L14" t="s">
        <v>40</v>
      </c>
      <c r="M14" t="s">
        <v>527</v>
      </c>
      <c r="N14" t="s">
        <v>654</v>
      </c>
      <c r="O14" t="s">
        <v>6</v>
      </c>
      <c r="P14" t="s">
        <v>746</v>
      </c>
      <c r="Q14" t="s">
        <v>40</v>
      </c>
      <c r="R14" t="s">
        <v>40</v>
      </c>
      <c r="S14" t="s">
        <v>40</v>
      </c>
      <c r="T14" t="s">
        <v>40</v>
      </c>
      <c r="U14" t="s">
        <v>40</v>
      </c>
      <c r="W14" t="s">
        <v>855</v>
      </c>
      <c r="X14" s="8">
        <f>IF(ISNUMBER(MATCH(fields[argot_field],issuesfield[field],0)),COUNTIF(issuesfield[field],fields[argot_field]),0)</f>
        <v>0</v>
      </c>
      <c r="Y14">
        <f>IF(ISNUMBER(MATCH(fields[argot_field],mappings[field],0)),COUNTIF(mappings[field],fields[argot_field]),0)</f>
        <v>1</v>
      </c>
      <c r="Z14" t="s">
        <v>2</v>
      </c>
      <c r="AA14" t="s">
        <v>3</v>
      </c>
    </row>
    <row r="15" spans="1:27" x14ac:dyDescent="0.25">
      <c r="A15" t="s">
        <v>356</v>
      </c>
      <c r="B15" t="s">
        <v>6</v>
      </c>
      <c r="C15" s="20" t="s">
        <v>564</v>
      </c>
      <c r="D15" s="20" t="s">
        <v>564</v>
      </c>
      <c r="E15" t="s">
        <v>563</v>
      </c>
      <c r="F15" t="s">
        <v>2</v>
      </c>
      <c r="G15" t="s">
        <v>2</v>
      </c>
      <c r="H15" t="s">
        <v>355</v>
      </c>
      <c r="I15" t="s">
        <v>312</v>
      </c>
      <c r="J15" t="s">
        <v>40</v>
      </c>
      <c r="K15" t="s">
        <v>40</v>
      </c>
      <c r="L15" t="s">
        <v>40</v>
      </c>
      <c r="M15" t="s">
        <v>40</v>
      </c>
      <c r="N15" t="s">
        <v>565</v>
      </c>
      <c r="O15" t="s">
        <v>6</v>
      </c>
      <c r="P15" t="s">
        <v>566</v>
      </c>
      <c r="Q15" t="s">
        <v>6</v>
      </c>
      <c r="R15" t="s">
        <v>40</v>
      </c>
      <c r="S15" t="s">
        <v>567</v>
      </c>
      <c r="T15" t="s">
        <v>40</v>
      </c>
      <c r="U15" t="s">
        <v>6</v>
      </c>
      <c r="V15" t="s">
        <v>552</v>
      </c>
      <c r="W15" t="s">
        <v>6</v>
      </c>
      <c r="X15" s="8">
        <f>IF(ISNUMBER(MATCH(fields[argot_field],issuesfield[field],0)),COUNTIF(issuesfield[field],fields[argot_field]),0)</f>
        <v>1</v>
      </c>
      <c r="Y15">
        <f>IF(ISNUMBER(MATCH(fields[argot_field],mappings[field],0)),COUNTIF(mappings[field],fields[argot_field]),0)</f>
        <v>1</v>
      </c>
      <c r="Z15" t="s">
        <v>3</v>
      </c>
      <c r="AA15" t="s">
        <v>3</v>
      </c>
    </row>
    <row r="16" spans="1:27" x14ac:dyDescent="0.25">
      <c r="A16" t="s">
        <v>357</v>
      </c>
      <c r="B16" t="s">
        <v>6</v>
      </c>
      <c r="C16" s="20" t="s">
        <v>569</v>
      </c>
      <c r="D16" s="20" t="s">
        <v>569</v>
      </c>
      <c r="E16" t="s">
        <v>563</v>
      </c>
      <c r="F16" t="s">
        <v>2</v>
      </c>
      <c r="G16" t="s">
        <v>2</v>
      </c>
      <c r="H16" t="s">
        <v>355</v>
      </c>
      <c r="I16" t="s">
        <v>311</v>
      </c>
      <c r="J16" t="s">
        <v>40</v>
      </c>
      <c r="K16" t="s">
        <v>40</v>
      </c>
      <c r="L16" t="s">
        <v>40</v>
      </c>
      <c r="M16" t="s">
        <v>40</v>
      </c>
      <c r="N16" t="s">
        <v>565</v>
      </c>
      <c r="O16" t="s">
        <v>6</v>
      </c>
      <c r="P16" t="s">
        <v>570</v>
      </c>
      <c r="Q16" t="s">
        <v>6</v>
      </c>
      <c r="R16" t="s">
        <v>40</v>
      </c>
      <c r="S16" t="s">
        <v>571</v>
      </c>
      <c r="T16" t="s">
        <v>40</v>
      </c>
      <c r="U16" t="s">
        <v>6</v>
      </c>
      <c r="V16" t="s">
        <v>552</v>
      </c>
      <c r="W16" t="s">
        <v>6</v>
      </c>
      <c r="X16" s="8">
        <f>IF(ISNUMBER(MATCH(fields[argot_field],issuesfield[field],0)),COUNTIF(issuesfield[field],fields[argot_field]),0)</f>
        <v>1</v>
      </c>
      <c r="Y16">
        <f>IF(ISNUMBER(MATCH(fields[argot_field],mappings[field],0)),COUNTIF(mappings[field],fields[argot_field]),0)</f>
        <v>1</v>
      </c>
      <c r="Z16" t="s">
        <v>3</v>
      </c>
      <c r="AA16" t="s">
        <v>3</v>
      </c>
    </row>
    <row r="17" spans="1:27" x14ac:dyDescent="0.25">
      <c r="A17" t="s">
        <v>418</v>
      </c>
      <c r="B17" t="s">
        <v>6</v>
      </c>
      <c r="C17" t="s">
        <v>6</v>
      </c>
      <c r="D17" t="s">
        <v>6</v>
      </c>
      <c r="E17" t="s">
        <v>209</v>
      </c>
      <c r="F17" t="s">
        <v>2</v>
      </c>
      <c r="G17" t="s">
        <v>2</v>
      </c>
      <c r="H17" t="s">
        <v>40</v>
      </c>
      <c r="I17" t="s">
        <v>311</v>
      </c>
      <c r="J17" t="s">
        <v>465</v>
      </c>
      <c r="K17" t="s">
        <v>3</v>
      </c>
      <c r="L17" t="s">
        <v>40</v>
      </c>
      <c r="M17" t="s">
        <v>40</v>
      </c>
      <c r="N17" t="s">
        <v>80</v>
      </c>
      <c r="O17" t="s">
        <v>6</v>
      </c>
      <c r="P17" t="s">
        <v>419</v>
      </c>
      <c r="Q17" t="s">
        <v>420</v>
      </c>
      <c r="R17" t="s">
        <v>40</v>
      </c>
      <c r="S17" t="s">
        <v>40</v>
      </c>
      <c r="T17" t="s">
        <v>40</v>
      </c>
      <c r="U17" t="s">
        <v>40</v>
      </c>
      <c r="V17" t="s">
        <v>40</v>
      </c>
      <c r="W17" t="s">
        <v>574</v>
      </c>
      <c r="X17" s="8">
        <f>IF(ISNUMBER(MATCH(fields[argot_field],issuesfield[field],0)),COUNTIF(issuesfield[field],fields[argot_field]),0)</f>
        <v>0</v>
      </c>
      <c r="Y17">
        <f>IF(ISNUMBER(MATCH(fields[argot_field],mappings[field],0)),COUNTIF(mappings[field],fields[argot_field]),0)</f>
        <v>3</v>
      </c>
      <c r="Z17" t="s">
        <v>6</v>
      </c>
      <c r="AA17" t="s">
        <v>6</v>
      </c>
    </row>
    <row r="18" spans="1:27" x14ac:dyDescent="0.25">
      <c r="A18" t="s">
        <v>173</v>
      </c>
      <c r="B18" t="s">
        <v>6</v>
      </c>
      <c r="C18" s="20" t="s">
        <v>575</v>
      </c>
      <c r="D18" s="20" t="s">
        <v>576</v>
      </c>
      <c r="E18" t="s">
        <v>211</v>
      </c>
      <c r="F18" t="s">
        <v>2</v>
      </c>
      <c r="G18" t="s">
        <v>3</v>
      </c>
      <c r="H18" t="s">
        <v>40</v>
      </c>
      <c r="I18" t="s">
        <v>312</v>
      </c>
      <c r="J18" t="s">
        <v>40</v>
      </c>
      <c r="K18" t="s">
        <v>3</v>
      </c>
      <c r="L18" t="s">
        <v>40</v>
      </c>
      <c r="M18" t="s">
        <v>527</v>
      </c>
      <c r="N18" t="s">
        <v>580</v>
      </c>
      <c r="O18" t="s">
        <v>6</v>
      </c>
      <c r="P18" t="s">
        <v>242</v>
      </c>
      <c r="Q18" t="s">
        <v>6</v>
      </c>
      <c r="R18" t="s">
        <v>40</v>
      </c>
      <c r="S18" t="s">
        <v>40</v>
      </c>
      <c r="T18" t="s">
        <v>40</v>
      </c>
      <c r="U18" t="s">
        <v>40</v>
      </c>
      <c r="V18" t="s">
        <v>609</v>
      </c>
      <c r="W18" t="s">
        <v>6</v>
      </c>
      <c r="X18" s="8">
        <f>IF(ISNUMBER(MATCH(fields[argot_field],issuesfield[field],0)),COUNTIF(issuesfield[field],fields[argot_field]),0)</f>
        <v>0</v>
      </c>
      <c r="Y18">
        <f>IF(ISNUMBER(MATCH(fields[argot_field],mappings[field],0)),COUNTIF(mappings[field],fields[argot_field]),0)</f>
        <v>0</v>
      </c>
      <c r="Z18" t="s">
        <v>6</v>
      </c>
      <c r="AA18" t="s">
        <v>6</v>
      </c>
    </row>
    <row r="19" spans="1:27" x14ac:dyDescent="0.25">
      <c r="A19" t="s">
        <v>505</v>
      </c>
      <c r="B19" t="s">
        <v>6</v>
      </c>
      <c r="C19" s="20" t="s">
        <v>575</v>
      </c>
      <c r="D19" s="20" t="s">
        <v>576</v>
      </c>
      <c r="E19" t="s">
        <v>211</v>
      </c>
      <c r="F19" t="s">
        <v>2</v>
      </c>
      <c r="G19" t="s">
        <v>3</v>
      </c>
      <c r="H19" t="s">
        <v>173</v>
      </c>
      <c r="I19" t="s">
        <v>312</v>
      </c>
      <c r="J19" t="s">
        <v>40</v>
      </c>
      <c r="K19" t="s">
        <v>40</v>
      </c>
      <c r="L19" t="s">
        <v>40</v>
      </c>
      <c r="M19" t="s">
        <v>581</v>
      </c>
      <c r="N19" t="s">
        <v>581</v>
      </c>
      <c r="O19" t="s">
        <v>6</v>
      </c>
      <c r="P19" t="s">
        <v>186</v>
      </c>
      <c r="Q19" t="s">
        <v>158</v>
      </c>
      <c r="R19" t="s">
        <v>40</v>
      </c>
      <c r="S19" t="s">
        <v>187</v>
      </c>
      <c r="T19" t="s">
        <v>40</v>
      </c>
      <c r="U19" t="s">
        <v>6</v>
      </c>
      <c r="V19" t="s">
        <v>609</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504</v>
      </c>
      <c r="B20" t="s">
        <v>6</v>
      </c>
      <c r="C20" s="20" t="s">
        <v>575</v>
      </c>
      <c r="D20" s="20" t="s">
        <v>576</v>
      </c>
      <c r="E20" t="s">
        <v>211</v>
      </c>
      <c r="F20" t="s">
        <v>2</v>
      </c>
      <c r="G20" t="s">
        <v>3</v>
      </c>
      <c r="H20" t="s">
        <v>173</v>
      </c>
      <c r="I20" t="s">
        <v>312</v>
      </c>
      <c r="J20" t="s">
        <v>40</v>
      </c>
      <c r="K20" t="s">
        <v>40</v>
      </c>
      <c r="L20" t="s">
        <v>40</v>
      </c>
      <c r="M20" t="s">
        <v>40</v>
      </c>
      <c r="N20" t="s">
        <v>40</v>
      </c>
      <c r="O20" t="s">
        <v>6</v>
      </c>
      <c r="P20" t="s">
        <v>184</v>
      </c>
      <c r="Q20" t="s">
        <v>185</v>
      </c>
      <c r="R20" t="s">
        <v>40</v>
      </c>
      <c r="S20" t="s">
        <v>40</v>
      </c>
      <c r="T20" t="s">
        <v>40</v>
      </c>
      <c r="U20" t="s">
        <v>6</v>
      </c>
      <c r="V20" t="s">
        <v>609</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506</v>
      </c>
      <c r="B21" t="s">
        <v>6</v>
      </c>
      <c r="C21" s="20" t="s">
        <v>575</v>
      </c>
      <c r="D21" s="20" t="s">
        <v>576</v>
      </c>
      <c r="E21" t="s">
        <v>211</v>
      </c>
      <c r="F21" t="s">
        <v>2</v>
      </c>
      <c r="G21" t="s">
        <v>3</v>
      </c>
      <c r="H21" t="s">
        <v>173</v>
      </c>
      <c r="I21" t="s">
        <v>313</v>
      </c>
      <c r="J21" t="s">
        <v>40</v>
      </c>
      <c r="K21" t="s">
        <v>40</v>
      </c>
      <c r="L21" t="s">
        <v>40</v>
      </c>
      <c r="M21" t="s">
        <v>577</v>
      </c>
      <c r="N21" t="s">
        <v>577</v>
      </c>
      <c r="O21" t="s">
        <v>6</v>
      </c>
      <c r="P21" t="s">
        <v>233</v>
      </c>
      <c r="Q21" t="s">
        <v>180</v>
      </c>
      <c r="R21" t="s">
        <v>40</v>
      </c>
      <c r="S21" t="s">
        <v>181</v>
      </c>
      <c r="T21" t="s">
        <v>40</v>
      </c>
      <c r="U21" t="s">
        <v>235</v>
      </c>
      <c r="V21" t="s">
        <v>609</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507</v>
      </c>
      <c r="B22" t="s">
        <v>6</v>
      </c>
      <c r="C22" s="20" t="s">
        <v>575</v>
      </c>
      <c r="D22" s="20" t="s">
        <v>576</v>
      </c>
      <c r="E22" t="s">
        <v>211</v>
      </c>
      <c r="F22" t="s">
        <v>2</v>
      </c>
      <c r="G22" t="s">
        <v>3</v>
      </c>
      <c r="H22" t="s">
        <v>173</v>
      </c>
      <c r="I22" t="s">
        <v>313</v>
      </c>
      <c r="J22" t="s">
        <v>40</v>
      </c>
      <c r="K22" t="s">
        <v>40</v>
      </c>
      <c r="L22" t="s">
        <v>40</v>
      </c>
      <c r="M22" t="s">
        <v>578</v>
      </c>
      <c r="N22" t="s">
        <v>578</v>
      </c>
      <c r="O22" t="s">
        <v>6</v>
      </c>
      <c r="P22" t="s">
        <v>234</v>
      </c>
      <c r="Q22" t="s">
        <v>182</v>
      </c>
      <c r="R22" t="s">
        <v>40</v>
      </c>
      <c r="S22" t="s">
        <v>183</v>
      </c>
      <c r="T22" t="s">
        <v>40</v>
      </c>
      <c r="U22" t="s">
        <v>235</v>
      </c>
      <c r="V22" t="s">
        <v>609</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508</v>
      </c>
      <c r="B23" t="s">
        <v>6</v>
      </c>
      <c r="C23" s="20" t="s">
        <v>575</v>
      </c>
      <c r="D23" s="20" t="s">
        <v>576</v>
      </c>
      <c r="E23" t="s">
        <v>211</v>
      </c>
      <c r="F23" t="s">
        <v>2</v>
      </c>
      <c r="G23" t="s">
        <v>3</v>
      </c>
      <c r="H23" t="s">
        <v>173</v>
      </c>
      <c r="I23" t="s">
        <v>311</v>
      </c>
      <c r="J23" t="s">
        <v>40</v>
      </c>
      <c r="K23" t="s">
        <v>3</v>
      </c>
      <c r="L23" t="s">
        <v>40</v>
      </c>
      <c r="M23" t="s">
        <v>80</v>
      </c>
      <c r="N23" t="s">
        <v>80</v>
      </c>
      <c r="O23" t="s">
        <v>6</v>
      </c>
      <c r="P23" t="s">
        <v>189</v>
      </c>
      <c r="Q23" t="s">
        <v>190</v>
      </c>
      <c r="R23" t="s">
        <v>40</v>
      </c>
      <c r="S23" t="s">
        <v>191</v>
      </c>
      <c r="T23" t="s">
        <v>40</v>
      </c>
      <c r="U23" t="s">
        <v>6</v>
      </c>
      <c r="V23" t="s">
        <v>609</v>
      </c>
      <c r="W23" t="s">
        <v>6</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509</v>
      </c>
      <c r="B24" t="s">
        <v>6</v>
      </c>
      <c r="C24" s="20" t="s">
        <v>575</v>
      </c>
      <c r="D24" s="20" t="s">
        <v>576</v>
      </c>
      <c r="E24" t="s">
        <v>211</v>
      </c>
      <c r="F24" t="s">
        <v>2</v>
      </c>
      <c r="G24" t="s">
        <v>3</v>
      </c>
      <c r="H24" t="s">
        <v>173</v>
      </c>
      <c r="I24" t="s">
        <v>312</v>
      </c>
      <c r="J24" t="s">
        <v>40</v>
      </c>
      <c r="K24" t="s">
        <v>3</v>
      </c>
      <c r="L24" t="s">
        <v>40</v>
      </c>
      <c r="M24" t="s">
        <v>579</v>
      </c>
      <c r="N24" t="s">
        <v>579</v>
      </c>
      <c r="O24" t="s">
        <v>6</v>
      </c>
      <c r="P24" t="s">
        <v>176</v>
      </c>
      <c r="Q24" t="s">
        <v>178</v>
      </c>
      <c r="R24" t="s">
        <v>40</v>
      </c>
      <c r="S24" t="s">
        <v>179</v>
      </c>
      <c r="T24" t="s">
        <v>40</v>
      </c>
      <c r="U24" t="s">
        <v>315</v>
      </c>
      <c r="V24" t="s">
        <v>609</v>
      </c>
      <c r="W24" t="s">
        <v>6</v>
      </c>
      <c r="X24" s="8">
        <f>IF(ISNUMBER(MATCH(fields[argot_field],issuesfield[field],0)),COUNTIF(issuesfield[field],fields[argot_field]),0)</f>
        <v>0</v>
      </c>
      <c r="Y24">
        <f>IF(ISNUMBER(MATCH(fields[argot_field],mappings[field],0)),COUNTIF(mappings[field],fields[argot_field]),0)</f>
        <v>1</v>
      </c>
      <c r="Z24" t="s">
        <v>6</v>
      </c>
      <c r="AA24" t="s">
        <v>6</v>
      </c>
    </row>
    <row r="25" spans="1:27" x14ac:dyDescent="0.25">
      <c r="A25" t="s">
        <v>309</v>
      </c>
      <c r="B25" t="s">
        <v>6</v>
      </c>
      <c r="C25" t="s">
        <v>309</v>
      </c>
      <c r="D25" t="s">
        <v>309</v>
      </c>
      <c r="E25" t="s">
        <v>275</v>
      </c>
      <c r="F25" t="s">
        <v>2</v>
      </c>
      <c r="G25" t="s">
        <v>3</v>
      </c>
      <c r="H25" t="s">
        <v>40</v>
      </c>
      <c r="I25" t="s">
        <v>313</v>
      </c>
      <c r="J25" t="s">
        <v>463</v>
      </c>
      <c r="K25" t="s">
        <v>40</v>
      </c>
      <c r="L25" t="s">
        <v>40</v>
      </c>
      <c r="M25" t="s">
        <v>40</v>
      </c>
      <c r="N25" t="s">
        <v>582</v>
      </c>
      <c r="O25" t="s">
        <v>6</v>
      </c>
      <c r="P25" t="s">
        <v>583</v>
      </c>
      <c r="Q25" t="s">
        <v>584</v>
      </c>
      <c r="R25" t="s">
        <v>40</v>
      </c>
      <c r="S25" s="22" t="s">
        <v>585</v>
      </c>
      <c r="T25" t="s">
        <v>40</v>
      </c>
      <c r="U25" t="s">
        <v>6</v>
      </c>
      <c r="V25" t="s">
        <v>6</v>
      </c>
      <c r="W25" t="s">
        <v>6</v>
      </c>
      <c r="X25" s="8">
        <f>IF(ISNUMBER(MATCH(fields[argot_field],issuesfield[field],0)),COUNTIF(issuesfield[field],fields[argot_field]),0)</f>
        <v>0</v>
      </c>
      <c r="Y25">
        <f>IF(ISNUMBER(MATCH(fields[argot_field],mappings[field],0)),COUNTIF(mappings[field],fields[argot_field]),0)</f>
        <v>0</v>
      </c>
      <c r="Z25" t="s">
        <v>6</v>
      </c>
      <c r="AA25" t="s">
        <v>6</v>
      </c>
    </row>
    <row r="26" spans="1:27" x14ac:dyDescent="0.25">
      <c r="A26" t="s">
        <v>358</v>
      </c>
      <c r="B26" t="s">
        <v>6</v>
      </c>
      <c r="C26" t="s">
        <v>6</v>
      </c>
      <c r="D26" t="s">
        <v>6</v>
      </c>
      <c r="E26" t="s">
        <v>360</v>
      </c>
      <c r="F26" t="s">
        <v>2</v>
      </c>
      <c r="G26" t="s">
        <v>2</v>
      </c>
      <c r="H26" t="s">
        <v>40</v>
      </c>
      <c r="I26" t="s">
        <v>312</v>
      </c>
      <c r="J26" t="s">
        <v>40</v>
      </c>
      <c r="K26" t="s">
        <v>40</v>
      </c>
      <c r="L26" t="s">
        <v>40</v>
      </c>
      <c r="M26" t="s">
        <v>527</v>
      </c>
      <c r="N26" t="s">
        <v>586</v>
      </c>
      <c r="O26" t="s">
        <v>6</v>
      </c>
      <c r="P26" t="s">
        <v>371</v>
      </c>
      <c r="Q26" t="s">
        <v>372</v>
      </c>
      <c r="R26" t="s">
        <v>40</v>
      </c>
      <c r="S26" s="16" t="s">
        <v>373</v>
      </c>
      <c r="T26" t="s">
        <v>587</v>
      </c>
      <c r="U26" t="s">
        <v>374</v>
      </c>
      <c r="V26" t="s">
        <v>375</v>
      </c>
      <c r="W26" t="s">
        <v>6</v>
      </c>
      <c r="X26" s="8">
        <f>IF(ISNUMBER(MATCH(fields[argot_field],issuesfield[field],0)),COUNTIF(issuesfield[field],fields[argot_field]),0)</f>
        <v>0</v>
      </c>
      <c r="Y26">
        <f>IF(ISNUMBER(MATCH(fields[argot_field],mappings[field],0)),COUNTIF(mappings[field],fields[argot_field]),0)</f>
        <v>0</v>
      </c>
      <c r="Z26" t="s">
        <v>6</v>
      </c>
      <c r="AA26" t="s">
        <v>6</v>
      </c>
    </row>
    <row r="27" spans="1:27" x14ac:dyDescent="0.25">
      <c r="A27" t="s">
        <v>384</v>
      </c>
      <c r="B27" t="s">
        <v>6</v>
      </c>
      <c r="C27" t="s">
        <v>6</v>
      </c>
      <c r="D27" t="s">
        <v>6</v>
      </c>
      <c r="E27" t="s">
        <v>360</v>
      </c>
      <c r="F27" t="s">
        <v>2</v>
      </c>
      <c r="G27" t="s">
        <v>2</v>
      </c>
      <c r="H27" t="s">
        <v>358</v>
      </c>
      <c r="I27" t="s">
        <v>312</v>
      </c>
      <c r="J27" t="s">
        <v>40</v>
      </c>
      <c r="K27" t="s">
        <v>40</v>
      </c>
      <c r="L27" t="s">
        <v>40</v>
      </c>
      <c r="M27" t="s">
        <v>6</v>
      </c>
      <c r="N27" t="s">
        <v>6</v>
      </c>
      <c r="O27" t="s">
        <v>6</v>
      </c>
      <c r="P27" t="s">
        <v>385</v>
      </c>
      <c r="Q27" t="s">
        <v>386</v>
      </c>
      <c r="R27" t="s">
        <v>40</v>
      </c>
      <c r="S27" t="s">
        <v>40</v>
      </c>
      <c r="T27" t="s">
        <v>40</v>
      </c>
      <c r="U27" t="s">
        <v>374</v>
      </c>
      <c r="V27" t="s">
        <v>375</v>
      </c>
      <c r="W27" t="s">
        <v>6</v>
      </c>
      <c r="X27" s="8">
        <f>IF(ISNUMBER(MATCH(fields[argot_field],issuesfield[field],0)),COUNTIF(issuesfield[field],fields[argot_field]),0)</f>
        <v>0</v>
      </c>
      <c r="Y27">
        <f>IF(ISNUMBER(MATCH(fields[argot_field],mappings[field],0)),COUNTIF(mappings[field],fields[argot_field]),0)</f>
        <v>2</v>
      </c>
      <c r="Z27" t="s">
        <v>6</v>
      </c>
      <c r="AA27" t="s">
        <v>6</v>
      </c>
    </row>
    <row r="28" spans="1:27" x14ac:dyDescent="0.25">
      <c r="A28" t="s">
        <v>379</v>
      </c>
      <c r="B28" t="s">
        <v>6</v>
      </c>
      <c r="C28" t="s">
        <v>6</v>
      </c>
      <c r="D28" t="s">
        <v>6</v>
      </c>
      <c r="E28" t="s">
        <v>360</v>
      </c>
      <c r="F28" t="s">
        <v>2</v>
      </c>
      <c r="G28" t="s">
        <v>2</v>
      </c>
      <c r="H28" t="s">
        <v>358</v>
      </c>
      <c r="I28" t="s">
        <v>313</v>
      </c>
      <c r="J28" t="s">
        <v>40</v>
      </c>
      <c r="K28" t="s">
        <v>40</v>
      </c>
      <c r="L28" t="s">
        <v>40</v>
      </c>
      <c r="M28" t="s">
        <v>6</v>
      </c>
      <c r="N28" t="s">
        <v>6</v>
      </c>
      <c r="O28" t="s">
        <v>6</v>
      </c>
      <c r="P28" t="s">
        <v>382</v>
      </c>
      <c r="Q28" t="s">
        <v>383</v>
      </c>
      <c r="R28" t="s">
        <v>40</v>
      </c>
      <c r="S28" t="s">
        <v>40</v>
      </c>
      <c r="T28" t="s">
        <v>588</v>
      </c>
      <c r="U28" t="s">
        <v>374</v>
      </c>
      <c r="V28" t="s">
        <v>375</v>
      </c>
      <c r="W28" t="s">
        <v>6</v>
      </c>
      <c r="X28" s="8">
        <f>IF(ISNUMBER(MATCH(fields[argot_field],issuesfield[field],0)),COUNTIF(issuesfield[field],fields[argot_field]),0)</f>
        <v>0</v>
      </c>
      <c r="Y28">
        <f>IF(ISNUMBER(MATCH(fields[argot_field],mappings[field],0)),COUNTIF(mappings[field],fields[argot_field]),0)</f>
        <v>5</v>
      </c>
      <c r="Z28" t="s">
        <v>6</v>
      </c>
      <c r="AA28" t="s">
        <v>6</v>
      </c>
    </row>
    <row r="29" spans="1:27" x14ac:dyDescent="0.25">
      <c r="A29" t="s">
        <v>389</v>
      </c>
      <c r="B29" t="s">
        <v>6</v>
      </c>
      <c r="C29" t="s">
        <v>6</v>
      </c>
      <c r="D29" t="s">
        <v>6</v>
      </c>
      <c r="E29" t="s">
        <v>360</v>
      </c>
      <c r="F29" t="s">
        <v>2</v>
      </c>
      <c r="G29" t="s">
        <v>2</v>
      </c>
      <c r="H29" t="s">
        <v>358</v>
      </c>
      <c r="I29" t="s">
        <v>313</v>
      </c>
      <c r="J29" t="s">
        <v>40</v>
      </c>
      <c r="K29" t="s">
        <v>40</v>
      </c>
      <c r="L29" t="s">
        <v>40</v>
      </c>
      <c r="M29" t="s">
        <v>6</v>
      </c>
      <c r="N29" t="s">
        <v>6</v>
      </c>
      <c r="O29" t="s">
        <v>6</v>
      </c>
      <c r="P29" t="s">
        <v>387</v>
      </c>
      <c r="Q29" t="s">
        <v>388</v>
      </c>
      <c r="R29" t="s">
        <v>40</v>
      </c>
      <c r="S29" s="16" t="s">
        <v>40</v>
      </c>
      <c r="T29" t="s">
        <v>40</v>
      </c>
      <c r="U29" t="s">
        <v>374</v>
      </c>
      <c r="V29" t="s">
        <v>375</v>
      </c>
      <c r="W29" t="s">
        <v>6</v>
      </c>
      <c r="X29" s="8">
        <f>IF(ISNUMBER(MATCH(fields[argot_field],issuesfield[field],0)),COUNTIF(issuesfield[field],fields[argot_field]),0)</f>
        <v>0</v>
      </c>
      <c r="Y29">
        <f>IF(ISNUMBER(MATCH(fields[argot_field],mappings[field],0)),COUNTIF(mappings[field],fields[argot_field]),0)</f>
        <v>2</v>
      </c>
      <c r="Z29" t="s">
        <v>6</v>
      </c>
      <c r="AA29" t="s">
        <v>6</v>
      </c>
    </row>
    <row r="30" spans="1:27" x14ac:dyDescent="0.25">
      <c r="A30" t="s">
        <v>359</v>
      </c>
      <c r="B30" t="s">
        <v>6</v>
      </c>
      <c r="C30" t="s">
        <v>6</v>
      </c>
      <c r="D30" t="s">
        <v>6</v>
      </c>
      <c r="E30" t="s">
        <v>360</v>
      </c>
      <c r="F30" t="s">
        <v>2</v>
      </c>
      <c r="G30" t="s">
        <v>2</v>
      </c>
      <c r="H30" t="s">
        <v>359</v>
      </c>
      <c r="I30" t="s">
        <v>376</v>
      </c>
      <c r="J30" t="s">
        <v>40</v>
      </c>
      <c r="K30" t="s">
        <v>3</v>
      </c>
      <c r="L30" t="s">
        <v>40</v>
      </c>
      <c r="M30" t="s">
        <v>40</v>
      </c>
      <c r="N30" t="s">
        <v>586</v>
      </c>
      <c r="O30" t="s">
        <v>6</v>
      </c>
      <c r="P30" t="s">
        <v>378</v>
      </c>
      <c r="Q30" t="s">
        <v>377</v>
      </c>
      <c r="R30" t="s">
        <v>40</v>
      </c>
      <c r="S30" s="23" t="s">
        <v>381</v>
      </c>
      <c r="T30" t="s">
        <v>589</v>
      </c>
      <c r="U30" t="s">
        <v>374</v>
      </c>
      <c r="V30" t="s">
        <v>375</v>
      </c>
      <c r="W30" t="s">
        <v>6</v>
      </c>
      <c r="X30" s="8">
        <f>IF(ISNUMBER(MATCH(fields[argot_field],issuesfield[field],0)),COUNTIF(issuesfield[field],fields[argot_field]),0)</f>
        <v>0</v>
      </c>
      <c r="Y30">
        <f>IF(ISNUMBER(MATCH(fields[argot_field],mappings[field],0)),COUNTIF(mappings[field],fields[argot_field]),0)</f>
        <v>0</v>
      </c>
      <c r="Z30" t="s">
        <v>6</v>
      </c>
      <c r="AA30" t="s">
        <v>6</v>
      </c>
    </row>
    <row r="31" spans="1:27" x14ac:dyDescent="0.25">
      <c r="A31" t="s">
        <v>391</v>
      </c>
      <c r="B31" t="s">
        <v>6</v>
      </c>
      <c r="C31" t="s">
        <v>6</v>
      </c>
      <c r="D31" t="s">
        <v>6</v>
      </c>
      <c r="E31" t="s">
        <v>360</v>
      </c>
      <c r="F31" t="s">
        <v>2</v>
      </c>
      <c r="G31" t="s">
        <v>2</v>
      </c>
      <c r="H31" t="s">
        <v>359</v>
      </c>
      <c r="I31" t="s">
        <v>312</v>
      </c>
      <c r="J31" t="s">
        <v>40</v>
      </c>
      <c r="K31" t="s">
        <v>40</v>
      </c>
      <c r="L31" t="s">
        <v>40</v>
      </c>
      <c r="M31" t="s">
        <v>6</v>
      </c>
      <c r="N31" t="s">
        <v>6</v>
      </c>
      <c r="O31" t="s">
        <v>6</v>
      </c>
      <c r="P31" t="s">
        <v>385</v>
      </c>
      <c r="Q31" t="s">
        <v>386</v>
      </c>
      <c r="R31" t="s">
        <v>40</v>
      </c>
      <c r="S31" t="s">
        <v>40</v>
      </c>
      <c r="T31" t="s">
        <v>40</v>
      </c>
      <c r="U31" t="s">
        <v>374</v>
      </c>
      <c r="V31" t="s">
        <v>375</v>
      </c>
      <c r="W31" t="s">
        <v>6</v>
      </c>
      <c r="X31" s="8">
        <f>IF(ISNUMBER(MATCH(fields[argot_field],issuesfield[field],0)),COUNTIF(issuesfield[field],fields[argot_field]),0)</f>
        <v>0</v>
      </c>
      <c r="Y31">
        <f>IF(ISNUMBER(MATCH(fields[argot_field],mappings[field],0)),COUNTIF(mappings[field],fields[argot_field]),0)</f>
        <v>2</v>
      </c>
      <c r="Z31" t="s">
        <v>6</v>
      </c>
      <c r="AA31" t="s">
        <v>6</v>
      </c>
    </row>
    <row r="32" spans="1:27" x14ac:dyDescent="0.25">
      <c r="A32" t="s">
        <v>390</v>
      </c>
      <c r="B32" t="s">
        <v>6</v>
      </c>
      <c r="C32" t="s">
        <v>6</v>
      </c>
      <c r="D32" t="s">
        <v>6</v>
      </c>
      <c r="E32" t="s">
        <v>360</v>
      </c>
      <c r="F32" t="s">
        <v>2</v>
      </c>
      <c r="G32" t="s">
        <v>2</v>
      </c>
      <c r="H32" t="s">
        <v>359</v>
      </c>
      <c r="I32" t="s">
        <v>313</v>
      </c>
      <c r="J32" t="s">
        <v>40</v>
      </c>
      <c r="K32" t="s">
        <v>40</v>
      </c>
      <c r="L32" t="s">
        <v>40</v>
      </c>
      <c r="M32" t="s">
        <v>6</v>
      </c>
      <c r="N32" t="s">
        <v>6</v>
      </c>
      <c r="O32" t="s">
        <v>6</v>
      </c>
      <c r="P32" t="s">
        <v>382</v>
      </c>
      <c r="Q32" t="s">
        <v>383</v>
      </c>
      <c r="R32" t="s">
        <v>40</v>
      </c>
      <c r="S32" t="s">
        <v>40</v>
      </c>
      <c r="T32" t="s">
        <v>588</v>
      </c>
      <c r="U32" t="s">
        <v>374</v>
      </c>
      <c r="V32" t="s">
        <v>375</v>
      </c>
      <c r="W32" t="s">
        <v>6</v>
      </c>
      <c r="X32" s="8">
        <f>IF(ISNUMBER(MATCH(fields[argot_field],issuesfield[field],0)),COUNTIF(issuesfield[field],fields[argot_field]),0)</f>
        <v>0</v>
      </c>
      <c r="Y32">
        <f>IF(ISNUMBER(MATCH(fields[argot_field],mappings[field],0)),COUNTIF(mappings[field],fields[argot_field]),0)</f>
        <v>6</v>
      </c>
      <c r="Z32" t="s">
        <v>6</v>
      </c>
      <c r="AA32" t="s">
        <v>6</v>
      </c>
    </row>
    <row r="33" spans="1:27" x14ac:dyDescent="0.25">
      <c r="A33" t="s">
        <v>392</v>
      </c>
      <c r="B33" t="s">
        <v>6</v>
      </c>
      <c r="C33" t="s">
        <v>6</v>
      </c>
      <c r="D33" t="s">
        <v>6</v>
      </c>
      <c r="E33" t="s">
        <v>360</v>
      </c>
      <c r="F33" t="s">
        <v>2</v>
      </c>
      <c r="G33" t="s">
        <v>2</v>
      </c>
      <c r="H33" t="s">
        <v>359</v>
      </c>
      <c r="I33" t="s">
        <v>313</v>
      </c>
      <c r="J33" t="s">
        <v>40</v>
      </c>
      <c r="K33" t="s">
        <v>40</v>
      </c>
      <c r="L33" t="s">
        <v>40</v>
      </c>
      <c r="M33" t="s">
        <v>6</v>
      </c>
      <c r="N33" t="s">
        <v>6</v>
      </c>
      <c r="O33" t="s">
        <v>6</v>
      </c>
      <c r="P33" t="s">
        <v>387</v>
      </c>
      <c r="Q33" t="s">
        <v>388</v>
      </c>
      <c r="R33" t="s">
        <v>40</v>
      </c>
      <c r="S33" t="s">
        <v>40</v>
      </c>
      <c r="T33" t="s">
        <v>40</v>
      </c>
      <c r="U33" t="s">
        <v>374</v>
      </c>
      <c r="V33" t="s">
        <v>375</v>
      </c>
      <c r="W33" t="s">
        <v>6</v>
      </c>
      <c r="X33" s="8">
        <f>IF(ISNUMBER(MATCH(fields[argot_field],issuesfield[field],0)),COUNTIF(issuesfield[field],fields[argot_field]),0)</f>
        <v>0</v>
      </c>
      <c r="Y33">
        <f>IF(ISNUMBER(MATCH(fields[argot_field],mappings[field],0)),COUNTIF(mappings[field],fields[argot_field]),0)</f>
        <v>2</v>
      </c>
      <c r="Z33" t="s">
        <v>6</v>
      </c>
      <c r="AA33" t="s">
        <v>6</v>
      </c>
    </row>
    <row r="34" spans="1:27" x14ac:dyDescent="0.25">
      <c r="A34" s="9" t="s">
        <v>709</v>
      </c>
      <c r="B34" t="s">
        <v>1084</v>
      </c>
      <c r="C34" t="s">
        <v>6</v>
      </c>
      <c r="D34" t="s">
        <v>6</v>
      </c>
      <c r="E34" s="9" t="s">
        <v>711</v>
      </c>
      <c r="F34" t="s">
        <v>2</v>
      </c>
      <c r="G34" t="s">
        <v>2</v>
      </c>
      <c r="H34" t="s">
        <v>40</v>
      </c>
      <c r="I34" t="s">
        <v>311</v>
      </c>
      <c r="J34" t="s">
        <v>40</v>
      </c>
      <c r="K34" t="s">
        <v>3</v>
      </c>
      <c r="L34" t="s">
        <v>40</v>
      </c>
      <c r="M34" t="s">
        <v>40</v>
      </c>
      <c r="N34" t="s">
        <v>40</v>
      </c>
      <c r="O34" t="s">
        <v>6</v>
      </c>
      <c r="P34" t="s">
        <v>1090</v>
      </c>
      <c r="Q34" t="s">
        <v>459</v>
      </c>
      <c r="R34" t="s">
        <v>223</v>
      </c>
      <c r="S34" s="9" t="s">
        <v>710</v>
      </c>
      <c r="T34" t="s">
        <v>40</v>
      </c>
      <c r="U34" t="s">
        <v>374</v>
      </c>
      <c r="V34" s="9" t="s">
        <v>1107</v>
      </c>
      <c r="W34" t="s">
        <v>1151</v>
      </c>
      <c r="X34" s="15">
        <f>IF(ISNUMBER(MATCH(fields[argot_field],issuesfield[field],0)),COUNTIF(issuesfield[field],fields[argot_field]),0)</f>
        <v>0</v>
      </c>
      <c r="Y34" s="9">
        <f>IF(ISNUMBER(MATCH(fields[argot_field],mappings[field],0)),COUNTIF(mappings[field],fields[argot_field]),0)</f>
        <v>0</v>
      </c>
      <c r="Z34" s="9" t="s">
        <v>2</v>
      </c>
      <c r="AA34" s="9" t="s">
        <v>2</v>
      </c>
    </row>
    <row r="35" spans="1:27" x14ac:dyDescent="0.25">
      <c r="A35" s="9" t="s">
        <v>1087</v>
      </c>
      <c r="B35" t="s">
        <v>1084</v>
      </c>
      <c r="C35" t="s">
        <v>6</v>
      </c>
      <c r="D35" t="s">
        <v>6</v>
      </c>
      <c r="E35" s="9" t="s">
        <v>711</v>
      </c>
      <c r="F35" t="s">
        <v>2</v>
      </c>
      <c r="G35" t="s">
        <v>2</v>
      </c>
      <c r="H35" s="9" t="s">
        <v>709</v>
      </c>
      <c r="I35" t="s">
        <v>312</v>
      </c>
      <c r="J35" t="s">
        <v>1097</v>
      </c>
      <c r="K35" t="s">
        <v>40</v>
      </c>
      <c r="L35" t="s">
        <v>40</v>
      </c>
      <c r="M35" t="s">
        <v>40</v>
      </c>
      <c r="N35" t="s">
        <v>712</v>
      </c>
      <c r="O35" t="s">
        <v>1093</v>
      </c>
      <c r="P35" t="s">
        <v>1094</v>
      </c>
      <c r="Q35" t="s">
        <v>40</v>
      </c>
      <c r="R35" t="s">
        <v>223</v>
      </c>
      <c r="S35" s="9" t="s">
        <v>216</v>
      </c>
      <c r="T35" t="s">
        <v>40</v>
      </c>
      <c r="U35" t="s">
        <v>374</v>
      </c>
      <c r="V35" s="9" t="s">
        <v>1107</v>
      </c>
      <c r="W35" t="s">
        <v>1151</v>
      </c>
      <c r="X35" s="15">
        <f>IF(ISNUMBER(MATCH(fields[argot_field],issuesfield[field],0)),COUNTIF(issuesfield[field],fields[argot_field]),0)</f>
        <v>0</v>
      </c>
      <c r="Y35" s="9">
        <f>IF(ISNUMBER(MATCH(fields[argot_field],mappings[field],0)),COUNTIF(mappings[field],fields[argot_field]),0)</f>
        <v>4</v>
      </c>
      <c r="Z35" s="9"/>
      <c r="AA35" s="9"/>
    </row>
    <row r="36" spans="1:27" x14ac:dyDescent="0.25">
      <c r="A36" s="9" t="s">
        <v>1089</v>
      </c>
      <c r="B36" t="s">
        <v>1084</v>
      </c>
      <c r="C36" t="s">
        <v>6</v>
      </c>
      <c r="D36" t="s">
        <v>6</v>
      </c>
      <c r="E36" s="9" t="s">
        <v>711</v>
      </c>
      <c r="F36" t="s">
        <v>2</v>
      </c>
      <c r="G36" t="s">
        <v>2</v>
      </c>
      <c r="H36" s="9" t="s">
        <v>709</v>
      </c>
      <c r="I36" t="s">
        <v>312</v>
      </c>
      <c r="J36" t="s">
        <v>40</v>
      </c>
      <c r="K36" t="s">
        <v>40</v>
      </c>
      <c r="L36" t="s">
        <v>40</v>
      </c>
      <c r="M36" t="s">
        <v>40</v>
      </c>
      <c r="N36" t="s">
        <v>712</v>
      </c>
      <c r="O36" t="s">
        <v>6</v>
      </c>
      <c r="P36" t="s">
        <v>1099</v>
      </c>
      <c r="Q36" t="s">
        <v>40</v>
      </c>
      <c r="R36" t="s">
        <v>40</v>
      </c>
      <c r="S36" s="9" t="s">
        <v>40</v>
      </c>
      <c r="T36" t="s">
        <v>40</v>
      </c>
      <c r="U36" t="s">
        <v>374</v>
      </c>
      <c r="V36" s="9" t="s">
        <v>1107</v>
      </c>
      <c r="W36" t="s">
        <v>1151</v>
      </c>
      <c r="X36" s="15">
        <f>IF(ISNUMBER(MATCH(fields[argot_field],issuesfield[field],0)),COUNTIF(issuesfield[field],fields[argot_field]),0)</f>
        <v>0</v>
      </c>
      <c r="Y36" s="9">
        <f>IF(ISNUMBER(MATCH(fields[argot_field],mappings[field],0)),COUNTIF(mappings[field],fields[argot_field]),0)</f>
        <v>1</v>
      </c>
      <c r="Z36" s="9"/>
      <c r="AA36" s="9"/>
    </row>
    <row r="37" spans="1:27" x14ac:dyDescent="0.25">
      <c r="A37" s="9" t="s">
        <v>1127</v>
      </c>
      <c r="B37" t="s">
        <v>1084</v>
      </c>
      <c r="C37" t="s">
        <v>6</v>
      </c>
      <c r="D37" t="s">
        <v>6</v>
      </c>
      <c r="E37" s="9" t="s">
        <v>711</v>
      </c>
      <c r="F37" t="s">
        <v>2</v>
      </c>
      <c r="G37" t="s">
        <v>2</v>
      </c>
      <c r="H37" s="9" t="s">
        <v>709</v>
      </c>
      <c r="I37" t="s">
        <v>312</v>
      </c>
      <c r="J37" t="s">
        <v>40</v>
      </c>
      <c r="K37" t="s">
        <v>40</v>
      </c>
      <c r="L37" t="s">
        <v>40</v>
      </c>
      <c r="M37" t="s">
        <v>40</v>
      </c>
      <c r="N37" t="s">
        <v>40</v>
      </c>
      <c r="O37" t="s">
        <v>6</v>
      </c>
      <c r="P37" t="s">
        <v>1128</v>
      </c>
      <c r="Q37" t="s">
        <v>40</v>
      </c>
      <c r="R37" t="s">
        <v>40</v>
      </c>
      <c r="S37" s="9" t="s">
        <v>40</v>
      </c>
      <c r="T37" t="s">
        <v>40</v>
      </c>
      <c r="U37" t="s">
        <v>374</v>
      </c>
      <c r="V37" s="9" t="s">
        <v>1107</v>
      </c>
      <c r="W37" t="s">
        <v>1151</v>
      </c>
      <c r="X37" s="15">
        <f>IF(ISNUMBER(MATCH(fields[argot_field],issuesfield[field],0)),COUNTIF(issuesfield[field],fields[argot_field]),0)</f>
        <v>0</v>
      </c>
      <c r="Y37" s="9">
        <f>IF(ISNUMBER(MATCH(fields[argot_field],mappings[field],0)),COUNTIF(mappings[field],fields[argot_field]),0)</f>
        <v>1</v>
      </c>
      <c r="Z37" s="9"/>
      <c r="AA37" s="9"/>
    </row>
    <row r="38" spans="1:27" x14ac:dyDescent="0.25">
      <c r="A38" s="9" t="s">
        <v>1125</v>
      </c>
      <c r="B38" t="s">
        <v>1084</v>
      </c>
      <c r="C38" t="s">
        <v>6</v>
      </c>
      <c r="D38" t="s">
        <v>6</v>
      </c>
      <c r="E38" s="9" t="s">
        <v>711</v>
      </c>
      <c r="F38" t="s">
        <v>2</v>
      </c>
      <c r="G38" t="s">
        <v>2</v>
      </c>
      <c r="H38" s="9" t="s">
        <v>709</v>
      </c>
      <c r="I38" t="s">
        <v>311</v>
      </c>
      <c r="J38" t="s">
        <v>463</v>
      </c>
      <c r="K38" t="s">
        <v>40</v>
      </c>
      <c r="L38" t="s">
        <v>40</v>
      </c>
      <c r="M38" t="s">
        <v>40</v>
      </c>
      <c r="N38" t="s">
        <v>712</v>
      </c>
      <c r="O38" t="s">
        <v>1126</v>
      </c>
      <c r="P38" t="s">
        <v>1112</v>
      </c>
      <c r="Q38" t="s">
        <v>40</v>
      </c>
      <c r="R38" t="s">
        <v>223</v>
      </c>
      <c r="S38" s="9" t="s">
        <v>40</v>
      </c>
      <c r="T38" t="s">
        <v>40</v>
      </c>
      <c r="U38" t="s">
        <v>374</v>
      </c>
      <c r="V38" s="9" t="s">
        <v>1107</v>
      </c>
      <c r="W38" t="s">
        <v>1151</v>
      </c>
      <c r="X38" s="15">
        <f>IF(ISNUMBER(MATCH(fields[argot_field],issuesfield[field],0)),COUNTIF(issuesfield[field],fields[argot_field]),0)</f>
        <v>0</v>
      </c>
      <c r="Y38" s="9">
        <f>IF(ISNUMBER(MATCH(fields[argot_field],mappings[field],0)),COUNTIF(mappings[field],fields[argot_field]),0)</f>
        <v>1</v>
      </c>
      <c r="Z38" s="9"/>
      <c r="AA38" s="9"/>
    </row>
    <row r="39" spans="1:27" x14ac:dyDescent="0.25">
      <c r="A39" s="9" t="s">
        <v>1110</v>
      </c>
      <c r="B39" t="s">
        <v>1084</v>
      </c>
      <c r="C39" t="s">
        <v>6</v>
      </c>
      <c r="D39" t="s">
        <v>6</v>
      </c>
      <c r="E39" s="9" t="s">
        <v>711</v>
      </c>
      <c r="F39" t="s">
        <v>2</v>
      </c>
      <c r="G39" t="s">
        <v>2</v>
      </c>
      <c r="H39" s="9" t="s">
        <v>709</v>
      </c>
      <c r="I39" t="s">
        <v>312</v>
      </c>
      <c r="J39" t="s">
        <v>463</v>
      </c>
      <c r="K39" t="s">
        <v>40</v>
      </c>
      <c r="L39" t="s">
        <v>40</v>
      </c>
      <c r="M39" t="s">
        <v>40</v>
      </c>
      <c r="N39" t="s">
        <v>712</v>
      </c>
      <c r="O39" t="s">
        <v>1111</v>
      </c>
      <c r="P39" t="s">
        <v>1112</v>
      </c>
      <c r="Q39" t="s">
        <v>40</v>
      </c>
      <c r="R39" t="s">
        <v>223</v>
      </c>
      <c r="S39" s="43" t="s">
        <v>1284</v>
      </c>
      <c r="T39" t="s">
        <v>40</v>
      </c>
      <c r="U39" t="s">
        <v>374</v>
      </c>
      <c r="V39" s="9" t="s">
        <v>1107</v>
      </c>
      <c r="W39" t="s">
        <v>1151</v>
      </c>
      <c r="X39" s="15">
        <f>IF(ISNUMBER(MATCH(fields[argot_field],issuesfield[field],0)),COUNTIF(issuesfield[field],fields[argot_field]),0)</f>
        <v>0</v>
      </c>
      <c r="Y39" s="9">
        <f>IF(ISNUMBER(MATCH(fields[argot_field],mappings[field],0)),COUNTIF(mappings[field],fields[argot_field]),0)</f>
        <v>5</v>
      </c>
      <c r="Z39" s="9"/>
      <c r="AA39" s="9"/>
    </row>
    <row r="40" spans="1:27" x14ac:dyDescent="0.25">
      <c r="A40" s="9" t="s">
        <v>1086</v>
      </c>
      <c r="B40" t="s">
        <v>1084</v>
      </c>
      <c r="C40" t="s">
        <v>6</v>
      </c>
      <c r="D40" t="s">
        <v>6</v>
      </c>
      <c r="E40" s="9" t="s">
        <v>711</v>
      </c>
      <c r="F40" t="s">
        <v>2</v>
      </c>
      <c r="G40" t="s">
        <v>2</v>
      </c>
      <c r="H40" s="9" t="s">
        <v>709</v>
      </c>
      <c r="I40" t="s">
        <v>312</v>
      </c>
      <c r="J40" t="s">
        <v>40</v>
      </c>
      <c r="K40" t="s">
        <v>40</v>
      </c>
      <c r="L40" t="s">
        <v>40</v>
      </c>
      <c r="M40" t="s">
        <v>40</v>
      </c>
      <c r="N40" t="s">
        <v>712</v>
      </c>
      <c r="O40" t="s">
        <v>6</v>
      </c>
      <c r="P40" t="s">
        <v>998</v>
      </c>
      <c r="Q40" t="s">
        <v>40</v>
      </c>
      <c r="R40" t="s">
        <v>40</v>
      </c>
      <c r="S40" s="9" t="s">
        <v>40</v>
      </c>
      <c r="T40" t="s">
        <v>40</v>
      </c>
      <c r="U40" t="s">
        <v>374</v>
      </c>
      <c r="V40" s="9" t="s">
        <v>1107</v>
      </c>
      <c r="W40" t="s">
        <v>1151</v>
      </c>
      <c r="X40" s="15">
        <f>IF(ISNUMBER(MATCH(fields[argot_field],issuesfield[field],0)),COUNTIF(issuesfield[field],fields[argot_field]),0)</f>
        <v>0</v>
      </c>
      <c r="Y40" s="9">
        <f>IF(ISNUMBER(MATCH(fields[argot_field],mappings[field],0)),COUNTIF(mappings[field],fields[argot_field]),0)</f>
        <v>5</v>
      </c>
      <c r="Z40" s="9"/>
      <c r="AA40" s="9"/>
    </row>
    <row r="41" spans="1:27" x14ac:dyDescent="0.25">
      <c r="A41" s="9" t="s">
        <v>1123</v>
      </c>
      <c r="B41" t="s">
        <v>1084</v>
      </c>
      <c r="C41" t="s">
        <v>6</v>
      </c>
      <c r="D41" t="s">
        <v>6</v>
      </c>
      <c r="E41" s="9" t="s">
        <v>711</v>
      </c>
      <c r="F41" t="s">
        <v>2</v>
      </c>
      <c r="G41" t="s">
        <v>2</v>
      </c>
      <c r="H41" s="9" t="s">
        <v>709</v>
      </c>
      <c r="I41" t="s">
        <v>311</v>
      </c>
      <c r="J41" t="s">
        <v>463</v>
      </c>
      <c r="K41" t="s">
        <v>40</v>
      </c>
      <c r="L41" t="s">
        <v>40</v>
      </c>
      <c r="M41" t="s">
        <v>40</v>
      </c>
      <c r="N41" t="s">
        <v>40</v>
      </c>
      <c r="O41" t="s">
        <v>40</v>
      </c>
      <c r="P41" t="s">
        <v>1124</v>
      </c>
      <c r="Q41" t="s">
        <v>40</v>
      </c>
      <c r="R41" t="s">
        <v>223</v>
      </c>
      <c r="S41" s="9" t="s">
        <v>40</v>
      </c>
      <c r="T41" t="s">
        <v>40</v>
      </c>
      <c r="U41" t="s">
        <v>374</v>
      </c>
      <c r="V41" s="9" t="s">
        <v>1107</v>
      </c>
      <c r="W41" t="s">
        <v>1151</v>
      </c>
      <c r="X41" s="15">
        <f>IF(ISNUMBER(MATCH(fields[argot_field],issuesfield[field],0)),COUNTIF(issuesfield[field],fields[argot_field]),0)</f>
        <v>0</v>
      </c>
      <c r="Y41" s="9">
        <f>IF(ISNUMBER(MATCH(fields[argot_field],mappings[field],0)),COUNTIF(mappings[field],fields[argot_field]),0)</f>
        <v>1</v>
      </c>
      <c r="Z41" s="9"/>
      <c r="AA41" s="9"/>
    </row>
    <row r="42" spans="1:27" x14ac:dyDescent="0.25">
      <c r="A42" s="9" t="s">
        <v>1088</v>
      </c>
      <c r="B42" t="s">
        <v>1084</v>
      </c>
      <c r="C42" t="s">
        <v>6</v>
      </c>
      <c r="D42" t="s">
        <v>6</v>
      </c>
      <c r="E42" s="9" t="s">
        <v>711</v>
      </c>
      <c r="F42" t="s">
        <v>2</v>
      </c>
      <c r="G42" t="s">
        <v>2</v>
      </c>
      <c r="H42" s="9" t="s">
        <v>709</v>
      </c>
      <c r="I42" t="s">
        <v>313</v>
      </c>
      <c r="J42" t="s">
        <v>1098</v>
      </c>
      <c r="K42" t="s">
        <v>40</v>
      </c>
      <c r="L42" t="s">
        <v>40</v>
      </c>
      <c r="M42" t="s">
        <v>40</v>
      </c>
      <c r="N42" t="s">
        <v>712</v>
      </c>
      <c r="O42" t="s">
        <v>1095</v>
      </c>
      <c r="P42" t="s">
        <v>1116</v>
      </c>
      <c r="Q42" t="s">
        <v>40</v>
      </c>
      <c r="R42" t="s">
        <v>223</v>
      </c>
      <c r="S42" s="9" t="s">
        <v>1096</v>
      </c>
      <c r="T42" t="s">
        <v>40</v>
      </c>
      <c r="U42" t="s">
        <v>374</v>
      </c>
      <c r="V42" s="9" t="s">
        <v>1107</v>
      </c>
      <c r="W42" t="s">
        <v>1151</v>
      </c>
      <c r="X42" s="15">
        <f>IF(ISNUMBER(MATCH(fields[argot_field],issuesfield[field],0)),COUNTIF(issuesfield[field],fields[argot_field]),0)</f>
        <v>0</v>
      </c>
      <c r="Y42" s="9">
        <f>IF(ISNUMBER(MATCH(fields[argot_field],mappings[field],0)),COUNTIF(mappings[field],fields[argot_field]),0)</f>
        <v>7</v>
      </c>
      <c r="Z42" s="9"/>
      <c r="AA42" s="9"/>
    </row>
    <row r="43" spans="1:27" x14ac:dyDescent="0.25">
      <c r="A43" s="9" t="s">
        <v>1114</v>
      </c>
      <c r="B43" t="s">
        <v>1084</v>
      </c>
      <c r="C43" t="s">
        <v>6</v>
      </c>
      <c r="D43" t="s">
        <v>6</v>
      </c>
      <c r="E43" s="9" t="s">
        <v>711</v>
      </c>
      <c r="F43" t="s">
        <v>2</v>
      </c>
      <c r="G43" t="s">
        <v>2</v>
      </c>
      <c r="H43" s="9" t="s">
        <v>709</v>
      </c>
      <c r="I43" t="s">
        <v>312</v>
      </c>
      <c r="J43" t="s">
        <v>462</v>
      </c>
      <c r="K43" t="s">
        <v>40</v>
      </c>
      <c r="L43" t="s">
        <v>40</v>
      </c>
      <c r="M43" t="s">
        <v>40</v>
      </c>
      <c r="N43" t="s">
        <v>40</v>
      </c>
      <c r="O43" t="s">
        <v>6</v>
      </c>
      <c r="P43" t="s">
        <v>1115</v>
      </c>
      <c r="Q43" t="s">
        <v>40</v>
      </c>
      <c r="R43" t="s">
        <v>223</v>
      </c>
      <c r="S43" s="9" t="s">
        <v>1096</v>
      </c>
      <c r="T43" t="s">
        <v>40</v>
      </c>
      <c r="U43" t="s">
        <v>374</v>
      </c>
      <c r="V43" s="9" t="s">
        <v>1107</v>
      </c>
      <c r="W43" t="s">
        <v>1151</v>
      </c>
      <c r="X43" s="15">
        <f>IF(ISNUMBER(MATCH(fields[argot_field],issuesfield[field],0)),COUNTIF(issuesfield[field],fields[argot_field]),0)</f>
        <v>0</v>
      </c>
      <c r="Y43" s="9">
        <f>IF(ISNUMBER(MATCH(fields[argot_field],mappings[field],0)),COUNTIF(mappings[field],fields[argot_field]),0)</f>
        <v>2</v>
      </c>
      <c r="Z43" s="9"/>
      <c r="AA43" s="9"/>
    </row>
    <row r="44" spans="1:27" x14ac:dyDescent="0.25">
      <c r="A44" s="9" t="s">
        <v>1117</v>
      </c>
      <c r="B44" t="s">
        <v>1084</v>
      </c>
      <c r="C44" t="s">
        <v>6</v>
      </c>
      <c r="D44" t="s">
        <v>6</v>
      </c>
      <c r="E44" s="9" t="s">
        <v>711</v>
      </c>
      <c r="F44" t="s">
        <v>2</v>
      </c>
      <c r="G44" t="s">
        <v>2</v>
      </c>
      <c r="H44" s="9" t="s">
        <v>709</v>
      </c>
      <c r="I44" t="s">
        <v>312</v>
      </c>
      <c r="J44" t="s">
        <v>462</v>
      </c>
      <c r="K44" t="s">
        <v>40</v>
      </c>
      <c r="L44" t="s">
        <v>40</v>
      </c>
      <c r="M44" t="s">
        <v>40</v>
      </c>
      <c r="N44" t="s">
        <v>712</v>
      </c>
      <c r="O44" t="s">
        <v>1119</v>
      </c>
      <c r="P44" t="s">
        <v>1118</v>
      </c>
      <c r="Q44" t="s">
        <v>40</v>
      </c>
      <c r="R44" t="s">
        <v>223</v>
      </c>
      <c r="S44" s="9" t="s">
        <v>1096</v>
      </c>
      <c r="T44" t="s">
        <v>40</v>
      </c>
      <c r="U44" t="s">
        <v>374</v>
      </c>
      <c r="V44" s="9" t="s">
        <v>1107</v>
      </c>
      <c r="W44" t="s">
        <v>1151</v>
      </c>
      <c r="X44" s="15">
        <f>IF(ISNUMBER(MATCH(fields[argot_field],issuesfield[field],0)),COUNTIF(issuesfield[field],fields[argot_field]),0)</f>
        <v>0</v>
      </c>
      <c r="Y44" s="9">
        <f>IF(ISNUMBER(MATCH(fields[argot_field],mappings[field],0)),COUNTIF(mappings[field],fields[argot_field]),0)</f>
        <v>2</v>
      </c>
      <c r="Z44" s="9"/>
      <c r="AA44" s="9"/>
    </row>
    <row r="45" spans="1:27" x14ac:dyDescent="0.25">
      <c r="A45" s="9" t="s">
        <v>1085</v>
      </c>
      <c r="B45" t="s">
        <v>1084</v>
      </c>
      <c r="C45" t="s">
        <v>6</v>
      </c>
      <c r="D45" t="s">
        <v>6</v>
      </c>
      <c r="E45" s="9" t="s">
        <v>711</v>
      </c>
      <c r="F45" t="s">
        <v>2</v>
      </c>
      <c r="G45" t="s">
        <v>2</v>
      </c>
      <c r="H45" s="9" t="s">
        <v>709</v>
      </c>
      <c r="I45" t="s">
        <v>313</v>
      </c>
      <c r="J45" t="s">
        <v>40</v>
      </c>
      <c r="K45" t="s">
        <v>40</v>
      </c>
      <c r="L45" t="s">
        <v>40</v>
      </c>
      <c r="M45" t="s">
        <v>40</v>
      </c>
      <c r="N45" t="s">
        <v>40</v>
      </c>
      <c r="O45" t="s">
        <v>6</v>
      </c>
      <c r="P45" t="s">
        <v>1091</v>
      </c>
      <c r="Q45" t="s">
        <v>1092</v>
      </c>
      <c r="R45" t="s">
        <v>40</v>
      </c>
      <c r="S45" s="9" t="s">
        <v>40</v>
      </c>
      <c r="T45" t="s">
        <v>40</v>
      </c>
      <c r="U45" t="s">
        <v>374</v>
      </c>
      <c r="V45" s="9" t="s">
        <v>1107</v>
      </c>
      <c r="W45" t="s">
        <v>1151</v>
      </c>
      <c r="X45" s="15">
        <f>IF(ISNUMBER(MATCH(fields[argot_field],issuesfield[field],0)),COUNTIF(issuesfield[field],fields[argot_field]),0)</f>
        <v>0</v>
      </c>
      <c r="Y45" s="9">
        <f>IF(ISNUMBER(MATCH(fields[argot_field],mappings[field],0)),COUNTIF(mappings[field],fields[argot_field]),0)</f>
        <v>6</v>
      </c>
      <c r="Z45" s="9"/>
      <c r="AA45" s="9"/>
    </row>
    <row r="46" spans="1:27" x14ac:dyDescent="0.25">
      <c r="A46" s="9" t="s">
        <v>57</v>
      </c>
      <c r="B46" t="s">
        <v>6</v>
      </c>
      <c r="C46" t="s">
        <v>6</v>
      </c>
      <c r="D46" t="s">
        <v>6</v>
      </c>
      <c r="E46" s="9" t="s">
        <v>362</v>
      </c>
      <c r="F46" s="9" t="s">
        <v>2</v>
      </c>
      <c r="G46" s="9" t="s">
        <v>2</v>
      </c>
      <c r="H46" s="9" t="s">
        <v>40</v>
      </c>
      <c r="I46" s="9" t="s">
        <v>704</v>
      </c>
      <c r="J46" t="s">
        <v>40</v>
      </c>
      <c r="K46" s="9" t="s">
        <v>40</v>
      </c>
      <c r="L46" t="s">
        <v>689</v>
      </c>
      <c r="M46" t="s">
        <v>40</v>
      </c>
      <c r="N46" t="s">
        <v>40</v>
      </c>
      <c r="O46" s="9" t="s">
        <v>6</v>
      </c>
      <c r="P46" s="9" t="s">
        <v>705</v>
      </c>
      <c r="Q46" s="9" t="s">
        <v>706</v>
      </c>
      <c r="R46" s="9" t="s">
        <v>40</v>
      </c>
      <c r="S46" s="9" t="s">
        <v>707</v>
      </c>
      <c r="T46" s="9" t="s">
        <v>6</v>
      </c>
      <c r="U46" t="s">
        <v>708</v>
      </c>
      <c r="V46" s="9" t="s">
        <v>552</v>
      </c>
      <c r="W46" t="s">
        <v>6</v>
      </c>
      <c r="X46" s="15">
        <f>IF(ISNUMBER(MATCH(fields[argot_field],issuesfield[field],0)),COUNTIF(issuesfield[field],fields[argot_field]),0)</f>
        <v>0</v>
      </c>
      <c r="Y46" s="9">
        <f>IF(ISNUMBER(MATCH(fields[argot_field],mappings[field],0)),COUNTIF(mappings[field],fields[argot_field]),0)</f>
        <v>0</v>
      </c>
      <c r="Z46" s="9"/>
      <c r="AA46" s="9"/>
    </row>
    <row r="47" spans="1:27" x14ac:dyDescent="0.25">
      <c r="A47" t="s">
        <v>293</v>
      </c>
      <c r="B47" t="s">
        <v>6</v>
      </c>
      <c r="C47" t="s">
        <v>6</v>
      </c>
      <c r="D47" t="s">
        <v>6</v>
      </c>
      <c r="E47" t="s">
        <v>275</v>
      </c>
      <c r="F47" t="s">
        <v>2</v>
      </c>
      <c r="G47" t="s">
        <v>2</v>
      </c>
      <c r="H47" t="s">
        <v>40</v>
      </c>
      <c r="I47" t="s">
        <v>311</v>
      </c>
      <c r="J47" t="s">
        <v>40</v>
      </c>
      <c r="K47" t="s">
        <v>3</v>
      </c>
      <c r="L47" t="s">
        <v>40</v>
      </c>
      <c r="M47" t="s">
        <v>40</v>
      </c>
      <c r="N47" t="s">
        <v>592</v>
      </c>
      <c r="O47" t="s">
        <v>6</v>
      </c>
      <c r="P47" t="s">
        <v>423</v>
      </c>
      <c r="Q47" t="s">
        <v>294</v>
      </c>
      <c r="R47" t="s">
        <v>6</v>
      </c>
      <c r="S47" t="s">
        <v>295</v>
      </c>
      <c r="T47" t="s">
        <v>40</v>
      </c>
      <c r="U47" t="s">
        <v>296</v>
      </c>
      <c r="V47" t="s">
        <v>552</v>
      </c>
      <c r="W47" t="s">
        <v>6</v>
      </c>
      <c r="X47" s="8">
        <f>IF(ISNUMBER(MATCH(fields[argot_field],issuesfield[field],0)),COUNTIF(issuesfield[field],fields[argot_field]),0)</f>
        <v>0</v>
      </c>
      <c r="Y47">
        <f>IF(ISNUMBER(MATCH(fields[argot_field],mappings[field],0)),COUNTIF(mappings[field],fields[argot_field]),0)</f>
        <v>0</v>
      </c>
      <c r="Z47" t="s">
        <v>6</v>
      </c>
      <c r="AA47" t="s">
        <v>6</v>
      </c>
    </row>
    <row r="48" spans="1:27" x14ac:dyDescent="0.25">
      <c r="A48" t="s">
        <v>421</v>
      </c>
      <c r="B48" t="s">
        <v>6</v>
      </c>
      <c r="C48" t="s">
        <v>6</v>
      </c>
      <c r="D48" t="s">
        <v>6</v>
      </c>
      <c r="E48" t="s">
        <v>275</v>
      </c>
      <c r="F48" t="s">
        <v>2</v>
      </c>
      <c r="G48" t="s">
        <v>2</v>
      </c>
      <c r="H48" t="s">
        <v>293</v>
      </c>
      <c r="I48" t="s">
        <v>313</v>
      </c>
      <c r="J48" t="s">
        <v>463</v>
      </c>
      <c r="K48" t="s">
        <v>40</v>
      </c>
      <c r="L48" t="s">
        <v>40</v>
      </c>
      <c r="M48" t="s">
        <v>6</v>
      </c>
      <c r="N48" t="s">
        <v>6</v>
      </c>
      <c r="O48" t="s">
        <v>6</v>
      </c>
      <c r="P48" t="s">
        <v>297</v>
      </c>
      <c r="Q48" t="s">
        <v>298</v>
      </c>
      <c r="R48" t="s">
        <v>223</v>
      </c>
      <c r="S48" t="s">
        <v>299</v>
      </c>
      <c r="T48" t="s">
        <v>40</v>
      </c>
      <c r="U48" t="s">
        <v>40</v>
      </c>
      <c r="V48" t="s">
        <v>552</v>
      </c>
      <c r="W48" t="s">
        <v>6</v>
      </c>
      <c r="X48" s="8">
        <f>IF(ISNUMBER(MATCH(fields[argot_field],issuesfield[field],0)),COUNTIF(issuesfield[field],fields[argot_field]),0)</f>
        <v>0</v>
      </c>
      <c r="Y48">
        <f>IF(ISNUMBER(MATCH(fields[argot_field],mappings[field],0)),COUNTIF(mappings[field],fields[argot_field]),0)</f>
        <v>1</v>
      </c>
      <c r="Z48" t="s">
        <v>6</v>
      </c>
      <c r="AA48" t="s">
        <v>6</v>
      </c>
    </row>
    <row r="49" spans="1:27" x14ac:dyDescent="0.25">
      <c r="A49" t="s">
        <v>422</v>
      </c>
      <c r="B49" t="s">
        <v>6</v>
      </c>
      <c r="C49" t="s">
        <v>6</v>
      </c>
      <c r="D49" t="s">
        <v>6</v>
      </c>
      <c r="E49" t="s">
        <v>275</v>
      </c>
      <c r="F49" t="s">
        <v>2</v>
      </c>
      <c r="G49" t="s">
        <v>2</v>
      </c>
      <c r="H49" t="s">
        <v>293</v>
      </c>
      <c r="I49" t="s">
        <v>312</v>
      </c>
      <c r="J49" t="s">
        <v>40</v>
      </c>
      <c r="K49" t="s">
        <v>40</v>
      </c>
      <c r="L49" t="s">
        <v>40</v>
      </c>
      <c r="M49" t="s">
        <v>6</v>
      </c>
      <c r="N49" t="s">
        <v>6</v>
      </c>
      <c r="O49" t="s">
        <v>6</v>
      </c>
      <c r="P49" t="s">
        <v>593</v>
      </c>
      <c r="Q49" t="s">
        <v>6</v>
      </c>
      <c r="R49" t="s">
        <v>40</v>
      </c>
      <c r="S49" t="s">
        <v>77</v>
      </c>
      <c r="T49" t="s">
        <v>40</v>
      </c>
      <c r="U49" t="s">
        <v>40</v>
      </c>
      <c r="V49" t="s">
        <v>552</v>
      </c>
      <c r="W49" t="s">
        <v>6</v>
      </c>
      <c r="X49" s="8">
        <f>IF(ISNUMBER(MATCH(fields[argot_field],issuesfield[field],0)),COUNTIF(issuesfield[field],fields[argot_field]),0)</f>
        <v>1</v>
      </c>
      <c r="Y49">
        <f>IF(ISNUMBER(MATCH(fields[argot_field],mappings[field],0)),COUNTIF(mappings[field],fields[argot_field]),0)</f>
        <v>2</v>
      </c>
      <c r="Z49" t="s">
        <v>6</v>
      </c>
      <c r="AA49" t="s">
        <v>6</v>
      </c>
    </row>
    <row r="50" spans="1:27" x14ac:dyDescent="0.25">
      <c r="A50" t="s">
        <v>968</v>
      </c>
      <c r="B50" t="s">
        <v>808</v>
      </c>
      <c r="C50" t="s">
        <v>6</v>
      </c>
      <c r="D50" t="s">
        <v>6</v>
      </c>
      <c r="E50" t="s">
        <v>275</v>
      </c>
      <c r="F50" t="s">
        <v>2</v>
      </c>
      <c r="G50" t="s">
        <v>2</v>
      </c>
      <c r="H50" t="s">
        <v>40</v>
      </c>
      <c r="I50" t="s">
        <v>311</v>
      </c>
      <c r="J50" t="s">
        <v>463</v>
      </c>
      <c r="K50" t="s">
        <v>40</v>
      </c>
      <c r="L50" t="s">
        <v>40</v>
      </c>
      <c r="M50" t="s">
        <v>40</v>
      </c>
      <c r="N50" t="s">
        <v>40</v>
      </c>
      <c r="O50" t="s">
        <v>40</v>
      </c>
      <c r="P50" t="s">
        <v>969</v>
      </c>
      <c r="Q50" t="s">
        <v>970</v>
      </c>
      <c r="R50" t="s">
        <v>466</v>
      </c>
      <c r="S50" t="s">
        <v>40</v>
      </c>
      <c r="T50" t="s">
        <v>40</v>
      </c>
      <c r="U50" t="s">
        <v>40</v>
      </c>
      <c r="V50" t="s">
        <v>552</v>
      </c>
      <c r="W50" t="s">
        <v>6</v>
      </c>
      <c r="X50" s="8">
        <f>IF(ISNUMBER(MATCH(fields[argot_field],issuesfield[field],0)),COUNTIF(issuesfield[field],fields[argot_field]),0)</f>
        <v>0</v>
      </c>
      <c r="Y50">
        <f>IF(ISNUMBER(MATCH(fields[argot_field],mappings[field],0)),COUNTIF(mappings[field],fields[argot_field]),0)</f>
        <v>1</v>
      </c>
    </row>
    <row r="51" spans="1:27" x14ac:dyDescent="0.25">
      <c r="A51" t="s">
        <v>721</v>
      </c>
      <c r="B51" t="s">
        <v>6</v>
      </c>
      <c r="C51" t="s">
        <v>6</v>
      </c>
      <c r="D51" t="s">
        <v>6</v>
      </c>
      <c r="E51" t="s">
        <v>275</v>
      </c>
      <c r="F51" t="s">
        <v>2</v>
      </c>
      <c r="G51" t="s">
        <v>2</v>
      </c>
      <c r="H51" t="s">
        <v>40</v>
      </c>
      <c r="I51" t="s">
        <v>311</v>
      </c>
      <c r="J51" t="s">
        <v>40</v>
      </c>
      <c r="K51" t="s">
        <v>3</v>
      </c>
      <c r="L51" t="s">
        <v>40</v>
      </c>
      <c r="M51" t="s">
        <v>40</v>
      </c>
      <c r="N51" t="s">
        <v>723</v>
      </c>
      <c r="O51" t="s">
        <v>6</v>
      </c>
      <c r="P51" t="s">
        <v>727</v>
      </c>
      <c r="Q51" t="s">
        <v>6</v>
      </c>
      <c r="R51" t="s">
        <v>40</v>
      </c>
      <c r="S51" t="s">
        <v>731</v>
      </c>
      <c r="T51" t="s">
        <v>40</v>
      </c>
      <c r="U51" t="s">
        <v>40</v>
      </c>
      <c r="V51" t="s">
        <v>552</v>
      </c>
      <c r="W51" t="s">
        <v>732</v>
      </c>
      <c r="X51" s="8">
        <f>IF(ISNUMBER(MATCH(fields[argot_field],issuesfield[field],0)),COUNTIF(issuesfield[field],fields[argot_field]),0)</f>
        <v>0</v>
      </c>
      <c r="Y51">
        <f>IF(ISNUMBER(MATCH(fields[argot_field],mappings[field],0)),COUNTIF(mappings[field],fields[argot_field]),0)</f>
        <v>0</v>
      </c>
      <c r="Z51" t="s">
        <v>6</v>
      </c>
      <c r="AA51" t="s">
        <v>6</v>
      </c>
    </row>
    <row r="52" spans="1:27" x14ac:dyDescent="0.25">
      <c r="A52" t="s">
        <v>722</v>
      </c>
      <c r="B52" t="s">
        <v>6</v>
      </c>
      <c r="C52" t="s">
        <v>6</v>
      </c>
      <c r="D52" t="s">
        <v>6</v>
      </c>
      <c r="E52" t="s">
        <v>275</v>
      </c>
      <c r="F52" t="s">
        <v>2</v>
      </c>
      <c r="G52" t="s">
        <v>2</v>
      </c>
      <c r="H52" t="s">
        <v>721</v>
      </c>
      <c r="I52" t="s">
        <v>312</v>
      </c>
      <c r="J52" t="s">
        <v>40</v>
      </c>
      <c r="K52" t="s">
        <v>40</v>
      </c>
      <c r="L52" t="s">
        <v>40</v>
      </c>
      <c r="M52" t="s">
        <v>40</v>
      </c>
      <c r="N52" t="s">
        <v>725</v>
      </c>
      <c r="O52" t="s">
        <v>726</v>
      </c>
      <c r="P52" t="s">
        <v>729</v>
      </c>
      <c r="Q52" t="s">
        <v>730</v>
      </c>
      <c r="R52" t="s">
        <v>40</v>
      </c>
      <c r="S52" t="s">
        <v>77</v>
      </c>
      <c r="T52" t="s">
        <v>40</v>
      </c>
      <c r="U52" t="s">
        <v>40</v>
      </c>
      <c r="V52" t="s">
        <v>552</v>
      </c>
      <c r="W52" t="s">
        <v>732</v>
      </c>
      <c r="X52" s="8">
        <f>IF(ISNUMBER(MATCH(fields[argot_field],issuesfield[field],0)),COUNTIF(issuesfield[field],fields[argot_field]),0)</f>
        <v>0</v>
      </c>
      <c r="Y52">
        <f>IF(ISNUMBER(MATCH(fields[argot_field],mappings[field],0)),COUNTIF(mappings[field],fields[argot_field]),0)</f>
        <v>0</v>
      </c>
      <c r="Z52" t="s">
        <v>6</v>
      </c>
      <c r="AA52" t="s">
        <v>6</v>
      </c>
    </row>
    <row r="53" spans="1:27" x14ac:dyDescent="0.25">
      <c r="A53" t="s">
        <v>714</v>
      </c>
      <c r="B53" t="s">
        <v>6</v>
      </c>
      <c r="C53" t="s">
        <v>6</v>
      </c>
      <c r="D53" t="s">
        <v>6</v>
      </c>
      <c r="E53" t="s">
        <v>275</v>
      </c>
      <c r="F53" t="s">
        <v>2</v>
      </c>
      <c r="G53" t="s">
        <v>2</v>
      </c>
      <c r="H53" t="s">
        <v>721</v>
      </c>
      <c r="I53" t="s">
        <v>312</v>
      </c>
      <c r="J53" t="s">
        <v>463</v>
      </c>
      <c r="K53" t="s">
        <v>40</v>
      </c>
      <c r="L53" t="s">
        <v>40</v>
      </c>
      <c r="M53" t="s">
        <v>40</v>
      </c>
      <c r="N53" t="s">
        <v>724</v>
      </c>
      <c r="O53" t="s">
        <v>6</v>
      </c>
      <c r="P53" t="s">
        <v>728</v>
      </c>
      <c r="Q53" t="s">
        <v>6</v>
      </c>
      <c r="R53" t="s">
        <v>223</v>
      </c>
      <c r="S53" t="s">
        <v>77</v>
      </c>
      <c r="T53" t="s">
        <v>40</v>
      </c>
      <c r="U53" t="s">
        <v>40</v>
      </c>
      <c r="V53" t="s">
        <v>552</v>
      </c>
      <c r="W53" t="s">
        <v>732</v>
      </c>
      <c r="X53" s="8">
        <f>IF(ISNUMBER(MATCH(fields[argot_field],issuesfield[field],0)),COUNTIF(issuesfield[field],fields[argot_field]),0)</f>
        <v>0</v>
      </c>
      <c r="Y53">
        <f>IF(ISNUMBER(MATCH(fields[argot_field],mappings[field],0)),COUNTIF(mappings[field],fields[argot_field]),0)</f>
        <v>5</v>
      </c>
      <c r="Z53" t="s">
        <v>6</v>
      </c>
      <c r="AA53" t="s">
        <v>6</v>
      </c>
    </row>
    <row r="54" spans="1:27" x14ac:dyDescent="0.25">
      <c r="A54" t="s">
        <v>971</v>
      </c>
      <c r="B54" t="s">
        <v>808</v>
      </c>
      <c r="C54" t="s">
        <v>6</v>
      </c>
      <c r="D54" t="s">
        <v>6</v>
      </c>
      <c r="E54" t="s">
        <v>275</v>
      </c>
      <c r="F54" t="s">
        <v>2</v>
      </c>
      <c r="G54" t="s">
        <v>2</v>
      </c>
      <c r="H54" t="s">
        <v>40</v>
      </c>
      <c r="I54" t="s">
        <v>311</v>
      </c>
      <c r="J54" t="s">
        <v>463</v>
      </c>
      <c r="K54" t="s">
        <v>40</v>
      </c>
      <c r="L54" t="s">
        <v>40</v>
      </c>
      <c r="M54" t="s">
        <v>40</v>
      </c>
      <c r="N54" t="s">
        <v>40</v>
      </c>
      <c r="O54" t="s">
        <v>40</v>
      </c>
      <c r="P54" t="s">
        <v>972</v>
      </c>
      <c r="Q54" t="s">
        <v>973</v>
      </c>
      <c r="R54" t="s">
        <v>466</v>
      </c>
      <c r="S54" t="s">
        <v>40</v>
      </c>
      <c r="T54" t="s">
        <v>40</v>
      </c>
      <c r="U54" t="s">
        <v>40</v>
      </c>
      <c r="V54" t="s">
        <v>552</v>
      </c>
      <c r="W54" t="s">
        <v>6</v>
      </c>
      <c r="X54" s="8">
        <f>IF(ISNUMBER(MATCH(fields[argot_field],issuesfield[field],0)),COUNTIF(issuesfield[field],fields[argot_field]),0)</f>
        <v>0</v>
      </c>
      <c r="Y54">
        <f>IF(ISNUMBER(MATCH(fields[argot_field],mappings[field],0)),COUNTIF(mappings[field],fields[argot_field]),0)</f>
        <v>1</v>
      </c>
    </row>
    <row r="55" spans="1:27" x14ac:dyDescent="0.25">
      <c r="A55" t="s">
        <v>167</v>
      </c>
      <c r="B55" t="s">
        <v>6</v>
      </c>
      <c r="C55" t="s">
        <v>6</v>
      </c>
      <c r="D55" t="s">
        <v>6</v>
      </c>
      <c r="E55" t="s">
        <v>210</v>
      </c>
      <c r="F55" t="s">
        <v>2</v>
      </c>
      <c r="G55" t="s">
        <v>3</v>
      </c>
      <c r="H55" t="s">
        <v>40</v>
      </c>
      <c r="I55" t="s">
        <v>312</v>
      </c>
      <c r="J55" t="s">
        <v>40</v>
      </c>
      <c r="K55" t="s">
        <v>3</v>
      </c>
      <c r="L55" t="s">
        <v>40</v>
      </c>
      <c r="M55" t="s">
        <v>594</v>
      </c>
      <c r="N55" t="s">
        <v>580</v>
      </c>
      <c r="O55" t="s">
        <v>6</v>
      </c>
      <c r="P55" t="s">
        <v>243</v>
      </c>
      <c r="Q55" t="s">
        <v>6</v>
      </c>
      <c r="R55" t="s">
        <v>40</v>
      </c>
      <c r="S55" t="s">
        <v>40</v>
      </c>
      <c r="T55" t="s">
        <v>40</v>
      </c>
      <c r="U55" t="s">
        <v>40</v>
      </c>
      <c r="V55" t="s">
        <v>608</v>
      </c>
      <c r="W55" t="s">
        <v>6</v>
      </c>
      <c r="X55" s="8">
        <f>IF(ISNUMBER(MATCH(fields[argot_field],issuesfield[field],0)),COUNTIF(issuesfield[field],fields[argot_field]),0)</f>
        <v>0</v>
      </c>
      <c r="Y55">
        <f>IF(ISNUMBER(MATCH(fields[argot_field],mappings[field],0)),COUNTIF(mappings[field],fields[argot_field]),0)</f>
        <v>0</v>
      </c>
      <c r="Z55" t="s">
        <v>6</v>
      </c>
      <c r="AA55" t="s">
        <v>6</v>
      </c>
    </row>
    <row r="56" spans="1:27" x14ac:dyDescent="0.25">
      <c r="A56" t="s">
        <v>494</v>
      </c>
      <c r="B56" t="s">
        <v>6</v>
      </c>
      <c r="C56" t="s">
        <v>6</v>
      </c>
      <c r="D56" t="s">
        <v>6</v>
      </c>
      <c r="E56" t="s">
        <v>210</v>
      </c>
      <c r="F56" t="s">
        <v>2</v>
      </c>
      <c r="G56" t="s">
        <v>3</v>
      </c>
      <c r="H56" t="s">
        <v>167</v>
      </c>
      <c r="I56" t="s">
        <v>312</v>
      </c>
      <c r="J56" t="s">
        <v>151</v>
      </c>
      <c r="K56" t="s">
        <v>40</v>
      </c>
      <c r="L56" t="s">
        <v>40</v>
      </c>
      <c r="M56" t="s">
        <v>595</v>
      </c>
      <c r="N56" t="s">
        <v>595</v>
      </c>
      <c r="O56" t="s">
        <v>6</v>
      </c>
      <c r="P56" t="s">
        <v>152</v>
      </c>
      <c r="Q56" t="s">
        <v>177</v>
      </c>
      <c r="R56" t="s">
        <v>6</v>
      </c>
      <c r="S56" t="s">
        <v>160</v>
      </c>
      <c r="T56" t="s">
        <v>6</v>
      </c>
      <c r="U56" t="s">
        <v>6</v>
      </c>
      <c r="V56" t="s">
        <v>608</v>
      </c>
      <c r="W56" t="s">
        <v>6</v>
      </c>
      <c r="X56" s="8">
        <f>IF(ISNUMBER(MATCH(fields[argot_field],issuesfield[field],0)),COUNTIF(issuesfield[field],fields[argot_field]),0)</f>
        <v>0</v>
      </c>
      <c r="Y56">
        <f>IF(ISNUMBER(MATCH(fields[argot_field],mappings[field],0)),COUNTIF(mappings[field],fields[argot_field]),0)</f>
        <v>1</v>
      </c>
      <c r="Z56" t="s">
        <v>6</v>
      </c>
      <c r="AA56" t="s">
        <v>6</v>
      </c>
    </row>
    <row r="57" spans="1:27" x14ac:dyDescent="0.25">
      <c r="A57" t="s">
        <v>495</v>
      </c>
      <c r="B57" t="s">
        <v>6</v>
      </c>
      <c r="C57" t="s">
        <v>6</v>
      </c>
      <c r="D57" t="s">
        <v>6</v>
      </c>
      <c r="E57" t="s">
        <v>210</v>
      </c>
      <c r="F57" t="s">
        <v>2</v>
      </c>
      <c r="G57" t="s">
        <v>3</v>
      </c>
      <c r="H57" t="s">
        <v>167</v>
      </c>
      <c r="I57" t="s">
        <v>312</v>
      </c>
      <c r="J57" t="s">
        <v>40</v>
      </c>
      <c r="K57" t="s">
        <v>40</v>
      </c>
      <c r="L57" t="s">
        <v>40</v>
      </c>
      <c r="M57" t="s">
        <v>40</v>
      </c>
      <c r="N57" t="s">
        <v>40</v>
      </c>
      <c r="O57" t="s">
        <v>6</v>
      </c>
      <c r="P57" t="s">
        <v>157</v>
      </c>
      <c r="Q57" t="s">
        <v>159</v>
      </c>
      <c r="R57" t="s">
        <v>40</v>
      </c>
      <c r="S57" t="s">
        <v>193</v>
      </c>
      <c r="T57" t="s">
        <v>40</v>
      </c>
      <c r="U57" t="s">
        <v>40</v>
      </c>
      <c r="V57" t="s">
        <v>608</v>
      </c>
      <c r="W57" t="s">
        <v>6</v>
      </c>
      <c r="X57" s="8">
        <f>IF(ISNUMBER(MATCH(fields[argot_field],issuesfield[field],0)),COUNTIF(issuesfield[field],fields[argot_field]),0)</f>
        <v>0</v>
      </c>
      <c r="Y57">
        <f>IF(ISNUMBER(MATCH(fields[argot_field],mappings[field],0)),COUNTIF(mappings[field],fields[argot_field]),0)</f>
        <v>0</v>
      </c>
      <c r="Z57" t="s">
        <v>6</v>
      </c>
      <c r="AA57" t="s">
        <v>6</v>
      </c>
    </row>
    <row r="58" spans="1:27" x14ac:dyDescent="0.25">
      <c r="A58" t="s">
        <v>496</v>
      </c>
      <c r="B58" t="s">
        <v>6</v>
      </c>
      <c r="C58" t="s">
        <v>6</v>
      </c>
      <c r="D58" t="s">
        <v>6</v>
      </c>
      <c r="E58" t="s">
        <v>210</v>
      </c>
      <c r="F58" t="s">
        <v>2</v>
      </c>
      <c r="G58" t="s">
        <v>3</v>
      </c>
      <c r="H58" t="s">
        <v>167</v>
      </c>
      <c r="I58" t="s">
        <v>312</v>
      </c>
      <c r="J58" t="s">
        <v>40</v>
      </c>
      <c r="K58" t="s">
        <v>40</v>
      </c>
      <c r="L58" t="s">
        <v>40</v>
      </c>
      <c r="M58" t="s">
        <v>595</v>
      </c>
      <c r="N58" t="s">
        <v>595</v>
      </c>
      <c r="O58" t="s">
        <v>6</v>
      </c>
      <c r="P58" t="s">
        <v>246</v>
      </c>
      <c r="Q58" t="s">
        <v>247</v>
      </c>
      <c r="R58" t="s">
        <v>40</v>
      </c>
      <c r="S58" t="s">
        <v>40</v>
      </c>
      <c r="T58" t="s">
        <v>40</v>
      </c>
      <c r="U58" t="s">
        <v>6</v>
      </c>
      <c r="V58" t="s">
        <v>608</v>
      </c>
      <c r="W58" t="s">
        <v>6</v>
      </c>
      <c r="X58" s="8">
        <f>IF(ISNUMBER(MATCH(fields[argot_field],issuesfield[field],0)),COUNTIF(issuesfield[field],fields[argot_field]),0)</f>
        <v>1</v>
      </c>
      <c r="Y58">
        <f>IF(ISNUMBER(MATCH(fields[argot_field],mappings[field],0)),COUNTIF(mappings[field],fields[argot_field]),0)</f>
        <v>1</v>
      </c>
      <c r="Z58" t="s">
        <v>6</v>
      </c>
      <c r="AA58" t="s">
        <v>6</v>
      </c>
    </row>
    <row r="59" spans="1:27" x14ac:dyDescent="0.25">
      <c r="A59" t="s">
        <v>497</v>
      </c>
      <c r="B59" t="s">
        <v>6</v>
      </c>
      <c r="C59" t="s">
        <v>6</v>
      </c>
      <c r="D59" t="s">
        <v>6</v>
      </c>
      <c r="E59" t="s">
        <v>210</v>
      </c>
      <c r="F59" t="s">
        <v>2</v>
      </c>
      <c r="G59" t="s">
        <v>3</v>
      </c>
      <c r="H59" t="s">
        <v>167</v>
      </c>
      <c r="I59" t="s">
        <v>312</v>
      </c>
      <c r="J59" t="s">
        <v>40</v>
      </c>
      <c r="K59" t="s">
        <v>40</v>
      </c>
      <c r="L59" t="s">
        <v>40</v>
      </c>
      <c r="M59" t="s">
        <v>598</v>
      </c>
      <c r="N59" t="s">
        <v>598</v>
      </c>
      <c r="O59" t="s">
        <v>6</v>
      </c>
      <c r="P59" t="s">
        <v>131</v>
      </c>
      <c r="Q59" t="s">
        <v>132</v>
      </c>
      <c r="R59" t="s">
        <v>40</v>
      </c>
      <c r="S59" t="s">
        <v>133</v>
      </c>
      <c r="T59" t="s">
        <v>237</v>
      </c>
      <c r="U59" t="s">
        <v>134</v>
      </c>
      <c r="V59" t="s">
        <v>608</v>
      </c>
      <c r="W59" t="s">
        <v>6</v>
      </c>
      <c r="X59" s="8">
        <f>IF(ISNUMBER(MATCH(fields[argot_field],issuesfield[field],0)),COUNTIF(issuesfield[field],fields[argot_field]),0)</f>
        <v>1</v>
      </c>
      <c r="Y59">
        <f>IF(ISNUMBER(MATCH(fields[argot_field],mappings[field],0)),COUNTIF(mappings[field],fields[argot_field]),0)</f>
        <v>1</v>
      </c>
      <c r="Z59" t="s">
        <v>6</v>
      </c>
      <c r="AA59" t="s">
        <v>6</v>
      </c>
    </row>
    <row r="60" spans="1:27" x14ac:dyDescent="0.25">
      <c r="A60" t="s">
        <v>493</v>
      </c>
      <c r="B60" t="s">
        <v>6</v>
      </c>
      <c r="C60" t="s">
        <v>6</v>
      </c>
      <c r="D60" t="s">
        <v>6</v>
      </c>
      <c r="E60" t="s">
        <v>210</v>
      </c>
      <c r="F60" t="s">
        <v>2</v>
      </c>
      <c r="G60" t="s">
        <v>3</v>
      </c>
      <c r="H60" t="s">
        <v>167</v>
      </c>
      <c r="I60" t="s">
        <v>312</v>
      </c>
      <c r="J60" t="s">
        <v>40</v>
      </c>
      <c r="K60" t="s">
        <v>40</v>
      </c>
      <c r="L60" t="s">
        <v>40</v>
      </c>
      <c r="M60" t="s">
        <v>40</v>
      </c>
      <c r="N60" t="s">
        <v>40</v>
      </c>
      <c r="O60" t="s">
        <v>6</v>
      </c>
      <c r="P60" t="s">
        <v>127</v>
      </c>
      <c r="Q60" t="s">
        <v>150</v>
      </c>
      <c r="R60" t="s">
        <v>40</v>
      </c>
      <c r="S60" t="s">
        <v>128</v>
      </c>
      <c r="T60" t="s">
        <v>40</v>
      </c>
      <c r="U60" t="s">
        <v>40</v>
      </c>
      <c r="V60" t="s">
        <v>608</v>
      </c>
      <c r="W60" t="s">
        <v>6</v>
      </c>
      <c r="X60" s="8">
        <f>IF(ISNUMBER(MATCH(fields[argot_field],issuesfield[field],0)),COUNTIF(issuesfield[field],fields[argot_field]),0)</f>
        <v>0</v>
      </c>
      <c r="Y60">
        <f>IF(ISNUMBER(MATCH(fields[argot_field],mappings[field],0)),COUNTIF(mappings[field],fields[argot_field]),0)</f>
        <v>1</v>
      </c>
      <c r="Z60" t="s">
        <v>6</v>
      </c>
      <c r="AA60" t="s">
        <v>6</v>
      </c>
    </row>
    <row r="61" spans="1:27" x14ac:dyDescent="0.25">
      <c r="A61" t="s">
        <v>498</v>
      </c>
      <c r="B61" t="s">
        <v>6</v>
      </c>
      <c r="C61" t="s">
        <v>6</v>
      </c>
      <c r="D61" t="s">
        <v>6</v>
      </c>
      <c r="E61" t="s">
        <v>210</v>
      </c>
      <c r="F61" t="s">
        <v>2</v>
      </c>
      <c r="G61" t="s">
        <v>3</v>
      </c>
      <c r="H61" t="s">
        <v>167</v>
      </c>
      <c r="I61" t="s">
        <v>313</v>
      </c>
      <c r="J61" t="s">
        <v>40</v>
      </c>
      <c r="K61" t="s">
        <v>40</v>
      </c>
      <c r="L61" t="s">
        <v>40</v>
      </c>
      <c r="M61" t="s">
        <v>599</v>
      </c>
      <c r="N61" t="s">
        <v>599</v>
      </c>
      <c r="O61" t="s">
        <v>6</v>
      </c>
      <c r="P61" t="s">
        <v>233</v>
      </c>
      <c r="Q61" t="s">
        <v>153</v>
      </c>
      <c r="R61" t="s">
        <v>40</v>
      </c>
      <c r="S61" t="s">
        <v>154</v>
      </c>
      <c r="T61" t="s">
        <v>40</v>
      </c>
      <c r="U61" t="s">
        <v>235</v>
      </c>
      <c r="V61" t="s">
        <v>608</v>
      </c>
      <c r="W61" t="s">
        <v>6</v>
      </c>
      <c r="X61" s="8">
        <f>IF(ISNUMBER(MATCH(fields[argot_field],issuesfield[field],0)),COUNTIF(issuesfield[field],fields[argot_field]),0)</f>
        <v>0</v>
      </c>
      <c r="Y61">
        <f>IF(ISNUMBER(MATCH(fields[argot_field],mappings[field],0)),COUNTIF(mappings[field],fields[argot_field]),0)</f>
        <v>2</v>
      </c>
      <c r="Z61" t="s">
        <v>6</v>
      </c>
      <c r="AA61" t="s">
        <v>6</v>
      </c>
    </row>
    <row r="62" spans="1:27" x14ac:dyDescent="0.25">
      <c r="A62" t="s">
        <v>499</v>
      </c>
      <c r="B62" t="s">
        <v>6</v>
      </c>
      <c r="C62" t="s">
        <v>6</v>
      </c>
      <c r="D62" t="s">
        <v>6</v>
      </c>
      <c r="E62" t="s">
        <v>210</v>
      </c>
      <c r="F62" t="s">
        <v>2</v>
      </c>
      <c r="G62" t="s">
        <v>3</v>
      </c>
      <c r="H62" t="s">
        <v>167</v>
      </c>
      <c r="I62" t="s">
        <v>313</v>
      </c>
      <c r="J62" t="s">
        <v>40</v>
      </c>
      <c r="K62" t="s">
        <v>40</v>
      </c>
      <c r="L62" t="s">
        <v>40</v>
      </c>
      <c r="M62" t="s">
        <v>600</v>
      </c>
      <c r="N62" t="s">
        <v>600</v>
      </c>
      <c r="O62" t="s">
        <v>6</v>
      </c>
      <c r="P62" t="s">
        <v>236</v>
      </c>
      <c r="Q62" t="s">
        <v>137</v>
      </c>
      <c r="R62" t="s">
        <v>40</v>
      </c>
      <c r="S62" t="s">
        <v>138</v>
      </c>
      <c r="T62" t="s">
        <v>40</v>
      </c>
      <c r="U62" t="s">
        <v>235</v>
      </c>
      <c r="V62" t="s">
        <v>608</v>
      </c>
      <c r="W62" t="s">
        <v>6</v>
      </c>
      <c r="X62" s="8">
        <f>IF(ISNUMBER(MATCH(fields[argot_field],issuesfield[field],0)),COUNTIF(issuesfield[field],fields[argot_field]),0)</f>
        <v>0</v>
      </c>
      <c r="Y62">
        <f>IF(ISNUMBER(MATCH(fields[argot_field],mappings[field],0)),COUNTIF(mappings[field],fields[argot_field]),0)</f>
        <v>2</v>
      </c>
      <c r="Z62" t="s">
        <v>6</v>
      </c>
      <c r="AA62" t="s">
        <v>6</v>
      </c>
    </row>
    <row r="63" spans="1:27" x14ac:dyDescent="0.25">
      <c r="A63" t="s">
        <v>500</v>
      </c>
      <c r="B63" t="s">
        <v>6</v>
      </c>
      <c r="C63" t="s">
        <v>6</v>
      </c>
      <c r="D63" t="s">
        <v>6</v>
      </c>
      <c r="E63" t="s">
        <v>210</v>
      </c>
      <c r="F63" t="s">
        <v>2</v>
      </c>
      <c r="G63" t="s">
        <v>3</v>
      </c>
      <c r="H63" t="s">
        <v>167</v>
      </c>
      <c r="I63" t="s">
        <v>311</v>
      </c>
      <c r="J63" t="s">
        <v>40</v>
      </c>
      <c r="K63" t="s">
        <v>3</v>
      </c>
      <c r="L63" t="s">
        <v>40</v>
      </c>
      <c r="M63" t="s">
        <v>602</v>
      </c>
      <c r="N63" t="s">
        <v>602</v>
      </c>
      <c r="O63" t="s">
        <v>6</v>
      </c>
      <c r="P63" t="s">
        <v>188</v>
      </c>
      <c r="Q63" t="s">
        <v>140</v>
      </c>
      <c r="R63" t="s">
        <v>40</v>
      </c>
      <c r="S63" t="s">
        <v>141</v>
      </c>
      <c r="T63" t="s">
        <v>40</v>
      </c>
      <c r="U63" t="s">
        <v>161</v>
      </c>
      <c r="V63" t="s">
        <v>608</v>
      </c>
      <c r="W63" t="s">
        <v>6</v>
      </c>
      <c r="X63" s="8">
        <f>IF(ISNUMBER(MATCH(fields[argot_field],issuesfield[field],0)),COUNTIF(issuesfield[field],fields[argot_field]),0)</f>
        <v>1</v>
      </c>
      <c r="Y63">
        <f>IF(ISNUMBER(MATCH(fields[argot_field],mappings[field],0)),COUNTIF(mappings[field],fields[argot_field]),0)</f>
        <v>1</v>
      </c>
      <c r="Z63" t="s">
        <v>6</v>
      </c>
      <c r="AA63" t="s">
        <v>6</v>
      </c>
    </row>
    <row r="64" spans="1:27" x14ac:dyDescent="0.25">
      <c r="A64" t="s">
        <v>501</v>
      </c>
      <c r="B64" t="s">
        <v>6</v>
      </c>
      <c r="C64" t="s">
        <v>6</v>
      </c>
      <c r="D64" t="s">
        <v>6</v>
      </c>
      <c r="E64" t="s">
        <v>210</v>
      </c>
      <c r="F64" t="s">
        <v>2</v>
      </c>
      <c r="G64" t="s">
        <v>3</v>
      </c>
      <c r="H64" t="s">
        <v>167</v>
      </c>
      <c r="I64" t="s">
        <v>313</v>
      </c>
      <c r="J64" t="s">
        <v>40</v>
      </c>
      <c r="K64" t="s">
        <v>40</v>
      </c>
      <c r="L64" t="s">
        <v>40</v>
      </c>
      <c r="M64" t="s">
        <v>603</v>
      </c>
      <c r="N64" t="s">
        <v>603</v>
      </c>
      <c r="O64" t="s">
        <v>6</v>
      </c>
      <c r="P64" t="s">
        <v>168</v>
      </c>
      <c r="Q64" t="s">
        <v>169</v>
      </c>
      <c r="R64" t="s">
        <v>40</v>
      </c>
      <c r="S64" t="s">
        <v>170</v>
      </c>
      <c r="T64" t="s">
        <v>40</v>
      </c>
      <c r="U64" t="s">
        <v>238</v>
      </c>
      <c r="V64" t="s">
        <v>608</v>
      </c>
      <c r="W64" t="s">
        <v>6</v>
      </c>
      <c r="X64" s="8">
        <f>IF(ISNUMBER(MATCH(fields[argot_field],issuesfield[field],0)),COUNTIF(issuesfield[field],fields[argot_field]),0)</f>
        <v>0</v>
      </c>
      <c r="Y64">
        <f>IF(ISNUMBER(MATCH(fields[argot_field],mappings[field],0)),COUNTIF(mappings[field],fields[argot_field]),0)</f>
        <v>3</v>
      </c>
      <c r="Z64" t="s">
        <v>6</v>
      </c>
      <c r="AA64" t="s">
        <v>6</v>
      </c>
    </row>
    <row r="65" spans="1:27" x14ac:dyDescent="0.25">
      <c r="A65" t="s">
        <v>502</v>
      </c>
      <c r="B65" t="s">
        <v>6</v>
      </c>
      <c r="C65" t="s">
        <v>6</v>
      </c>
      <c r="D65" t="s">
        <v>6</v>
      </c>
      <c r="E65" t="s">
        <v>210</v>
      </c>
      <c r="F65" t="s">
        <v>2</v>
      </c>
      <c r="G65" t="s">
        <v>3</v>
      </c>
      <c r="H65" t="s">
        <v>167</v>
      </c>
      <c r="I65" t="s">
        <v>312</v>
      </c>
      <c r="J65" t="s">
        <v>40</v>
      </c>
      <c r="K65" t="s">
        <v>40</v>
      </c>
      <c r="L65" t="s">
        <v>40</v>
      </c>
      <c r="M65" t="s">
        <v>40</v>
      </c>
      <c r="N65" t="s">
        <v>40</v>
      </c>
      <c r="O65" t="s">
        <v>6</v>
      </c>
      <c r="P65" t="s">
        <v>171</v>
      </c>
      <c r="Q65" t="s">
        <v>80</v>
      </c>
      <c r="R65" t="s">
        <v>40</v>
      </c>
      <c r="S65" t="s">
        <v>172</v>
      </c>
      <c r="T65" t="s">
        <v>40</v>
      </c>
      <c r="U65" t="s">
        <v>6</v>
      </c>
      <c r="V65" t="s">
        <v>608</v>
      </c>
      <c r="W65" t="s">
        <v>6</v>
      </c>
      <c r="X65" s="8">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503</v>
      </c>
      <c r="B66" t="s">
        <v>6</v>
      </c>
      <c r="C66" t="s">
        <v>6</v>
      </c>
      <c r="D66" t="s">
        <v>6</v>
      </c>
      <c r="E66" t="s">
        <v>210</v>
      </c>
      <c r="F66" t="s">
        <v>2</v>
      </c>
      <c r="G66" t="s">
        <v>3</v>
      </c>
      <c r="H66" t="s">
        <v>167</v>
      </c>
      <c r="I66" t="s">
        <v>312</v>
      </c>
      <c r="J66" t="s">
        <v>40</v>
      </c>
      <c r="K66" t="s">
        <v>40</v>
      </c>
      <c r="L66" t="s">
        <v>40</v>
      </c>
      <c r="M66" t="s">
        <v>595</v>
      </c>
      <c r="N66" t="s">
        <v>595</v>
      </c>
      <c r="O66" t="s">
        <v>6</v>
      </c>
      <c r="P66" t="s">
        <v>244</v>
      </c>
      <c r="Q66" t="s">
        <v>245</v>
      </c>
      <c r="R66" t="s">
        <v>40</v>
      </c>
      <c r="S66" t="s">
        <v>40</v>
      </c>
      <c r="T66" t="s">
        <v>40</v>
      </c>
      <c r="U66" t="s">
        <v>6</v>
      </c>
      <c r="V66" t="s">
        <v>608</v>
      </c>
      <c r="W66" t="s">
        <v>6</v>
      </c>
      <c r="X66" s="8">
        <f>IF(ISNUMBER(MATCH(fields[argot_field],issuesfield[field],0)),COUNTIF(issuesfield[field],fields[argot_field]),0)</f>
        <v>1</v>
      </c>
      <c r="Y66">
        <f>IF(ISNUMBER(MATCH(fields[argot_field],mappings[field],0)),COUNTIF(mappings[field],fields[argot_field]),0)</f>
        <v>1</v>
      </c>
      <c r="Z66" t="s">
        <v>6</v>
      </c>
      <c r="AA66" t="s">
        <v>6</v>
      </c>
    </row>
    <row r="67" spans="1:27" x14ac:dyDescent="0.25">
      <c r="A67" t="s">
        <v>512</v>
      </c>
      <c r="B67" t="s">
        <v>6</v>
      </c>
      <c r="C67" t="s">
        <v>6</v>
      </c>
      <c r="D67" t="s">
        <v>6</v>
      </c>
      <c r="E67" t="s">
        <v>6</v>
      </c>
      <c r="F67" t="s">
        <v>2</v>
      </c>
      <c r="G67" t="s">
        <v>2</v>
      </c>
      <c r="H67" t="s">
        <v>40</v>
      </c>
      <c r="I67" t="s">
        <v>311</v>
      </c>
      <c r="J67" t="s">
        <v>605</v>
      </c>
      <c r="K67" t="s">
        <v>3</v>
      </c>
      <c r="L67" t="s">
        <v>103</v>
      </c>
      <c r="M67" t="s">
        <v>40</v>
      </c>
      <c r="N67" t="s">
        <v>606</v>
      </c>
      <c r="O67" t="s">
        <v>6</v>
      </c>
      <c r="P67" t="s">
        <v>104</v>
      </c>
      <c r="Q67" t="s">
        <v>149</v>
      </c>
      <c r="R67" t="s">
        <v>40</v>
      </c>
      <c r="S67" t="s">
        <v>103</v>
      </c>
      <c r="T67" t="s">
        <v>40</v>
      </c>
      <c r="U67" t="s">
        <v>163</v>
      </c>
      <c r="V67" t="s">
        <v>552</v>
      </c>
      <c r="W67" t="s">
        <v>6</v>
      </c>
      <c r="X67">
        <f>IF(ISNUMBER(MATCH(fields[argot_field],issuesfield[field],0)),COUNTIF(issuesfield[field],fields[argot_field]),0)</f>
        <v>0</v>
      </c>
      <c r="Y67">
        <f>IF(ISNUMBER(MATCH(fields[argot_field],mappings[field],0)),COUNTIF(mappings[field],fields[argot_field]),0)</f>
        <v>0</v>
      </c>
      <c r="Z67" t="s">
        <v>6</v>
      </c>
      <c r="AA67" t="s">
        <v>6</v>
      </c>
    </row>
    <row r="68" spans="1:27" x14ac:dyDescent="0.25">
      <c r="A68" t="s">
        <v>862</v>
      </c>
      <c r="B68" t="s">
        <v>6</v>
      </c>
      <c r="C68" t="s">
        <v>6</v>
      </c>
      <c r="D68" t="s">
        <v>6</v>
      </c>
      <c r="E68" t="s">
        <v>275</v>
      </c>
      <c r="F68" t="s">
        <v>2</v>
      </c>
      <c r="G68" t="s">
        <v>3</v>
      </c>
      <c r="H68" t="s">
        <v>40</v>
      </c>
      <c r="I68" t="s">
        <v>313</v>
      </c>
      <c r="J68" t="s">
        <v>40</v>
      </c>
      <c r="K68" t="s">
        <v>40</v>
      </c>
      <c r="L68" t="s">
        <v>40</v>
      </c>
      <c r="M68" t="s">
        <v>40</v>
      </c>
      <c r="N68" t="s">
        <v>40</v>
      </c>
      <c r="O68" t="s">
        <v>6</v>
      </c>
      <c r="P68" t="s">
        <v>864</v>
      </c>
      <c r="Q68" t="s">
        <v>6</v>
      </c>
      <c r="R68" t="s">
        <v>40</v>
      </c>
      <c r="S68" t="s">
        <v>865</v>
      </c>
      <c r="T68" t="s">
        <v>6</v>
      </c>
      <c r="U68" t="s">
        <v>6</v>
      </c>
      <c r="V68" t="s">
        <v>552</v>
      </c>
      <c r="W68" t="s">
        <v>6</v>
      </c>
      <c r="X68" s="8">
        <f>IF(ISNUMBER(MATCH(fields[argot_field],issuesfield[field],0)),COUNTIF(issuesfield[field],fields[argot_field]),0)</f>
        <v>0</v>
      </c>
      <c r="Y68">
        <f>IF(ISNUMBER(MATCH(fields[argot_field],mappings[field],0)),COUNTIF(mappings[field],fields[argot_field]),0)</f>
        <v>0</v>
      </c>
      <c r="Z68" t="s">
        <v>3</v>
      </c>
      <c r="AA68" t="s">
        <v>6</v>
      </c>
    </row>
    <row r="69" spans="1:27" x14ac:dyDescent="0.25">
      <c r="A69" t="s">
        <v>863</v>
      </c>
      <c r="B69" t="s">
        <v>6</v>
      </c>
      <c r="C69" t="s">
        <v>6</v>
      </c>
      <c r="D69" t="s">
        <v>6</v>
      </c>
      <c r="E69" t="s">
        <v>275</v>
      </c>
      <c r="F69" t="s">
        <v>2</v>
      </c>
      <c r="G69" t="s">
        <v>3</v>
      </c>
      <c r="H69" t="s">
        <v>862</v>
      </c>
      <c r="I69" t="s">
        <v>313</v>
      </c>
      <c r="J69" t="s">
        <v>40</v>
      </c>
      <c r="K69" t="s">
        <v>40</v>
      </c>
      <c r="L69" t="s">
        <v>40</v>
      </c>
      <c r="M69" t="s">
        <v>40</v>
      </c>
      <c r="N69" t="s">
        <v>40</v>
      </c>
      <c r="O69" t="s">
        <v>6</v>
      </c>
      <c r="P69" t="s">
        <v>6</v>
      </c>
      <c r="Q69" t="s">
        <v>6</v>
      </c>
      <c r="R69" t="s">
        <v>40</v>
      </c>
      <c r="X69" s="8">
        <f>IF(ISNUMBER(MATCH(fields[argot_field],issuesfield[field],0)),COUNTIF(issuesfield[field],fields[argot_field]),0)</f>
        <v>0</v>
      </c>
      <c r="Y69">
        <f>IF(ISNUMBER(MATCH(fields[argot_field],mappings[field],0)),COUNTIF(mappings[field],fields[argot_field]),0)</f>
        <v>0</v>
      </c>
    </row>
    <row r="70" spans="1:27" x14ac:dyDescent="0.25">
      <c r="A70" t="s">
        <v>255</v>
      </c>
      <c r="B70" t="s">
        <v>6</v>
      </c>
      <c r="C70" t="s">
        <v>6</v>
      </c>
      <c r="D70" t="s">
        <v>6</v>
      </c>
      <c r="E70" t="s">
        <v>6</v>
      </c>
      <c r="F70" t="s">
        <v>2</v>
      </c>
      <c r="G70" t="s">
        <v>3</v>
      </c>
      <c r="H70" t="s">
        <v>40</v>
      </c>
      <c r="I70" t="s">
        <v>311</v>
      </c>
      <c r="J70" t="s">
        <v>607</v>
      </c>
      <c r="K70" t="s">
        <v>40</v>
      </c>
      <c r="L70" t="s">
        <v>204</v>
      </c>
      <c r="M70" t="s">
        <v>40</v>
      </c>
      <c r="N70" t="s">
        <v>40</v>
      </c>
      <c r="O70" t="s">
        <v>6</v>
      </c>
      <c r="P70" t="s">
        <v>205</v>
      </c>
      <c r="Q70" t="s">
        <v>240</v>
      </c>
      <c r="R70" t="s">
        <v>40</v>
      </c>
      <c r="S70" t="s">
        <v>204</v>
      </c>
      <c r="T70" t="s">
        <v>40</v>
      </c>
      <c r="U70" t="s">
        <v>40</v>
      </c>
      <c r="V70" t="s">
        <v>610</v>
      </c>
      <c r="W70" t="s">
        <v>6</v>
      </c>
      <c r="X70" s="8">
        <f>IF(ISNUMBER(MATCH(fields[argot_field],issuesfield[field],0)),COUNTIF(issuesfield[field],fields[argot_field]),0)</f>
        <v>0</v>
      </c>
      <c r="Y70">
        <f>IF(ISNUMBER(MATCH(fields[argot_field],mappings[field],0)),COUNTIF(mappings[field],fields[argot_field]),0)</f>
        <v>1</v>
      </c>
      <c r="Z70" t="s">
        <v>6</v>
      </c>
      <c r="AA70" t="s">
        <v>6</v>
      </c>
    </row>
    <row r="71" spans="1:27" x14ac:dyDescent="0.25">
      <c r="A71" t="s">
        <v>301</v>
      </c>
      <c r="B71" t="s">
        <v>6</v>
      </c>
      <c r="C71" t="s">
        <v>6</v>
      </c>
      <c r="D71" t="s">
        <v>6</v>
      </c>
      <c r="E71" t="s">
        <v>275</v>
      </c>
      <c r="F71" t="s">
        <v>2</v>
      </c>
      <c r="G71" t="s">
        <v>2</v>
      </c>
      <c r="H71" t="s">
        <v>40</v>
      </c>
      <c r="I71" t="s">
        <v>311</v>
      </c>
      <c r="J71" t="s">
        <v>40</v>
      </c>
      <c r="K71" t="s">
        <v>3</v>
      </c>
      <c r="L71" t="s">
        <v>40</v>
      </c>
      <c r="M71" t="s">
        <v>40</v>
      </c>
      <c r="N71" t="s">
        <v>613</v>
      </c>
      <c r="O71" t="s">
        <v>6</v>
      </c>
      <c r="P71" t="s">
        <v>412</v>
      </c>
      <c r="Q71" t="s">
        <v>302</v>
      </c>
      <c r="R71" t="s">
        <v>6</v>
      </c>
      <c r="S71" t="s">
        <v>305</v>
      </c>
      <c r="T71" t="s">
        <v>40</v>
      </c>
      <c r="U71" t="s">
        <v>40</v>
      </c>
      <c r="V71" t="s">
        <v>612</v>
      </c>
      <c r="W71" t="s">
        <v>611</v>
      </c>
      <c r="X71" s="8">
        <f>IF(ISNUMBER(MATCH(fields[argot_field],issuesfield[field],0)),COUNTIF(issuesfield[field],fields[argot_field]),0)</f>
        <v>0</v>
      </c>
      <c r="Y71">
        <f>IF(ISNUMBER(MATCH(fields[argot_field],mappings[field],0)),COUNTIF(mappings[field],fields[argot_field]),0)</f>
        <v>0</v>
      </c>
      <c r="Z71" t="s">
        <v>6</v>
      </c>
      <c r="AA71" t="s">
        <v>6</v>
      </c>
    </row>
    <row r="72" spans="1:27" x14ac:dyDescent="0.25">
      <c r="A72" t="s">
        <v>1060</v>
      </c>
      <c r="B72" t="s">
        <v>6</v>
      </c>
      <c r="C72" t="s">
        <v>6</v>
      </c>
      <c r="D72" t="s">
        <v>6</v>
      </c>
      <c r="E72" t="s">
        <v>275</v>
      </c>
      <c r="F72" t="s">
        <v>2</v>
      </c>
      <c r="G72" t="s">
        <v>2</v>
      </c>
      <c r="H72" t="s">
        <v>301</v>
      </c>
      <c r="I72" t="s">
        <v>312</v>
      </c>
      <c r="J72" t="s">
        <v>40</v>
      </c>
      <c r="K72" t="s">
        <v>40</v>
      </c>
      <c r="L72" t="s">
        <v>40</v>
      </c>
      <c r="M72" t="s">
        <v>40</v>
      </c>
      <c r="N72" t="s">
        <v>40</v>
      </c>
      <c r="O72" t="s">
        <v>6</v>
      </c>
      <c r="P72" t="s">
        <v>1061</v>
      </c>
      <c r="Q72" t="s">
        <v>40</v>
      </c>
      <c r="R72" t="s">
        <v>40</v>
      </c>
      <c r="S72" t="s">
        <v>40</v>
      </c>
      <c r="T72" t="s">
        <v>40</v>
      </c>
      <c r="U72" t="s">
        <v>40</v>
      </c>
      <c r="V72" t="s">
        <v>612</v>
      </c>
      <c r="W72" t="s">
        <v>611</v>
      </c>
      <c r="X72" s="8">
        <f>IF(ISNUMBER(MATCH(fields[argot_field],issuesfield[field],0)),COUNTIF(issuesfield[field],fields[argot_field]),0)</f>
        <v>0</v>
      </c>
      <c r="Y72">
        <f>IF(ISNUMBER(MATCH(fields[argot_field],mappings[field],0)),COUNTIF(mappings[field],fields[argot_field]),0)</f>
        <v>1</v>
      </c>
      <c r="Z72" t="s">
        <v>6</v>
      </c>
      <c r="AA72" t="s">
        <v>6</v>
      </c>
    </row>
    <row r="73" spans="1:27" x14ac:dyDescent="0.25">
      <c r="A73" t="s">
        <v>409</v>
      </c>
      <c r="B73" t="s">
        <v>6</v>
      </c>
      <c r="C73" t="s">
        <v>6</v>
      </c>
      <c r="D73" t="s">
        <v>6</v>
      </c>
      <c r="E73" t="s">
        <v>275</v>
      </c>
      <c r="F73" t="s">
        <v>2</v>
      </c>
      <c r="G73" t="s">
        <v>2</v>
      </c>
      <c r="H73" t="s">
        <v>301</v>
      </c>
      <c r="I73" t="s">
        <v>312</v>
      </c>
      <c r="J73" t="s">
        <v>40</v>
      </c>
      <c r="K73" t="s">
        <v>40</v>
      </c>
      <c r="L73" t="s">
        <v>40</v>
      </c>
      <c r="M73" t="s">
        <v>40</v>
      </c>
      <c r="N73" t="s">
        <v>613</v>
      </c>
      <c r="O73" t="s">
        <v>615</v>
      </c>
      <c r="P73" t="s">
        <v>413</v>
      </c>
      <c r="Q73" t="s">
        <v>303</v>
      </c>
      <c r="R73" t="s">
        <v>40</v>
      </c>
      <c r="S73" t="s">
        <v>40</v>
      </c>
      <c r="T73" t="s">
        <v>40</v>
      </c>
      <c r="U73" t="s">
        <v>40</v>
      </c>
      <c r="V73" t="s">
        <v>612</v>
      </c>
      <c r="W73" t="s">
        <v>611</v>
      </c>
      <c r="X73" s="8">
        <f>IF(ISNUMBER(MATCH(fields[argot_field],issuesfield[field],0)),COUNTIF(issuesfield[field],fields[argot_field]),0)</f>
        <v>0</v>
      </c>
      <c r="Y73">
        <f>IF(ISNUMBER(MATCH(fields[argot_field],mappings[field],0)),COUNTIF(mappings[field],fields[argot_field]),0)</f>
        <v>6</v>
      </c>
      <c r="Z73" t="s">
        <v>6</v>
      </c>
      <c r="AA73" t="s">
        <v>6</v>
      </c>
    </row>
    <row r="74" spans="1:27" x14ac:dyDescent="0.25">
      <c r="A74" t="s">
        <v>410</v>
      </c>
      <c r="B74" t="s">
        <v>6</v>
      </c>
      <c r="C74" t="s">
        <v>6</v>
      </c>
      <c r="D74" t="s">
        <v>6</v>
      </c>
      <c r="E74" t="s">
        <v>275</v>
      </c>
      <c r="F74" t="s">
        <v>2</v>
      </c>
      <c r="G74" t="s">
        <v>2</v>
      </c>
      <c r="H74" t="s">
        <v>301</v>
      </c>
      <c r="I74" t="s">
        <v>313</v>
      </c>
      <c r="J74" t="s">
        <v>40</v>
      </c>
      <c r="K74" t="s">
        <v>40</v>
      </c>
      <c r="L74" t="s">
        <v>40</v>
      </c>
      <c r="M74" t="s">
        <v>40</v>
      </c>
      <c r="N74" t="s">
        <v>613</v>
      </c>
      <c r="O74" t="s">
        <v>616</v>
      </c>
      <c r="P74" t="s">
        <v>414</v>
      </c>
      <c r="Q74" t="s">
        <v>304</v>
      </c>
      <c r="R74" t="s">
        <v>40</v>
      </c>
      <c r="S74" t="s">
        <v>40</v>
      </c>
      <c r="T74" t="s">
        <v>40</v>
      </c>
      <c r="U74" t="s">
        <v>40</v>
      </c>
      <c r="V74" t="s">
        <v>612</v>
      </c>
      <c r="W74" t="s">
        <v>611</v>
      </c>
      <c r="X74" s="8">
        <f>IF(ISNUMBER(MATCH(fields[argot_field],issuesfield[field],0)),COUNTIF(issuesfield[field],fields[argot_field]),0)</f>
        <v>0</v>
      </c>
      <c r="Y74">
        <f>IF(ISNUMBER(MATCH(fields[argot_field],mappings[field],0)),COUNTIF(mappings[field],fields[argot_field]),0)</f>
        <v>29</v>
      </c>
      <c r="Z74" t="s">
        <v>6</v>
      </c>
      <c r="AA74" t="s">
        <v>6</v>
      </c>
    </row>
    <row r="75" spans="1:27" x14ac:dyDescent="0.25">
      <c r="A75" t="s">
        <v>411</v>
      </c>
      <c r="B75" t="s">
        <v>6</v>
      </c>
      <c r="C75" t="s">
        <v>6</v>
      </c>
      <c r="D75" t="s">
        <v>6</v>
      </c>
      <c r="E75" t="s">
        <v>275</v>
      </c>
      <c r="F75" t="s">
        <v>2</v>
      </c>
      <c r="G75" t="s">
        <v>2</v>
      </c>
      <c r="H75" t="s">
        <v>301</v>
      </c>
      <c r="I75" t="s">
        <v>313</v>
      </c>
      <c r="J75" t="s">
        <v>463</v>
      </c>
      <c r="K75" t="s">
        <v>40</v>
      </c>
      <c r="L75" t="s">
        <v>40</v>
      </c>
      <c r="M75" t="s">
        <v>40</v>
      </c>
      <c r="N75" t="s">
        <v>613</v>
      </c>
      <c r="O75" t="s">
        <v>6</v>
      </c>
      <c r="P75" t="s">
        <v>415</v>
      </c>
      <c r="Q75" t="s">
        <v>40</v>
      </c>
      <c r="R75" t="s">
        <v>40</v>
      </c>
      <c r="S75" t="s">
        <v>40</v>
      </c>
      <c r="T75" t="s">
        <v>40</v>
      </c>
      <c r="U75" t="s">
        <v>40</v>
      </c>
      <c r="V75" t="s">
        <v>612</v>
      </c>
      <c r="W75" t="s">
        <v>611</v>
      </c>
      <c r="X75" s="8">
        <f>IF(ISNUMBER(MATCH(fields[argot_field],issuesfield[field],0)),COUNTIF(issuesfield[field],fields[argot_field]),0)</f>
        <v>0</v>
      </c>
      <c r="Y75">
        <f>IF(ISNUMBER(MATCH(fields[argot_field],mappings[field],0)),COUNTIF(mappings[field],fields[argot_field]),0)</f>
        <v>11</v>
      </c>
      <c r="Z75" t="s">
        <v>6</v>
      </c>
      <c r="AA75" t="s">
        <v>6</v>
      </c>
    </row>
    <row r="76" spans="1:27" x14ac:dyDescent="0.25">
      <c r="A76" t="s">
        <v>848</v>
      </c>
      <c r="B76" t="s">
        <v>6</v>
      </c>
      <c r="C76" t="s">
        <v>6</v>
      </c>
      <c r="D76" t="s">
        <v>6</v>
      </c>
      <c r="E76" t="s">
        <v>439</v>
      </c>
      <c r="F76" t="s">
        <v>2</v>
      </c>
      <c r="G76" t="s">
        <v>2</v>
      </c>
      <c r="H76" t="s">
        <v>40</v>
      </c>
      <c r="I76" t="s">
        <v>311</v>
      </c>
      <c r="J76" t="s">
        <v>40</v>
      </c>
      <c r="K76" t="s">
        <v>3</v>
      </c>
      <c r="L76" t="s">
        <v>40</v>
      </c>
      <c r="M76" t="s">
        <v>527</v>
      </c>
      <c r="N76" t="s">
        <v>654</v>
      </c>
      <c r="O76" t="s">
        <v>860</v>
      </c>
      <c r="P76" t="s">
        <v>6</v>
      </c>
      <c r="Q76" t="s">
        <v>6</v>
      </c>
      <c r="R76" t="s">
        <v>40</v>
      </c>
      <c r="S76" t="s">
        <v>850</v>
      </c>
      <c r="T76" t="s">
        <v>6</v>
      </c>
      <c r="U76" t="s">
        <v>6</v>
      </c>
      <c r="V76" t="s">
        <v>552</v>
      </c>
      <c r="W76" t="s">
        <v>855</v>
      </c>
      <c r="X76" s="8">
        <f>IF(ISNUMBER(MATCH(fields[argot_field],issuesfield[field],0)),COUNTIF(issuesfield[field],fields[argot_field]),0)</f>
        <v>0</v>
      </c>
      <c r="Y76">
        <f>IF(ISNUMBER(MATCH(fields[argot_field],mappings[field],0)),COUNTIF(mappings[field],fields[argot_field]),0)</f>
        <v>1</v>
      </c>
    </row>
    <row r="77" spans="1:27" x14ac:dyDescent="0.25">
      <c r="A77" t="s">
        <v>212</v>
      </c>
      <c r="B77" t="s">
        <v>212</v>
      </c>
      <c r="C77" t="s">
        <v>6</v>
      </c>
      <c r="D77" t="s">
        <v>6</v>
      </c>
      <c r="E77" t="s">
        <v>212</v>
      </c>
      <c r="F77" s="9" t="s">
        <v>2</v>
      </c>
      <c r="G77" t="s">
        <v>2</v>
      </c>
      <c r="H77" t="s">
        <v>40</v>
      </c>
      <c r="I77" t="s">
        <v>311</v>
      </c>
      <c r="J77" t="s">
        <v>40</v>
      </c>
      <c r="K77" t="s">
        <v>3</v>
      </c>
      <c r="L77" t="s">
        <v>40</v>
      </c>
      <c r="M77" t="s">
        <v>40</v>
      </c>
      <c r="N77" t="s">
        <v>1241</v>
      </c>
      <c r="O77" t="s">
        <v>6</v>
      </c>
      <c r="P77" t="s">
        <v>1242</v>
      </c>
      <c r="Q77" t="s">
        <v>6</v>
      </c>
      <c r="R77" t="s">
        <v>6</v>
      </c>
      <c r="S77" t="s">
        <v>1243</v>
      </c>
      <c r="T77" t="s">
        <v>6</v>
      </c>
      <c r="U77" t="s">
        <v>374</v>
      </c>
      <c r="V77" s="9" t="s">
        <v>1244</v>
      </c>
      <c r="W77" t="s">
        <v>528</v>
      </c>
      <c r="X77" s="8">
        <f>IF(ISNUMBER(MATCH(fields[argot_field],issuesfield[field],0)),COUNTIF(issuesfield[field],fields[argot_field]),0)</f>
        <v>0</v>
      </c>
      <c r="Y77">
        <f>IF(ISNUMBER(MATCH(fields[argot_field],mappings[field],0)),COUNTIF(mappings[field],fields[argot_field]),0)</f>
        <v>0</v>
      </c>
      <c r="Z77" t="s">
        <v>6</v>
      </c>
      <c r="AA77" t="s">
        <v>3</v>
      </c>
    </row>
    <row r="78" spans="1:27" x14ac:dyDescent="0.25">
      <c r="A78" t="s">
        <v>1245</v>
      </c>
      <c r="B78" t="s">
        <v>212</v>
      </c>
      <c r="C78" t="s">
        <v>6</v>
      </c>
      <c r="D78" t="s">
        <v>6</v>
      </c>
      <c r="E78" t="s">
        <v>212</v>
      </c>
      <c r="F78" s="9" t="s">
        <v>2</v>
      </c>
      <c r="G78" t="s">
        <v>2</v>
      </c>
      <c r="H78" t="s">
        <v>212</v>
      </c>
      <c r="I78" t="s">
        <v>313</v>
      </c>
      <c r="J78" t="s">
        <v>461</v>
      </c>
      <c r="K78" t="s">
        <v>40</v>
      </c>
      <c r="L78" t="s">
        <v>218</v>
      </c>
      <c r="M78" t="s">
        <v>40</v>
      </c>
      <c r="N78" t="s">
        <v>1241</v>
      </c>
      <c r="O78" t="s">
        <v>6</v>
      </c>
      <c r="P78" t="s">
        <v>1248</v>
      </c>
      <c r="Q78" t="s">
        <v>6</v>
      </c>
      <c r="R78" t="s">
        <v>6</v>
      </c>
      <c r="S78" t="s">
        <v>1243</v>
      </c>
      <c r="T78" t="s">
        <v>6</v>
      </c>
      <c r="U78" t="s">
        <v>374</v>
      </c>
      <c r="V78" s="9" t="s">
        <v>1244</v>
      </c>
      <c r="W78" t="s">
        <v>528</v>
      </c>
      <c r="X78" s="8">
        <f>IF(ISNUMBER(MATCH(fields[argot_field],issuesfield[field],0)),COUNTIF(issuesfield[field],fields[argot_field]),0)</f>
        <v>0</v>
      </c>
      <c r="Y78">
        <f>IF(ISNUMBER(MATCH(fields[argot_field],mappings[field],0)),COUNTIF(mappings[field],fields[argot_field]),0)</f>
        <v>7</v>
      </c>
      <c r="Z78" t="s">
        <v>6</v>
      </c>
      <c r="AA78" t="s">
        <v>3</v>
      </c>
    </row>
    <row r="79" spans="1:27" x14ac:dyDescent="0.25">
      <c r="A79" t="s">
        <v>1246</v>
      </c>
      <c r="B79" t="s">
        <v>212</v>
      </c>
      <c r="C79" t="s">
        <v>6</v>
      </c>
      <c r="D79" t="s">
        <v>6</v>
      </c>
      <c r="E79" t="s">
        <v>212</v>
      </c>
      <c r="F79" s="9" t="s">
        <v>2</v>
      </c>
      <c r="G79" t="s">
        <v>2</v>
      </c>
      <c r="H79" t="s">
        <v>212</v>
      </c>
      <c r="I79" t="s">
        <v>311</v>
      </c>
      <c r="J79" t="s">
        <v>441</v>
      </c>
      <c r="K79" t="s">
        <v>40</v>
      </c>
      <c r="L79" t="s">
        <v>40</v>
      </c>
      <c r="M79" t="s">
        <v>40</v>
      </c>
      <c r="N79" t="s">
        <v>1241</v>
      </c>
      <c r="O79" t="s">
        <v>6</v>
      </c>
      <c r="P79" t="s">
        <v>1249</v>
      </c>
      <c r="Q79" t="s">
        <v>6</v>
      </c>
      <c r="R79" t="s">
        <v>6</v>
      </c>
      <c r="S79" t="s">
        <v>40</v>
      </c>
      <c r="T79" t="s">
        <v>6</v>
      </c>
      <c r="U79" t="s">
        <v>374</v>
      </c>
      <c r="V79" s="9" t="s">
        <v>1244</v>
      </c>
      <c r="W79" t="s">
        <v>528</v>
      </c>
      <c r="X79" s="8">
        <f>IF(ISNUMBER(MATCH(fields[argot_field],issuesfield[field],0)),COUNTIF(issuesfield[field],fields[argot_field]),0)</f>
        <v>0</v>
      </c>
      <c r="Y79">
        <f>IF(ISNUMBER(MATCH(fields[argot_field],mappings[field],0)),COUNTIF(mappings[field],fields[argot_field]),0)</f>
        <v>7</v>
      </c>
      <c r="Z79" t="s">
        <v>6</v>
      </c>
      <c r="AA79" t="s">
        <v>3</v>
      </c>
    </row>
    <row r="80" spans="1:27" x14ac:dyDescent="0.25">
      <c r="A80" s="9" t="s">
        <v>1247</v>
      </c>
      <c r="B80" t="s">
        <v>212</v>
      </c>
      <c r="C80" t="s">
        <v>6</v>
      </c>
      <c r="D80" t="s">
        <v>6</v>
      </c>
      <c r="E80" s="9" t="s">
        <v>212</v>
      </c>
      <c r="F80" s="9" t="s">
        <v>2</v>
      </c>
      <c r="G80" s="9" t="s">
        <v>2</v>
      </c>
      <c r="H80" s="9" t="s">
        <v>212</v>
      </c>
      <c r="I80" s="9" t="s">
        <v>313</v>
      </c>
      <c r="J80" t="s">
        <v>40</v>
      </c>
      <c r="K80" s="9" t="s">
        <v>3</v>
      </c>
      <c r="L80" t="s">
        <v>40</v>
      </c>
      <c r="M80" t="s">
        <v>40</v>
      </c>
      <c r="N80" t="s">
        <v>40</v>
      </c>
      <c r="O80" s="9" t="s">
        <v>6</v>
      </c>
      <c r="P80" t="s">
        <v>1250</v>
      </c>
      <c r="Q80" s="9" t="s">
        <v>1251</v>
      </c>
      <c r="R80" s="9" t="s">
        <v>40</v>
      </c>
      <c r="S80" s="9" t="s">
        <v>40</v>
      </c>
      <c r="T80" s="9" t="s">
        <v>6</v>
      </c>
      <c r="U80" t="s">
        <v>374</v>
      </c>
      <c r="V80" s="9" t="s">
        <v>1244</v>
      </c>
      <c r="W80" t="s">
        <v>528</v>
      </c>
      <c r="X80" s="15">
        <f>IF(ISNUMBER(MATCH(fields[argot_field],issuesfield[field],0)),COUNTIF(issuesfield[field],fields[argot_field]),0)</f>
        <v>0</v>
      </c>
      <c r="Y80" s="9">
        <f>IF(ISNUMBER(MATCH(fields[argot_field],mappings[field],0)),COUNTIF(mappings[field],fields[argot_field]),0)</f>
        <v>7</v>
      </c>
      <c r="Z80" s="9" t="s">
        <v>6</v>
      </c>
      <c r="AA80" t="s">
        <v>3</v>
      </c>
    </row>
    <row r="81" spans="1:27" x14ac:dyDescent="0.25">
      <c r="A81" t="s">
        <v>453</v>
      </c>
      <c r="B81" t="s">
        <v>63</v>
      </c>
      <c r="C81" t="s">
        <v>6</v>
      </c>
      <c r="D81" t="s">
        <v>6</v>
      </c>
      <c r="E81" t="s">
        <v>63</v>
      </c>
      <c r="F81" t="s">
        <v>2</v>
      </c>
      <c r="G81" t="s">
        <v>2</v>
      </c>
      <c r="H81" t="s">
        <v>40</v>
      </c>
      <c r="I81" t="s">
        <v>311</v>
      </c>
      <c r="J81" t="s">
        <v>40</v>
      </c>
      <c r="K81" t="s">
        <v>40</v>
      </c>
      <c r="L81" t="s">
        <v>40</v>
      </c>
      <c r="M81" t="s">
        <v>80</v>
      </c>
      <c r="N81" t="s">
        <v>80</v>
      </c>
      <c r="O81" t="s">
        <v>617</v>
      </c>
      <c r="P81" t="s">
        <v>454</v>
      </c>
      <c r="Q81" t="s">
        <v>455</v>
      </c>
      <c r="R81" t="s">
        <v>40</v>
      </c>
      <c r="S81" t="s">
        <v>456</v>
      </c>
      <c r="T81" t="s">
        <v>40</v>
      </c>
      <c r="U81" t="s">
        <v>374</v>
      </c>
      <c r="V81" t="s">
        <v>448</v>
      </c>
      <c r="W81" t="s">
        <v>540</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733</v>
      </c>
      <c r="B82" t="s">
        <v>6</v>
      </c>
      <c r="C82" t="s">
        <v>6</v>
      </c>
      <c r="D82" t="s">
        <v>6</v>
      </c>
      <c r="E82" t="s">
        <v>63</v>
      </c>
      <c r="F82" t="s">
        <v>3</v>
      </c>
      <c r="G82" t="s">
        <v>3</v>
      </c>
      <c r="H82" t="s">
        <v>40</v>
      </c>
      <c r="I82" t="s">
        <v>311</v>
      </c>
      <c r="J82" t="s">
        <v>40</v>
      </c>
      <c r="K82" t="s">
        <v>3</v>
      </c>
      <c r="L82" t="s">
        <v>40</v>
      </c>
      <c r="M82" t="s">
        <v>40</v>
      </c>
      <c r="N82" t="s">
        <v>734</v>
      </c>
      <c r="O82" t="s">
        <v>6</v>
      </c>
      <c r="P82" t="s">
        <v>735</v>
      </c>
      <c r="Q82" t="s">
        <v>736</v>
      </c>
      <c r="R82" t="s">
        <v>6</v>
      </c>
      <c r="S82" t="s">
        <v>737</v>
      </c>
      <c r="T82" t="s">
        <v>738</v>
      </c>
      <c r="U82" t="s">
        <v>6</v>
      </c>
      <c r="V82" t="s">
        <v>448</v>
      </c>
      <c r="W82" t="s">
        <v>540</v>
      </c>
      <c r="X82" s="8">
        <f>IF(ISNUMBER(MATCH(fields[argot_field],issuesfield[field],0)),COUNTIF(issuesfield[field],fields[argot_field]),0)</f>
        <v>0</v>
      </c>
      <c r="Y82">
        <f>IF(ISNUMBER(MATCH(fields[argot_field],mappings[field],0)),COUNTIF(mappings[field],fields[argot_field]),0)</f>
        <v>0</v>
      </c>
    </row>
    <row r="83" spans="1:27" x14ac:dyDescent="0.25">
      <c r="A83" t="s">
        <v>624</v>
      </c>
      <c r="B83" t="s">
        <v>808</v>
      </c>
      <c r="C83" t="s">
        <v>6</v>
      </c>
      <c r="D83" t="s">
        <v>6</v>
      </c>
      <c r="E83" t="s">
        <v>63</v>
      </c>
      <c r="F83" t="s">
        <v>2</v>
      </c>
      <c r="G83" t="s">
        <v>2</v>
      </c>
      <c r="H83" t="s">
        <v>40</v>
      </c>
      <c r="I83" t="s">
        <v>311</v>
      </c>
      <c r="J83" t="s">
        <v>441</v>
      </c>
      <c r="K83" t="s">
        <v>3</v>
      </c>
      <c r="L83" t="s">
        <v>40</v>
      </c>
      <c r="M83" t="s">
        <v>40</v>
      </c>
      <c r="N83" t="s">
        <v>626</v>
      </c>
      <c r="O83" t="s">
        <v>6</v>
      </c>
      <c r="P83" t="s">
        <v>625</v>
      </c>
      <c r="Q83" t="s">
        <v>40</v>
      </c>
      <c r="R83" t="s">
        <v>6</v>
      </c>
      <c r="S83" t="s">
        <v>40</v>
      </c>
      <c r="T83" t="s">
        <v>40</v>
      </c>
      <c r="U83" t="s">
        <v>40</v>
      </c>
      <c r="V83" t="s">
        <v>448</v>
      </c>
      <c r="W83" t="s">
        <v>540</v>
      </c>
      <c r="X83" s="8">
        <f>IF(ISNUMBER(MATCH(fields[argot_field],issuesfield[field],0)),COUNTIF(issuesfield[field],fields[argot_field]),0)</f>
        <v>0</v>
      </c>
      <c r="Y83">
        <f>IF(ISNUMBER(MATCH(fields[argot_field],mappings[field],0)),COUNTIF(mappings[field],fields[argot_field]),0)</f>
        <v>1</v>
      </c>
      <c r="Z83" t="s">
        <v>2</v>
      </c>
      <c r="AA83" t="s">
        <v>6</v>
      </c>
    </row>
    <row r="84" spans="1:27" x14ac:dyDescent="0.25">
      <c r="A84" t="s">
        <v>911</v>
      </c>
      <c r="B84" t="s">
        <v>63</v>
      </c>
      <c r="C84" t="s">
        <v>6</v>
      </c>
      <c r="D84" t="s">
        <v>6</v>
      </c>
      <c r="E84" t="s">
        <v>63</v>
      </c>
      <c r="F84" t="s">
        <v>2</v>
      </c>
      <c r="G84" t="s">
        <v>2</v>
      </c>
      <c r="H84" t="s">
        <v>40</v>
      </c>
      <c r="I84" t="s">
        <v>311</v>
      </c>
      <c r="J84" t="s">
        <v>40</v>
      </c>
      <c r="K84" t="s">
        <v>3</v>
      </c>
      <c r="L84" t="s">
        <v>40</v>
      </c>
      <c r="M84" t="s">
        <v>40</v>
      </c>
      <c r="N84" t="s">
        <v>40</v>
      </c>
      <c r="O84" t="s">
        <v>6</v>
      </c>
      <c r="P84" t="s">
        <v>541</v>
      </c>
      <c r="Q84" t="s">
        <v>542</v>
      </c>
      <c r="R84" t="s">
        <v>6</v>
      </c>
      <c r="S84" t="s">
        <v>40</v>
      </c>
      <c r="T84" t="s">
        <v>374</v>
      </c>
      <c r="U84" t="s">
        <v>374</v>
      </c>
      <c r="V84" t="s">
        <v>448</v>
      </c>
      <c r="W84" t="s">
        <v>540</v>
      </c>
      <c r="X84" s="8">
        <f>IF(ISNUMBER(MATCH(fields[argot_field],issuesfield[field],0)),COUNTIF(issuesfield[field],fields[argot_field]),0)</f>
        <v>0</v>
      </c>
      <c r="Y84">
        <f>IF(ISNUMBER(MATCH(fields[argot_field],mappings[field],0)),COUNTIF(mappings[field],fields[argot_field]),0)</f>
        <v>0</v>
      </c>
      <c r="Z84" t="s">
        <v>6</v>
      </c>
      <c r="AA84" t="s">
        <v>6</v>
      </c>
    </row>
    <row r="85" spans="1:27" x14ac:dyDescent="0.25">
      <c r="A85" t="s">
        <v>913</v>
      </c>
      <c r="B85" t="s">
        <v>63</v>
      </c>
      <c r="C85" t="s">
        <v>6</v>
      </c>
      <c r="D85" t="s">
        <v>6</v>
      </c>
      <c r="E85" t="s">
        <v>63</v>
      </c>
      <c r="F85" t="s">
        <v>2</v>
      </c>
      <c r="G85" t="s">
        <v>2</v>
      </c>
      <c r="H85" t="s">
        <v>911</v>
      </c>
      <c r="I85" t="s">
        <v>312</v>
      </c>
      <c r="J85" t="s">
        <v>40</v>
      </c>
      <c r="K85" t="s">
        <v>40</v>
      </c>
      <c r="L85" t="s">
        <v>40</v>
      </c>
      <c r="M85" t="s">
        <v>40</v>
      </c>
      <c r="N85" t="s">
        <v>914</v>
      </c>
      <c r="O85" t="s">
        <v>6</v>
      </c>
      <c r="P85" t="s">
        <v>746</v>
      </c>
      <c r="Q85" t="s">
        <v>6</v>
      </c>
      <c r="R85" t="s">
        <v>40</v>
      </c>
      <c r="S85" t="s">
        <v>40</v>
      </c>
      <c r="T85" t="s">
        <v>374</v>
      </c>
      <c r="U85" t="s">
        <v>374</v>
      </c>
      <c r="V85" t="s">
        <v>448</v>
      </c>
      <c r="W85" t="s">
        <v>540</v>
      </c>
      <c r="X85" s="8">
        <f>IF(ISNUMBER(MATCH(fields[argot_field],issuesfield[field],0)),COUNTIF(issuesfield[field],fields[argot_field]),0)</f>
        <v>0</v>
      </c>
      <c r="Y85">
        <f>IF(ISNUMBER(MATCH(fields[argot_field],mappings[field],0)),COUNTIF(mappings[field],fields[argot_field]),0)</f>
        <v>1</v>
      </c>
    </row>
    <row r="86" spans="1:27" x14ac:dyDescent="0.25">
      <c r="A86" t="s">
        <v>912</v>
      </c>
      <c r="B86" t="s">
        <v>63</v>
      </c>
      <c r="C86" t="s">
        <v>6</v>
      </c>
      <c r="D86" t="s">
        <v>6</v>
      </c>
      <c r="E86" t="s">
        <v>63</v>
      </c>
      <c r="F86" t="s">
        <v>2</v>
      </c>
      <c r="G86" t="s">
        <v>2</v>
      </c>
      <c r="H86" t="s">
        <v>911</v>
      </c>
      <c r="I86" t="s">
        <v>313</v>
      </c>
      <c r="J86" t="s">
        <v>441</v>
      </c>
      <c r="K86" t="s">
        <v>40</v>
      </c>
      <c r="L86" t="s">
        <v>40</v>
      </c>
      <c r="M86" t="s">
        <v>40</v>
      </c>
      <c r="N86" t="s">
        <v>914</v>
      </c>
      <c r="O86" t="s">
        <v>6</v>
      </c>
      <c r="P86" t="s">
        <v>915</v>
      </c>
      <c r="Q86" t="s">
        <v>6</v>
      </c>
      <c r="R86" t="s">
        <v>6</v>
      </c>
      <c r="S86" t="s">
        <v>446</v>
      </c>
      <c r="T86" t="s">
        <v>374</v>
      </c>
      <c r="U86" t="s">
        <v>374</v>
      </c>
      <c r="V86" t="s">
        <v>448</v>
      </c>
      <c r="W86" t="s">
        <v>540</v>
      </c>
      <c r="X86" s="8">
        <f>IF(ISNUMBER(MATCH(fields[argot_field],issuesfield[field],0)),COUNTIF(issuesfield[field],fields[argot_field]),0)</f>
        <v>0</v>
      </c>
      <c r="Y86">
        <f>IF(ISNUMBER(MATCH(fields[argot_field],mappings[field],0)),COUNTIF(mappings[field],fields[argot_field]),0)</f>
        <v>1</v>
      </c>
    </row>
    <row r="87" spans="1:27" x14ac:dyDescent="0.25">
      <c r="A87" t="s">
        <v>352</v>
      </c>
      <c r="B87" t="s">
        <v>808</v>
      </c>
      <c r="C87" t="s">
        <v>6</v>
      </c>
      <c r="D87" t="s">
        <v>6</v>
      </c>
      <c r="E87" t="s">
        <v>63</v>
      </c>
      <c r="F87" t="s">
        <v>2</v>
      </c>
      <c r="G87" t="s">
        <v>2</v>
      </c>
      <c r="H87" t="s">
        <v>40</v>
      </c>
      <c r="I87" t="s">
        <v>311</v>
      </c>
      <c r="J87" t="s">
        <v>441</v>
      </c>
      <c r="K87" t="s">
        <v>3</v>
      </c>
      <c r="L87" t="s">
        <v>40</v>
      </c>
      <c r="M87" t="s">
        <v>40</v>
      </c>
      <c r="N87" t="s">
        <v>619</v>
      </c>
      <c r="O87" t="s">
        <v>6</v>
      </c>
      <c r="P87" t="s">
        <v>620</v>
      </c>
      <c r="Q87" t="s">
        <v>40</v>
      </c>
      <c r="R87" t="s">
        <v>6</v>
      </c>
      <c r="S87" t="s">
        <v>621</v>
      </c>
      <c r="T87" t="s">
        <v>40</v>
      </c>
      <c r="U87" t="s">
        <v>40</v>
      </c>
      <c r="V87" t="s">
        <v>448</v>
      </c>
      <c r="W87" t="s">
        <v>540</v>
      </c>
      <c r="X87" s="8">
        <f>IF(ISNUMBER(MATCH(fields[argot_field],issuesfield[field],0)),COUNTIF(issuesfield[field],fields[argot_field]),0)</f>
        <v>0</v>
      </c>
      <c r="Y87">
        <f>IF(ISNUMBER(MATCH(fields[argot_field],mappings[field],0)),COUNTIF(mappings[field],fields[argot_field]),0)</f>
        <v>1</v>
      </c>
      <c r="Z87" t="s">
        <v>2</v>
      </c>
      <c r="AA87" t="s">
        <v>6</v>
      </c>
    </row>
    <row r="88" spans="1:27" x14ac:dyDescent="0.25">
      <c r="A88" t="s">
        <v>917</v>
      </c>
      <c r="B88" t="s">
        <v>808</v>
      </c>
      <c r="C88" t="s">
        <v>6</v>
      </c>
      <c r="D88" t="s">
        <v>6</v>
      </c>
      <c r="E88" t="s">
        <v>63</v>
      </c>
      <c r="F88" t="s">
        <v>2</v>
      </c>
      <c r="G88" t="s">
        <v>2</v>
      </c>
      <c r="H88" t="s">
        <v>40</v>
      </c>
      <c r="I88" t="s">
        <v>311</v>
      </c>
      <c r="J88" t="s">
        <v>526</v>
      </c>
      <c r="K88" t="s">
        <v>3</v>
      </c>
      <c r="L88" t="s">
        <v>40</v>
      </c>
      <c r="M88" t="s">
        <v>40</v>
      </c>
      <c r="N88" t="s">
        <v>918</v>
      </c>
      <c r="O88" t="s">
        <v>6</v>
      </c>
      <c r="P88" t="s">
        <v>546</v>
      </c>
      <c r="Q88" t="s">
        <v>547</v>
      </c>
      <c r="R88" t="s">
        <v>40</v>
      </c>
      <c r="S88" t="s">
        <v>40</v>
      </c>
      <c r="T88" t="s">
        <v>548</v>
      </c>
      <c r="U88" t="s">
        <v>374</v>
      </c>
      <c r="V88" t="s">
        <v>448</v>
      </c>
      <c r="W88" t="s">
        <v>540</v>
      </c>
      <c r="X88" s="8">
        <f>IF(ISNUMBER(MATCH(fields[argot_field],issuesfield[field],0)),COUNTIF(issuesfield[field],fields[argot_field]),0)</f>
        <v>0</v>
      </c>
      <c r="Y88">
        <f>IF(ISNUMBER(MATCH(fields[argot_field],mappings[field],0)),COUNTIF(mappings[field],fields[argot_field]),0)</f>
        <v>1</v>
      </c>
      <c r="Z88" t="s">
        <v>6</v>
      </c>
      <c r="AA88" t="s">
        <v>6</v>
      </c>
    </row>
    <row r="89" spans="1:27" x14ac:dyDescent="0.25">
      <c r="A89" t="s">
        <v>869</v>
      </c>
      <c r="B89" t="s">
        <v>808</v>
      </c>
      <c r="C89" t="s">
        <v>6</v>
      </c>
      <c r="D89" t="s">
        <v>6</v>
      </c>
      <c r="E89" t="s">
        <v>63</v>
      </c>
      <c r="F89" t="s">
        <v>2</v>
      </c>
      <c r="G89" t="s">
        <v>2</v>
      </c>
      <c r="H89" t="s">
        <v>40</v>
      </c>
      <c r="I89" t="s">
        <v>311</v>
      </c>
      <c r="J89" t="s">
        <v>40</v>
      </c>
      <c r="K89" t="s">
        <v>40</v>
      </c>
      <c r="L89" t="s">
        <v>40</v>
      </c>
      <c r="M89" t="s">
        <v>40</v>
      </c>
      <c r="N89" t="s">
        <v>975</v>
      </c>
      <c r="O89" t="s">
        <v>6</v>
      </c>
      <c r="P89" t="s">
        <v>870</v>
      </c>
      <c r="Q89" t="s">
        <v>6</v>
      </c>
      <c r="R89" t="s">
        <v>40</v>
      </c>
      <c r="S89" t="s">
        <v>442</v>
      </c>
      <c r="T89" t="s">
        <v>374</v>
      </c>
      <c r="U89" t="s">
        <v>374</v>
      </c>
      <c r="V89" t="s">
        <v>448</v>
      </c>
      <c r="W89" t="s">
        <v>540</v>
      </c>
      <c r="X89" s="8">
        <f>IF(ISNUMBER(MATCH(fields[argot_field],issuesfield[field],0)),COUNTIF(issuesfield[field],fields[argot_field]),0)</f>
        <v>0</v>
      </c>
      <c r="Y89">
        <f>IF(ISNUMBER(MATCH(fields[argot_field],mappings[field],0)),COUNTIF(mappings[field],fields[argot_field]),0)</f>
        <v>1</v>
      </c>
      <c r="Z89" t="s">
        <v>2</v>
      </c>
      <c r="AA89" t="s">
        <v>2</v>
      </c>
    </row>
    <row r="90" spans="1:27" x14ac:dyDescent="0.25">
      <c r="A90" t="s">
        <v>782</v>
      </c>
      <c r="B90" t="s">
        <v>808</v>
      </c>
      <c r="C90" t="s">
        <v>6</v>
      </c>
      <c r="D90" t="s">
        <v>6</v>
      </c>
      <c r="E90" t="s">
        <v>63</v>
      </c>
      <c r="F90" t="s">
        <v>2</v>
      </c>
      <c r="G90" t="s">
        <v>2</v>
      </c>
      <c r="H90" t="s">
        <v>40</v>
      </c>
      <c r="I90" t="s">
        <v>311</v>
      </c>
      <c r="J90" t="s">
        <v>441</v>
      </c>
      <c r="K90" t="s">
        <v>3</v>
      </c>
      <c r="L90" t="s">
        <v>40</v>
      </c>
      <c r="M90" t="s">
        <v>40</v>
      </c>
      <c r="N90" t="s">
        <v>783</v>
      </c>
      <c r="O90" t="s">
        <v>40</v>
      </c>
      <c r="P90" t="s">
        <v>867</v>
      </c>
      <c r="Q90" t="s">
        <v>6</v>
      </c>
      <c r="R90" t="s">
        <v>6</v>
      </c>
      <c r="S90" t="s">
        <v>40</v>
      </c>
      <c r="T90" t="s">
        <v>374</v>
      </c>
      <c r="U90" t="s">
        <v>374</v>
      </c>
      <c r="V90" t="s">
        <v>448</v>
      </c>
      <c r="W90" t="s">
        <v>540</v>
      </c>
      <c r="X90" s="8">
        <f>IF(ISNUMBER(MATCH(fields[argot_field],issuesfield[field],0)),COUNTIF(issuesfield[field],fields[argot_field]),0)</f>
        <v>0</v>
      </c>
      <c r="Y90">
        <f>IF(ISNUMBER(MATCH(fields[argot_field],mappings[field],0)),COUNTIF(mappings[field],fields[argot_field]),0)</f>
        <v>1</v>
      </c>
      <c r="Z90" t="s">
        <v>2</v>
      </c>
      <c r="AA90" t="s">
        <v>2</v>
      </c>
    </row>
    <row r="91" spans="1:27" x14ac:dyDescent="0.25">
      <c r="A91" t="s">
        <v>907</v>
      </c>
      <c r="B91" t="s">
        <v>808</v>
      </c>
      <c r="C91" t="s">
        <v>6</v>
      </c>
      <c r="D91" t="s">
        <v>6</v>
      </c>
      <c r="E91" t="s">
        <v>63</v>
      </c>
      <c r="F91" t="s">
        <v>2</v>
      </c>
      <c r="G91" t="s">
        <v>2</v>
      </c>
      <c r="H91" t="s">
        <v>40</v>
      </c>
      <c r="I91" t="s">
        <v>311</v>
      </c>
      <c r="J91" t="s">
        <v>40</v>
      </c>
      <c r="K91" t="s">
        <v>3</v>
      </c>
      <c r="L91" t="s">
        <v>40</v>
      </c>
      <c r="M91" t="s">
        <v>40</v>
      </c>
      <c r="N91" t="s">
        <v>909</v>
      </c>
      <c r="O91" t="s">
        <v>40</v>
      </c>
      <c r="P91" t="s">
        <v>908</v>
      </c>
      <c r="Q91" t="s">
        <v>906</v>
      </c>
      <c r="R91" t="s">
        <v>6</v>
      </c>
      <c r="S91" t="s">
        <v>40</v>
      </c>
      <c r="T91" t="s">
        <v>374</v>
      </c>
      <c r="U91" t="s">
        <v>374</v>
      </c>
      <c r="V91" t="s">
        <v>448</v>
      </c>
      <c r="W91" t="s">
        <v>540</v>
      </c>
      <c r="X91" s="8">
        <f>IF(ISNUMBER(MATCH(fields[argot_field],issuesfield[field],0)),COUNTIF(issuesfield[field],fields[argot_field]),0)</f>
        <v>0</v>
      </c>
      <c r="Y91">
        <f>IF(ISNUMBER(MATCH(fields[argot_field],mappings[field],0)),COUNTIF(mappings[field],fields[argot_field]),0)</f>
        <v>1</v>
      </c>
      <c r="Z91" t="s">
        <v>2</v>
      </c>
      <c r="AA91" t="s">
        <v>2</v>
      </c>
    </row>
    <row r="92" spans="1:27" x14ac:dyDescent="0.25">
      <c r="A92" t="s">
        <v>982</v>
      </c>
      <c r="B92" t="s">
        <v>808</v>
      </c>
      <c r="C92" t="s">
        <v>6</v>
      </c>
      <c r="D92" t="s">
        <v>6</v>
      </c>
      <c r="E92" t="s">
        <v>978</v>
      </c>
      <c r="F92" t="s">
        <v>2</v>
      </c>
      <c r="G92" t="s">
        <v>2</v>
      </c>
      <c r="H92" t="s">
        <v>40</v>
      </c>
      <c r="I92" t="s">
        <v>311</v>
      </c>
      <c r="J92" t="s">
        <v>40</v>
      </c>
      <c r="K92" t="s">
        <v>3</v>
      </c>
      <c r="L92" t="s">
        <v>40</v>
      </c>
      <c r="M92" t="s">
        <v>40</v>
      </c>
      <c r="N92" t="s">
        <v>979</v>
      </c>
      <c r="O92" t="s">
        <v>676</v>
      </c>
      <c r="P92" t="s">
        <v>980</v>
      </c>
      <c r="Q92" t="s">
        <v>981</v>
      </c>
      <c r="R92" t="s">
        <v>40</v>
      </c>
      <c r="S92" t="s">
        <v>442</v>
      </c>
      <c r="T92" t="s">
        <v>374</v>
      </c>
      <c r="U92" t="s">
        <v>374</v>
      </c>
      <c r="V92" t="s">
        <v>448</v>
      </c>
      <c r="W92" t="s">
        <v>540</v>
      </c>
      <c r="X92" s="8">
        <f>IF(ISNUMBER(MATCH(fields[argot_field],issuesfield[field],0)),COUNTIF(issuesfield[field],fields[argot_field]),0)</f>
        <v>0</v>
      </c>
      <c r="Y92">
        <f>IF(ISNUMBER(MATCH(fields[argot_field],mappings[field],0)),COUNTIF(mappings[field],fields[argot_field]),0)</f>
        <v>1</v>
      </c>
      <c r="Z92" t="s">
        <v>6</v>
      </c>
      <c r="AA92" t="s">
        <v>6</v>
      </c>
    </row>
    <row r="93" spans="1:27" x14ac:dyDescent="0.25">
      <c r="A93" t="s">
        <v>758</v>
      </c>
      <c r="B93" t="s">
        <v>63</v>
      </c>
      <c r="C93" t="s">
        <v>6</v>
      </c>
      <c r="D93" t="s">
        <v>6</v>
      </c>
      <c r="E93" t="s">
        <v>63</v>
      </c>
      <c r="F93" t="s">
        <v>2</v>
      </c>
      <c r="G93" t="s">
        <v>2</v>
      </c>
      <c r="H93" t="s">
        <v>2</v>
      </c>
      <c r="I93" t="s">
        <v>311</v>
      </c>
      <c r="J93" t="s">
        <v>40</v>
      </c>
      <c r="K93" t="s">
        <v>3</v>
      </c>
      <c r="L93" t="s">
        <v>40</v>
      </c>
      <c r="M93" t="s">
        <v>40</v>
      </c>
      <c r="N93" t="s">
        <v>763</v>
      </c>
      <c r="O93" t="s">
        <v>6</v>
      </c>
      <c r="P93" t="s">
        <v>764</v>
      </c>
      <c r="Q93" t="s">
        <v>40</v>
      </c>
      <c r="R93" t="s">
        <v>40</v>
      </c>
      <c r="S93" t="s">
        <v>442</v>
      </c>
      <c r="T93" t="s">
        <v>374</v>
      </c>
      <c r="U93" t="s">
        <v>374</v>
      </c>
      <c r="V93" t="s">
        <v>448</v>
      </c>
      <c r="W93" t="s">
        <v>540</v>
      </c>
      <c r="X93" s="8">
        <f>IF(ISNUMBER(MATCH(fields[argot_field],issuesfield[field],0)),COUNTIF(issuesfield[field],fields[argot_field]),0)</f>
        <v>0</v>
      </c>
      <c r="Y93">
        <f>IF(ISNUMBER(MATCH(fields[argot_field],mappings[field],0)),COUNTIF(mappings[field],fields[argot_field]),0)</f>
        <v>0</v>
      </c>
      <c r="Z93" t="s">
        <v>2</v>
      </c>
      <c r="AA93" t="s">
        <v>6</v>
      </c>
    </row>
    <row r="94" spans="1:27" x14ac:dyDescent="0.25">
      <c r="A94" t="s">
        <v>762</v>
      </c>
      <c r="B94" t="s">
        <v>63</v>
      </c>
      <c r="C94" t="s">
        <v>6</v>
      </c>
      <c r="D94" t="s">
        <v>6</v>
      </c>
      <c r="E94" t="s">
        <v>63</v>
      </c>
      <c r="F94" t="s">
        <v>2</v>
      </c>
      <c r="G94" t="s">
        <v>2</v>
      </c>
      <c r="H94" t="s">
        <v>758</v>
      </c>
      <c r="I94" t="s">
        <v>312</v>
      </c>
      <c r="J94" t="s">
        <v>40</v>
      </c>
      <c r="K94" t="s">
        <v>40</v>
      </c>
      <c r="L94" t="s">
        <v>40</v>
      </c>
      <c r="M94" t="s">
        <v>40</v>
      </c>
      <c r="N94" t="s">
        <v>40</v>
      </c>
      <c r="O94" t="s">
        <v>6</v>
      </c>
      <c r="P94" t="s">
        <v>765</v>
      </c>
      <c r="Q94" t="s">
        <v>40</v>
      </c>
      <c r="R94" t="s">
        <v>40</v>
      </c>
      <c r="S94" t="s">
        <v>40</v>
      </c>
      <c r="T94" t="s">
        <v>374</v>
      </c>
      <c r="U94" t="s">
        <v>374</v>
      </c>
      <c r="V94" t="s">
        <v>448</v>
      </c>
      <c r="X94" s="8">
        <f>IF(ISNUMBER(MATCH(fields[argot_field],issuesfield[field],0)),COUNTIF(issuesfield[field],fields[argot_field]),0)</f>
        <v>0</v>
      </c>
      <c r="Y94">
        <f>IF(ISNUMBER(MATCH(fields[argot_field],mappings[field],0)),COUNTIF(mappings[field],fields[argot_field]),0)</f>
        <v>4</v>
      </c>
    </row>
    <row r="95" spans="1:27" x14ac:dyDescent="0.25">
      <c r="A95" t="s">
        <v>761</v>
      </c>
      <c r="B95" t="s">
        <v>63</v>
      </c>
      <c r="C95" t="s">
        <v>6</v>
      </c>
      <c r="D95" t="s">
        <v>6</v>
      </c>
      <c r="E95" t="s">
        <v>63</v>
      </c>
      <c r="F95" t="s">
        <v>2</v>
      </c>
      <c r="G95" t="s">
        <v>2</v>
      </c>
      <c r="H95" t="s">
        <v>758</v>
      </c>
      <c r="I95" t="s">
        <v>312</v>
      </c>
      <c r="J95" t="s">
        <v>441</v>
      </c>
      <c r="K95" t="s">
        <v>40</v>
      </c>
      <c r="L95" t="s">
        <v>40</v>
      </c>
      <c r="M95" t="s">
        <v>40</v>
      </c>
      <c r="N95" t="s">
        <v>40</v>
      </c>
      <c r="O95" t="s">
        <v>6</v>
      </c>
      <c r="P95" t="s">
        <v>767</v>
      </c>
      <c r="Q95" t="s">
        <v>40</v>
      </c>
      <c r="R95" t="s">
        <v>6</v>
      </c>
      <c r="S95" t="s">
        <v>446</v>
      </c>
      <c r="T95" t="s">
        <v>374</v>
      </c>
      <c r="U95" t="s">
        <v>374</v>
      </c>
      <c r="V95" t="s">
        <v>448</v>
      </c>
      <c r="W95" t="s">
        <v>540</v>
      </c>
      <c r="X95" s="8">
        <f>IF(ISNUMBER(MATCH(fields[argot_field],issuesfield[field],0)),COUNTIF(issuesfield[field],fields[argot_field]),0)</f>
        <v>0</v>
      </c>
      <c r="Y95">
        <f>IF(ISNUMBER(MATCH(fields[argot_field],mappings[field],0)),COUNTIF(mappings[field],fields[argot_field]),0)</f>
        <v>1</v>
      </c>
      <c r="Z95" t="s">
        <v>2</v>
      </c>
      <c r="AA95" t="s">
        <v>6</v>
      </c>
    </row>
    <row r="96" spans="1:27" x14ac:dyDescent="0.25">
      <c r="A96" t="s">
        <v>759</v>
      </c>
      <c r="B96" t="s">
        <v>63</v>
      </c>
      <c r="C96" t="s">
        <v>6</v>
      </c>
      <c r="D96" t="s">
        <v>6</v>
      </c>
      <c r="E96" t="s">
        <v>63</v>
      </c>
      <c r="F96" t="s">
        <v>2</v>
      </c>
      <c r="G96" t="s">
        <v>2</v>
      </c>
      <c r="H96" t="s">
        <v>758</v>
      </c>
      <c r="I96" t="s">
        <v>312</v>
      </c>
      <c r="J96" t="s">
        <v>40</v>
      </c>
      <c r="K96" t="s">
        <v>40</v>
      </c>
      <c r="L96" t="s">
        <v>40</v>
      </c>
      <c r="M96" t="s">
        <v>40</v>
      </c>
      <c r="N96" t="s">
        <v>763</v>
      </c>
      <c r="O96" t="s">
        <v>6</v>
      </c>
      <c r="P96" t="s">
        <v>449</v>
      </c>
      <c r="Q96" t="s">
        <v>40</v>
      </c>
      <c r="R96" t="s">
        <v>40</v>
      </c>
      <c r="S96" t="s">
        <v>442</v>
      </c>
      <c r="T96" t="s">
        <v>374</v>
      </c>
      <c r="U96" t="s">
        <v>374</v>
      </c>
      <c r="V96" t="s">
        <v>448</v>
      </c>
      <c r="W96" t="s">
        <v>540</v>
      </c>
      <c r="X96" s="8">
        <f>IF(ISNUMBER(MATCH(fields[argot_field],issuesfield[field],0)),COUNTIF(issuesfield[field],fields[argot_field]),0)</f>
        <v>0</v>
      </c>
      <c r="Y96">
        <f>IF(ISNUMBER(MATCH(fields[argot_field],mappings[field],0)),COUNTIF(mappings[field],fields[argot_field]),0)</f>
        <v>15</v>
      </c>
      <c r="Z96" t="s">
        <v>2</v>
      </c>
      <c r="AA96" t="s">
        <v>6</v>
      </c>
    </row>
    <row r="97" spans="1:27" x14ac:dyDescent="0.25">
      <c r="A97" t="s">
        <v>760</v>
      </c>
      <c r="B97" t="s">
        <v>63</v>
      </c>
      <c r="C97" t="s">
        <v>6</v>
      </c>
      <c r="D97" t="s">
        <v>6</v>
      </c>
      <c r="E97" t="s">
        <v>63</v>
      </c>
      <c r="F97" t="s">
        <v>2</v>
      </c>
      <c r="G97" t="s">
        <v>2</v>
      </c>
      <c r="H97" t="s">
        <v>758</v>
      </c>
      <c r="I97" t="s">
        <v>313</v>
      </c>
      <c r="J97" t="s">
        <v>441</v>
      </c>
      <c r="K97" t="s">
        <v>40</v>
      </c>
      <c r="L97" t="s">
        <v>40</v>
      </c>
      <c r="M97" t="s">
        <v>40</v>
      </c>
      <c r="N97" t="s">
        <v>763</v>
      </c>
      <c r="O97" t="s">
        <v>6</v>
      </c>
      <c r="P97" t="s">
        <v>766</v>
      </c>
      <c r="Q97" t="s">
        <v>40</v>
      </c>
      <c r="R97" t="s">
        <v>40</v>
      </c>
      <c r="S97" t="s">
        <v>442</v>
      </c>
      <c r="T97" t="s">
        <v>374</v>
      </c>
      <c r="U97" t="s">
        <v>374</v>
      </c>
      <c r="V97" t="s">
        <v>448</v>
      </c>
      <c r="W97" t="s">
        <v>540</v>
      </c>
      <c r="X97" s="8">
        <f>IF(ISNUMBER(MATCH(fields[argot_field],issuesfield[field],0)),COUNTIF(issuesfield[field],fields[argot_field]),0)</f>
        <v>0</v>
      </c>
      <c r="Y97">
        <f>IF(ISNUMBER(MATCH(fields[argot_field],mappings[field],0)),COUNTIF(mappings[field],fields[argot_field]),0)</f>
        <v>11</v>
      </c>
      <c r="Z97" t="s">
        <v>2</v>
      </c>
      <c r="AA97" t="s">
        <v>6</v>
      </c>
    </row>
    <row r="98" spans="1:27" x14ac:dyDescent="0.25">
      <c r="A98" t="s">
        <v>437</v>
      </c>
      <c r="B98" t="s">
        <v>808</v>
      </c>
      <c r="C98" t="s">
        <v>6</v>
      </c>
      <c r="D98" t="s">
        <v>6</v>
      </c>
      <c r="E98" t="s">
        <v>63</v>
      </c>
      <c r="F98" t="s">
        <v>2</v>
      </c>
      <c r="G98" t="s">
        <v>2</v>
      </c>
      <c r="H98" t="s">
        <v>2</v>
      </c>
      <c r="I98" t="s">
        <v>311</v>
      </c>
      <c r="J98" t="s">
        <v>441</v>
      </c>
      <c r="K98" t="s">
        <v>3</v>
      </c>
      <c r="L98" t="s">
        <v>40</v>
      </c>
      <c r="M98" t="s">
        <v>40</v>
      </c>
      <c r="N98" t="s">
        <v>627</v>
      </c>
      <c r="O98" t="s">
        <v>628</v>
      </c>
      <c r="P98" t="s">
        <v>629</v>
      </c>
      <c r="Q98" t="s">
        <v>630</v>
      </c>
      <c r="R98" t="s">
        <v>6</v>
      </c>
      <c r="S98" t="s">
        <v>442</v>
      </c>
      <c r="T98" t="s">
        <v>374</v>
      </c>
      <c r="U98" t="s">
        <v>374</v>
      </c>
      <c r="V98" t="s">
        <v>448</v>
      </c>
      <c r="W98" t="s">
        <v>540</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810</v>
      </c>
      <c r="B99" t="s">
        <v>63</v>
      </c>
      <c r="C99" t="s">
        <v>6</v>
      </c>
      <c r="D99" t="s">
        <v>6</v>
      </c>
      <c r="E99" t="s">
        <v>63</v>
      </c>
      <c r="F99" t="s">
        <v>2</v>
      </c>
      <c r="G99" t="s">
        <v>3</v>
      </c>
      <c r="H99" t="s">
        <v>40</v>
      </c>
      <c r="I99" t="s">
        <v>311</v>
      </c>
      <c r="J99" t="s">
        <v>40</v>
      </c>
      <c r="K99" t="s">
        <v>3</v>
      </c>
      <c r="L99" t="s">
        <v>40</v>
      </c>
      <c r="M99" t="s">
        <v>40</v>
      </c>
      <c r="N99" t="s">
        <v>40</v>
      </c>
      <c r="O99" t="s">
        <v>6</v>
      </c>
      <c r="P99" t="s">
        <v>813</v>
      </c>
      <c r="Q99" t="s">
        <v>6</v>
      </c>
      <c r="R99" t="s">
        <v>6</v>
      </c>
      <c r="S99" t="s">
        <v>817</v>
      </c>
      <c r="T99" t="s">
        <v>374</v>
      </c>
      <c r="U99" t="s">
        <v>374</v>
      </c>
      <c r="V99" t="s">
        <v>448</v>
      </c>
      <c r="W99" t="s">
        <v>540</v>
      </c>
      <c r="X99" s="8">
        <f>IF(ISNUMBER(MATCH(fields[argot_field],issuesfield[field],0)),COUNTIF(issuesfield[field],fields[argot_field]),0)</f>
        <v>0</v>
      </c>
      <c r="Y99">
        <f>IF(ISNUMBER(MATCH(fields[argot_field],mappings[field],0)),COUNTIF(mappings[field],fields[argot_field]),0)</f>
        <v>0</v>
      </c>
      <c r="Z99" t="s">
        <v>2</v>
      </c>
      <c r="AA99" t="s">
        <v>6</v>
      </c>
    </row>
    <row r="100" spans="1:27" x14ac:dyDescent="0.25">
      <c r="A100" t="s">
        <v>811</v>
      </c>
      <c r="B100" t="s">
        <v>63</v>
      </c>
      <c r="C100" t="s">
        <v>6</v>
      </c>
      <c r="D100" t="s">
        <v>6</v>
      </c>
      <c r="E100" t="s">
        <v>63</v>
      </c>
      <c r="F100" t="s">
        <v>2</v>
      </c>
      <c r="G100" t="s">
        <v>3</v>
      </c>
      <c r="H100" t="s">
        <v>810</v>
      </c>
      <c r="I100" t="s">
        <v>312</v>
      </c>
      <c r="J100" t="s">
        <v>40</v>
      </c>
      <c r="K100" t="s">
        <v>40</v>
      </c>
      <c r="L100" t="s">
        <v>40</v>
      </c>
      <c r="M100" t="s">
        <v>40</v>
      </c>
      <c r="N100" t="s">
        <v>40</v>
      </c>
      <c r="O100" t="s">
        <v>6</v>
      </c>
      <c r="P100" t="s">
        <v>765</v>
      </c>
      <c r="Q100" t="s">
        <v>6</v>
      </c>
      <c r="R100" t="s">
        <v>6</v>
      </c>
      <c r="S100" t="s">
        <v>817</v>
      </c>
      <c r="T100" t="s">
        <v>374</v>
      </c>
      <c r="U100" t="s">
        <v>374</v>
      </c>
      <c r="V100" t="s">
        <v>448</v>
      </c>
      <c r="W100" t="s">
        <v>540</v>
      </c>
      <c r="X100" s="8">
        <f>IF(ISNUMBER(MATCH(fields[argot_field],issuesfield[field],0)),COUNTIF(issuesfield[field],fields[argot_field]),0)</f>
        <v>0</v>
      </c>
      <c r="Y100">
        <f>IF(ISNUMBER(MATCH(fields[argot_field],mappings[field],0)),COUNTIF(mappings[field],fields[argot_field]),0)</f>
        <v>0</v>
      </c>
      <c r="Z100" t="s">
        <v>2</v>
      </c>
      <c r="AA100" t="s">
        <v>6</v>
      </c>
    </row>
    <row r="101" spans="1:27" x14ac:dyDescent="0.25">
      <c r="A101" t="s">
        <v>772</v>
      </c>
      <c r="B101" t="s">
        <v>63</v>
      </c>
      <c r="C101" t="s">
        <v>6</v>
      </c>
      <c r="D101" t="s">
        <v>6</v>
      </c>
      <c r="E101" t="s">
        <v>63</v>
      </c>
      <c r="F101" t="s">
        <v>2</v>
      </c>
      <c r="G101" t="s">
        <v>3</v>
      </c>
      <c r="H101" t="s">
        <v>810</v>
      </c>
      <c r="I101" t="s">
        <v>312</v>
      </c>
      <c r="J101" t="s">
        <v>441</v>
      </c>
      <c r="K101" t="s">
        <v>40</v>
      </c>
      <c r="L101" t="s">
        <v>40</v>
      </c>
      <c r="M101" t="s">
        <v>40</v>
      </c>
      <c r="N101" t="s">
        <v>40</v>
      </c>
      <c r="O101" t="s">
        <v>6</v>
      </c>
      <c r="P101" t="s">
        <v>816</v>
      </c>
      <c r="Q101" t="s">
        <v>6</v>
      </c>
      <c r="R101" t="s">
        <v>6</v>
      </c>
      <c r="S101" t="s">
        <v>817</v>
      </c>
      <c r="T101" t="s">
        <v>374</v>
      </c>
      <c r="U101" t="s">
        <v>374</v>
      </c>
      <c r="V101" t="s">
        <v>448</v>
      </c>
      <c r="W101" t="s">
        <v>540</v>
      </c>
      <c r="X101" s="8">
        <f>IF(ISNUMBER(MATCH(fields[argot_field],issuesfield[field],0)),COUNTIF(issuesfield[field],fields[argot_field]),0)</f>
        <v>0</v>
      </c>
      <c r="Y101">
        <f>IF(ISNUMBER(MATCH(fields[argot_field],mappings[field],0)),COUNTIF(mappings[field],fields[argot_field]),0)</f>
        <v>1</v>
      </c>
      <c r="Z101" t="s">
        <v>2</v>
      </c>
      <c r="AA101" t="s">
        <v>6</v>
      </c>
    </row>
    <row r="102" spans="1:27" x14ac:dyDescent="0.25">
      <c r="A102" t="s">
        <v>769</v>
      </c>
      <c r="B102" t="s">
        <v>63</v>
      </c>
      <c r="C102" t="s">
        <v>6</v>
      </c>
      <c r="D102" t="s">
        <v>6</v>
      </c>
      <c r="E102" t="s">
        <v>63</v>
      </c>
      <c r="F102" t="s">
        <v>2</v>
      </c>
      <c r="G102" t="s">
        <v>3</v>
      </c>
      <c r="H102" t="s">
        <v>810</v>
      </c>
      <c r="I102" t="s">
        <v>312</v>
      </c>
      <c r="J102" t="s">
        <v>40</v>
      </c>
      <c r="K102" t="s">
        <v>40</v>
      </c>
      <c r="L102" t="s">
        <v>40</v>
      </c>
      <c r="M102" t="s">
        <v>40</v>
      </c>
      <c r="N102" t="s">
        <v>812</v>
      </c>
      <c r="O102" t="s">
        <v>6</v>
      </c>
      <c r="P102" t="s">
        <v>814</v>
      </c>
      <c r="Q102" t="s">
        <v>6</v>
      </c>
      <c r="R102" t="s">
        <v>6</v>
      </c>
      <c r="S102" t="s">
        <v>817</v>
      </c>
      <c r="T102" t="s">
        <v>374</v>
      </c>
      <c r="U102" t="s">
        <v>374</v>
      </c>
      <c r="V102" t="s">
        <v>448</v>
      </c>
      <c r="W102" t="s">
        <v>540</v>
      </c>
      <c r="X102" s="8">
        <f>IF(ISNUMBER(MATCH(fields[argot_field],issuesfield[field],0)),COUNTIF(issuesfield[field],fields[argot_field]),0)</f>
        <v>0</v>
      </c>
      <c r="Y102">
        <f>IF(ISNUMBER(MATCH(fields[argot_field],mappings[field],0)),COUNTIF(mappings[field],fields[argot_field]),0)</f>
        <v>4</v>
      </c>
      <c r="Z102" t="s">
        <v>2</v>
      </c>
      <c r="AA102" t="s">
        <v>6</v>
      </c>
    </row>
    <row r="103" spans="1:27" x14ac:dyDescent="0.25">
      <c r="A103" t="s">
        <v>770</v>
      </c>
      <c r="B103" t="s">
        <v>63</v>
      </c>
      <c r="C103" t="s">
        <v>6</v>
      </c>
      <c r="D103" t="s">
        <v>6</v>
      </c>
      <c r="E103" t="s">
        <v>63</v>
      </c>
      <c r="F103" t="s">
        <v>2</v>
      </c>
      <c r="G103" t="s">
        <v>3</v>
      </c>
      <c r="H103" t="s">
        <v>810</v>
      </c>
      <c r="I103" t="s">
        <v>313</v>
      </c>
      <c r="J103" t="s">
        <v>441</v>
      </c>
      <c r="K103" t="s">
        <v>40</v>
      </c>
      <c r="L103" t="s">
        <v>40</v>
      </c>
      <c r="M103" t="s">
        <v>40</v>
      </c>
      <c r="N103" t="s">
        <v>812</v>
      </c>
      <c r="O103" t="s">
        <v>6</v>
      </c>
      <c r="P103" t="s">
        <v>815</v>
      </c>
      <c r="Q103" t="s">
        <v>6</v>
      </c>
      <c r="R103" t="s">
        <v>6</v>
      </c>
      <c r="S103" t="s">
        <v>817</v>
      </c>
      <c r="T103" t="s">
        <v>374</v>
      </c>
      <c r="U103" t="s">
        <v>374</v>
      </c>
      <c r="V103" t="s">
        <v>448</v>
      </c>
      <c r="W103" t="s">
        <v>540</v>
      </c>
      <c r="X103" s="8">
        <f>IF(ISNUMBER(MATCH(fields[argot_field],issuesfield[field],0)),COUNTIF(issuesfield[field],fields[argot_field]),0)</f>
        <v>0</v>
      </c>
      <c r="Y103">
        <f>IF(ISNUMBER(MATCH(fields[argot_field],mappings[field],0)),COUNTIF(mappings[field],fields[argot_field]),0)</f>
        <v>4</v>
      </c>
      <c r="Z103" t="s">
        <v>2</v>
      </c>
      <c r="AA103" t="s">
        <v>6</v>
      </c>
    </row>
    <row r="104" spans="1:27" x14ac:dyDescent="0.25">
      <c r="A104" t="s">
        <v>974</v>
      </c>
      <c r="B104" t="s">
        <v>808</v>
      </c>
      <c r="C104" t="s">
        <v>6</v>
      </c>
      <c r="D104" t="s">
        <v>6</v>
      </c>
      <c r="E104" t="s">
        <v>63</v>
      </c>
      <c r="F104" t="s">
        <v>2</v>
      </c>
      <c r="G104" t="s">
        <v>2</v>
      </c>
      <c r="H104" t="s">
        <v>40</v>
      </c>
      <c r="I104" t="s">
        <v>311</v>
      </c>
      <c r="J104" t="s">
        <v>40</v>
      </c>
      <c r="K104" t="s">
        <v>40</v>
      </c>
      <c r="L104" t="s">
        <v>40</v>
      </c>
      <c r="M104" t="s">
        <v>40</v>
      </c>
      <c r="N104" t="s">
        <v>976</v>
      </c>
      <c r="O104" t="s">
        <v>6</v>
      </c>
      <c r="P104" t="s">
        <v>977</v>
      </c>
      <c r="Q104" t="s">
        <v>40</v>
      </c>
      <c r="R104" t="s">
        <v>40</v>
      </c>
      <c r="S104" t="s">
        <v>442</v>
      </c>
      <c r="T104" t="s">
        <v>374</v>
      </c>
      <c r="U104" t="s">
        <v>374</v>
      </c>
      <c r="V104" t="s">
        <v>448</v>
      </c>
      <c r="W104" t="s">
        <v>540</v>
      </c>
      <c r="X104" s="8">
        <f>IF(ISNUMBER(MATCH(fields[argot_field],issuesfield[field],0)),COUNTIF(issuesfield[field],fields[argot_field]),0)</f>
        <v>0</v>
      </c>
      <c r="Y104">
        <f>IF(ISNUMBER(MATCH(fields[argot_field],mappings[field],0)),COUNTIF(mappings[field],fields[argot_field]),0)</f>
        <v>1</v>
      </c>
    </row>
    <row r="105" spans="1:27" ht="15.75" customHeight="1" x14ac:dyDescent="0.25">
      <c r="A105" t="s">
        <v>872</v>
      </c>
      <c r="B105" t="s">
        <v>808</v>
      </c>
      <c r="C105" t="s">
        <v>6</v>
      </c>
      <c r="D105" t="s">
        <v>6</v>
      </c>
      <c r="E105" t="s">
        <v>63</v>
      </c>
      <c r="F105" t="s">
        <v>2</v>
      </c>
      <c r="G105" t="s">
        <v>2</v>
      </c>
      <c r="H105" t="s">
        <v>40</v>
      </c>
      <c r="I105" t="s">
        <v>311</v>
      </c>
      <c r="J105" t="s">
        <v>40</v>
      </c>
      <c r="K105" t="s">
        <v>3</v>
      </c>
      <c r="L105" t="s">
        <v>40</v>
      </c>
      <c r="M105" t="s">
        <v>40</v>
      </c>
      <c r="N105" t="s">
        <v>873</v>
      </c>
      <c r="O105" t="s">
        <v>40</v>
      </c>
      <c r="P105" t="s">
        <v>874</v>
      </c>
      <c r="Q105" t="s">
        <v>6</v>
      </c>
      <c r="R105" t="s">
        <v>40</v>
      </c>
      <c r="S105" t="s">
        <v>442</v>
      </c>
      <c r="T105" t="s">
        <v>374</v>
      </c>
      <c r="U105" t="s">
        <v>374</v>
      </c>
      <c r="V105" t="s">
        <v>448</v>
      </c>
      <c r="W105" t="s">
        <v>540</v>
      </c>
      <c r="X105" s="8">
        <f>IF(ISNUMBER(MATCH(fields[argot_field],issuesfield[field],0)),COUNTIF(issuesfield[field],fields[argot_field]),0)</f>
        <v>0</v>
      </c>
      <c r="Y105">
        <f>IF(ISNUMBER(MATCH(fields[argot_field],mappings[field],0)),COUNTIF(mappings[field],fields[argot_field]),0)</f>
        <v>1</v>
      </c>
      <c r="Z105" t="s">
        <v>2</v>
      </c>
      <c r="AA105" t="s">
        <v>2</v>
      </c>
    </row>
    <row r="106" spans="1:27" x14ac:dyDescent="0.25">
      <c r="A106" t="s">
        <v>837</v>
      </c>
      <c r="B106" t="s">
        <v>808</v>
      </c>
      <c r="C106" t="s">
        <v>6</v>
      </c>
      <c r="D106" t="s">
        <v>6</v>
      </c>
      <c r="E106" t="s">
        <v>63</v>
      </c>
      <c r="F106" t="s">
        <v>2</v>
      </c>
      <c r="G106" t="s">
        <v>2</v>
      </c>
      <c r="H106" t="s">
        <v>40</v>
      </c>
      <c r="I106" t="s">
        <v>311</v>
      </c>
      <c r="J106" t="s">
        <v>40</v>
      </c>
      <c r="K106" t="s">
        <v>3</v>
      </c>
      <c r="L106" t="s">
        <v>40</v>
      </c>
      <c r="M106" t="s">
        <v>40</v>
      </c>
      <c r="N106" t="s">
        <v>838</v>
      </c>
      <c r="O106" t="s">
        <v>6</v>
      </c>
      <c r="P106" t="s">
        <v>839</v>
      </c>
      <c r="Q106" t="s">
        <v>840</v>
      </c>
      <c r="R106" t="s">
        <v>40</v>
      </c>
      <c r="S106" t="s">
        <v>841</v>
      </c>
      <c r="T106" t="s">
        <v>374</v>
      </c>
      <c r="U106" t="s">
        <v>374</v>
      </c>
      <c r="V106" t="s">
        <v>448</v>
      </c>
      <c r="W106" t="s">
        <v>842</v>
      </c>
      <c r="X106" s="8">
        <f>IF(ISNUMBER(MATCH(fields[argot_field],issuesfield[field],0)),COUNTIF(issuesfield[field],fields[argot_field]),0)</f>
        <v>0</v>
      </c>
      <c r="Y106">
        <f>IF(ISNUMBER(MATCH(fields[argot_field],mappings[field],0)),COUNTIF(mappings[field],fields[argot_field]),0)</f>
        <v>1</v>
      </c>
    </row>
    <row r="107" spans="1:27" x14ac:dyDescent="0.25">
      <c r="A107" t="s">
        <v>786</v>
      </c>
      <c r="B107" t="s">
        <v>63</v>
      </c>
      <c r="C107" t="s">
        <v>6</v>
      </c>
      <c r="D107" t="s">
        <v>6</v>
      </c>
      <c r="E107" t="s">
        <v>63</v>
      </c>
      <c r="F107" t="s">
        <v>2</v>
      </c>
      <c r="G107" t="s">
        <v>2</v>
      </c>
      <c r="H107" t="s">
        <v>40</v>
      </c>
      <c r="I107" t="s">
        <v>311</v>
      </c>
      <c r="J107" t="s">
        <v>40</v>
      </c>
      <c r="K107" t="s">
        <v>3</v>
      </c>
      <c r="L107" t="s">
        <v>40</v>
      </c>
      <c r="M107" t="s">
        <v>40</v>
      </c>
      <c r="N107" t="s">
        <v>40</v>
      </c>
      <c r="O107" t="s">
        <v>40</v>
      </c>
      <c r="P107" t="s">
        <v>787</v>
      </c>
      <c r="Q107" t="s">
        <v>6</v>
      </c>
      <c r="R107" t="s">
        <v>40</v>
      </c>
      <c r="S107" t="s">
        <v>788</v>
      </c>
      <c r="T107" t="s">
        <v>374</v>
      </c>
      <c r="U107" t="s">
        <v>374</v>
      </c>
      <c r="V107" t="s">
        <v>448</v>
      </c>
      <c r="W107" t="s">
        <v>540</v>
      </c>
      <c r="X107" s="8">
        <f>IF(ISNUMBER(MATCH(fields[argot_field],issuesfield[field],0)),COUNTIF(issuesfield[field],fields[argot_field]),0)</f>
        <v>0</v>
      </c>
      <c r="Y107">
        <f>IF(ISNUMBER(MATCH(fields[argot_field],mappings[field],0)),COUNTIF(mappings[field],fields[argot_field]),0)</f>
        <v>0</v>
      </c>
      <c r="Z107" t="s">
        <v>2</v>
      </c>
      <c r="AA107" t="s">
        <v>2</v>
      </c>
    </row>
    <row r="108" spans="1:27" x14ac:dyDescent="0.25">
      <c r="A108" t="s">
        <v>793</v>
      </c>
      <c r="B108" t="s">
        <v>63</v>
      </c>
      <c r="C108" t="s">
        <v>6</v>
      </c>
      <c r="D108" t="s">
        <v>6</v>
      </c>
      <c r="E108" t="s">
        <v>63</v>
      </c>
      <c r="F108" t="s">
        <v>2</v>
      </c>
      <c r="G108" t="s">
        <v>2</v>
      </c>
      <c r="H108" t="s">
        <v>786</v>
      </c>
      <c r="I108" t="s">
        <v>312</v>
      </c>
      <c r="J108" t="s">
        <v>40</v>
      </c>
      <c r="K108" t="s">
        <v>40</v>
      </c>
      <c r="L108" t="s">
        <v>40</v>
      </c>
      <c r="M108" t="s">
        <v>40</v>
      </c>
      <c r="N108" t="s">
        <v>790</v>
      </c>
      <c r="O108" t="s">
        <v>40</v>
      </c>
      <c r="P108" t="s">
        <v>795</v>
      </c>
      <c r="Q108" t="s">
        <v>6</v>
      </c>
      <c r="R108" t="s">
        <v>40</v>
      </c>
      <c r="S108" t="s">
        <v>40</v>
      </c>
      <c r="T108" t="s">
        <v>374</v>
      </c>
      <c r="U108" t="s">
        <v>374</v>
      </c>
      <c r="V108" t="s">
        <v>448</v>
      </c>
      <c r="W108" t="s">
        <v>540</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789</v>
      </c>
      <c r="B109" t="s">
        <v>63</v>
      </c>
      <c r="C109" t="s">
        <v>6</v>
      </c>
      <c r="D109" t="s">
        <v>6</v>
      </c>
      <c r="E109" t="s">
        <v>63</v>
      </c>
      <c r="F109" t="s">
        <v>2</v>
      </c>
      <c r="G109" t="s">
        <v>2</v>
      </c>
      <c r="H109" t="s">
        <v>786</v>
      </c>
      <c r="I109" t="s">
        <v>313</v>
      </c>
      <c r="J109" t="s">
        <v>461</v>
      </c>
      <c r="K109" t="s">
        <v>40</v>
      </c>
      <c r="L109" t="s">
        <v>40</v>
      </c>
      <c r="M109" t="s">
        <v>40</v>
      </c>
      <c r="N109" t="s">
        <v>790</v>
      </c>
      <c r="O109" t="s">
        <v>40</v>
      </c>
      <c r="P109" t="s">
        <v>794</v>
      </c>
      <c r="Q109" t="s">
        <v>6</v>
      </c>
      <c r="R109" t="s">
        <v>40</v>
      </c>
      <c r="S109" t="s">
        <v>40</v>
      </c>
      <c r="T109" t="s">
        <v>374</v>
      </c>
      <c r="U109" t="s">
        <v>374</v>
      </c>
      <c r="V109" t="s">
        <v>448</v>
      </c>
      <c r="W109" t="s">
        <v>540</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797</v>
      </c>
      <c r="B110" t="s">
        <v>808</v>
      </c>
      <c r="C110" t="s">
        <v>6</v>
      </c>
      <c r="D110" t="s">
        <v>6</v>
      </c>
      <c r="E110" t="s">
        <v>63</v>
      </c>
      <c r="F110" t="s">
        <v>2</v>
      </c>
      <c r="G110" t="s">
        <v>2</v>
      </c>
      <c r="H110" t="s">
        <v>40</v>
      </c>
      <c r="I110" t="s">
        <v>311</v>
      </c>
      <c r="J110" t="s">
        <v>461</v>
      </c>
      <c r="K110" t="s">
        <v>3</v>
      </c>
      <c r="L110" t="s">
        <v>40</v>
      </c>
      <c r="M110" t="s">
        <v>40</v>
      </c>
      <c r="N110" t="s">
        <v>798</v>
      </c>
      <c r="O110" t="s">
        <v>40</v>
      </c>
      <c r="P110" t="s">
        <v>799</v>
      </c>
      <c r="Q110" t="s">
        <v>6</v>
      </c>
      <c r="R110" t="s">
        <v>40</v>
      </c>
      <c r="S110" t="s">
        <v>800</v>
      </c>
      <c r="T110" t="s">
        <v>374</v>
      </c>
      <c r="U110" t="s">
        <v>374</v>
      </c>
      <c r="V110" t="s">
        <v>448</v>
      </c>
      <c r="W110" t="s">
        <v>540</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875</v>
      </c>
      <c r="B111" t="s">
        <v>63</v>
      </c>
      <c r="C111" t="s">
        <v>6</v>
      </c>
      <c r="D111" t="s">
        <v>6</v>
      </c>
      <c r="E111" t="s">
        <v>63</v>
      </c>
      <c r="F111" t="s">
        <v>2</v>
      </c>
      <c r="G111" t="s">
        <v>2</v>
      </c>
      <c r="H111" t="s">
        <v>40</v>
      </c>
      <c r="I111" t="s">
        <v>311</v>
      </c>
      <c r="J111" t="s">
        <v>40</v>
      </c>
      <c r="K111" t="s">
        <v>3</v>
      </c>
      <c r="L111" t="s">
        <v>40</v>
      </c>
      <c r="M111" t="s">
        <v>40</v>
      </c>
      <c r="N111" t="s">
        <v>40</v>
      </c>
      <c r="O111" t="s">
        <v>6</v>
      </c>
      <c r="P111" t="s">
        <v>651</v>
      </c>
      <c r="Q111" t="s">
        <v>6</v>
      </c>
      <c r="R111" t="s">
        <v>40</v>
      </c>
      <c r="S111" t="s">
        <v>652</v>
      </c>
      <c r="T111" t="s">
        <v>374</v>
      </c>
      <c r="U111" t="s">
        <v>374</v>
      </c>
      <c r="V111" t="s">
        <v>448</v>
      </c>
      <c r="W111" t="s">
        <v>540</v>
      </c>
      <c r="X111" s="8">
        <f>IF(ISNUMBER(MATCH(fields[argot_field],issuesfield[field],0)),COUNTIF(issuesfield[field],fields[argot_field]),0)</f>
        <v>0</v>
      </c>
      <c r="Y111">
        <f>IF(ISNUMBER(MATCH(fields[argot_field],mappings[field],0)),COUNTIF(mappings[field],fields[argot_field]),0)</f>
        <v>0</v>
      </c>
    </row>
    <row r="112" spans="1:27" x14ac:dyDescent="0.25">
      <c r="A112" t="s">
        <v>889</v>
      </c>
      <c r="B112" t="s">
        <v>63</v>
      </c>
      <c r="C112" t="s">
        <v>6</v>
      </c>
      <c r="D112" t="s">
        <v>6</v>
      </c>
      <c r="E112" t="s">
        <v>63</v>
      </c>
      <c r="F112" t="s">
        <v>2</v>
      </c>
      <c r="G112" t="s">
        <v>2</v>
      </c>
      <c r="H112" t="s">
        <v>875</v>
      </c>
      <c r="I112" t="s">
        <v>312</v>
      </c>
      <c r="J112" t="s">
        <v>526</v>
      </c>
      <c r="K112" t="s">
        <v>40</v>
      </c>
      <c r="L112" t="s">
        <v>40</v>
      </c>
      <c r="M112" t="s">
        <v>40</v>
      </c>
      <c r="N112" t="s">
        <v>40</v>
      </c>
      <c r="O112" t="s">
        <v>6</v>
      </c>
      <c r="P112" t="s">
        <v>765</v>
      </c>
      <c r="Q112" t="s">
        <v>40</v>
      </c>
      <c r="R112" t="s">
        <v>40</v>
      </c>
      <c r="S112" t="s">
        <v>40</v>
      </c>
      <c r="T112" t="s">
        <v>374</v>
      </c>
      <c r="U112" t="s">
        <v>374</v>
      </c>
      <c r="V112" t="s">
        <v>448</v>
      </c>
      <c r="W112" t="s">
        <v>540</v>
      </c>
      <c r="X112" s="8">
        <f>IF(ISNUMBER(MATCH(fields[argot_field],issuesfield[field],0)),COUNTIF(issuesfield[field],fields[argot_field]),0)</f>
        <v>0</v>
      </c>
      <c r="Y112">
        <f>IF(ISNUMBER(MATCH(fields[argot_field],mappings[field],0)),COUNTIF(mappings[field],fields[argot_field]),0)</f>
        <v>4</v>
      </c>
    </row>
    <row r="113" spans="1:27" x14ac:dyDescent="0.25">
      <c r="A113" t="s">
        <v>878</v>
      </c>
      <c r="B113" t="s">
        <v>63</v>
      </c>
      <c r="C113" t="s">
        <v>6</v>
      </c>
      <c r="D113" t="s">
        <v>6</v>
      </c>
      <c r="E113" t="s">
        <v>63</v>
      </c>
      <c r="F113" t="s">
        <v>2</v>
      </c>
      <c r="G113" t="s">
        <v>2</v>
      </c>
      <c r="H113" t="s">
        <v>875</v>
      </c>
      <c r="I113" t="s">
        <v>312</v>
      </c>
      <c r="J113" t="s">
        <v>441</v>
      </c>
      <c r="K113" t="s">
        <v>40</v>
      </c>
      <c r="L113" t="s">
        <v>40</v>
      </c>
      <c r="M113" t="s">
        <v>40</v>
      </c>
      <c r="N113" t="s">
        <v>40</v>
      </c>
      <c r="O113" t="s">
        <v>6</v>
      </c>
      <c r="P113" t="s">
        <v>880</v>
      </c>
      <c r="Q113" t="s">
        <v>40</v>
      </c>
      <c r="R113" t="s">
        <v>466</v>
      </c>
      <c r="S113" t="s">
        <v>40</v>
      </c>
      <c r="T113" t="s">
        <v>374</v>
      </c>
      <c r="U113" t="s">
        <v>374</v>
      </c>
      <c r="V113" t="s">
        <v>448</v>
      </c>
      <c r="W113" t="s">
        <v>540</v>
      </c>
      <c r="X113" s="8">
        <f>IF(ISNUMBER(MATCH(fields[argot_field],issuesfield[field],0)),COUNTIF(issuesfield[field],fields[argot_field]),0)</f>
        <v>0</v>
      </c>
      <c r="Y113">
        <f>IF(ISNUMBER(MATCH(fields[argot_field],mappings[field],0)),COUNTIF(mappings[field],fields[argot_field]),0)</f>
        <v>1</v>
      </c>
    </row>
    <row r="114" spans="1:27" x14ac:dyDescent="0.25">
      <c r="A114" t="s">
        <v>879</v>
      </c>
      <c r="B114" t="s">
        <v>63</v>
      </c>
      <c r="C114" t="s">
        <v>6</v>
      </c>
      <c r="D114" t="s">
        <v>6</v>
      </c>
      <c r="E114" t="s">
        <v>63</v>
      </c>
      <c r="F114" t="s">
        <v>2</v>
      </c>
      <c r="G114" t="s">
        <v>2</v>
      </c>
      <c r="H114" t="s">
        <v>875</v>
      </c>
      <c r="I114" t="s">
        <v>312</v>
      </c>
      <c r="J114" t="s">
        <v>526</v>
      </c>
      <c r="K114" t="s">
        <v>40</v>
      </c>
      <c r="L114" t="s">
        <v>40</v>
      </c>
      <c r="M114" t="s">
        <v>40</v>
      </c>
      <c r="N114" t="s">
        <v>649</v>
      </c>
      <c r="O114" t="s">
        <v>6</v>
      </c>
      <c r="P114" t="s">
        <v>814</v>
      </c>
      <c r="Q114" t="s">
        <v>40</v>
      </c>
      <c r="R114" t="s">
        <v>40</v>
      </c>
      <c r="S114" t="s">
        <v>40</v>
      </c>
      <c r="T114" t="s">
        <v>374</v>
      </c>
      <c r="U114" t="s">
        <v>374</v>
      </c>
      <c r="V114" t="s">
        <v>448</v>
      </c>
      <c r="W114" t="s">
        <v>540</v>
      </c>
      <c r="X114" s="8">
        <f>IF(ISNUMBER(MATCH(fields[argot_field],issuesfield[field],0)),COUNTIF(issuesfield[field],fields[argot_field]),0)</f>
        <v>0</v>
      </c>
      <c r="Y114">
        <f>IF(ISNUMBER(MATCH(fields[argot_field],mappings[field],0)),COUNTIF(mappings[field],fields[argot_field]),0)</f>
        <v>8</v>
      </c>
    </row>
    <row r="115" spans="1:27" x14ac:dyDescent="0.25">
      <c r="A115" t="s">
        <v>876</v>
      </c>
      <c r="B115" t="s">
        <v>63</v>
      </c>
      <c r="C115" t="s">
        <v>6</v>
      </c>
      <c r="D115" t="s">
        <v>6</v>
      </c>
      <c r="E115" t="s">
        <v>63</v>
      </c>
      <c r="F115" t="s">
        <v>2</v>
      </c>
      <c r="G115" t="s">
        <v>2</v>
      </c>
      <c r="H115" t="s">
        <v>875</v>
      </c>
      <c r="I115" t="s">
        <v>313</v>
      </c>
      <c r="J115" t="s">
        <v>40</v>
      </c>
      <c r="K115" t="s">
        <v>40</v>
      </c>
      <c r="L115" t="s">
        <v>40</v>
      </c>
      <c r="M115" t="s">
        <v>40</v>
      </c>
      <c r="N115" t="s">
        <v>649</v>
      </c>
      <c r="O115" t="s">
        <v>6</v>
      </c>
      <c r="P115" t="s">
        <v>877</v>
      </c>
      <c r="Q115" t="s">
        <v>40</v>
      </c>
      <c r="R115" t="s">
        <v>40</v>
      </c>
      <c r="S115" t="s">
        <v>40</v>
      </c>
      <c r="T115" t="s">
        <v>374</v>
      </c>
      <c r="U115" t="s">
        <v>374</v>
      </c>
      <c r="V115" t="s">
        <v>448</v>
      </c>
      <c r="W115" t="s">
        <v>540</v>
      </c>
      <c r="X115" s="8">
        <f>IF(ISNUMBER(MATCH(fields[argot_field],issuesfield[field],0)),COUNTIF(issuesfield[field],fields[argot_field]),0)</f>
        <v>0</v>
      </c>
      <c r="Y115">
        <f>IF(ISNUMBER(MATCH(fields[argot_field],mappings[field],0)),COUNTIF(mappings[field],fields[argot_field]),0)</f>
        <v>3</v>
      </c>
    </row>
    <row r="116" spans="1:27" x14ac:dyDescent="0.25">
      <c r="A116" t="s">
        <v>805</v>
      </c>
      <c r="B116" t="s">
        <v>808</v>
      </c>
      <c r="C116" t="s">
        <v>6</v>
      </c>
      <c r="D116" t="s">
        <v>6</v>
      </c>
      <c r="E116" t="s">
        <v>63</v>
      </c>
      <c r="F116" t="s">
        <v>2</v>
      </c>
      <c r="G116" t="s">
        <v>2</v>
      </c>
      <c r="H116" t="s">
        <v>40</v>
      </c>
      <c r="I116" t="s">
        <v>311</v>
      </c>
      <c r="J116" t="s">
        <v>526</v>
      </c>
      <c r="K116" t="s">
        <v>3</v>
      </c>
      <c r="L116" t="s">
        <v>40</v>
      </c>
      <c r="M116" t="s">
        <v>40</v>
      </c>
      <c r="N116" t="s">
        <v>809</v>
      </c>
      <c r="O116" t="s">
        <v>40</v>
      </c>
      <c r="P116" t="s">
        <v>806</v>
      </c>
      <c r="Q116" t="s">
        <v>6</v>
      </c>
      <c r="R116" t="s">
        <v>40</v>
      </c>
      <c r="S116" t="s">
        <v>40</v>
      </c>
      <c r="T116" t="s">
        <v>374</v>
      </c>
      <c r="U116" t="s">
        <v>374</v>
      </c>
      <c r="V116" t="s">
        <v>448</v>
      </c>
      <c r="W116" t="s">
        <v>540</v>
      </c>
      <c r="X116" s="8">
        <f>IF(ISNUMBER(MATCH(fields[argot_field],issuesfield[field],0)),COUNTIF(issuesfield[field],fields[argot_field]),0)</f>
        <v>0</v>
      </c>
      <c r="Y116">
        <f>IF(ISNUMBER(MATCH(fields[argot_field],mappings[field],0)),COUNTIF(mappings[field],fields[argot_field]),0)</f>
        <v>1</v>
      </c>
      <c r="Z116" t="s">
        <v>2</v>
      </c>
      <c r="AA116" t="s">
        <v>2</v>
      </c>
    </row>
    <row r="117" spans="1:27" x14ac:dyDescent="0.25">
      <c r="A117" t="s">
        <v>802</v>
      </c>
      <c r="B117" t="s">
        <v>808</v>
      </c>
      <c r="C117" t="s">
        <v>6</v>
      </c>
      <c r="D117" t="s">
        <v>6</v>
      </c>
      <c r="E117" t="s">
        <v>63</v>
      </c>
      <c r="F117" t="s">
        <v>2</v>
      </c>
      <c r="G117" t="s">
        <v>2</v>
      </c>
      <c r="H117" t="s">
        <v>40</v>
      </c>
      <c r="I117" t="s">
        <v>311</v>
      </c>
      <c r="J117" t="s">
        <v>526</v>
      </c>
      <c r="K117" t="s">
        <v>3</v>
      </c>
      <c r="L117" t="s">
        <v>40</v>
      </c>
      <c r="M117" t="s">
        <v>40</v>
      </c>
      <c r="N117" t="s">
        <v>803</v>
      </c>
      <c r="O117" t="s">
        <v>40</v>
      </c>
      <c r="P117" t="s">
        <v>804</v>
      </c>
      <c r="Q117" t="s">
        <v>6</v>
      </c>
      <c r="R117" t="s">
        <v>40</v>
      </c>
      <c r="S117" t="s">
        <v>40</v>
      </c>
      <c r="T117" t="s">
        <v>374</v>
      </c>
      <c r="U117" t="s">
        <v>374</v>
      </c>
      <c r="V117" t="s">
        <v>448</v>
      </c>
      <c r="W117" t="s">
        <v>540</v>
      </c>
      <c r="X117" s="8">
        <f>IF(ISNUMBER(MATCH(fields[argot_field],issuesfield[field],0)),COUNTIF(issuesfield[field],fields[argot_field]),0)</f>
        <v>0</v>
      </c>
      <c r="Y117">
        <f>IF(ISNUMBER(MATCH(fields[argot_field],mappings[field],0)),COUNTIF(mappings[field],fields[argot_field]),0)</f>
        <v>1</v>
      </c>
      <c r="Z117" t="s">
        <v>2</v>
      </c>
      <c r="AA117" t="s">
        <v>2</v>
      </c>
    </row>
    <row r="118" spans="1:27" x14ac:dyDescent="0.25">
      <c r="A118" t="s">
        <v>931</v>
      </c>
      <c r="B118" t="s">
        <v>63</v>
      </c>
      <c r="C118" t="s">
        <v>6</v>
      </c>
      <c r="D118" t="s">
        <v>6</v>
      </c>
      <c r="E118" t="s">
        <v>63</v>
      </c>
      <c r="F118" t="s">
        <v>2</v>
      </c>
      <c r="G118" t="s">
        <v>2</v>
      </c>
      <c r="H118" t="s">
        <v>2</v>
      </c>
      <c r="I118" t="s">
        <v>311</v>
      </c>
      <c r="J118" t="s">
        <v>40</v>
      </c>
      <c r="K118" t="s">
        <v>3</v>
      </c>
      <c r="L118" t="s">
        <v>40</v>
      </c>
      <c r="M118" t="s">
        <v>40</v>
      </c>
      <c r="N118" t="s">
        <v>627</v>
      </c>
      <c r="O118" t="s">
        <v>6</v>
      </c>
      <c r="P118" t="s">
        <v>936</v>
      </c>
      <c r="Q118" t="s">
        <v>40</v>
      </c>
      <c r="R118" t="s">
        <v>40</v>
      </c>
      <c r="S118" t="s">
        <v>442</v>
      </c>
      <c r="T118" t="s">
        <v>374</v>
      </c>
      <c r="U118" t="s">
        <v>374</v>
      </c>
      <c r="V118" t="s">
        <v>448</v>
      </c>
      <c r="W118" t="s">
        <v>540</v>
      </c>
      <c r="X118" s="8">
        <f>IF(ISNUMBER(MATCH(fields[argot_field],issuesfield[field],0)),COUNTIF(issuesfield[field],fields[argot_field]),0)</f>
        <v>0</v>
      </c>
      <c r="Y118">
        <f>IF(ISNUMBER(MATCH(fields[argot_field],mappings[field],0)),COUNTIF(mappings[field],fields[argot_field]),0)</f>
        <v>0</v>
      </c>
      <c r="Z118" t="s">
        <v>2</v>
      </c>
      <c r="AA118" t="s">
        <v>6</v>
      </c>
    </row>
    <row r="119" spans="1:27" x14ac:dyDescent="0.25">
      <c r="A119" t="s">
        <v>932</v>
      </c>
      <c r="B119" t="s">
        <v>63</v>
      </c>
      <c r="C119" t="s">
        <v>6</v>
      </c>
      <c r="D119" t="s">
        <v>6</v>
      </c>
      <c r="E119" t="s">
        <v>63</v>
      </c>
      <c r="F119" t="s">
        <v>2</v>
      </c>
      <c r="G119" t="s">
        <v>2</v>
      </c>
      <c r="H119" t="s">
        <v>931</v>
      </c>
      <c r="I119" t="s">
        <v>312</v>
      </c>
      <c r="J119" t="s">
        <v>526</v>
      </c>
      <c r="K119" t="s">
        <v>40</v>
      </c>
      <c r="L119" t="s">
        <v>40</v>
      </c>
      <c r="M119" t="s">
        <v>40</v>
      </c>
      <c r="N119" t="s">
        <v>40</v>
      </c>
      <c r="O119" t="s">
        <v>6</v>
      </c>
      <c r="P119" t="s">
        <v>765</v>
      </c>
      <c r="Q119" t="s">
        <v>40</v>
      </c>
      <c r="R119" t="s">
        <v>40</v>
      </c>
      <c r="S119" t="s">
        <v>40</v>
      </c>
      <c r="T119" t="s">
        <v>374</v>
      </c>
      <c r="U119" t="s">
        <v>374</v>
      </c>
      <c r="V119" t="s">
        <v>448</v>
      </c>
      <c r="W119" t="s">
        <v>540</v>
      </c>
      <c r="X119" s="8">
        <f>IF(ISNUMBER(MATCH(fields[argot_field],issuesfield[field],0)),COUNTIF(issuesfield[field],fields[argot_field]),0)</f>
        <v>0</v>
      </c>
      <c r="Y119">
        <f>IF(ISNUMBER(MATCH(fields[argot_field],mappings[field],0)),COUNTIF(mappings[field],fields[argot_field]),0)</f>
        <v>3</v>
      </c>
    </row>
    <row r="120" spans="1:27" x14ac:dyDescent="0.25">
      <c r="A120" t="s">
        <v>933</v>
      </c>
      <c r="B120" t="s">
        <v>63</v>
      </c>
      <c r="C120" t="s">
        <v>6</v>
      </c>
      <c r="D120" t="s">
        <v>6</v>
      </c>
      <c r="E120" t="s">
        <v>63</v>
      </c>
      <c r="F120" t="s">
        <v>2</v>
      </c>
      <c r="G120" t="s">
        <v>2</v>
      </c>
      <c r="H120" t="s">
        <v>931</v>
      </c>
      <c r="I120" t="s">
        <v>312</v>
      </c>
      <c r="J120" t="s">
        <v>441</v>
      </c>
      <c r="K120" t="s">
        <v>40</v>
      </c>
      <c r="L120" t="s">
        <v>40</v>
      </c>
      <c r="M120" t="s">
        <v>40</v>
      </c>
      <c r="N120" t="s">
        <v>40</v>
      </c>
      <c r="O120" t="s">
        <v>6</v>
      </c>
      <c r="P120" t="s">
        <v>767</v>
      </c>
      <c r="Q120" t="s">
        <v>40</v>
      </c>
      <c r="R120" t="s">
        <v>6</v>
      </c>
      <c r="S120" t="s">
        <v>446</v>
      </c>
      <c r="T120" t="s">
        <v>374</v>
      </c>
      <c r="U120" t="s">
        <v>374</v>
      </c>
      <c r="V120" t="s">
        <v>448</v>
      </c>
      <c r="W120" t="s">
        <v>540</v>
      </c>
      <c r="X120" s="8">
        <f>IF(ISNUMBER(MATCH(fields[argot_field],issuesfield[field],0)),COUNTIF(issuesfield[field],fields[argot_field]),0)</f>
        <v>0</v>
      </c>
      <c r="Y120">
        <f>IF(ISNUMBER(MATCH(fields[argot_field],mappings[field],0)),COUNTIF(mappings[field],fields[argot_field]),0)</f>
        <v>2</v>
      </c>
      <c r="Z120" t="s">
        <v>2</v>
      </c>
      <c r="AA120" t="s">
        <v>6</v>
      </c>
    </row>
    <row r="121" spans="1:27" x14ac:dyDescent="0.25">
      <c r="A121" t="s">
        <v>934</v>
      </c>
      <c r="B121" t="s">
        <v>63</v>
      </c>
      <c r="C121" t="s">
        <v>6</v>
      </c>
      <c r="D121" t="s">
        <v>6</v>
      </c>
      <c r="E121" t="s">
        <v>63</v>
      </c>
      <c r="F121" t="s">
        <v>2</v>
      </c>
      <c r="G121" t="s">
        <v>2</v>
      </c>
      <c r="H121" t="s">
        <v>931</v>
      </c>
      <c r="I121" t="s">
        <v>312</v>
      </c>
      <c r="J121" t="s">
        <v>526</v>
      </c>
      <c r="K121" t="s">
        <v>40</v>
      </c>
      <c r="L121" t="s">
        <v>40</v>
      </c>
      <c r="M121" t="s">
        <v>40</v>
      </c>
      <c r="N121" t="s">
        <v>937</v>
      </c>
      <c r="O121" t="s">
        <v>6</v>
      </c>
      <c r="P121" t="s">
        <v>449</v>
      </c>
      <c r="Q121" t="s">
        <v>40</v>
      </c>
      <c r="R121" t="s">
        <v>40</v>
      </c>
      <c r="S121" t="s">
        <v>442</v>
      </c>
      <c r="T121" t="s">
        <v>374</v>
      </c>
      <c r="U121" t="s">
        <v>374</v>
      </c>
      <c r="V121" t="s">
        <v>448</v>
      </c>
      <c r="W121" t="s">
        <v>540</v>
      </c>
      <c r="X121" s="8">
        <f>IF(ISNUMBER(MATCH(fields[argot_field],issuesfield[field],0)),COUNTIF(issuesfield[field],fields[argot_field]),0)</f>
        <v>0</v>
      </c>
      <c r="Y121">
        <f>IF(ISNUMBER(MATCH(fields[argot_field],mappings[field],0)),COUNTIF(mappings[field],fields[argot_field]),0)</f>
        <v>5</v>
      </c>
      <c r="Z121" t="s">
        <v>2</v>
      </c>
      <c r="AA121" t="s">
        <v>6</v>
      </c>
    </row>
    <row r="122" spans="1:27" x14ac:dyDescent="0.25">
      <c r="A122" t="s">
        <v>935</v>
      </c>
      <c r="B122" t="s">
        <v>63</v>
      </c>
      <c r="C122" t="s">
        <v>6</v>
      </c>
      <c r="D122" t="s">
        <v>6</v>
      </c>
      <c r="E122" t="s">
        <v>63</v>
      </c>
      <c r="F122" t="s">
        <v>2</v>
      </c>
      <c r="G122" t="s">
        <v>2</v>
      </c>
      <c r="H122" t="s">
        <v>931</v>
      </c>
      <c r="I122" t="s">
        <v>313</v>
      </c>
      <c r="J122" t="s">
        <v>526</v>
      </c>
      <c r="K122" t="s">
        <v>40</v>
      </c>
      <c r="L122" t="s">
        <v>40</v>
      </c>
      <c r="M122" t="s">
        <v>40</v>
      </c>
      <c r="N122" t="s">
        <v>937</v>
      </c>
      <c r="O122" t="s">
        <v>6</v>
      </c>
      <c r="P122" t="s">
        <v>766</v>
      </c>
      <c r="Q122" t="s">
        <v>40</v>
      </c>
      <c r="R122" t="s">
        <v>40</v>
      </c>
      <c r="S122" t="s">
        <v>442</v>
      </c>
      <c r="T122" t="s">
        <v>374</v>
      </c>
      <c r="U122" t="s">
        <v>374</v>
      </c>
      <c r="V122" t="s">
        <v>448</v>
      </c>
      <c r="W122" t="s">
        <v>540</v>
      </c>
      <c r="X122" s="8">
        <f>IF(ISNUMBER(MATCH(fields[argot_field],issuesfield[field],0)),COUNTIF(issuesfield[field],fields[argot_field]),0)</f>
        <v>0</v>
      </c>
      <c r="Y122">
        <f>IF(ISNUMBER(MATCH(fields[argot_field],mappings[field],0)),COUNTIF(mappings[field],fields[argot_field]),0)</f>
        <v>2</v>
      </c>
      <c r="Z122" t="s">
        <v>2</v>
      </c>
      <c r="AA122" t="s">
        <v>6</v>
      </c>
    </row>
    <row r="123" spans="1:27" x14ac:dyDescent="0.25">
      <c r="A123" t="s">
        <v>791</v>
      </c>
      <c r="B123" t="s">
        <v>808</v>
      </c>
      <c r="C123" t="s">
        <v>6</v>
      </c>
      <c r="D123" t="s">
        <v>6</v>
      </c>
      <c r="E123" t="s">
        <v>63</v>
      </c>
      <c r="F123" t="s">
        <v>2</v>
      </c>
      <c r="G123" t="s">
        <v>2</v>
      </c>
      <c r="H123" t="s">
        <v>40</v>
      </c>
      <c r="I123" t="s">
        <v>311</v>
      </c>
      <c r="J123" t="s">
        <v>441</v>
      </c>
      <c r="K123" t="s">
        <v>3</v>
      </c>
      <c r="L123" t="s">
        <v>40</v>
      </c>
      <c r="M123" t="s">
        <v>40</v>
      </c>
      <c r="N123" t="s">
        <v>784</v>
      </c>
      <c r="O123" t="s">
        <v>40</v>
      </c>
      <c r="P123" t="s">
        <v>868</v>
      </c>
      <c r="Q123" t="s">
        <v>6</v>
      </c>
      <c r="R123" t="s">
        <v>40</v>
      </c>
      <c r="S123" t="s">
        <v>801</v>
      </c>
      <c r="T123" t="s">
        <v>374</v>
      </c>
      <c r="U123" t="s">
        <v>374</v>
      </c>
      <c r="V123" t="s">
        <v>448</v>
      </c>
      <c r="W123" t="s">
        <v>540</v>
      </c>
      <c r="X123" s="8">
        <f>IF(ISNUMBER(MATCH(fields[argot_field],issuesfield[field],0)),COUNTIF(issuesfield[field],fields[argot_field]),0)</f>
        <v>0</v>
      </c>
      <c r="Y123">
        <f>IF(ISNUMBER(MATCH(fields[argot_field],mappings[field],0)),COUNTIF(mappings[field],fields[argot_field]),0)</f>
        <v>2</v>
      </c>
      <c r="Z123" t="s">
        <v>2</v>
      </c>
      <c r="AA123" t="s">
        <v>2</v>
      </c>
    </row>
    <row r="124" spans="1:27" x14ac:dyDescent="0.25">
      <c r="A124" t="s">
        <v>1303</v>
      </c>
      <c r="B124" t="s">
        <v>808</v>
      </c>
      <c r="C124" t="s">
        <v>6</v>
      </c>
      <c r="D124" t="s">
        <v>6</v>
      </c>
      <c r="E124" t="s">
        <v>63</v>
      </c>
      <c r="F124" t="s">
        <v>2</v>
      </c>
      <c r="G124" t="s">
        <v>2</v>
      </c>
      <c r="H124" t="s">
        <v>40</v>
      </c>
      <c r="I124" t="s">
        <v>311</v>
      </c>
      <c r="J124" t="s">
        <v>40</v>
      </c>
      <c r="K124" t="s">
        <v>3</v>
      </c>
      <c r="L124" t="s">
        <v>40</v>
      </c>
      <c r="M124" t="s">
        <v>40</v>
      </c>
      <c r="N124" t="s">
        <v>627</v>
      </c>
      <c r="O124" t="s">
        <v>40</v>
      </c>
      <c r="P124" t="s">
        <v>1304</v>
      </c>
      <c r="Q124" t="s">
        <v>6</v>
      </c>
      <c r="R124" t="s">
        <v>40</v>
      </c>
      <c r="S124" t="s">
        <v>1305</v>
      </c>
      <c r="T124" t="s">
        <v>374</v>
      </c>
      <c r="U124" t="s">
        <v>374</v>
      </c>
      <c r="V124" t="s">
        <v>448</v>
      </c>
      <c r="W124" t="s">
        <v>1306</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354</v>
      </c>
      <c r="B125" t="s">
        <v>6</v>
      </c>
      <c r="C125" s="20" t="s">
        <v>480</v>
      </c>
      <c r="D125" s="20" t="s">
        <v>481</v>
      </c>
      <c r="E125" t="s">
        <v>63</v>
      </c>
      <c r="F125" t="s">
        <v>2</v>
      </c>
      <c r="G125" t="s">
        <v>2</v>
      </c>
      <c r="H125" t="s">
        <v>40</v>
      </c>
      <c r="I125" t="s">
        <v>311</v>
      </c>
      <c r="J125" t="s">
        <v>441</v>
      </c>
      <c r="K125" t="s">
        <v>3</v>
      </c>
      <c r="L125" t="s">
        <v>40</v>
      </c>
      <c r="M125" t="s">
        <v>40</v>
      </c>
      <c r="N125" t="s">
        <v>483</v>
      </c>
      <c r="O125" t="s">
        <v>631</v>
      </c>
      <c r="P125" t="s">
        <v>482</v>
      </c>
      <c r="Q125" t="s">
        <v>6</v>
      </c>
      <c r="R125" t="s">
        <v>6</v>
      </c>
      <c r="S125" t="s">
        <v>483</v>
      </c>
      <c r="T125" t="s">
        <v>40</v>
      </c>
      <c r="U125" t="s">
        <v>40</v>
      </c>
      <c r="V125" t="s">
        <v>448</v>
      </c>
      <c r="W125" t="s">
        <v>484</v>
      </c>
      <c r="X125" s="8">
        <f>IF(ISNUMBER(MATCH(fields[argot_field],issuesfield[field],0)),COUNTIF(issuesfield[field],fields[argot_field]),0)</f>
        <v>1</v>
      </c>
      <c r="Y125">
        <f>IF(ISNUMBER(MATCH(fields[argot_field],mappings[field],0)),COUNTIF(mappings[field],fields[argot_field]),0)</f>
        <v>1</v>
      </c>
      <c r="Z125" t="s">
        <v>3</v>
      </c>
      <c r="AA125" t="s">
        <v>6</v>
      </c>
    </row>
    <row r="126" spans="1:27" x14ac:dyDescent="0.25">
      <c r="A126" t="s">
        <v>928</v>
      </c>
      <c r="B126" t="s">
        <v>808</v>
      </c>
      <c r="C126" t="s">
        <v>6</v>
      </c>
      <c r="D126" t="s">
        <v>6</v>
      </c>
      <c r="E126" t="s">
        <v>63</v>
      </c>
      <c r="F126" t="s">
        <v>2</v>
      </c>
      <c r="G126" t="s">
        <v>2</v>
      </c>
      <c r="H126" t="s">
        <v>40</v>
      </c>
      <c r="I126" t="s">
        <v>311</v>
      </c>
      <c r="J126" t="s">
        <v>526</v>
      </c>
      <c r="K126" t="s">
        <v>3</v>
      </c>
      <c r="L126" t="s">
        <v>40</v>
      </c>
      <c r="M126" t="s">
        <v>40</v>
      </c>
      <c r="N126" t="s">
        <v>929</v>
      </c>
      <c r="O126" t="s">
        <v>40</v>
      </c>
      <c r="P126" t="s">
        <v>930</v>
      </c>
      <c r="Q126" t="s">
        <v>6</v>
      </c>
      <c r="R126" t="s">
        <v>40</v>
      </c>
      <c r="S126" t="s">
        <v>442</v>
      </c>
      <c r="T126" t="s">
        <v>374</v>
      </c>
      <c r="U126" t="s">
        <v>374</v>
      </c>
      <c r="V126" t="s">
        <v>448</v>
      </c>
      <c r="W126" t="s">
        <v>540</v>
      </c>
      <c r="X126" s="8">
        <f>IF(ISNUMBER(MATCH(fields[argot_field],issuesfield[field],0)),COUNTIF(issuesfield[field],fields[argot_field]),0)</f>
        <v>0</v>
      </c>
      <c r="Y126">
        <f>IF(ISNUMBER(MATCH(fields[argot_field],mappings[field],0)),COUNTIF(mappings[field],fields[argot_field]),0)</f>
        <v>1</v>
      </c>
      <c r="Z126" t="s">
        <v>2</v>
      </c>
      <c r="AA126" t="s">
        <v>2</v>
      </c>
    </row>
    <row r="127" spans="1:27" x14ac:dyDescent="0.25">
      <c r="A127" t="s">
        <v>739</v>
      </c>
      <c r="B127" t="s">
        <v>808</v>
      </c>
      <c r="C127" t="s">
        <v>6</v>
      </c>
      <c r="D127" t="s">
        <v>6</v>
      </c>
      <c r="E127" t="s">
        <v>63</v>
      </c>
      <c r="F127" t="s">
        <v>3</v>
      </c>
      <c r="G127" t="s">
        <v>2</v>
      </c>
      <c r="H127" t="s">
        <v>40</v>
      </c>
      <c r="I127" t="s">
        <v>311</v>
      </c>
      <c r="J127" t="s">
        <v>40</v>
      </c>
      <c r="K127" t="s">
        <v>3</v>
      </c>
      <c r="L127" t="s">
        <v>40</v>
      </c>
      <c r="M127" t="s">
        <v>40</v>
      </c>
      <c r="N127" t="s">
        <v>740</v>
      </c>
      <c r="O127" t="s">
        <v>6</v>
      </c>
      <c r="P127" t="s">
        <v>741</v>
      </c>
      <c r="Q127" t="s">
        <v>6</v>
      </c>
      <c r="R127" t="s">
        <v>40</v>
      </c>
      <c r="S127" t="s">
        <v>742</v>
      </c>
      <c r="T127" t="s">
        <v>374</v>
      </c>
      <c r="U127" t="s">
        <v>374</v>
      </c>
      <c r="V127" t="s">
        <v>448</v>
      </c>
      <c r="W127" t="s">
        <v>540</v>
      </c>
      <c r="X127" s="8">
        <f>IF(ISNUMBER(MATCH(fields[argot_field],issuesfield[field],0)),COUNTIF(issuesfield[field],fields[argot_field]),0)</f>
        <v>0</v>
      </c>
      <c r="Y127">
        <f>IF(ISNUMBER(MATCH(fields[argot_field],mappings[field],0)),COUNTIF(mappings[field],fields[argot_field]),0)</f>
        <v>1</v>
      </c>
    </row>
    <row r="128" spans="1:27" x14ac:dyDescent="0.25">
      <c r="A128" t="s">
        <v>353</v>
      </c>
      <c r="B128" t="s">
        <v>6</v>
      </c>
      <c r="C128" s="20" t="s">
        <v>478</v>
      </c>
      <c r="D128" s="20" t="s">
        <v>479</v>
      </c>
      <c r="E128" t="s">
        <v>63</v>
      </c>
      <c r="F128" t="s">
        <v>2</v>
      </c>
      <c r="G128" t="s">
        <v>2</v>
      </c>
      <c r="H128" t="s">
        <v>40</v>
      </c>
      <c r="I128" t="s">
        <v>311</v>
      </c>
      <c r="J128" t="s">
        <v>441</v>
      </c>
      <c r="K128" t="s">
        <v>3</v>
      </c>
      <c r="L128" t="s">
        <v>40</v>
      </c>
      <c r="M128" t="s">
        <v>40</v>
      </c>
      <c r="N128" t="s">
        <v>633</v>
      </c>
      <c r="O128" t="s">
        <v>634</v>
      </c>
      <c r="P128" t="s">
        <v>472</v>
      </c>
      <c r="Q128" t="s">
        <v>6</v>
      </c>
      <c r="R128" t="s">
        <v>6</v>
      </c>
      <c r="S128" t="s">
        <v>473</v>
      </c>
      <c r="T128" t="s">
        <v>40</v>
      </c>
      <c r="U128" t="s">
        <v>40</v>
      </c>
      <c r="V128" t="s">
        <v>448</v>
      </c>
      <c r="W128" t="s">
        <v>474</v>
      </c>
      <c r="X128" s="8">
        <f>IF(ISNUMBER(MATCH(fields[argot_field],issuesfield[field],0)),COUNTIF(issuesfield[field],fields[argot_field]),0)</f>
        <v>0</v>
      </c>
      <c r="Y128">
        <f>IF(ISNUMBER(MATCH(fields[argot_field],mappings[field],0)),COUNTIF(mappings[field],fields[argot_field]),0)</f>
        <v>1</v>
      </c>
      <c r="Z128" t="s">
        <v>3</v>
      </c>
      <c r="AA128" t="s">
        <v>6</v>
      </c>
    </row>
    <row r="129" spans="1:27" x14ac:dyDescent="0.25">
      <c r="A129" t="s">
        <v>780</v>
      </c>
      <c r="B129" t="s">
        <v>808</v>
      </c>
      <c r="C129" s="20" t="s">
        <v>6</v>
      </c>
      <c r="D129" s="20" t="s">
        <v>6</v>
      </c>
      <c r="E129" t="s">
        <v>63</v>
      </c>
      <c r="F129" t="s">
        <v>2</v>
      </c>
      <c r="G129" t="s">
        <v>2</v>
      </c>
      <c r="H129" t="s">
        <v>40</v>
      </c>
      <c r="I129" t="s">
        <v>311</v>
      </c>
      <c r="J129" t="s">
        <v>441</v>
      </c>
      <c r="K129" t="s">
        <v>3</v>
      </c>
      <c r="L129" t="s">
        <v>40</v>
      </c>
      <c r="M129" t="s">
        <v>40</v>
      </c>
      <c r="N129" t="s">
        <v>80</v>
      </c>
      <c r="O129" t="s">
        <v>866</v>
      </c>
      <c r="P129" t="s">
        <v>781</v>
      </c>
      <c r="Q129" t="s">
        <v>6</v>
      </c>
      <c r="R129" t="s">
        <v>40</v>
      </c>
      <c r="S129" t="s">
        <v>446</v>
      </c>
      <c r="T129" t="s">
        <v>374</v>
      </c>
      <c r="U129" t="s">
        <v>374</v>
      </c>
      <c r="V129" t="s">
        <v>448</v>
      </c>
      <c r="W129" t="s">
        <v>540</v>
      </c>
      <c r="X129" s="8">
        <f>IF(ISNUMBER(MATCH(fields[argot_field],issuesfield[field],0)),COUNTIF(issuesfield[field],fields[argot_field]),0)</f>
        <v>0</v>
      </c>
      <c r="Y129">
        <f>IF(ISNUMBER(MATCH(fields[argot_field],mappings[field],0)),COUNTIF(mappings[field],fields[argot_field]),0)</f>
        <v>1</v>
      </c>
      <c r="Z129" t="s">
        <v>2</v>
      </c>
      <c r="AA129" t="s">
        <v>2</v>
      </c>
    </row>
    <row r="130" spans="1:27" x14ac:dyDescent="0.25">
      <c r="A130" t="s">
        <v>274</v>
      </c>
      <c r="B130" t="s">
        <v>6</v>
      </c>
      <c r="C130" t="s">
        <v>6</v>
      </c>
      <c r="D130" t="s">
        <v>6</v>
      </c>
      <c r="E130" t="s">
        <v>275</v>
      </c>
      <c r="F130" t="s">
        <v>2</v>
      </c>
      <c r="G130" t="s">
        <v>3</v>
      </c>
      <c r="H130" t="s">
        <v>40</v>
      </c>
      <c r="I130" t="s">
        <v>312</v>
      </c>
      <c r="J130" t="s">
        <v>40</v>
      </c>
      <c r="K130" t="s">
        <v>40</v>
      </c>
      <c r="L130" t="s">
        <v>40</v>
      </c>
      <c r="M130" t="s">
        <v>40</v>
      </c>
      <c r="N130" t="s">
        <v>40</v>
      </c>
      <c r="O130" t="s">
        <v>6</v>
      </c>
      <c r="P130" t="s">
        <v>337</v>
      </c>
      <c r="Q130" t="s">
        <v>6</v>
      </c>
      <c r="R130" t="s">
        <v>40</v>
      </c>
      <c r="S130" t="s">
        <v>40</v>
      </c>
      <c r="T130" t="s">
        <v>6</v>
      </c>
      <c r="U130" t="s">
        <v>40</v>
      </c>
      <c r="V130" t="s">
        <v>6</v>
      </c>
      <c r="W130" t="s">
        <v>6</v>
      </c>
      <c r="X130" s="8">
        <f>IF(ISNUMBER(MATCH(fields[argot_field],issuesfield[field],0)),COUNTIF(issuesfield[field],fields[argot_field]),0)</f>
        <v>0</v>
      </c>
      <c r="Y130">
        <f>IF(ISNUMBER(MATCH(fields[argot_field],mappings[field],0)),COUNTIF(mappings[field],fields[argot_field]),0)</f>
        <v>0</v>
      </c>
      <c r="Z130" t="s">
        <v>3</v>
      </c>
      <c r="AA130" t="s">
        <v>6</v>
      </c>
    </row>
    <row r="131" spans="1:27" x14ac:dyDescent="0.25">
      <c r="A131" t="s">
        <v>510</v>
      </c>
      <c r="B131" t="s">
        <v>6</v>
      </c>
      <c r="C131" t="s">
        <v>6</v>
      </c>
      <c r="D131" t="s">
        <v>6</v>
      </c>
      <c r="E131" t="s">
        <v>275</v>
      </c>
      <c r="F131" t="s">
        <v>2</v>
      </c>
      <c r="G131" t="s">
        <v>3</v>
      </c>
      <c r="H131" t="s">
        <v>274</v>
      </c>
      <c r="I131" t="s">
        <v>311</v>
      </c>
      <c r="J131" t="s">
        <v>463</v>
      </c>
      <c r="K131" t="s">
        <v>40</v>
      </c>
      <c r="L131" t="s">
        <v>40</v>
      </c>
      <c r="M131" t="s">
        <v>40</v>
      </c>
      <c r="N131" t="s">
        <v>40</v>
      </c>
      <c r="O131" t="s">
        <v>6</v>
      </c>
      <c r="P131" t="s">
        <v>279</v>
      </c>
      <c r="Q131" t="s">
        <v>280</v>
      </c>
      <c r="R131" t="s">
        <v>6</v>
      </c>
      <c r="S131" t="s">
        <v>40</v>
      </c>
      <c r="T131" t="s">
        <v>40</v>
      </c>
      <c r="U131" t="s">
        <v>281</v>
      </c>
      <c r="V131" t="s">
        <v>552</v>
      </c>
      <c r="W131" t="s">
        <v>6</v>
      </c>
      <c r="X131" s="8">
        <f>IF(ISNUMBER(MATCH(fields[argot_field],issuesfield[field],0)),COUNTIF(issuesfield[field],fields[argot_field]),0)</f>
        <v>0</v>
      </c>
      <c r="Y131">
        <f>IF(ISNUMBER(MATCH(fields[argot_field],mappings[field],0)),COUNTIF(mappings[field],fields[argot_field]),0)</f>
        <v>1</v>
      </c>
      <c r="Z131" t="s">
        <v>3</v>
      </c>
      <c r="AA131" t="s">
        <v>6</v>
      </c>
    </row>
    <row r="132" spans="1:27" x14ac:dyDescent="0.25">
      <c r="A132" t="s">
        <v>511</v>
      </c>
      <c r="B132" t="s">
        <v>6</v>
      </c>
      <c r="C132" t="s">
        <v>6</v>
      </c>
      <c r="D132" t="s">
        <v>6</v>
      </c>
      <c r="E132" t="s">
        <v>275</v>
      </c>
      <c r="F132" t="s">
        <v>2</v>
      </c>
      <c r="G132" t="s">
        <v>3</v>
      </c>
      <c r="H132" t="s">
        <v>274</v>
      </c>
      <c r="I132" t="s">
        <v>312</v>
      </c>
      <c r="J132" t="s">
        <v>463</v>
      </c>
      <c r="K132" t="s">
        <v>40</v>
      </c>
      <c r="L132" t="s">
        <v>40</v>
      </c>
      <c r="M132" t="s">
        <v>40</v>
      </c>
      <c r="N132" t="s">
        <v>635</v>
      </c>
      <c r="O132" t="s">
        <v>6</v>
      </c>
      <c r="P132" t="s">
        <v>276</v>
      </c>
      <c r="Q132" t="s">
        <v>6</v>
      </c>
      <c r="R132" t="s">
        <v>6</v>
      </c>
      <c r="S132" t="s">
        <v>277</v>
      </c>
      <c r="T132" t="s">
        <v>40</v>
      </c>
      <c r="U132" t="s">
        <v>278</v>
      </c>
      <c r="V132" t="s">
        <v>552</v>
      </c>
      <c r="W132" t="s">
        <v>6</v>
      </c>
      <c r="X132" s="8">
        <f>IF(ISNUMBER(MATCH(fields[argot_field],issuesfield[field],0)),COUNTIF(issuesfield[field],fields[argot_field]),0)</f>
        <v>0</v>
      </c>
      <c r="Y132">
        <f>IF(ISNUMBER(MATCH(fields[argot_field],mappings[field],0)),COUNTIF(mappings[field],fields[argot_field]),0)</f>
        <v>3</v>
      </c>
      <c r="Z132" t="s">
        <v>3</v>
      </c>
      <c r="AA132" t="s">
        <v>6</v>
      </c>
    </row>
    <row r="133" spans="1:27" x14ac:dyDescent="0.25">
      <c r="A133" t="s">
        <v>438</v>
      </c>
      <c r="B133" t="s">
        <v>1312</v>
      </c>
      <c r="C133" t="s">
        <v>6</v>
      </c>
      <c r="D133" t="s">
        <v>6</v>
      </c>
      <c r="E133" t="s">
        <v>439</v>
      </c>
      <c r="F133" t="s">
        <v>2</v>
      </c>
      <c r="G133" t="s">
        <v>2</v>
      </c>
      <c r="H133" t="s">
        <v>40</v>
      </c>
      <c r="I133" t="s">
        <v>311</v>
      </c>
      <c r="J133" t="s">
        <v>40</v>
      </c>
      <c r="K133" t="s">
        <v>3</v>
      </c>
      <c r="L133" t="s">
        <v>40</v>
      </c>
      <c r="M133" t="s">
        <v>40</v>
      </c>
      <c r="N133" t="s">
        <v>636</v>
      </c>
      <c r="O133" t="s">
        <v>6</v>
      </c>
      <c r="P133" t="s">
        <v>1313</v>
      </c>
      <c r="Q133" t="s">
        <v>637</v>
      </c>
      <c r="R133" t="s">
        <v>40</v>
      </c>
      <c r="S133" t="s">
        <v>638</v>
      </c>
      <c r="T133" t="s">
        <v>40</v>
      </c>
      <c r="U133" t="s">
        <v>6</v>
      </c>
      <c r="V133" t="s">
        <v>1315</v>
      </c>
      <c r="W133" t="s">
        <v>639</v>
      </c>
      <c r="X133" s="8">
        <f>IF(ISNUMBER(MATCH(fields[argot_field],issuesfield[field],0)),COUNTIF(issuesfield[field],fields[argot_field]),0)</f>
        <v>0</v>
      </c>
      <c r="Y133">
        <f>IF(ISNUMBER(MATCH(fields[argot_field],mappings[field],0)),COUNTIF(mappings[field],fields[argot_field]),0)</f>
        <v>0</v>
      </c>
      <c r="Z133" t="s">
        <v>2</v>
      </c>
      <c r="AA133" t="s">
        <v>3</v>
      </c>
    </row>
    <row r="134" spans="1:27" x14ac:dyDescent="0.25">
      <c r="A134" t="s">
        <v>1310</v>
      </c>
      <c r="B134" t="s">
        <v>1312</v>
      </c>
      <c r="C134" t="s">
        <v>6</v>
      </c>
      <c r="D134" t="s">
        <v>6</v>
      </c>
      <c r="E134" t="s">
        <v>439</v>
      </c>
      <c r="F134" t="s">
        <v>2</v>
      </c>
      <c r="G134" t="s">
        <v>2</v>
      </c>
      <c r="H134" t="s">
        <v>438</v>
      </c>
      <c r="I134" t="s">
        <v>312</v>
      </c>
      <c r="J134" t="s">
        <v>40</v>
      </c>
      <c r="K134" t="s">
        <v>40</v>
      </c>
      <c r="L134" t="s">
        <v>40</v>
      </c>
      <c r="M134" t="s">
        <v>40</v>
      </c>
      <c r="N134" t="s">
        <v>636</v>
      </c>
      <c r="O134" t="s">
        <v>6</v>
      </c>
      <c r="P134" t="s">
        <v>746</v>
      </c>
      <c r="Q134" t="s">
        <v>40</v>
      </c>
      <c r="R134" t="s">
        <v>40</v>
      </c>
      <c r="S134" t="s">
        <v>40</v>
      </c>
      <c r="T134" t="s">
        <v>40</v>
      </c>
      <c r="U134" t="s">
        <v>6</v>
      </c>
      <c r="V134" t="s">
        <v>1315</v>
      </c>
      <c r="W134" t="s">
        <v>639</v>
      </c>
      <c r="X134" s="8">
        <f>IF(ISNUMBER(MATCH(fields[argot_field],issuesfield[field],0)),COUNTIF(issuesfield[field],fields[argot_field]),0)</f>
        <v>0</v>
      </c>
      <c r="Y134">
        <f>IF(ISNUMBER(MATCH(fields[argot_field],mappings[field],0)),COUNTIF(mappings[field],fields[argot_field]),0)</f>
        <v>1</v>
      </c>
      <c r="Z134" t="s">
        <v>2</v>
      </c>
      <c r="AA134" t="s">
        <v>3</v>
      </c>
    </row>
    <row r="135" spans="1:27" x14ac:dyDescent="0.25">
      <c r="A135" t="s">
        <v>1311</v>
      </c>
      <c r="B135" t="s">
        <v>1312</v>
      </c>
      <c r="C135" t="s">
        <v>6</v>
      </c>
      <c r="D135" t="s">
        <v>6</v>
      </c>
      <c r="E135" t="s">
        <v>439</v>
      </c>
      <c r="F135" t="s">
        <v>2</v>
      </c>
      <c r="G135" t="s">
        <v>2</v>
      </c>
      <c r="H135" t="s">
        <v>438</v>
      </c>
      <c r="I135" t="s">
        <v>313</v>
      </c>
      <c r="J135" t="s">
        <v>441</v>
      </c>
      <c r="K135" t="s">
        <v>40</v>
      </c>
      <c r="L135" t="s">
        <v>40</v>
      </c>
      <c r="M135" t="s">
        <v>40</v>
      </c>
      <c r="N135" t="s">
        <v>636</v>
      </c>
      <c r="O135" t="s">
        <v>6</v>
      </c>
      <c r="P135" t="s">
        <v>1314</v>
      </c>
      <c r="Q135" t="s">
        <v>40</v>
      </c>
      <c r="R135" t="s">
        <v>40</v>
      </c>
      <c r="S135" t="s">
        <v>638</v>
      </c>
      <c r="T135" t="s">
        <v>40</v>
      </c>
      <c r="U135" t="s">
        <v>6</v>
      </c>
      <c r="V135" t="s">
        <v>1315</v>
      </c>
      <c r="W135" t="s">
        <v>639</v>
      </c>
      <c r="X135" s="8">
        <f>IF(ISNUMBER(MATCH(fields[argot_field],issuesfield[field],0)),COUNTIF(issuesfield[field],fields[argot_field]),0)</f>
        <v>0</v>
      </c>
      <c r="Y135">
        <f>IF(ISNUMBER(MATCH(fields[argot_field],mappings[field],0)),COUNTIF(mappings[field],fields[argot_field]),0)</f>
        <v>1</v>
      </c>
      <c r="Z135" t="s">
        <v>2</v>
      </c>
      <c r="AA135" t="s">
        <v>3</v>
      </c>
    </row>
    <row r="136" spans="1:27" x14ac:dyDescent="0.25">
      <c r="A136" t="s">
        <v>1316</v>
      </c>
      <c r="B136" t="s">
        <v>1312</v>
      </c>
      <c r="C136" t="s">
        <v>6</v>
      </c>
      <c r="D136" t="s">
        <v>6</v>
      </c>
      <c r="E136" t="s">
        <v>439</v>
      </c>
      <c r="F136" t="s">
        <v>2</v>
      </c>
      <c r="G136" t="s">
        <v>2</v>
      </c>
      <c r="H136" t="s">
        <v>40</v>
      </c>
      <c r="I136" t="s">
        <v>311</v>
      </c>
      <c r="J136" t="s">
        <v>40</v>
      </c>
      <c r="K136" t="s">
        <v>3</v>
      </c>
      <c r="L136" t="s">
        <v>40</v>
      </c>
      <c r="M136" t="s">
        <v>40</v>
      </c>
      <c r="N136" t="s">
        <v>636</v>
      </c>
      <c r="O136" t="s">
        <v>6</v>
      </c>
      <c r="P136" t="s">
        <v>1319</v>
      </c>
      <c r="Q136" t="s">
        <v>637</v>
      </c>
      <c r="R136" t="s">
        <v>40</v>
      </c>
      <c r="S136" t="s">
        <v>1321</v>
      </c>
      <c r="T136" t="s">
        <v>40</v>
      </c>
      <c r="U136" t="s">
        <v>6</v>
      </c>
      <c r="V136" t="s">
        <v>1315</v>
      </c>
      <c r="W136" t="s">
        <v>853</v>
      </c>
      <c r="X136" s="8">
        <f>IF(ISNUMBER(MATCH(fields[argot_field],issuesfield[field],0)),COUNTIF(issuesfield[field],fields[argot_field]),0)</f>
        <v>0</v>
      </c>
      <c r="Y136">
        <f>IF(ISNUMBER(MATCH(fields[argot_field],mappings[field],0)),COUNTIF(mappings[field],fields[argot_field]),0)</f>
        <v>0</v>
      </c>
      <c r="Z136" t="s">
        <v>2</v>
      </c>
      <c r="AA136" t="s">
        <v>3</v>
      </c>
    </row>
    <row r="137" spans="1:27" x14ac:dyDescent="0.25">
      <c r="A137" t="s">
        <v>1317</v>
      </c>
      <c r="B137" t="s">
        <v>1312</v>
      </c>
      <c r="C137" t="s">
        <v>6</v>
      </c>
      <c r="D137" t="s">
        <v>6</v>
      </c>
      <c r="E137" t="s">
        <v>439</v>
      </c>
      <c r="F137" t="s">
        <v>2</v>
      </c>
      <c r="G137" t="s">
        <v>2</v>
      </c>
      <c r="H137" t="s">
        <v>1316</v>
      </c>
      <c r="I137" t="s">
        <v>312</v>
      </c>
      <c r="J137" t="s">
        <v>40</v>
      </c>
      <c r="K137" t="s">
        <v>40</v>
      </c>
      <c r="L137" t="s">
        <v>40</v>
      </c>
      <c r="M137" t="s">
        <v>40</v>
      </c>
      <c r="N137" t="s">
        <v>636</v>
      </c>
      <c r="O137" t="s">
        <v>6</v>
      </c>
      <c r="P137" t="s">
        <v>746</v>
      </c>
      <c r="Q137" t="s">
        <v>40</v>
      </c>
      <c r="R137" t="s">
        <v>40</v>
      </c>
      <c r="S137" t="s">
        <v>40</v>
      </c>
      <c r="T137" t="s">
        <v>40</v>
      </c>
      <c r="U137" t="s">
        <v>6</v>
      </c>
      <c r="V137" t="s">
        <v>1315</v>
      </c>
      <c r="W137" t="s">
        <v>853</v>
      </c>
      <c r="X137" s="8">
        <f>IF(ISNUMBER(MATCH(fields[argot_field],issuesfield[field],0)),COUNTIF(issuesfield[field],fields[argot_field]),0)</f>
        <v>0</v>
      </c>
      <c r="Y137">
        <f>IF(ISNUMBER(MATCH(fields[argot_field],mappings[field],0)),COUNTIF(mappings[field],fields[argot_field]),0)</f>
        <v>65</v>
      </c>
      <c r="Z137" t="s">
        <v>2</v>
      </c>
      <c r="AA137" t="s">
        <v>3</v>
      </c>
    </row>
    <row r="138" spans="1:27" x14ac:dyDescent="0.25">
      <c r="A138" t="s">
        <v>1318</v>
      </c>
      <c r="B138" t="s">
        <v>1312</v>
      </c>
      <c r="C138" t="s">
        <v>6</v>
      </c>
      <c r="D138" t="s">
        <v>6</v>
      </c>
      <c r="E138" t="s">
        <v>439</v>
      </c>
      <c r="F138" t="s">
        <v>2</v>
      </c>
      <c r="G138" t="s">
        <v>2</v>
      </c>
      <c r="H138" t="s">
        <v>1316</v>
      </c>
      <c r="I138" t="s">
        <v>313</v>
      </c>
      <c r="J138" t="s">
        <v>441</v>
      </c>
      <c r="K138" t="s">
        <v>40</v>
      </c>
      <c r="L138" t="s">
        <v>40</v>
      </c>
      <c r="M138" t="s">
        <v>40</v>
      </c>
      <c r="N138" t="s">
        <v>636</v>
      </c>
      <c r="O138" t="s">
        <v>6</v>
      </c>
      <c r="P138" t="s">
        <v>1320</v>
      </c>
      <c r="Q138" t="s">
        <v>40</v>
      </c>
      <c r="R138" t="s">
        <v>40</v>
      </c>
      <c r="S138" t="s">
        <v>1321</v>
      </c>
      <c r="T138" t="s">
        <v>40</v>
      </c>
      <c r="U138" t="s">
        <v>6</v>
      </c>
      <c r="V138" t="s">
        <v>1315</v>
      </c>
      <c r="W138" t="s">
        <v>853</v>
      </c>
      <c r="X138" s="8">
        <f>IF(ISNUMBER(MATCH(fields[argot_field],issuesfield[field],0)),COUNTIF(issuesfield[field],fields[argot_field]),0)</f>
        <v>0</v>
      </c>
      <c r="Y138">
        <f>IF(ISNUMBER(MATCH(fields[argot_field],mappings[field],0)),COUNTIF(mappings[field],fields[argot_field]),0)</f>
        <v>6</v>
      </c>
      <c r="Z138" t="s">
        <v>2</v>
      </c>
      <c r="AA138" t="s">
        <v>3</v>
      </c>
    </row>
    <row r="139" spans="1:27" x14ac:dyDescent="0.25">
      <c r="A139" t="s">
        <v>828</v>
      </c>
      <c r="B139" t="s">
        <v>6</v>
      </c>
      <c r="C139" t="s">
        <v>6</v>
      </c>
      <c r="D139" t="s">
        <v>6</v>
      </c>
      <c r="E139" t="s">
        <v>822</v>
      </c>
      <c r="F139" t="s">
        <v>2</v>
      </c>
      <c r="G139" t="s">
        <v>2</v>
      </c>
      <c r="H139" t="s">
        <v>40</v>
      </c>
      <c r="I139" t="s">
        <v>829</v>
      </c>
      <c r="J139" t="s">
        <v>830</v>
      </c>
      <c r="K139" t="s">
        <v>40</v>
      </c>
      <c r="L139" t="s">
        <v>831</v>
      </c>
      <c r="M139" t="s">
        <v>80</v>
      </c>
      <c r="N139" t="s">
        <v>80</v>
      </c>
      <c r="O139" t="s">
        <v>832</v>
      </c>
      <c r="P139" t="s">
        <v>833</v>
      </c>
      <c r="Q139" t="s">
        <v>6</v>
      </c>
      <c r="R139" t="s">
        <v>40</v>
      </c>
      <c r="S139" t="s">
        <v>826</v>
      </c>
      <c r="T139" t="s">
        <v>835</v>
      </c>
      <c r="U139" t="s">
        <v>6</v>
      </c>
      <c r="V139" t="s">
        <v>552</v>
      </c>
      <c r="W139" t="s">
        <v>836</v>
      </c>
      <c r="X139" s="8">
        <f>IF(ISNUMBER(MATCH(fields[argot_field],issuesfield[field],0)),COUNTIF(issuesfield[field],fields[argot_field]),0)</f>
        <v>0</v>
      </c>
      <c r="Y139">
        <f>IF(ISNUMBER(MATCH(fields[argot_field],mappings[field],0)),COUNTIF(mappings[field],fields[argot_field]),0)</f>
        <v>0</v>
      </c>
    </row>
    <row r="140" spans="1:27" x14ac:dyDescent="0.25">
      <c r="A140" t="s">
        <v>361</v>
      </c>
      <c r="B140" t="s">
        <v>6</v>
      </c>
      <c r="C140" s="20" t="s">
        <v>641</v>
      </c>
      <c r="D140" s="20" t="s">
        <v>641</v>
      </c>
      <c r="E140" t="s">
        <v>360</v>
      </c>
      <c r="F140" t="s">
        <v>2</v>
      </c>
      <c r="G140" t="s">
        <v>2</v>
      </c>
      <c r="H140" t="s">
        <v>40</v>
      </c>
      <c r="I140" t="s">
        <v>311</v>
      </c>
      <c r="J140" t="s">
        <v>464</v>
      </c>
      <c r="K140" t="s">
        <v>40</v>
      </c>
      <c r="L140" t="s">
        <v>40</v>
      </c>
      <c r="M140" t="s">
        <v>40</v>
      </c>
      <c r="N140" t="s">
        <v>40</v>
      </c>
      <c r="O140" t="s">
        <v>6</v>
      </c>
      <c r="P140" t="s">
        <v>366</v>
      </c>
      <c r="Q140" t="s">
        <v>40</v>
      </c>
      <c r="R140" t="s">
        <v>6</v>
      </c>
      <c r="S140" t="s">
        <v>380</v>
      </c>
      <c r="T140" t="s">
        <v>40</v>
      </c>
      <c r="U140" t="s">
        <v>40</v>
      </c>
      <c r="V140" t="s">
        <v>367</v>
      </c>
      <c r="W140" t="s">
        <v>642</v>
      </c>
      <c r="X140" s="8">
        <f>IF(ISNUMBER(MATCH(fields[argot_field],issuesfield[field],0)),COUNTIF(issuesfield[field],fields[argot_field]),0)</f>
        <v>0</v>
      </c>
      <c r="Y140">
        <f>IF(ISNUMBER(MATCH(fields[argot_field],mappings[field],0)),COUNTIF(mappings[field],fields[argot_field]),0)</f>
        <v>2</v>
      </c>
      <c r="Z140" t="s">
        <v>3</v>
      </c>
      <c r="AA140" t="s">
        <v>6</v>
      </c>
    </row>
    <row r="141" spans="1:27" x14ac:dyDescent="0.25">
      <c r="A141" t="s">
        <v>332</v>
      </c>
      <c r="B141" t="s">
        <v>6</v>
      </c>
      <c r="C141" s="20" t="s">
        <v>643</v>
      </c>
      <c r="D141" s="20" t="s">
        <v>643</v>
      </c>
      <c r="E141" t="s">
        <v>644</v>
      </c>
      <c r="F141" t="s">
        <v>2</v>
      </c>
      <c r="G141" t="s">
        <v>2</v>
      </c>
      <c r="H141" t="s">
        <v>40</v>
      </c>
      <c r="I141" t="s">
        <v>333</v>
      </c>
      <c r="J141" t="s">
        <v>645</v>
      </c>
      <c r="K141" t="s">
        <v>40</v>
      </c>
      <c r="L141" t="s">
        <v>646</v>
      </c>
      <c r="M141" t="s">
        <v>40</v>
      </c>
      <c r="N141" t="s">
        <v>40</v>
      </c>
      <c r="O141" t="s">
        <v>647</v>
      </c>
      <c r="P141" t="s">
        <v>334</v>
      </c>
      <c r="Q141" t="s">
        <v>648</v>
      </c>
      <c r="R141" t="s">
        <v>40</v>
      </c>
      <c r="S141" t="s">
        <v>335</v>
      </c>
      <c r="T141" t="s">
        <v>40</v>
      </c>
      <c r="U141" t="s">
        <v>336</v>
      </c>
      <c r="V141" t="s">
        <v>552</v>
      </c>
      <c r="W141" t="s">
        <v>6</v>
      </c>
      <c r="X141" s="8">
        <f>IF(ISNUMBER(MATCH(fields[argot_field],issuesfield[field],0)),COUNTIF(issuesfield[field],fields[argot_field]),0)</f>
        <v>0</v>
      </c>
      <c r="Y141">
        <f>IF(ISNUMBER(MATCH(fields[argot_field],mappings[field],0)),COUNTIF(mappings[field],fields[argot_field]),0)</f>
        <v>1</v>
      </c>
      <c r="Z141" t="s">
        <v>6</v>
      </c>
      <c r="AA141" t="s">
        <v>6</v>
      </c>
    </row>
    <row r="142" spans="1:27" x14ac:dyDescent="0.25">
      <c r="A142" s="9" t="s">
        <v>679</v>
      </c>
      <c r="B142" t="s">
        <v>1084</v>
      </c>
      <c r="C142" t="s">
        <v>6</v>
      </c>
      <c r="D142" t="s">
        <v>6</v>
      </c>
      <c r="E142" s="9" t="s">
        <v>440</v>
      </c>
      <c r="F142" t="s">
        <v>2</v>
      </c>
      <c r="G142" t="s">
        <v>2</v>
      </c>
      <c r="H142" t="s">
        <v>40</v>
      </c>
      <c r="I142" t="s">
        <v>311</v>
      </c>
      <c r="J142" t="s">
        <v>40</v>
      </c>
      <c r="K142" t="s">
        <v>3</v>
      </c>
      <c r="L142" t="s">
        <v>40</v>
      </c>
      <c r="M142" t="s">
        <v>40</v>
      </c>
      <c r="N142" t="s">
        <v>40</v>
      </c>
      <c r="O142" t="s">
        <v>6</v>
      </c>
      <c r="P142" t="s">
        <v>1137</v>
      </c>
      <c r="Q142" t="s">
        <v>459</v>
      </c>
      <c r="R142" t="s">
        <v>223</v>
      </c>
      <c r="S142" s="9" t="s">
        <v>710</v>
      </c>
      <c r="T142" t="s">
        <v>40</v>
      </c>
      <c r="U142" t="s">
        <v>374</v>
      </c>
      <c r="V142" s="9" t="s">
        <v>1138</v>
      </c>
      <c r="W142" t="s">
        <v>650</v>
      </c>
      <c r="X142" s="15">
        <f>IF(ISNUMBER(MATCH(fields[argot_field],issuesfield[field],0)),COUNTIF(issuesfield[field],fields[argot_field]),0)</f>
        <v>0</v>
      </c>
      <c r="Y142" s="9">
        <f>IF(ISNUMBER(MATCH(fields[argot_field],mappings[field],0)),COUNTIF(mappings[field],fields[argot_field]),0)</f>
        <v>0</v>
      </c>
      <c r="Z142" s="9" t="s">
        <v>2</v>
      </c>
      <c r="AA142" s="9" t="s">
        <v>2</v>
      </c>
    </row>
    <row r="143" spans="1:27" x14ac:dyDescent="0.25">
      <c r="A143" s="9" t="s">
        <v>690</v>
      </c>
      <c r="B143" t="s">
        <v>1084</v>
      </c>
      <c r="C143" t="s">
        <v>6</v>
      </c>
      <c r="D143" t="s">
        <v>6</v>
      </c>
      <c r="E143" s="9" t="s">
        <v>440</v>
      </c>
      <c r="F143" t="s">
        <v>2</v>
      </c>
      <c r="G143" t="s">
        <v>2</v>
      </c>
      <c r="H143" s="9" t="s">
        <v>679</v>
      </c>
      <c r="I143" t="s">
        <v>312</v>
      </c>
      <c r="J143" t="s">
        <v>1097</v>
      </c>
      <c r="K143" t="s">
        <v>40</v>
      </c>
      <c r="L143" t="s">
        <v>40</v>
      </c>
      <c r="M143" t="s">
        <v>40</v>
      </c>
      <c r="N143" t="s">
        <v>649</v>
      </c>
      <c r="O143" t="s">
        <v>1093</v>
      </c>
      <c r="P143" t="s">
        <v>1139</v>
      </c>
      <c r="Q143" t="s">
        <v>40</v>
      </c>
      <c r="R143" t="s">
        <v>223</v>
      </c>
      <c r="S143" s="9" t="s">
        <v>216</v>
      </c>
      <c r="T143" t="s">
        <v>40</v>
      </c>
      <c r="U143" t="s">
        <v>374</v>
      </c>
      <c r="V143" s="9" t="s">
        <v>1138</v>
      </c>
      <c r="W143" t="s">
        <v>650</v>
      </c>
      <c r="X143" s="15">
        <f>IF(ISNUMBER(MATCH(fields[argot_field],issuesfield[field],0)),COUNTIF(issuesfield[field],fields[argot_field]),0)</f>
        <v>0</v>
      </c>
      <c r="Y143" s="9">
        <f>IF(ISNUMBER(MATCH(fields[argot_field],mappings[field],0)),COUNTIF(mappings[field],fields[argot_field]),0)</f>
        <v>14</v>
      </c>
      <c r="Z143" s="9"/>
      <c r="AA143" s="9"/>
    </row>
    <row r="144" spans="1:27" x14ac:dyDescent="0.25">
      <c r="A144" s="9" t="s">
        <v>694</v>
      </c>
      <c r="B144" t="s">
        <v>1084</v>
      </c>
      <c r="C144" t="s">
        <v>6</v>
      </c>
      <c r="D144" t="s">
        <v>6</v>
      </c>
      <c r="E144" s="9" t="s">
        <v>440</v>
      </c>
      <c r="F144" t="s">
        <v>2</v>
      </c>
      <c r="G144" t="s">
        <v>2</v>
      </c>
      <c r="H144" s="9" t="s">
        <v>679</v>
      </c>
      <c r="I144" t="s">
        <v>312</v>
      </c>
      <c r="J144" t="s">
        <v>40</v>
      </c>
      <c r="K144" t="s">
        <v>40</v>
      </c>
      <c r="L144" t="s">
        <v>40</v>
      </c>
      <c r="M144" t="s">
        <v>40</v>
      </c>
      <c r="N144" t="s">
        <v>649</v>
      </c>
      <c r="O144" t="s">
        <v>6</v>
      </c>
      <c r="P144" t="s">
        <v>1140</v>
      </c>
      <c r="Q144" t="s">
        <v>40</v>
      </c>
      <c r="R144" t="s">
        <v>40</v>
      </c>
      <c r="S144" s="9" t="s">
        <v>40</v>
      </c>
      <c r="T144" t="s">
        <v>40</v>
      </c>
      <c r="U144" t="s">
        <v>374</v>
      </c>
      <c r="V144" s="9" t="s">
        <v>1138</v>
      </c>
      <c r="W144" t="s">
        <v>650</v>
      </c>
      <c r="X144" s="15">
        <f>IF(ISNUMBER(MATCH(fields[argot_field],issuesfield[field],0)),COUNTIF(issuesfield[field],fields[argot_field]),0)</f>
        <v>0</v>
      </c>
      <c r="Y144" s="9">
        <f>IF(ISNUMBER(MATCH(fields[argot_field],mappings[field],0)),COUNTIF(mappings[field],fields[argot_field]),0)</f>
        <v>11</v>
      </c>
      <c r="Z144" s="9"/>
      <c r="AA144" s="9"/>
    </row>
    <row r="145" spans="1:27" x14ac:dyDescent="0.25">
      <c r="A145" s="9" t="s">
        <v>1148</v>
      </c>
      <c r="B145" t="s">
        <v>1084</v>
      </c>
      <c r="C145" t="s">
        <v>6</v>
      </c>
      <c r="D145" t="s">
        <v>6</v>
      </c>
      <c r="E145" s="9" t="s">
        <v>440</v>
      </c>
      <c r="F145" t="s">
        <v>2</v>
      </c>
      <c r="G145" t="s">
        <v>2</v>
      </c>
      <c r="H145" s="9" t="s">
        <v>679</v>
      </c>
      <c r="I145" t="s">
        <v>312</v>
      </c>
      <c r="J145" t="s">
        <v>40</v>
      </c>
      <c r="K145" t="s">
        <v>40</v>
      </c>
      <c r="L145" t="s">
        <v>40</v>
      </c>
      <c r="M145" t="s">
        <v>40</v>
      </c>
      <c r="N145" t="s">
        <v>40</v>
      </c>
      <c r="O145" t="s">
        <v>6</v>
      </c>
      <c r="P145" t="s">
        <v>1128</v>
      </c>
      <c r="Q145" t="s">
        <v>40</v>
      </c>
      <c r="R145" t="s">
        <v>40</v>
      </c>
      <c r="S145" s="9" t="s">
        <v>40</v>
      </c>
      <c r="T145" t="s">
        <v>40</v>
      </c>
      <c r="U145" t="s">
        <v>374</v>
      </c>
      <c r="V145" s="9" t="s">
        <v>1138</v>
      </c>
      <c r="W145" t="s">
        <v>650</v>
      </c>
      <c r="X145" s="15">
        <f>IF(ISNUMBER(MATCH(fields[argot_field],issuesfield[field],0)),COUNTIF(issuesfield[field],fields[argot_field]),0)</f>
        <v>0</v>
      </c>
      <c r="Y145" s="9">
        <f>IF(ISNUMBER(MATCH(fields[argot_field],mappings[field],0)),COUNTIF(mappings[field],fields[argot_field]),0)</f>
        <v>11</v>
      </c>
      <c r="Z145" s="9"/>
      <c r="AA145" s="9"/>
    </row>
    <row r="146" spans="1:27" x14ac:dyDescent="0.25">
      <c r="A146" s="9" t="s">
        <v>695</v>
      </c>
      <c r="B146" t="s">
        <v>1084</v>
      </c>
      <c r="C146" t="s">
        <v>6</v>
      </c>
      <c r="D146" t="s">
        <v>6</v>
      </c>
      <c r="E146" s="9" t="s">
        <v>440</v>
      </c>
      <c r="F146" t="s">
        <v>2</v>
      </c>
      <c r="G146" t="s">
        <v>2</v>
      </c>
      <c r="H146" s="9" t="s">
        <v>679</v>
      </c>
      <c r="I146" t="s">
        <v>311</v>
      </c>
      <c r="J146" t="s">
        <v>463</v>
      </c>
      <c r="K146" t="s">
        <v>40</v>
      </c>
      <c r="L146" t="s">
        <v>40</v>
      </c>
      <c r="M146" t="s">
        <v>40</v>
      </c>
      <c r="N146" t="s">
        <v>649</v>
      </c>
      <c r="O146" t="s">
        <v>1126</v>
      </c>
      <c r="P146" t="s">
        <v>1147</v>
      </c>
      <c r="Q146" t="s">
        <v>40</v>
      </c>
      <c r="R146" t="s">
        <v>223</v>
      </c>
      <c r="S146" s="9" t="s">
        <v>40</v>
      </c>
      <c r="T146" t="s">
        <v>40</v>
      </c>
      <c r="U146" t="s">
        <v>374</v>
      </c>
      <c r="V146" s="9" t="s">
        <v>1138</v>
      </c>
      <c r="W146" t="s">
        <v>650</v>
      </c>
      <c r="X146" s="15">
        <f>IF(ISNUMBER(MATCH(fields[argot_field],issuesfield[field],0)),COUNTIF(issuesfield[field],fields[argot_field]),0)</f>
        <v>0</v>
      </c>
      <c r="Y146" s="9">
        <f>IF(ISNUMBER(MATCH(fields[argot_field],mappings[field],0)),COUNTIF(mappings[field],fields[argot_field]),0)</f>
        <v>11</v>
      </c>
      <c r="Z146" s="9"/>
      <c r="AA146" s="9"/>
    </row>
    <row r="147" spans="1:27" x14ac:dyDescent="0.25">
      <c r="A147" s="9" t="s">
        <v>691</v>
      </c>
      <c r="B147" t="s">
        <v>1084</v>
      </c>
      <c r="C147" t="s">
        <v>6</v>
      </c>
      <c r="D147" t="s">
        <v>6</v>
      </c>
      <c r="E147" s="9" t="s">
        <v>440</v>
      </c>
      <c r="F147" t="s">
        <v>2</v>
      </c>
      <c r="G147" t="s">
        <v>2</v>
      </c>
      <c r="H147" s="9" t="s">
        <v>679</v>
      </c>
      <c r="I147" t="s">
        <v>312</v>
      </c>
      <c r="J147" t="s">
        <v>463</v>
      </c>
      <c r="K147" t="s">
        <v>40</v>
      </c>
      <c r="L147" t="s">
        <v>40</v>
      </c>
      <c r="M147" t="s">
        <v>40</v>
      </c>
      <c r="N147" t="s">
        <v>649</v>
      </c>
      <c r="O147" t="s">
        <v>1111</v>
      </c>
      <c r="P147" t="s">
        <v>1147</v>
      </c>
      <c r="Q147" t="s">
        <v>40</v>
      </c>
      <c r="R147" t="s">
        <v>223</v>
      </c>
      <c r="S147" s="43" t="s">
        <v>1284</v>
      </c>
      <c r="T147" t="s">
        <v>40</v>
      </c>
      <c r="U147" t="s">
        <v>374</v>
      </c>
      <c r="V147" s="9" t="s">
        <v>1138</v>
      </c>
      <c r="W147" t="s">
        <v>650</v>
      </c>
      <c r="X147" s="15">
        <f>IF(ISNUMBER(MATCH(fields[argot_field],issuesfield[field],0)),COUNTIF(issuesfield[field],fields[argot_field]),0)</f>
        <v>0</v>
      </c>
      <c r="Y147" s="9">
        <f>IF(ISNUMBER(MATCH(fields[argot_field],mappings[field],0)),COUNTIF(mappings[field],fields[argot_field]),0)</f>
        <v>15</v>
      </c>
      <c r="Z147" s="9"/>
      <c r="AA147" s="9"/>
    </row>
    <row r="148" spans="1:27" x14ac:dyDescent="0.25">
      <c r="A148" s="9" t="s">
        <v>692</v>
      </c>
      <c r="B148" t="s">
        <v>1084</v>
      </c>
      <c r="C148" t="s">
        <v>6</v>
      </c>
      <c r="D148" t="s">
        <v>6</v>
      </c>
      <c r="E148" s="9" t="s">
        <v>440</v>
      </c>
      <c r="F148" t="s">
        <v>2</v>
      </c>
      <c r="G148" t="s">
        <v>2</v>
      </c>
      <c r="H148" s="9" t="s">
        <v>679</v>
      </c>
      <c r="I148" t="s">
        <v>312</v>
      </c>
      <c r="J148" t="s">
        <v>40</v>
      </c>
      <c r="K148" t="s">
        <v>40</v>
      </c>
      <c r="L148" t="s">
        <v>40</v>
      </c>
      <c r="M148" t="s">
        <v>40</v>
      </c>
      <c r="N148" t="s">
        <v>649</v>
      </c>
      <c r="O148" t="s">
        <v>6</v>
      </c>
      <c r="P148" t="s">
        <v>998</v>
      </c>
      <c r="Q148" t="s">
        <v>40</v>
      </c>
      <c r="R148" t="s">
        <v>40</v>
      </c>
      <c r="S148" s="9" t="s">
        <v>40</v>
      </c>
      <c r="T148" t="s">
        <v>40</v>
      </c>
      <c r="U148" t="s">
        <v>374</v>
      </c>
      <c r="V148" s="9" t="s">
        <v>1138</v>
      </c>
      <c r="W148" t="s">
        <v>650</v>
      </c>
      <c r="X148" s="15">
        <f>IF(ISNUMBER(MATCH(fields[argot_field],issuesfield[field],0)),COUNTIF(issuesfield[field],fields[argot_field]),0)</f>
        <v>0</v>
      </c>
      <c r="Y148" s="9">
        <f>IF(ISNUMBER(MATCH(fields[argot_field],mappings[field],0)),COUNTIF(mappings[field],fields[argot_field]),0)</f>
        <v>19</v>
      </c>
      <c r="Z148" s="9"/>
      <c r="AA148" s="9"/>
    </row>
    <row r="149" spans="1:27" x14ac:dyDescent="0.25">
      <c r="A149" s="9" t="s">
        <v>1149</v>
      </c>
      <c r="B149" t="s">
        <v>1084</v>
      </c>
      <c r="C149" t="s">
        <v>6</v>
      </c>
      <c r="D149" t="s">
        <v>6</v>
      </c>
      <c r="E149" s="9" t="s">
        <v>440</v>
      </c>
      <c r="F149" t="s">
        <v>2</v>
      </c>
      <c r="G149" t="s">
        <v>2</v>
      </c>
      <c r="H149" s="9" t="s">
        <v>679</v>
      </c>
      <c r="I149" t="s">
        <v>311</v>
      </c>
      <c r="J149" t="s">
        <v>463</v>
      </c>
      <c r="K149" t="s">
        <v>40</v>
      </c>
      <c r="L149" t="s">
        <v>40</v>
      </c>
      <c r="M149" t="s">
        <v>40</v>
      </c>
      <c r="N149" t="s">
        <v>40</v>
      </c>
      <c r="O149" t="s">
        <v>40</v>
      </c>
      <c r="P149" t="s">
        <v>1150</v>
      </c>
      <c r="Q149" t="s">
        <v>40</v>
      </c>
      <c r="R149" t="s">
        <v>223</v>
      </c>
      <c r="S149" s="9" t="s">
        <v>40</v>
      </c>
      <c r="T149" t="s">
        <v>40</v>
      </c>
      <c r="U149" t="s">
        <v>374</v>
      </c>
      <c r="V149" s="9" t="s">
        <v>1138</v>
      </c>
      <c r="W149" t="s">
        <v>650</v>
      </c>
      <c r="X149" s="15">
        <f>IF(ISNUMBER(MATCH(fields[argot_field],issuesfield[field],0)),COUNTIF(issuesfield[field],fields[argot_field]),0)</f>
        <v>0</v>
      </c>
      <c r="Y149" s="9">
        <f>IF(ISNUMBER(MATCH(fields[argot_field],mappings[field],0)),COUNTIF(mappings[field],fields[argot_field]),0)</f>
        <v>11</v>
      </c>
      <c r="Z149" s="9"/>
      <c r="AA149" s="9"/>
    </row>
    <row r="150" spans="1:27" x14ac:dyDescent="0.25">
      <c r="A150" s="9" t="s">
        <v>693</v>
      </c>
      <c r="B150" t="s">
        <v>1084</v>
      </c>
      <c r="C150" t="s">
        <v>6</v>
      </c>
      <c r="D150" t="s">
        <v>6</v>
      </c>
      <c r="E150" s="9" t="s">
        <v>440</v>
      </c>
      <c r="F150" t="s">
        <v>2</v>
      </c>
      <c r="G150" t="s">
        <v>2</v>
      </c>
      <c r="H150" s="9" t="s">
        <v>679</v>
      </c>
      <c r="I150" t="s">
        <v>313</v>
      </c>
      <c r="J150" t="s">
        <v>1098</v>
      </c>
      <c r="K150" t="s">
        <v>40</v>
      </c>
      <c r="L150" t="s">
        <v>40</v>
      </c>
      <c r="M150" t="s">
        <v>40</v>
      </c>
      <c r="N150" t="s">
        <v>649</v>
      </c>
      <c r="O150" t="s">
        <v>1095</v>
      </c>
      <c r="P150" t="s">
        <v>1141</v>
      </c>
      <c r="Q150" t="s">
        <v>40</v>
      </c>
      <c r="R150" t="s">
        <v>223</v>
      </c>
      <c r="S150" s="9" t="s">
        <v>1096</v>
      </c>
      <c r="T150" t="s">
        <v>40</v>
      </c>
      <c r="U150" t="s">
        <v>374</v>
      </c>
      <c r="V150" s="9" t="s">
        <v>1138</v>
      </c>
      <c r="W150" t="s">
        <v>650</v>
      </c>
      <c r="X150" s="15">
        <f>IF(ISNUMBER(MATCH(fields[argot_field],issuesfield[field],0)),COUNTIF(issuesfield[field],fields[argot_field]),0)</f>
        <v>0</v>
      </c>
      <c r="Y150" s="9">
        <f>IF(ISNUMBER(MATCH(fields[argot_field],mappings[field],0)),COUNTIF(mappings[field],fields[argot_field]),0)</f>
        <v>27</v>
      </c>
      <c r="Z150" s="9"/>
      <c r="AA150" s="9"/>
    </row>
    <row r="151" spans="1:27" x14ac:dyDescent="0.25">
      <c r="A151" s="9" t="s">
        <v>1142</v>
      </c>
      <c r="B151" t="s">
        <v>1084</v>
      </c>
      <c r="C151" t="s">
        <v>6</v>
      </c>
      <c r="D151" t="s">
        <v>6</v>
      </c>
      <c r="E151" s="9" t="s">
        <v>440</v>
      </c>
      <c r="F151" t="s">
        <v>2</v>
      </c>
      <c r="G151" t="s">
        <v>2</v>
      </c>
      <c r="H151" s="9" t="s">
        <v>679</v>
      </c>
      <c r="I151" t="s">
        <v>312</v>
      </c>
      <c r="J151" t="s">
        <v>462</v>
      </c>
      <c r="K151" t="s">
        <v>40</v>
      </c>
      <c r="L151" t="s">
        <v>40</v>
      </c>
      <c r="M151" t="s">
        <v>40</v>
      </c>
      <c r="N151" t="s">
        <v>40</v>
      </c>
      <c r="O151" t="s">
        <v>6</v>
      </c>
      <c r="P151" t="s">
        <v>1143</v>
      </c>
      <c r="Q151" t="s">
        <v>40</v>
      </c>
      <c r="R151" t="s">
        <v>223</v>
      </c>
      <c r="S151" s="9" t="s">
        <v>1096</v>
      </c>
      <c r="T151" t="s">
        <v>40</v>
      </c>
      <c r="U151" t="s">
        <v>374</v>
      </c>
      <c r="V151" s="9" t="s">
        <v>1138</v>
      </c>
      <c r="W151" t="s">
        <v>650</v>
      </c>
      <c r="X151" s="15">
        <f>IF(ISNUMBER(MATCH(fields[argot_field],issuesfield[field],0)),COUNTIF(issuesfield[field],fields[argot_field]),0)</f>
        <v>0</v>
      </c>
      <c r="Y151" s="9">
        <f>IF(ISNUMBER(MATCH(fields[argot_field],mappings[field],0)),COUNTIF(mappings[field],fields[argot_field]),0)</f>
        <v>4</v>
      </c>
      <c r="Z151" s="9"/>
      <c r="AA151" s="9"/>
    </row>
    <row r="152" spans="1:27" x14ac:dyDescent="0.25">
      <c r="A152" s="9" t="s">
        <v>1144</v>
      </c>
      <c r="B152" t="s">
        <v>1084</v>
      </c>
      <c r="C152" t="s">
        <v>6</v>
      </c>
      <c r="D152" t="s">
        <v>6</v>
      </c>
      <c r="E152" s="9" t="s">
        <v>440</v>
      </c>
      <c r="F152" t="s">
        <v>2</v>
      </c>
      <c r="G152" t="s">
        <v>2</v>
      </c>
      <c r="H152" s="9" t="s">
        <v>679</v>
      </c>
      <c r="I152" t="s">
        <v>312</v>
      </c>
      <c r="J152" t="s">
        <v>462</v>
      </c>
      <c r="K152" t="s">
        <v>40</v>
      </c>
      <c r="L152" t="s">
        <v>40</v>
      </c>
      <c r="M152" t="s">
        <v>40</v>
      </c>
      <c r="N152" t="s">
        <v>649</v>
      </c>
      <c r="O152" t="s">
        <v>1119</v>
      </c>
      <c r="P152" t="s">
        <v>1145</v>
      </c>
      <c r="Q152" t="s">
        <v>40</v>
      </c>
      <c r="R152" t="s">
        <v>223</v>
      </c>
      <c r="S152" s="9" t="s">
        <v>1096</v>
      </c>
      <c r="T152" t="s">
        <v>40</v>
      </c>
      <c r="U152" t="s">
        <v>374</v>
      </c>
      <c r="V152" s="9" t="s">
        <v>1138</v>
      </c>
      <c r="W152" t="s">
        <v>650</v>
      </c>
      <c r="X152" s="15">
        <f>IF(ISNUMBER(MATCH(fields[argot_field],issuesfield[field],0)),COUNTIF(issuesfield[field],fields[argot_field]),0)</f>
        <v>0</v>
      </c>
      <c r="Y152" s="9">
        <f>IF(ISNUMBER(MATCH(fields[argot_field],mappings[field],0)),COUNTIF(mappings[field],fields[argot_field]),0)</f>
        <v>12</v>
      </c>
      <c r="Z152" s="9"/>
      <c r="AA152" s="9"/>
    </row>
    <row r="153" spans="1:27" x14ac:dyDescent="0.25">
      <c r="A153" s="9" t="s">
        <v>1146</v>
      </c>
      <c r="B153" t="s">
        <v>1084</v>
      </c>
      <c r="C153" t="s">
        <v>6</v>
      </c>
      <c r="D153" t="s">
        <v>6</v>
      </c>
      <c r="E153" s="9" t="s">
        <v>440</v>
      </c>
      <c r="F153" t="s">
        <v>2</v>
      </c>
      <c r="G153" t="s">
        <v>2</v>
      </c>
      <c r="H153" s="9" t="s">
        <v>679</v>
      </c>
      <c r="I153" t="s">
        <v>313</v>
      </c>
      <c r="J153" t="s">
        <v>40</v>
      </c>
      <c r="K153" t="s">
        <v>40</v>
      </c>
      <c r="L153" t="s">
        <v>40</v>
      </c>
      <c r="M153" t="s">
        <v>40</v>
      </c>
      <c r="N153" t="s">
        <v>40</v>
      </c>
      <c r="O153" t="s">
        <v>6</v>
      </c>
      <c r="P153" t="s">
        <v>1091</v>
      </c>
      <c r="Q153" t="s">
        <v>1092</v>
      </c>
      <c r="R153" t="s">
        <v>40</v>
      </c>
      <c r="S153" s="9" t="s">
        <v>40</v>
      </c>
      <c r="T153" t="s">
        <v>40</v>
      </c>
      <c r="U153" t="s">
        <v>374</v>
      </c>
      <c r="V153" s="9" t="s">
        <v>1138</v>
      </c>
      <c r="W153" t="s">
        <v>650</v>
      </c>
      <c r="X153" s="15">
        <f>IF(ISNUMBER(MATCH(fields[argot_field],issuesfield[field],0)),COUNTIF(issuesfield[field],fields[argot_field]),0)</f>
        <v>0</v>
      </c>
      <c r="Y153" s="9">
        <f>IF(ISNUMBER(MATCH(fields[argot_field],mappings[field],0)),COUNTIF(mappings[field],fields[argot_field]),0)</f>
        <v>16</v>
      </c>
      <c r="Z153" s="9"/>
      <c r="AA153" s="9"/>
    </row>
    <row r="154" spans="1:27" x14ac:dyDescent="0.25">
      <c r="A154" t="s">
        <v>174</v>
      </c>
      <c r="B154" t="s">
        <v>6</v>
      </c>
      <c r="C154" t="s">
        <v>6</v>
      </c>
      <c r="D154" t="s">
        <v>6</v>
      </c>
      <c r="E154" t="s">
        <v>822</v>
      </c>
      <c r="F154" t="s">
        <v>2</v>
      </c>
      <c r="G154" t="s">
        <v>2</v>
      </c>
      <c r="H154" t="s">
        <v>40</v>
      </c>
      <c r="I154" t="s">
        <v>829</v>
      </c>
      <c r="J154" t="s">
        <v>823</v>
      </c>
      <c r="K154" t="s">
        <v>40</v>
      </c>
      <c r="L154" t="s">
        <v>824</v>
      </c>
      <c r="M154" t="s">
        <v>80</v>
      </c>
      <c r="N154" t="s">
        <v>80</v>
      </c>
      <c r="O154" t="s">
        <v>832</v>
      </c>
      <c r="P154" t="s">
        <v>825</v>
      </c>
      <c r="Q154" t="s">
        <v>6</v>
      </c>
      <c r="R154" t="s">
        <v>40</v>
      </c>
      <c r="S154" t="s">
        <v>826</v>
      </c>
      <c r="T154" t="s">
        <v>834</v>
      </c>
      <c r="U154" t="s">
        <v>6</v>
      </c>
      <c r="V154" t="s">
        <v>552</v>
      </c>
      <c r="W154" t="s">
        <v>827</v>
      </c>
      <c r="X154" s="8">
        <f>IF(ISNUMBER(MATCH(fields[argot_field],issuesfield[field],0)),COUNTIF(issuesfield[field],fields[argot_field]),0)</f>
        <v>1</v>
      </c>
      <c r="Y154">
        <f>IF(ISNUMBER(MATCH(fields[argot_field],mappings[field],0)),COUNTIF(mappings[field],fields[argot_field]),0)</f>
        <v>0</v>
      </c>
    </row>
    <row r="155" spans="1:27" x14ac:dyDescent="0.25">
      <c r="A155" t="s">
        <v>322</v>
      </c>
      <c r="B155" t="s">
        <v>6</v>
      </c>
      <c r="C155" t="s">
        <v>6</v>
      </c>
      <c r="D155" t="s">
        <v>6</v>
      </c>
      <c r="E155" t="s">
        <v>275</v>
      </c>
      <c r="F155" t="s">
        <v>2</v>
      </c>
      <c r="G155" t="s">
        <v>3</v>
      </c>
      <c r="H155" t="s">
        <v>40</v>
      </c>
      <c r="I155" t="s">
        <v>312</v>
      </c>
      <c r="J155" t="s">
        <v>40</v>
      </c>
      <c r="K155" t="s">
        <v>40</v>
      </c>
      <c r="L155" t="s">
        <v>40</v>
      </c>
      <c r="M155" t="s">
        <v>40</v>
      </c>
      <c r="N155" t="s">
        <v>40</v>
      </c>
      <c r="O155" t="s">
        <v>6</v>
      </c>
      <c r="P155" t="s">
        <v>323</v>
      </c>
      <c r="Q155" t="s">
        <v>324</v>
      </c>
      <c r="R155" t="s">
        <v>40</v>
      </c>
      <c r="S155" t="s">
        <v>325</v>
      </c>
      <c r="T155" t="s">
        <v>6</v>
      </c>
      <c r="U155" t="s">
        <v>6</v>
      </c>
      <c r="V155" t="s">
        <v>6</v>
      </c>
      <c r="W155" t="s">
        <v>6</v>
      </c>
      <c r="X155" s="8">
        <f>IF(ISNUMBER(MATCH(fields[argot_field],issuesfield[field],0)),COUNTIF(issuesfield[field],fields[argot_field]),0)</f>
        <v>2</v>
      </c>
      <c r="Y155">
        <f>IF(ISNUMBER(MATCH(fields[argot_field],mappings[field],0)),COUNTIF(mappings[field],fields[argot_field]),0)</f>
        <v>2</v>
      </c>
      <c r="Z155" t="s">
        <v>6</v>
      </c>
      <c r="AA155" t="s">
        <v>6</v>
      </c>
    </row>
    <row r="156" spans="1:27" x14ac:dyDescent="0.25">
      <c r="A156" t="s">
        <v>1267</v>
      </c>
      <c r="B156" t="s">
        <v>1267</v>
      </c>
      <c r="C156" t="s">
        <v>6</v>
      </c>
      <c r="D156" t="s">
        <v>6</v>
      </c>
      <c r="E156" t="s">
        <v>1268</v>
      </c>
      <c r="F156" t="s">
        <v>2</v>
      </c>
      <c r="G156" t="s">
        <v>2</v>
      </c>
      <c r="H156" t="s">
        <v>40</v>
      </c>
      <c r="I156" t="s">
        <v>311</v>
      </c>
      <c r="J156" t="s">
        <v>40</v>
      </c>
      <c r="K156" t="s">
        <v>3</v>
      </c>
      <c r="L156" t="s">
        <v>40</v>
      </c>
      <c r="M156" t="s">
        <v>40</v>
      </c>
      <c r="N156" t="s">
        <v>1269</v>
      </c>
      <c r="O156" t="s">
        <v>40</v>
      </c>
      <c r="P156" t="s">
        <v>1270</v>
      </c>
      <c r="Q156" t="s">
        <v>1271</v>
      </c>
      <c r="R156" t="s">
        <v>40</v>
      </c>
      <c r="S156" s="9" t="s">
        <v>1272</v>
      </c>
      <c r="T156" t="s">
        <v>40</v>
      </c>
      <c r="U156" t="s">
        <v>374</v>
      </c>
      <c r="V156" t="s">
        <v>1273</v>
      </c>
      <c r="W156" t="s">
        <v>1274</v>
      </c>
      <c r="X156" s="8">
        <f>IF(ISNUMBER(MATCH(fields[argot_field],issuesfield[field],0)),COUNTIF(issuesfield[field],fields[argot_field]),0)</f>
        <v>0</v>
      </c>
      <c r="Y156">
        <f>IF(ISNUMBER(MATCH(fields[argot_field],mappings[field],0)),COUNTIF(mappings[field],fields[argot_field]),0)</f>
        <v>0</v>
      </c>
      <c r="Z156" t="s">
        <v>2</v>
      </c>
      <c r="AA156" t="s">
        <v>3</v>
      </c>
    </row>
    <row r="157" spans="1:27" x14ac:dyDescent="0.25">
      <c r="A157" t="s">
        <v>1276</v>
      </c>
      <c r="B157" t="s">
        <v>1267</v>
      </c>
      <c r="C157" t="s">
        <v>6</v>
      </c>
      <c r="D157" t="s">
        <v>6</v>
      </c>
      <c r="E157" t="s">
        <v>1268</v>
      </c>
      <c r="F157" t="s">
        <v>2</v>
      </c>
      <c r="G157" t="s">
        <v>2</v>
      </c>
      <c r="H157" t="s">
        <v>1267</v>
      </c>
      <c r="I157" t="s">
        <v>311</v>
      </c>
      <c r="J157" t="s">
        <v>463</v>
      </c>
      <c r="K157" t="s">
        <v>40</v>
      </c>
      <c r="L157" t="s">
        <v>40</v>
      </c>
      <c r="M157" t="s">
        <v>40</v>
      </c>
      <c r="N157" t="s">
        <v>40</v>
      </c>
      <c r="O157" t="s">
        <v>40</v>
      </c>
      <c r="P157" t="s">
        <v>1281</v>
      </c>
      <c r="Q157" t="s">
        <v>1282</v>
      </c>
      <c r="R157" t="s">
        <v>6</v>
      </c>
      <c r="S157" s="44" t="s">
        <v>1283</v>
      </c>
      <c r="T157" t="s">
        <v>40</v>
      </c>
      <c r="U157" t="s">
        <v>374</v>
      </c>
      <c r="V157" t="s">
        <v>1273</v>
      </c>
      <c r="W157" t="s">
        <v>1274</v>
      </c>
      <c r="X157" s="8">
        <f>IF(ISNUMBER(MATCH(fields[argot_field],issuesfield[field],0)),COUNTIF(issuesfield[field],fields[argot_field]),0)</f>
        <v>0</v>
      </c>
      <c r="Y157">
        <f>IF(ISNUMBER(MATCH(fields[argot_field],mappings[field],0)),COUNTIF(mappings[field],fields[argot_field]),0)</f>
        <v>2</v>
      </c>
      <c r="Z157" t="s">
        <v>2</v>
      </c>
      <c r="AA157" t="s">
        <v>3</v>
      </c>
    </row>
    <row r="158" spans="1:27" x14ac:dyDescent="0.25">
      <c r="A158" t="s">
        <v>1278</v>
      </c>
      <c r="B158" t="s">
        <v>1267</v>
      </c>
      <c r="C158" t="s">
        <v>6</v>
      </c>
      <c r="D158" t="s">
        <v>6</v>
      </c>
      <c r="E158" t="s">
        <v>1268</v>
      </c>
      <c r="F158" t="s">
        <v>2</v>
      </c>
      <c r="G158" t="s">
        <v>2</v>
      </c>
      <c r="H158" t="s">
        <v>1267</v>
      </c>
      <c r="I158" t="s">
        <v>312</v>
      </c>
      <c r="J158" t="s">
        <v>40</v>
      </c>
      <c r="K158" t="s">
        <v>40</v>
      </c>
      <c r="L158" t="s">
        <v>40</v>
      </c>
      <c r="M158" t="s">
        <v>40</v>
      </c>
      <c r="N158" t="s">
        <v>1269</v>
      </c>
      <c r="O158" t="s">
        <v>40</v>
      </c>
      <c r="P158" t="s">
        <v>998</v>
      </c>
      <c r="Q158" t="s">
        <v>40</v>
      </c>
      <c r="R158" t="s">
        <v>40</v>
      </c>
      <c r="S158" t="s">
        <v>40</v>
      </c>
      <c r="T158" t="s">
        <v>40</v>
      </c>
      <c r="U158" t="s">
        <v>374</v>
      </c>
      <c r="V158" t="s">
        <v>1273</v>
      </c>
      <c r="W158" t="s">
        <v>1274</v>
      </c>
      <c r="X158" s="8">
        <f>IF(ISNUMBER(MATCH(fields[argot_field],issuesfield[field],0)),COUNTIF(issuesfield[field],fields[argot_field]),0)</f>
        <v>0</v>
      </c>
      <c r="Y158">
        <f>IF(ISNUMBER(MATCH(fields[argot_field],mappings[field],0)),COUNTIF(mappings[field],fields[argot_field]),0)</f>
        <v>1</v>
      </c>
      <c r="Z158" t="s">
        <v>2</v>
      </c>
      <c r="AA158" t="s">
        <v>3</v>
      </c>
    </row>
    <row r="159" spans="1:27" x14ac:dyDescent="0.25">
      <c r="A159" t="s">
        <v>1277</v>
      </c>
      <c r="B159" t="s">
        <v>1267</v>
      </c>
      <c r="C159" t="s">
        <v>6</v>
      </c>
      <c r="D159" t="s">
        <v>6</v>
      </c>
      <c r="E159" t="s">
        <v>1268</v>
      </c>
      <c r="F159" t="s">
        <v>2</v>
      </c>
      <c r="G159" t="s">
        <v>2</v>
      </c>
      <c r="H159" t="s">
        <v>1267</v>
      </c>
      <c r="I159" t="s">
        <v>311</v>
      </c>
      <c r="J159" t="s">
        <v>463</v>
      </c>
      <c r="K159" t="s">
        <v>40</v>
      </c>
      <c r="L159" t="s">
        <v>40</v>
      </c>
      <c r="M159" t="s">
        <v>40</v>
      </c>
      <c r="N159" t="s">
        <v>40</v>
      </c>
      <c r="O159" t="s">
        <v>40</v>
      </c>
      <c r="P159" t="s">
        <v>1285</v>
      </c>
      <c r="Q159" t="s">
        <v>40</v>
      </c>
      <c r="R159" t="s">
        <v>6</v>
      </c>
      <c r="S159" t="s">
        <v>40</v>
      </c>
      <c r="T159" t="s">
        <v>40</v>
      </c>
      <c r="U159" t="s">
        <v>374</v>
      </c>
      <c r="V159" t="s">
        <v>1273</v>
      </c>
      <c r="W159" t="s">
        <v>1274</v>
      </c>
      <c r="X159" s="8">
        <f>IF(ISNUMBER(MATCH(fields[argot_field],issuesfield[field],0)),COUNTIF(issuesfield[field],fields[argot_field]),0)</f>
        <v>0</v>
      </c>
      <c r="Y159">
        <f>IF(ISNUMBER(MATCH(fields[argot_field],mappings[field],0)),COUNTIF(mappings[field],fields[argot_field]),0)</f>
        <v>1</v>
      </c>
      <c r="Z159" t="s">
        <v>2</v>
      </c>
      <c r="AA159" t="s">
        <v>3</v>
      </c>
    </row>
    <row r="160" spans="1:27" x14ac:dyDescent="0.25">
      <c r="A160" t="s">
        <v>1275</v>
      </c>
      <c r="B160" t="s">
        <v>1267</v>
      </c>
      <c r="C160" t="s">
        <v>6</v>
      </c>
      <c r="D160" t="s">
        <v>6</v>
      </c>
      <c r="E160" t="s">
        <v>1268</v>
      </c>
      <c r="F160" t="s">
        <v>2</v>
      </c>
      <c r="G160" t="s">
        <v>2</v>
      </c>
      <c r="H160" t="s">
        <v>1267</v>
      </c>
      <c r="I160" t="s">
        <v>313</v>
      </c>
      <c r="J160" t="s">
        <v>1279</v>
      </c>
      <c r="K160" t="s">
        <v>40</v>
      </c>
      <c r="L160" t="s">
        <v>40</v>
      </c>
      <c r="M160" t="s">
        <v>40</v>
      </c>
      <c r="N160" t="s">
        <v>1269</v>
      </c>
      <c r="O160" t="s">
        <v>40</v>
      </c>
      <c r="P160" t="s">
        <v>1280</v>
      </c>
      <c r="Q160" t="s">
        <v>40</v>
      </c>
      <c r="R160" t="s">
        <v>6</v>
      </c>
      <c r="S160" s="9" t="s">
        <v>1272</v>
      </c>
      <c r="T160" t="s">
        <v>40</v>
      </c>
      <c r="U160" t="s">
        <v>374</v>
      </c>
      <c r="V160" t="s">
        <v>1273</v>
      </c>
      <c r="W160" t="s">
        <v>1274</v>
      </c>
      <c r="X160" s="8">
        <f>IF(ISNUMBER(MATCH(fields[argot_field],issuesfield[field],0)),COUNTIF(issuesfield[field],fields[argot_field]),0)</f>
        <v>0</v>
      </c>
      <c r="Y160">
        <f>IF(ISNUMBER(MATCH(fields[argot_field],mappings[field],0)),COUNTIF(mappings[field],fields[argot_field]),0)</f>
        <v>2</v>
      </c>
      <c r="Z160" t="s">
        <v>2</v>
      </c>
      <c r="AA160" t="s">
        <v>3</v>
      </c>
    </row>
    <row r="161" spans="1:27" x14ac:dyDescent="0.25">
      <c r="A161" s="9" t="s">
        <v>1184</v>
      </c>
      <c r="B161" t="s">
        <v>1084</v>
      </c>
      <c r="C161" t="s">
        <v>6</v>
      </c>
      <c r="D161" t="s">
        <v>6</v>
      </c>
      <c r="E161" s="9" t="s">
        <v>440</v>
      </c>
      <c r="F161" t="s">
        <v>2</v>
      </c>
      <c r="G161" t="s">
        <v>2</v>
      </c>
      <c r="H161" t="s">
        <v>40</v>
      </c>
      <c r="I161" t="s">
        <v>311</v>
      </c>
      <c r="J161" t="s">
        <v>40</v>
      </c>
      <c r="K161" t="s">
        <v>3</v>
      </c>
      <c r="L161" t="s">
        <v>40</v>
      </c>
      <c r="M161" t="s">
        <v>40</v>
      </c>
      <c r="N161" t="s">
        <v>40</v>
      </c>
      <c r="O161" t="s">
        <v>6</v>
      </c>
      <c r="P161" t="s">
        <v>1185</v>
      </c>
      <c r="Q161" t="s">
        <v>459</v>
      </c>
      <c r="R161" t="s">
        <v>223</v>
      </c>
      <c r="S161" s="9" t="s">
        <v>710</v>
      </c>
      <c r="T161" t="s">
        <v>40</v>
      </c>
      <c r="U161" t="s">
        <v>374</v>
      </c>
      <c r="V161" s="9" t="s">
        <v>1186</v>
      </c>
      <c r="W161" s="10" t="s">
        <v>747</v>
      </c>
      <c r="X161" s="15">
        <f>IF(ISNUMBER(MATCH(fields[argot_field],issuesfield[field],0)),COUNTIF(issuesfield[field],fields[argot_field]),0)</f>
        <v>0</v>
      </c>
      <c r="Y161" s="9">
        <f>IF(ISNUMBER(MATCH(fields[argot_field],mappings[field],0)),COUNTIF(mappings[field],fields[argot_field]),0)</f>
        <v>0</v>
      </c>
      <c r="Z161" s="9" t="s">
        <v>2</v>
      </c>
      <c r="AA161" s="9" t="s">
        <v>3</v>
      </c>
    </row>
    <row r="162" spans="1:27" x14ac:dyDescent="0.25">
      <c r="A162" s="9" t="s">
        <v>1187</v>
      </c>
      <c r="B162" t="s">
        <v>1084</v>
      </c>
      <c r="C162" t="s">
        <v>6</v>
      </c>
      <c r="D162" t="s">
        <v>6</v>
      </c>
      <c r="E162" s="9" t="s">
        <v>440</v>
      </c>
      <c r="F162" t="s">
        <v>2</v>
      </c>
      <c r="G162" t="s">
        <v>2</v>
      </c>
      <c r="H162" s="9" t="s">
        <v>1184</v>
      </c>
      <c r="I162" t="s">
        <v>312</v>
      </c>
      <c r="J162" t="s">
        <v>1097</v>
      </c>
      <c r="K162" t="s">
        <v>40</v>
      </c>
      <c r="L162" t="s">
        <v>40</v>
      </c>
      <c r="M162" t="s">
        <v>40</v>
      </c>
      <c r="N162" t="s">
        <v>1204</v>
      </c>
      <c r="O162" t="s">
        <v>1093</v>
      </c>
      <c r="P162" t="s">
        <v>1188</v>
      </c>
      <c r="Q162" t="s">
        <v>40</v>
      </c>
      <c r="R162" t="s">
        <v>223</v>
      </c>
      <c r="S162" s="9" t="s">
        <v>1205</v>
      </c>
      <c r="T162" t="s">
        <v>40</v>
      </c>
      <c r="U162" t="s">
        <v>374</v>
      </c>
      <c r="V162" s="9" t="s">
        <v>1186</v>
      </c>
      <c r="W162" s="10" t="s">
        <v>747</v>
      </c>
      <c r="X162" s="15">
        <f>IF(ISNUMBER(MATCH(fields[argot_field],issuesfield[field],0)),COUNTIF(issuesfield[field],fields[argot_field]),0)</f>
        <v>0</v>
      </c>
      <c r="Y162" s="9">
        <f>IF(ISNUMBER(MATCH(fields[argot_field],mappings[field],0)),COUNTIF(mappings[field],fields[argot_field]),0)</f>
        <v>5</v>
      </c>
      <c r="Z162" s="9" t="s">
        <v>2</v>
      </c>
      <c r="AA162" s="9" t="s">
        <v>3</v>
      </c>
    </row>
    <row r="163" spans="1:27" x14ac:dyDescent="0.25">
      <c r="A163" s="9" t="s">
        <v>1189</v>
      </c>
      <c r="B163" t="s">
        <v>1084</v>
      </c>
      <c r="C163" t="s">
        <v>6</v>
      </c>
      <c r="D163" t="s">
        <v>6</v>
      </c>
      <c r="E163" s="9" t="s">
        <v>440</v>
      </c>
      <c r="F163" t="s">
        <v>2</v>
      </c>
      <c r="G163" t="s">
        <v>2</v>
      </c>
      <c r="H163" s="9" t="s">
        <v>1184</v>
      </c>
      <c r="I163" t="s">
        <v>312</v>
      </c>
      <c r="J163" t="s">
        <v>40</v>
      </c>
      <c r="K163" t="s">
        <v>40</v>
      </c>
      <c r="L163" t="s">
        <v>40</v>
      </c>
      <c r="M163" t="s">
        <v>40</v>
      </c>
      <c r="N163" t="s">
        <v>1204</v>
      </c>
      <c r="O163" t="s">
        <v>6</v>
      </c>
      <c r="P163" t="s">
        <v>1190</v>
      </c>
      <c r="Q163" t="s">
        <v>40</v>
      </c>
      <c r="R163" t="s">
        <v>40</v>
      </c>
      <c r="S163" s="9" t="s">
        <v>40</v>
      </c>
      <c r="T163" t="s">
        <v>40</v>
      </c>
      <c r="U163" t="s">
        <v>374</v>
      </c>
      <c r="V163" s="9" t="s">
        <v>1186</v>
      </c>
      <c r="W163" s="10" t="s">
        <v>747</v>
      </c>
      <c r="X163" s="15">
        <f>IF(ISNUMBER(MATCH(fields[argot_field],issuesfield[field],0)),COUNTIF(issuesfield[field],fields[argot_field]),0)</f>
        <v>0</v>
      </c>
      <c r="Y163" s="9">
        <f>IF(ISNUMBER(MATCH(fields[argot_field],mappings[field],0)),COUNTIF(mappings[field],fields[argot_field]),0)</f>
        <v>3</v>
      </c>
      <c r="Z163" s="9" t="s">
        <v>2</v>
      </c>
      <c r="AA163" s="9" t="s">
        <v>3</v>
      </c>
    </row>
    <row r="164" spans="1:27" x14ac:dyDescent="0.25">
      <c r="A164" s="9" t="s">
        <v>1191</v>
      </c>
      <c r="B164" t="s">
        <v>1084</v>
      </c>
      <c r="C164" t="s">
        <v>6</v>
      </c>
      <c r="D164" t="s">
        <v>6</v>
      </c>
      <c r="E164" s="9" t="s">
        <v>440</v>
      </c>
      <c r="F164" t="s">
        <v>2</v>
      </c>
      <c r="G164" t="s">
        <v>2</v>
      </c>
      <c r="H164" s="9" t="s">
        <v>1184</v>
      </c>
      <c r="I164" t="s">
        <v>312</v>
      </c>
      <c r="J164" t="s">
        <v>40</v>
      </c>
      <c r="K164" t="s">
        <v>40</v>
      </c>
      <c r="L164" t="s">
        <v>40</v>
      </c>
      <c r="M164" t="s">
        <v>40</v>
      </c>
      <c r="N164" t="s">
        <v>40</v>
      </c>
      <c r="O164" t="s">
        <v>6</v>
      </c>
      <c r="P164" t="s">
        <v>1128</v>
      </c>
      <c r="Q164" t="s">
        <v>40</v>
      </c>
      <c r="R164" t="s">
        <v>40</v>
      </c>
      <c r="S164" s="9" t="s">
        <v>40</v>
      </c>
      <c r="T164" t="s">
        <v>40</v>
      </c>
      <c r="U164" t="s">
        <v>374</v>
      </c>
      <c r="V164" s="9" t="s">
        <v>1186</v>
      </c>
      <c r="W164" s="10" t="s">
        <v>747</v>
      </c>
      <c r="X164" s="15">
        <f>IF(ISNUMBER(MATCH(fields[argot_field],issuesfield[field],0)),COUNTIF(issuesfield[field],fields[argot_field]),0)</f>
        <v>0</v>
      </c>
      <c r="Y164" s="9">
        <f>IF(ISNUMBER(MATCH(fields[argot_field],mappings[field],0)),COUNTIF(mappings[field],fields[argot_field]),0)</f>
        <v>2</v>
      </c>
      <c r="Z164" s="9" t="s">
        <v>2</v>
      </c>
      <c r="AA164" s="9" t="s">
        <v>3</v>
      </c>
    </row>
    <row r="165" spans="1:27" x14ac:dyDescent="0.25">
      <c r="A165" s="9" t="s">
        <v>1193</v>
      </c>
      <c r="B165" t="s">
        <v>1084</v>
      </c>
      <c r="C165" t="s">
        <v>6</v>
      </c>
      <c r="D165" t="s">
        <v>6</v>
      </c>
      <c r="E165" s="9" t="s">
        <v>440</v>
      </c>
      <c r="F165" t="s">
        <v>2</v>
      </c>
      <c r="G165" t="s">
        <v>2</v>
      </c>
      <c r="H165" s="9" t="s">
        <v>1184</v>
      </c>
      <c r="I165" t="s">
        <v>312</v>
      </c>
      <c r="J165" t="s">
        <v>463</v>
      </c>
      <c r="K165" t="s">
        <v>40</v>
      </c>
      <c r="L165" t="s">
        <v>40</v>
      </c>
      <c r="M165" t="s">
        <v>40</v>
      </c>
      <c r="N165" t="s">
        <v>1204</v>
      </c>
      <c r="O165" t="s">
        <v>1111</v>
      </c>
      <c r="P165" t="s">
        <v>1192</v>
      </c>
      <c r="Q165" t="s">
        <v>40</v>
      </c>
      <c r="R165" t="s">
        <v>223</v>
      </c>
      <c r="S165" s="9" t="s">
        <v>40</v>
      </c>
      <c r="T165" t="s">
        <v>40</v>
      </c>
      <c r="U165" t="s">
        <v>374</v>
      </c>
      <c r="V165" s="9" t="s">
        <v>1186</v>
      </c>
      <c r="W165" s="10" t="s">
        <v>747</v>
      </c>
      <c r="X165" s="15">
        <f>IF(ISNUMBER(MATCH(fields[argot_field],issuesfield[field],0)),COUNTIF(issuesfield[field],fields[argot_field]),0)</f>
        <v>0</v>
      </c>
      <c r="Y165" s="9">
        <f>IF(ISNUMBER(MATCH(fields[argot_field],mappings[field],0)),COUNTIF(mappings[field],fields[argot_field]),0)</f>
        <v>7</v>
      </c>
      <c r="Z165" s="9" t="s">
        <v>2</v>
      </c>
      <c r="AA165" s="9" t="s">
        <v>3</v>
      </c>
    </row>
    <row r="166" spans="1:27" x14ac:dyDescent="0.25">
      <c r="A166" s="9" t="s">
        <v>1194</v>
      </c>
      <c r="B166" t="s">
        <v>1084</v>
      </c>
      <c r="C166" t="s">
        <v>6</v>
      </c>
      <c r="D166" t="s">
        <v>6</v>
      </c>
      <c r="E166" s="9" t="s">
        <v>440</v>
      </c>
      <c r="F166" t="s">
        <v>2</v>
      </c>
      <c r="G166" t="s">
        <v>2</v>
      </c>
      <c r="H166" s="9" t="s">
        <v>1184</v>
      </c>
      <c r="I166" t="s">
        <v>312</v>
      </c>
      <c r="J166" t="s">
        <v>40</v>
      </c>
      <c r="K166" t="s">
        <v>40</v>
      </c>
      <c r="L166" t="s">
        <v>40</v>
      </c>
      <c r="M166" t="s">
        <v>40</v>
      </c>
      <c r="N166" t="s">
        <v>1204</v>
      </c>
      <c r="O166" t="s">
        <v>6</v>
      </c>
      <c r="P166" t="s">
        <v>998</v>
      </c>
      <c r="Q166" t="s">
        <v>40</v>
      </c>
      <c r="R166" t="s">
        <v>40</v>
      </c>
      <c r="S166" s="9" t="s">
        <v>40</v>
      </c>
      <c r="T166" t="s">
        <v>40</v>
      </c>
      <c r="U166" t="s">
        <v>374</v>
      </c>
      <c r="V166" s="9" t="s">
        <v>1186</v>
      </c>
      <c r="W166" s="10" t="s">
        <v>747</v>
      </c>
      <c r="X166" s="15">
        <f>IF(ISNUMBER(MATCH(fields[argot_field],issuesfield[field],0)),COUNTIF(issuesfield[field],fields[argot_field]),0)</f>
        <v>0</v>
      </c>
      <c r="Y166" s="9">
        <f>IF(ISNUMBER(MATCH(fields[argot_field],mappings[field],0)),COUNTIF(mappings[field],fields[argot_field]),0)</f>
        <v>6</v>
      </c>
      <c r="Z166" s="9" t="s">
        <v>2</v>
      </c>
      <c r="AA166" s="9" t="s">
        <v>3</v>
      </c>
    </row>
    <row r="167" spans="1:27" x14ac:dyDescent="0.25">
      <c r="A167" s="9" t="s">
        <v>1195</v>
      </c>
      <c r="B167" t="s">
        <v>1084</v>
      </c>
      <c r="C167" t="s">
        <v>6</v>
      </c>
      <c r="D167" t="s">
        <v>6</v>
      </c>
      <c r="E167" s="9" t="s">
        <v>440</v>
      </c>
      <c r="F167" t="s">
        <v>2</v>
      </c>
      <c r="G167" t="s">
        <v>2</v>
      </c>
      <c r="H167" s="9" t="s">
        <v>1184</v>
      </c>
      <c r="I167" t="s">
        <v>311</v>
      </c>
      <c r="J167" t="s">
        <v>463</v>
      </c>
      <c r="K167" t="s">
        <v>40</v>
      </c>
      <c r="L167" t="s">
        <v>40</v>
      </c>
      <c r="M167" t="s">
        <v>40</v>
      </c>
      <c r="N167" t="s">
        <v>40</v>
      </c>
      <c r="O167" t="s">
        <v>40</v>
      </c>
      <c r="P167" t="s">
        <v>1196</v>
      </c>
      <c r="Q167" t="s">
        <v>40</v>
      </c>
      <c r="R167" t="s">
        <v>223</v>
      </c>
      <c r="S167" s="9" t="s">
        <v>40</v>
      </c>
      <c r="T167" t="s">
        <v>40</v>
      </c>
      <c r="U167" t="s">
        <v>374</v>
      </c>
      <c r="V167" s="9" t="s">
        <v>1186</v>
      </c>
      <c r="W167" s="10" t="s">
        <v>747</v>
      </c>
      <c r="X167" s="15">
        <f>IF(ISNUMBER(MATCH(fields[argot_field],issuesfield[field],0)),COUNTIF(issuesfield[field],fields[argot_field]),0)</f>
        <v>0</v>
      </c>
      <c r="Y167" s="9">
        <f>IF(ISNUMBER(MATCH(fields[argot_field],mappings[field],0)),COUNTIF(mappings[field],fields[argot_field]),0)</f>
        <v>2</v>
      </c>
      <c r="Z167" s="9" t="s">
        <v>2</v>
      </c>
      <c r="AA167" s="9" t="s">
        <v>3</v>
      </c>
    </row>
    <row r="168" spans="1:27" x14ac:dyDescent="0.25">
      <c r="A168" s="9" t="s">
        <v>1197</v>
      </c>
      <c r="B168" t="s">
        <v>1084</v>
      </c>
      <c r="C168" t="s">
        <v>6</v>
      </c>
      <c r="D168" t="s">
        <v>6</v>
      </c>
      <c r="E168" s="9" t="s">
        <v>440</v>
      </c>
      <c r="F168" t="s">
        <v>2</v>
      </c>
      <c r="G168" t="s">
        <v>2</v>
      </c>
      <c r="H168" s="9" t="s">
        <v>1184</v>
      </c>
      <c r="I168" t="s">
        <v>313</v>
      </c>
      <c r="J168" t="s">
        <v>1098</v>
      </c>
      <c r="K168" t="s">
        <v>40</v>
      </c>
      <c r="L168" t="s">
        <v>40</v>
      </c>
      <c r="M168" t="s">
        <v>40</v>
      </c>
      <c r="N168" t="s">
        <v>1204</v>
      </c>
      <c r="O168" t="s">
        <v>1095</v>
      </c>
      <c r="P168" t="s">
        <v>1198</v>
      </c>
      <c r="Q168" t="s">
        <v>40</v>
      </c>
      <c r="R168" t="s">
        <v>223</v>
      </c>
      <c r="S168" s="9" t="s">
        <v>1206</v>
      </c>
      <c r="T168" t="s">
        <v>40</v>
      </c>
      <c r="U168" t="s">
        <v>374</v>
      </c>
      <c r="V168" s="9" t="s">
        <v>1186</v>
      </c>
      <c r="W168" s="10" t="s">
        <v>747</v>
      </c>
      <c r="X168" s="15">
        <f>IF(ISNUMBER(MATCH(fields[argot_field],issuesfield[field],0)),COUNTIF(issuesfield[field],fields[argot_field]),0)</f>
        <v>0</v>
      </c>
      <c r="Y168" s="9">
        <f>IF(ISNUMBER(MATCH(fields[argot_field],mappings[field],0)),COUNTIF(mappings[field],fields[argot_field]),0)</f>
        <v>9</v>
      </c>
      <c r="Z168" s="9" t="s">
        <v>2</v>
      </c>
      <c r="AA168" s="9" t="s">
        <v>3</v>
      </c>
    </row>
    <row r="169" spans="1:27" x14ac:dyDescent="0.25">
      <c r="A169" s="9" t="s">
        <v>1199</v>
      </c>
      <c r="B169" t="s">
        <v>1084</v>
      </c>
      <c r="C169" t="s">
        <v>6</v>
      </c>
      <c r="D169" t="s">
        <v>6</v>
      </c>
      <c r="E169" s="9" t="s">
        <v>440</v>
      </c>
      <c r="F169" t="s">
        <v>2</v>
      </c>
      <c r="G169" t="s">
        <v>2</v>
      </c>
      <c r="H169" s="9" t="s">
        <v>1184</v>
      </c>
      <c r="I169" t="s">
        <v>312</v>
      </c>
      <c r="J169" t="s">
        <v>462</v>
      </c>
      <c r="K169" t="s">
        <v>40</v>
      </c>
      <c r="L169" t="s">
        <v>40</v>
      </c>
      <c r="M169" t="s">
        <v>40</v>
      </c>
      <c r="N169" t="s">
        <v>40</v>
      </c>
      <c r="O169" t="s">
        <v>6</v>
      </c>
      <c r="P169" t="s">
        <v>1200</v>
      </c>
      <c r="Q169" t="s">
        <v>40</v>
      </c>
      <c r="R169" t="s">
        <v>223</v>
      </c>
      <c r="S169" s="9" t="s">
        <v>1206</v>
      </c>
      <c r="T169" t="s">
        <v>40</v>
      </c>
      <c r="U169" t="s">
        <v>374</v>
      </c>
      <c r="V169" s="9" t="s">
        <v>1186</v>
      </c>
      <c r="W169" s="10" t="s">
        <v>747</v>
      </c>
      <c r="X169" s="15">
        <f>IF(ISNUMBER(MATCH(fields[argot_field],issuesfield[field],0)),COUNTIF(issuesfield[field],fields[argot_field]),0)</f>
        <v>0</v>
      </c>
      <c r="Y169" s="9">
        <f>IF(ISNUMBER(MATCH(fields[argot_field],mappings[field],0)),COUNTIF(mappings[field],fields[argot_field]),0)</f>
        <v>2</v>
      </c>
      <c r="Z169" s="9" t="s">
        <v>2</v>
      </c>
      <c r="AA169" s="9" t="s">
        <v>3</v>
      </c>
    </row>
    <row r="170" spans="1:27" x14ac:dyDescent="0.25">
      <c r="A170" s="9" t="s">
        <v>1201</v>
      </c>
      <c r="B170" t="s">
        <v>1084</v>
      </c>
      <c r="C170" t="s">
        <v>6</v>
      </c>
      <c r="D170" t="s">
        <v>6</v>
      </c>
      <c r="E170" s="9" t="s">
        <v>440</v>
      </c>
      <c r="F170" t="s">
        <v>2</v>
      </c>
      <c r="G170" t="s">
        <v>2</v>
      </c>
      <c r="H170" s="9" t="s">
        <v>1184</v>
      </c>
      <c r="I170" t="s">
        <v>312</v>
      </c>
      <c r="J170" t="s">
        <v>462</v>
      </c>
      <c r="K170" t="s">
        <v>40</v>
      </c>
      <c r="L170" t="s">
        <v>40</v>
      </c>
      <c r="M170" t="s">
        <v>40</v>
      </c>
      <c r="N170" t="s">
        <v>1204</v>
      </c>
      <c r="O170" t="s">
        <v>1119</v>
      </c>
      <c r="P170" t="s">
        <v>1202</v>
      </c>
      <c r="Q170" t="s">
        <v>40</v>
      </c>
      <c r="R170" t="s">
        <v>223</v>
      </c>
      <c r="S170" s="9" t="s">
        <v>1206</v>
      </c>
      <c r="T170" t="s">
        <v>40</v>
      </c>
      <c r="U170" t="s">
        <v>374</v>
      </c>
      <c r="V170" s="9" t="s">
        <v>1186</v>
      </c>
      <c r="W170" s="10" t="s">
        <v>747</v>
      </c>
      <c r="X170" s="15">
        <f>IF(ISNUMBER(MATCH(fields[argot_field],issuesfield[field],0)),COUNTIF(issuesfield[field],fields[argot_field]),0)</f>
        <v>0</v>
      </c>
      <c r="Y170" s="9">
        <f>IF(ISNUMBER(MATCH(fields[argot_field],mappings[field],0)),COUNTIF(mappings[field],fields[argot_field]),0)</f>
        <v>3</v>
      </c>
      <c r="Z170" s="9" t="s">
        <v>2</v>
      </c>
      <c r="AA170" s="9" t="s">
        <v>3</v>
      </c>
    </row>
    <row r="171" spans="1:27" x14ac:dyDescent="0.25">
      <c r="A171" s="9" t="s">
        <v>1203</v>
      </c>
      <c r="B171" t="s">
        <v>1084</v>
      </c>
      <c r="C171" t="s">
        <v>6</v>
      </c>
      <c r="D171" t="s">
        <v>6</v>
      </c>
      <c r="E171" s="9" t="s">
        <v>440</v>
      </c>
      <c r="F171" t="s">
        <v>2</v>
      </c>
      <c r="G171" t="s">
        <v>2</v>
      </c>
      <c r="H171" s="9" t="s">
        <v>1184</v>
      </c>
      <c r="I171" t="s">
        <v>313</v>
      </c>
      <c r="J171" t="s">
        <v>40</v>
      </c>
      <c r="K171" t="s">
        <v>40</v>
      </c>
      <c r="L171" t="s">
        <v>40</v>
      </c>
      <c r="M171" t="s">
        <v>40</v>
      </c>
      <c r="N171" t="s">
        <v>40</v>
      </c>
      <c r="O171" t="s">
        <v>6</v>
      </c>
      <c r="P171" t="s">
        <v>1091</v>
      </c>
      <c r="Q171" t="s">
        <v>1092</v>
      </c>
      <c r="R171" t="s">
        <v>40</v>
      </c>
      <c r="S171" s="9" t="s">
        <v>40</v>
      </c>
      <c r="T171" t="s">
        <v>40</v>
      </c>
      <c r="U171" t="s">
        <v>374</v>
      </c>
      <c r="V171" s="9" t="s">
        <v>1186</v>
      </c>
      <c r="W171" s="10" t="s">
        <v>747</v>
      </c>
      <c r="X171" s="15">
        <f>IF(ISNUMBER(MATCH(fields[argot_field],issuesfield[field],0)),COUNTIF(issuesfield[field],fields[argot_field]),0)</f>
        <v>0</v>
      </c>
      <c r="Y171" s="9">
        <f>IF(ISNUMBER(MATCH(fields[argot_field],mappings[field],0)),COUNTIF(mappings[field],fields[argot_field]),0)</f>
        <v>6</v>
      </c>
      <c r="Z171" s="9" t="s">
        <v>2</v>
      </c>
      <c r="AA171" s="9" t="s">
        <v>3</v>
      </c>
    </row>
    <row r="172" spans="1:27" x14ac:dyDescent="0.25">
      <c r="A172" t="s">
        <v>282</v>
      </c>
      <c r="B172" t="s">
        <v>6</v>
      </c>
      <c r="C172" t="s">
        <v>6</v>
      </c>
      <c r="D172" t="s">
        <v>6</v>
      </c>
      <c r="E172" t="s">
        <v>275</v>
      </c>
      <c r="F172" t="s">
        <v>2</v>
      </c>
      <c r="G172" t="s">
        <v>3</v>
      </c>
      <c r="H172" t="s">
        <v>40</v>
      </c>
      <c r="I172" t="s">
        <v>312</v>
      </c>
      <c r="J172" t="s">
        <v>463</v>
      </c>
      <c r="K172" t="s">
        <v>40</v>
      </c>
      <c r="L172" t="s">
        <v>40</v>
      </c>
      <c r="M172" t="s">
        <v>40</v>
      </c>
      <c r="N172" t="s">
        <v>653</v>
      </c>
      <c r="O172" t="s">
        <v>6</v>
      </c>
      <c r="P172" t="s">
        <v>283</v>
      </c>
      <c r="Q172" t="s">
        <v>284</v>
      </c>
      <c r="R172" t="s">
        <v>6</v>
      </c>
      <c r="S172" t="s">
        <v>40</v>
      </c>
      <c r="T172" t="s">
        <v>6</v>
      </c>
      <c r="U172" t="s">
        <v>6</v>
      </c>
      <c r="V172" t="s">
        <v>460</v>
      </c>
      <c r="W172" t="s">
        <v>6</v>
      </c>
      <c r="X172" s="8">
        <f>IF(ISNUMBER(MATCH(fields[argot_field],issuesfield[field],0)),COUNTIF(issuesfield[field],fields[argot_field]),0)</f>
        <v>0</v>
      </c>
      <c r="Y172">
        <f>IF(ISNUMBER(MATCH(fields[argot_field],mappings[field],0)),COUNTIF(mappings[field],fields[argot_field]),0)</f>
        <v>0</v>
      </c>
      <c r="Z172" t="s">
        <v>6</v>
      </c>
      <c r="AA172" t="s">
        <v>6</v>
      </c>
    </row>
    <row r="173" spans="1:27" x14ac:dyDescent="0.25">
      <c r="A173" t="s">
        <v>314</v>
      </c>
      <c r="B173" t="s">
        <v>6</v>
      </c>
      <c r="C173" t="s">
        <v>6</v>
      </c>
      <c r="D173" t="s">
        <v>6</v>
      </c>
      <c r="E173" t="s">
        <v>215</v>
      </c>
      <c r="F173" t="s">
        <v>2</v>
      </c>
      <c r="G173" t="s">
        <v>2</v>
      </c>
      <c r="H173" t="s">
        <v>40</v>
      </c>
      <c r="I173" t="s">
        <v>312</v>
      </c>
      <c r="J173" t="s">
        <v>461</v>
      </c>
      <c r="K173" t="s">
        <v>40</v>
      </c>
      <c r="L173" t="s">
        <v>40</v>
      </c>
      <c r="M173" t="s">
        <v>527</v>
      </c>
      <c r="N173" t="s">
        <v>654</v>
      </c>
      <c r="O173" t="s">
        <v>6</v>
      </c>
      <c r="P173" t="s">
        <v>655</v>
      </c>
      <c r="Q173" t="s">
        <v>6</v>
      </c>
      <c r="R173" t="s">
        <v>6</v>
      </c>
      <c r="S173" t="s">
        <v>326</v>
      </c>
      <c r="T173" t="s">
        <v>6</v>
      </c>
      <c r="U173" t="s">
        <v>6</v>
      </c>
      <c r="V173" t="s">
        <v>552</v>
      </c>
      <c r="W173" t="s">
        <v>6</v>
      </c>
      <c r="X173" s="8">
        <f>IF(ISNUMBER(MATCH(fields[argot_field],issuesfield[field],0)),COUNTIF(issuesfield[field],fields[argot_field]),0)</f>
        <v>0</v>
      </c>
      <c r="Y173">
        <f>IF(ISNUMBER(MATCH(fields[argot_field],mappings[field],0)),COUNTIF(mappings[field],fields[argot_field]),0)</f>
        <v>1</v>
      </c>
      <c r="Z173" t="s">
        <v>6</v>
      </c>
      <c r="AA173" t="s">
        <v>6</v>
      </c>
    </row>
    <row r="174" spans="1:27" x14ac:dyDescent="0.25">
      <c r="A174" t="s">
        <v>515</v>
      </c>
      <c r="B174" t="s">
        <v>6</v>
      </c>
      <c r="C174" s="20" t="s">
        <v>657</v>
      </c>
      <c r="D174" s="20" t="s">
        <v>658</v>
      </c>
      <c r="E174" t="s">
        <v>209</v>
      </c>
      <c r="F174" t="s">
        <v>2</v>
      </c>
      <c r="G174" t="s">
        <v>2</v>
      </c>
      <c r="H174" t="s">
        <v>40</v>
      </c>
      <c r="I174" t="s">
        <v>311</v>
      </c>
      <c r="J174" t="s">
        <v>659</v>
      </c>
      <c r="K174" t="s">
        <v>40</v>
      </c>
      <c r="L174" t="s">
        <v>89</v>
      </c>
      <c r="M174" t="s">
        <v>40</v>
      </c>
      <c r="N174" t="s">
        <v>40</v>
      </c>
      <c r="O174" t="s">
        <v>6</v>
      </c>
      <c r="P174" t="s">
        <v>90</v>
      </c>
      <c r="Q174" t="s">
        <v>91</v>
      </c>
      <c r="R174" t="s">
        <v>40</v>
      </c>
      <c r="S174" t="s">
        <v>92</v>
      </c>
      <c r="T174" t="s">
        <v>93</v>
      </c>
      <c r="U174" t="s">
        <v>164</v>
      </c>
      <c r="V174" t="s">
        <v>552</v>
      </c>
      <c r="W174" t="s">
        <v>6</v>
      </c>
      <c r="X174">
        <f>IF(ISNUMBER(MATCH(fields[argot_field],issuesfield[field],0)),COUNTIF(issuesfield[field],fields[argot_field]),0)</f>
        <v>1</v>
      </c>
      <c r="Y174">
        <f>IF(ISNUMBER(MATCH(fields[argot_field],mappings[field],0)),COUNTIF(mappings[field],fields[argot_field]),0)</f>
        <v>8</v>
      </c>
      <c r="Z174" t="s">
        <v>6</v>
      </c>
      <c r="AA174" t="s">
        <v>6</v>
      </c>
    </row>
    <row r="175" spans="1:27" x14ac:dyDescent="0.25">
      <c r="A175" t="s">
        <v>514</v>
      </c>
      <c r="B175" t="s">
        <v>6</v>
      </c>
      <c r="C175" t="s">
        <v>6</v>
      </c>
      <c r="D175" t="s">
        <v>6</v>
      </c>
      <c r="E175" t="s">
        <v>209</v>
      </c>
      <c r="F175" t="s">
        <v>2</v>
      </c>
      <c r="G175" t="s">
        <v>2</v>
      </c>
      <c r="H175" t="s">
        <v>40</v>
      </c>
      <c r="I175" t="s">
        <v>311</v>
      </c>
      <c r="J175" t="s">
        <v>660</v>
      </c>
      <c r="K175" t="s">
        <v>40</v>
      </c>
      <c r="L175" t="s">
        <v>84</v>
      </c>
      <c r="M175" t="s">
        <v>40</v>
      </c>
      <c r="N175" t="s">
        <v>40</v>
      </c>
      <c r="O175" t="s">
        <v>6</v>
      </c>
      <c r="P175" t="s">
        <v>85</v>
      </c>
      <c r="Q175" t="s">
        <v>86</v>
      </c>
      <c r="R175" t="s">
        <v>40</v>
      </c>
      <c r="S175" t="s">
        <v>87</v>
      </c>
      <c r="T175" t="s">
        <v>88</v>
      </c>
      <c r="U175" t="s">
        <v>164</v>
      </c>
      <c r="V175" t="s">
        <v>552</v>
      </c>
      <c r="W175" t="s">
        <v>6</v>
      </c>
      <c r="X175">
        <f>IF(ISNUMBER(MATCH(fields[argot_field],issuesfield[field],0)),COUNTIF(issuesfield[field],fields[argot_field]),0)</f>
        <v>3</v>
      </c>
      <c r="Y175">
        <f>IF(ISNUMBER(MATCH(fields[argot_field],mappings[field],0)),COUNTIF(mappings[field],fields[argot_field]),0)</f>
        <v>27</v>
      </c>
      <c r="Z175" t="s">
        <v>6</v>
      </c>
      <c r="AA175" t="s">
        <v>6</v>
      </c>
    </row>
    <row r="176" spans="1:27" x14ac:dyDescent="0.25">
      <c r="A176" t="s">
        <v>516</v>
      </c>
      <c r="B176" t="s">
        <v>6</v>
      </c>
      <c r="C176" t="s">
        <v>6</v>
      </c>
      <c r="D176" t="s">
        <v>6</v>
      </c>
      <c r="E176" t="s">
        <v>209</v>
      </c>
      <c r="F176" t="s">
        <v>2</v>
      </c>
      <c r="G176" t="s">
        <v>2</v>
      </c>
      <c r="H176" t="s">
        <v>40</v>
      </c>
      <c r="I176" t="s">
        <v>311</v>
      </c>
      <c r="J176" t="s">
        <v>663</v>
      </c>
      <c r="K176" t="s">
        <v>40</v>
      </c>
      <c r="L176" t="s">
        <v>94</v>
      </c>
      <c r="M176" t="s">
        <v>40</v>
      </c>
      <c r="N176" t="s">
        <v>40</v>
      </c>
      <c r="O176" t="s">
        <v>6</v>
      </c>
      <c r="P176" t="s">
        <v>95</v>
      </c>
      <c r="Q176" t="s">
        <v>96</v>
      </c>
      <c r="R176" t="s">
        <v>40</v>
      </c>
      <c r="S176" t="s">
        <v>97</v>
      </c>
      <c r="T176" t="s">
        <v>93</v>
      </c>
      <c r="U176" t="s">
        <v>164</v>
      </c>
      <c r="V176" t="s">
        <v>552</v>
      </c>
      <c r="W176" t="s">
        <v>6</v>
      </c>
      <c r="X176">
        <f>IF(ISNUMBER(MATCH(fields[argot_field],issuesfield[field],0)),COUNTIF(issuesfield[field],fields[argot_field]),0)</f>
        <v>1</v>
      </c>
      <c r="Y176">
        <f>IF(ISNUMBER(MATCH(fields[argot_field],mappings[field],0)),COUNTIF(mappings[field],fields[argot_field]),0)</f>
        <v>8</v>
      </c>
      <c r="Z176" t="s">
        <v>6</v>
      </c>
      <c r="AA176" t="s">
        <v>6</v>
      </c>
    </row>
    <row r="177" spans="1:27" x14ac:dyDescent="0.25">
      <c r="A177" s="20" t="s">
        <v>513</v>
      </c>
      <c r="B177" t="s">
        <v>6</v>
      </c>
      <c r="C177" t="s">
        <v>6</v>
      </c>
      <c r="D177" t="s">
        <v>6</v>
      </c>
      <c r="E177" t="s">
        <v>209</v>
      </c>
      <c r="F177" t="s">
        <v>2</v>
      </c>
      <c r="G177" t="s">
        <v>2</v>
      </c>
      <c r="H177" t="s">
        <v>40</v>
      </c>
      <c r="I177" t="s">
        <v>311</v>
      </c>
      <c r="J177" t="s">
        <v>664</v>
      </c>
      <c r="K177" t="s">
        <v>40</v>
      </c>
      <c r="L177" t="s">
        <v>76</v>
      </c>
      <c r="M177" t="s">
        <v>40</v>
      </c>
      <c r="N177" t="s">
        <v>40</v>
      </c>
      <c r="O177" t="s">
        <v>6</v>
      </c>
      <c r="P177" t="s">
        <v>78</v>
      </c>
      <c r="Q177" t="s">
        <v>79</v>
      </c>
      <c r="R177" t="s">
        <v>40</v>
      </c>
      <c r="S177" t="s">
        <v>81</v>
      </c>
      <c r="T177" t="s">
        <v>82</v>
      </c>
      <c r="U177" t="s">
        <v>164</v>
      </c>
      <c r="V177" t="s">
        <v>552</v>
      </c>
      <c r="W177" t="s">
        <v>6</v>
      </c>
      <c r="X177">
        <f>IF(ISNUMBER(MATCH(fields[argot_field],issuesfield[field],0)),COUNTIF(issuesfield[field],fields[argot_field]),0)</f>
        <v>2</v>
      </c>
      <c r="Y177">
        <f>IF(ISNUMBER(MATCH(fields[argot_field],mappings[field],0)),COUNTIF(mappings[field],fields[argot_field]),0)</f>
        <v>19</v>
      </c>
      <c r="Z177" t="s">
        <v>6</v>
      </c>
      <c r="AA177" t="s">
        <v>6</v>
      </c>
    </row>
    <row r="178" spans="1:27" x14ac:dyDescent="0.25">
      <c r="A178" t="s">
        <v>416</v>
      </c>
      <c r="B178" t="s">
        <v>6</v>
      </c>
      <c r="C178" t="s">
        <v>6</v>
      </c>
      <c r="D178" t="s">
        <v>6</v>
      </c>
      <c r="E178" t="s">
        <v>209</v>
      </c>
      <c r="F178" t="s">
        <v>2</v>
      </c>
      <c r="G178" t="s">
        <v>2</v>
      </c>
      <c r="H178" t="s">
        <v>40</v>
      </c>
      <c r="I178" t="s">
        <v>311</v>
      </c>
      <c r="J178" t="s">
        <v>465</v>
      </c>
      <c r="K178" t="s">
        <v>3</v>
      </c>
      <c r="L178" t="s">
        <v>40</v>
      </c>
      <c r="M178" t="s">
        <v>40</v>
      </c>
      <c r="N178" t="s">
        <v>417</v>
      </c>
      <c r="O178" t="s">
        <v>6</v>
      </c>
      <c r="P178" t="s">
        <v>106</v>
      </c>
      <c r="Q178" t="s">
        <v>156</v>
      </c>
      <c r="R178" t="s">
        <v>6</v>
      </c>
      <c r="S178" t="s">
        <v>155</v>
      </c>
      <c r="T178" t="s">
        <v>40</v>
      </c>
      <c r="U178" t="s">
        <v>40</v>
      </c>
      <c r="V178" t="s">
        <v>552</v>
      </c>
      <c r="W178" t="s">
        <v>6</v>
      </c>
      <c r="X178" s="8">
        <f>IF(ISNUMBER(MATCH(fields[argot_field],issuesfield[field],0)),COUNTIF(issuesfield[field],fields[argot_field]),0)</f>
        <v>0</v>
      </c>
      <c r="Y178">
        <f>IF(ISNUMBER(MATCH(fields[argot_field],mappings[field],0)),COUNTIF(mappings[field],fields[argot_field]),0)</f>
        <v>0</v>
      </c>
      <c r="Z178" t="s">
        <v>6</v>
      </c>
      <c r="AA178" t="s">
        <v>6</v>
      </c>
    </row>
    <row r="179" spans="1:27" x14ac:dyDescent="0.25">
      <c r="A179" t="s">
        <v>818</v>
      </c>
      <c r="B179" t="s">
        <v>6</v>
      </c>
      <c r="C179" t="s">
        <v>6</v>
      </c>
      <c r="D179" t="s">
        <v>6</v>
      </c>
      <c r="E179" t="s">
        <v>275</v>
      </c>
      <c r="F179" t="s">
        <v>2</v>
      </c>
      <c r="G179" t="s">
        <v>2</v>
      </c>
      <c r="H179" t="s">
        <v>40</v>
      </c>
      <c r="I179" t="s">
        <v>311</v>
      </c>
      <c r="J179" t="s">
        <v>40</v>
      </c>
      <c r="K179" t="s">
        <v>40</v>
      </c>
      <c r="L179" t="s">
        <v>40</v>
      </c>
      <c r="M179" t="s">
        <v>40</v>
      </c>
      <c r="N179" t="s">
        <v>40</v>
      </c>
      <c r="O179" t="s">
        <v>6</v>
      </c>
      <c r="P179" t="s">
        <v>819</v>
      </c>
      <c r="Q179" t="s">
        <v>820</v>
      </c>
      <c r="R179" t="s">
        <v>40</v>
      </c>
      <c r="S179" t="s">
        <v>821</v>
      </c>
      <c r="T179" t="s">
        <v>6</v>
      </c>
      <c r="U179" t="s">
        <v>6</v>
      </c>
      <c r="V179" t="s">
        <v>552</v>
      </c>
      <c r="W179" t="s">
        <v>6</v>
      </c>
      <c r="X179" s="8">
        <f>IF(ISNUMBER(MATCH(fields[argot_field],issuesfield[field],0)),COUNTIF(issuesfield[field],fields[argot_field]),0)</f>
        <v>0</v>
      </c>
      <c r="Y179">
        <f>IF(ISNUMBER(MATCH(fields[argot_field],mappings[field],0)),COUNTIF(mappings[field],fields[argot_field]),0)</f>
        <v>0</v>
      </c>
    </row>
    <row r="180" spans="1:27" x14ac:dyDescent="0.25">
      <c r="A180" s="9" t="s">
        <v>1214</v>
      </c>
      <c r="B180" t="s">
        <v>1084</v>
      </c>
      <c r="C180" t="s">
        <v>6</v>
      </c>
      <c r="D180" t="s">
        <v>6</v>
      </c>
      <c r="E180" s="9" t="s">
        <v>1223</v>
      </c>
      <c r="F180" t="s">
        <v>2</v>
      </c>
      <c r="G180" t="s">
        <v>2</v>
      </c>
      <c r="H180" t="s">
        <v>40</v>
      </c>
      <c r="I180" t="s">
        <v>311</v>
      </c>
      <c r="J180" t="s">
        <v>40</v>
      </c>
      <c r="K180" t="s">
        <v>3</v>
      </c>
      <c r="L180" t="s">
        <v>40</v>
      </c>
      <c r="M180" t="s">
        <v>40</v>
      </c>
      <c r="N180" t="s">
        <v>40</v>
      </c>
      <c r="O180" t="s">
        <v>6</v>
      </c>
      <c r="P180" t="s">
        <v>1137</v>
      </c>
      <c r="Q180" t="s">
        <v>459</v>
      </c>
      <c r="R180" t="s">
        <v>223</v>
      </c>
      <c r="S180" s="9" t="s">
        <v>1221</v>
      </c>
      <c r="T180" t="s">
        <v>40</v>
      </c>
      <c r="U180" t="s">
        <v>374</v>
      </c>
      <c r="V180" s="9" t="s">
        <v>1222</v>
      </c>
      <c r="W180" t="s">
        <v>678</v>
      </c>
      <c r="X180" s="15">
        <f>IF(ISNUMBER(MATCH(fields[argot_field],issuesfield[field],0)),COUNTIF(issuesfield[field],fields[argot_field]),0)</f>
        <v>0</v>
      </c>
      <c r="Y180" s="9">
        <f>IF(ISNUMBER(MATCH(fields[argot_field],mappings[field],0)),COUNTIF(mappings[field],fields[argot_field]),0)</f>
        <v>0</v>
      </c>
      <c r="Z180" s="9" t="s">
        <v>2</v>
      </c>
      <c r="AA180" s="9" t="s">
        <v>3</v>
      </c>
    </row>
    <row r="181" spans="1:27" x14ac:dyDescent="0.25">
      <c r="A181" s="9" t="s">
        <v>1215</v>
      </c>
      <c r="B181" t="s">
        <v>1084</v>
      </c>
      <c r="C181" t="s">
        <v>6</v>
      </c>
      <c r="D181" t="s">
        <v>6</v>
      </c>
      <c r="E181" s="9" t="s">
        <v>1223</v>
      </c>
      <c r="F181" t="s">
        <v>2</v>
      </c>
      <c r="G181" t="s">
        <v>2</v>
      </c>
      <c r="H181" s="9" t="s">
        <v>1214</v>
      </c>
      <c r="I181" t="s">
        <v>312</v>
      </c>
      <c r="J181" t="s">
        <v>1097</v>
      </c>
      <c r="K181" t="s">
        <v>40</v>
      </c>
      <c r="L181" t="s">
        <v>40</v>
      </c>
      <c r="M181" t="s">
        <v>40</v>
      </c>
      <c r="N181" t="s">
        <v>1220</v>
      </c>
      <c r="O181" t="s">
        <v>1093</v>
      </c>
      <c r="P181" t="s">
        <v>1139</v>
      </c>
      <c r="Q181" t="s">
        <v>40</v>
      </c>
      <c r="R181" t="s">
        <v>223</v>
      </c>
      <c r="S181" s="9" t="s">
        <v>40</v>
      </c>
      <c r="T181" t="s">
        <v>40</v>
      </c>
      <c r="U181" t="s">
        <v>374</v>
      </c>
      <c r="V181" s="9" t="s">
        <v>1222</v>
      </c>
      <c r="W181" t="s">
        <v>678</v>
      </c>
      <c r="X181" s="15">
        <f>IF(ISNUMBER(MATCH(fields[argot_field],issuesfield[field],0)),COUNTIF(issuesfield[field],fields[argot_field]),0)</f>
        <v>0</v>
      </c>
      <c r="Y181" s="9">
        <f>IF(ISNUMBER(MATCH(fields[argot_field],mappings[field],0)),COUNTIF(mappings[field],fields[argot_field]),0)</f>
        <v>3</v>
      </c>
      <c r="Z181" s="9"/>
      <c r="AA181" s="9" t="s">
        <v>3</v>
      </c>
    </row>
    <row r="182" spans="1:27" x14ac:dyDescent="0.25">
      <c r="A182" s="9" t="s">
        <v>1216</v>
      </c>
      <c r="B182" t="s">
        <v>1084</v>
      </c>
      <c r="C182" t="s">
        <v>6</v>
      </c>
      <c r="D182" t="s">
        <v>6</v>
      </c>
      <c r="E182" s="9" t="s">
        <v>1223</v>
      </c>
      <c r="F182" t="s">
        <v>2</v>
      </c>
      <c r="G182" t="s">
        <v>2</v>
      </c>
      <c r="H182" s="9" t="s">
        <v>1214</v>
      </c>
      <c r="I182" t="s">
        <v>313</v>
      </c>
      <c r="J182" t="s">
        <v>1098</v>
      </c>
      <c r="K182" t="s">
        <v>40</v>
      </c>
      <c r="L182" t="s">
        <v>40</v>
      </c>
      <c r="M182" t="s">
        <v>40</v>
      </c>
      <c r="N182" t="s">
        <v>1220</v>
      </c>
      <c r="O182" t="s">
        <v>1095</v>
      </c>
      <c r="P182" t="s">
        <v>1141</v>
      </c>
      <c r="Q182" t="s">
        <v>40</v>
      </c>
      <c r="R182" t="s">
        <v>223</v>
      </c>
      <c r="S182" s="9" t="s">
        <v>1221</v>
      </c>
      <c r="T182" t="s">
        <v>40</v>
      </c>
      <c r="U182" t="s">
        <v>374</v>
      </c>
      <c r="V182" s="9" t="s">
        <v>1222</v>
      </c>
      <c r="W182" t="s">
        <v>678</v>
      </c>
      <c r="X182" s="15">
        <f>IF(ISNUMBER(MATCH(fields[argot_field],issuesfield[field],0)),COUNTIF(issuesfield[field],fields[argot_field]),0)</f>
        <v>0</v>
      </c>
      <c r="Y182" s="9">
        <f>IF(ISNUMBER(MATCH(fields[argot_field],mappings[field],0)),COUNTIF(mappings[field],fields[argot_field]),0)</f>
        <v>9</v>
      </c>
      <c r="Z182" s="9"/>
      <c r="AA182" s="9" t="s">
        <v>3</v>
      </c>
    </row>
    <row r="183" spans="1:27" x14ac:dyDescent="0.25">
      <c r="A183" s="9" t="s">
        <v>1217</v>
      </c>
      <c r="B183" t="s">
        <v>1084</v>
      </c>
      <c r="C183" t="s">
        <v>6</v>
      </c>
      <c r="D183" t="s">
        <v>6</v>
      </c>
      <c r="E183" s="9" t="s">
        <v>1223</v>
      </c>
      <c r="F183" t="s">
        <v>2</v>
      </c>
      <c r="G183" t="s">
        <v>2</v>
      </c>
      <c r="H183" s="9" t="s">
        <v>1214</v>
      </c>
      <c r="I183" t="s">
        <v>312</v>
      </c>
      <c r="J183" t="s">
        <v>462</v>
      </c>
      <c r="K183" t="s">
        <v>40</v>
      </c>
      <c r="L183" t="s">
        <v>40</v>
      </c>
      <c r="M183" t="s">
        <v>40</v>
      </c>
      <c r="N183" t="s">
        <v>40</v>
      </c>
      <c r="O183" t="s">
        <v>6</v>
      </c>
      <c r="P183" t="s">
        <v>1143</v>
      </c>
      <c r="Q183" t="s">
        <v>40</v>
      </c>
      <c r="R183" t="s">
        <v>223</v>
      </c>
      <c r="S183" s="9" t="s">
        <v>1221</v>
      </c>
      <c r="T183" t="s">
        <v>40</v>
      </c>
      <c r="U183" t="s">
        <v>374</v>
      </c>
      <c r="V183" s="9" t="s">
        <v>1222</v>
      </c>
      <c r="W183" t="s">
        <v>678</v>
      </c>
      <c r="X183" s="15">
        <f>IF(ISNUMBER(MATCH(fields[argot_field],issuesfield[field],0)),COUNTIF(issuesfield[field],fields[argot_field]),0)</f>
        <v>0</v>
      </c>
      <c r="Y183" s="9">
        <f>IF(ISNUMBER(MATCH(fields[argot_field],mappings[field],0)),COUNTIF(mappings[field],fields[argot_field]),0)</f>
        <v>3</v>
      </c>
      <c r="Z183" s="9"/>
      <c r="AA183" s="9" t="s">
        <v>3</v>
      </c>
    </row>
    <row r="184" spans="1:27" x14ac:dyDescent="0.25">
      <c r="A184" s="9" t="s">
        <v>1218</v>
      </c>
      <c r="B184" t="s">
        <v>1084</v>
      </c>
      <c r="C184" t="s">
        <v>6</v>
      </c>
      <c r="D184" t="s">
        <v>6</v>
      </c>
      <c r="E184" s="9" t="s">
        <v>1223</v>
      </c>
      <c r="F184" t="s">
        <v>2</v>
      </c>
      <c r="G184" t="s">
        <v>2</v>
      </c>
      <c r="H184" s="9" t="s">
        <v>1214</v>
      </c>
      <c r="I184" t="s">
        <v>312</v>
      </c>
      <c r="J184" t="s">
        <v>462</v>
      </c>
      <c r="K184" t="s">
        <v>40</v>
      </c>
      <c r="L184" t="s">
        <v>40</v>
      </c>
      <c r="M184" t="s">
        <v>40</v>
      </c>
      <c r="N184" t="s">
        <v>1220</v>
      </c>
      <c r="O184" t="s">
        <v>1119</v>
      </c>
      <c r="P184" t="s">
        <v>1145</v>
      </c>
      <c r="Q184" t="s">
        <v>40</v>
      </c>
      <c r="R184" t="s">
        <v>223</v>
      </c>
      <c r="S184" s="9" t="s">
        <v>1221</v>
      </c>
      <c r="T184" t="s">
        <v>40</v>
      </c>
      <c r="U184" t="s">
        <v>374</v>
      </c>
      <c r="V184" s="9" t="s">
        <v>1222</v>
      </c>
      <c r="W184" t="s">
        <v>678</v>
      </c>
      <c r="X184" s="15">
        <f>IF(ISNUMBER(MATCH(fields[argot_field],issuesfield[field],0)),COUNTIF(issuesfield[field],fields[argot_field]),0)</f>
        <v>0</v>
      </c>
      <c r="Y184" s="9">
        <f>IF(ISNUMBER(MATCH(fields[argot_field],mappings[field],0)),COUNTIF(mappings[field],fields[argot_field]),0)</f>
        <v>1</v>
      </c>
      <c r="Z184" s="9"/>
      <c r="AA184" s="9" t="s">
        <v>3</v>
      </c>
    </row>
    <row r="185" spans="1:27" x14ac:dyDescent="0.25">
      <c r="A185" s="9" t="s">
        <v>1219</v>
      </c>
      <c r="B185" t="s">
        <v>1084</v>
      </c>
      <c r="C185" t="s">
        <v>6</v>
      </c>
      <c r="D185" t="s">
        <v>6</v>
      </c>
      <c r="E185" s="9" t="s">
        <v>1223</v>
      </c>
      <c r="F185" t="s">
        <v>2</v>
      </c>
      <c r="G185" t="s">
        <v>2</v>
      </c>
      <c r="H185" s="9" t="s">
        <v>1214</v>
      </c>
      <c r="I185" t="s">
        <v>313</v>
      </c>
      <c r="J185" t="s">
        <v>40</v>
      </c>
      <c r="K185" t="s">
        <v>40</v>
      </c>
      <c r="L185" t="s">
        <v>40</v>
      </c>
      <c r="M185" t="s">
        <v>40</v>
      </c>
      <c r="N185" t="s">
        <v>40</v>
      </c>
      <c r="O185" t="s">
        <v>6</v>
      </c>
      <c r="P185" t="s">
        <v>1091</v>
      </c>
      <c r="Q185" t="s">
        <v>1092</v>
      </c>
      <c r="R185" t="s">
        <v>40</v>
      </c>
      <c r="S185" s="9" t="s">
        <v>40</v>
      </c>
      <c r="T185" t="s">
        <v>40</v>
      </c>
      <c r="U185" t="s">
        <v>374</v>
      </c>
      <c r="V185" s="9" t="s">
        <v>1222</v>
      </c>
      <c r="W185" t="s">
        <v>678</v>
      </c>
      <c r="X185" s="15">
        <f>IF(ISNUMBER(MATCH(fields[argot_field],issuesfield[field],0)),COUNTIF(issuesfield[field],fields[argot_field]),0)</f>
        <v>0</v>
      </c>
      <c r="Y185" s="9">
        <f>IF(ISNUMBER(MATCH(fields[argot_field],mappings[field],0)),COUNTIF(mappings[field],fields[argot_field]),0)</f>
        <v>1</v>
      </c>
      <c r="Z185" s="9"/>
      <c r="AA185" s="9" t="s">
        <v>3</v>
      </c>
    </row>
    <row r="186" spans="1:27" x14ac:dyDescent="0.25">
      <c r="A186" s="9" t="s">
        <v>213</v>
      </c>
      <c r="B186" t="s">
        <v>6</v>
      </c>
      <c r="C186" t="s">
        <v>6</v>
      </c>
      <c r="D186" t="s">
        <v>6</v>
      </c>
      <c r="E186" s="9" t="s">
        <v>215</v>
      </c>
      <c r="F186" t="s">
        <v>2</v>
      </c>
      <c r="G186" t="s">
        <v>2</v>
      </c>
      <c r="H186" s="9" t="s">
        <v>40</v>
      </c>
      <c r="I186" t="s">
        <v>333</v>
      </c>
      <c r="J186" t="s">
        <v>40</v>
      </c>
      <c r="K186" t="s">
        <v>3</v>
      </c>
      <c r="L186" t="s">
        <v>40</v>
      </c>
      <c r="M186" t="s">
        <v>40</v>
      </c>
      <c r="N186" t="s">
        <v>40</v>
      </c>
      <c r="O186" t="s">
        <v>6</v>
      </c>
      <c r="P186" t="s">
        <v>1432</v>
      </c>
      <c r="Q186" t="s">
        <v>40</v>
      </c>
      <c r="R186" t="s">
        <v>40</v>
      </c>
      <c r="S186" t="s">
        <v>219</v>
      </c>
      <c r="T186" t="s">
        <v>40</v>
      </c>
      <c r="U186" t="s">
        <v>374</v>
      </c>
      <c r="V186" s="9" t="s">
        <v>1433</v>
      </c>
      <c r="W186" t="s">
        <v>1434</v>
      </c>
      <c r="X186" s="15">
        <f>IF(ISNUMBER(MATCH(fields[argot_field],issuesfield[field],0)),COUNTIF(issuesfield[field],fields[argot_field]),0)</f>
        <v>0</v>
      </c>
      <c r="Y186" s="9">
        <f>IF(ISNUMBER(MATCH(fields[argot_field],mappings[field],0)),COUNTIF(mappings[field],fields[argot_field]),0)</f>
        <v>0</v>
      </c>
      <c r="Z186" s="9"/>
      <c r="AA186" s="9" t="s">
        <v>3</v>
      </c>
    </row>
    <row r="187" spans="1:27" x14ac:dyDescent="0.25">
      <c r="A187" t="s">
        <v>1442</v>
      </c>
      <c r="B187" t="s">
        <v>6</v>
      </c>
      <c r="C187" t="s">
        <v>6</v>
      </c>
      <c r="D187" t="s">
        <v>6</v>
      </c>
      <c r="E187" t="s">
        <v>215</v>
      </c>
      <c r="F187" t="s">
        <v>2</v>
      </c>
      <c r="G187" t="s">
        <v>2</v>
      </c>
      <c r="H187" t="s">
        <v>213</v>
      </c>
      <c r="I187" t="s">
        <v>312</v>
      </c>
      <c r="J187" t="s">
        <v>40</v>
      </c>
      <c r="K187" t="s">
        <v>40</v>
      </c>
      <c r="L187" t="s">
        <v>40</v>
      </c>
      <c r="M187" t="s">
        <v>40</v>
      </c>
      <c r="N187" t="s">
        <v>40</v>
      </c>
      <c r="P187" t="s">
        <v>1435</v>
      </c>
      <c r="Q187" t="s">
        <v>1436</v>
      </c>
      <c r="R187" t="s">
        <v>40</v>
      </c>
      <c r="S187" t="s">
        <v>40</v>
      </c>
      <c r="T187" t="s">
        <v>40</v>
      </c>
      <c r="U187" t="s">
        <v>6</v>
      </c>
      <c r="V187" t="s">
        <v>552</v>
      </c>
      <c r="X187" s="8">
        <f>IF(ISNUMBER(MATCH(fields[argot_field],issuesfield[field],0)),COUNTIF(issuesfield[field],fields[argot_field]),0)</f>
        <v>0</v>
      </c>
      <c r="Y187">
        <f>IF(ISNUMBER(MATCH(fields[argot_field],mappings[field],0)),COUNTIF(mappings[field],fields[argot_field]),0)</f>
        <v>1</v>
      </c>
      <c r="AA187" t="s">
        <v>3</v>
      </c>
    </row>
    <row r="188" spans="1:27" x14ac:dyDescent="0.25">
      <c r="A188" t="s">
        <v>672</v>
      </c>
      <c r="B188" t="s">
        <v>6</v>
      </c>
      <c r="C188" t="s">
        <v>6</v>
      </c>
      <c r="D188" t="s">
        <v>6</v>
      </c>
      <c r="E188" t="s">
        <v>215</v>
      </c>
      <c r="F188" t="s">
        <v>2</v>
      </c>
      <c r="G188" t="s">
        <v>2</v>
      </c>
      <c r="H188" t="s">
        <v>213</v>
      </c>
      <c r="I188" t="s">
        <v>313</v>
      </c>
      <c r="J188" t="s">
        <v>462</v>
      </c>
      <c r="K188" t="s">
        <v>40</v>
      </c>
      <c r="L188" t="s">
        <v>40</v>
      </c>
      <c r="M188" t="s">
        <v>527</v>
      </c>
      <c r="N188" t="s">
        <v>654</v>
      </c>
      <c r="O188" t="s">
        <v>6</v>
      </c>
      <c r="P188" t="s">
        <v>673</v>
      </c>
      <c r="Q188" t="s">
        <v>6</v>
      </c>
      <c r="R188" t="s">
        <v>674</v>
      </c>
      <c r="S188" t="s">
        <v>219</v>
      </c>
      <c r="T188" t="s">
        <v>40</v>
      </c>
      <c r="U188" t="s">
        <v>374</v>
      </c>
      <c r="V188" s="9" t="s">
        <v>1433</v>
      </c>
      <c r="W188" t="s">
        <v>1434</v>
      </c>
      <c r="X188" s="8">
        <f>IF(ISNUMBER(MATCH(fields[argot_field],issuesfield[field],0)),COUNTIF(issuesfield[field],fields[argot_field]),0)</f>
        <v>0</v>
      </c>
      <c r="Y188">
        <f>IF(ISNUMBER(MATCH(fields[argot_field],mappings[field],0)),COUNTIF(mappings[field],fields[argot_field]),0)</f>
        <v>1</v>
      </c>
      <c r="Z188" t="s">
        <v>6</v>
      </c>
      <c r="AA188" t="s">
        <v>6</v>
      </c>
    </row>
    <row r="189" spans="1:27" x14ac:dyDescent="0.25">
      <c r="A189" t="s">
        <v>1437</v>
      </c>
      <c r="B189" t="s">
        <v>6</v>
      </c>
      <c r="C189" t="s">
        <v>6</v>
      </c>
      <c r="D189" t="s">
        <v>6</v>
      </c>
      <c r="E189" t="s">
        <v>215</v>
      </c>
      <c r="F189" t="s">
        <v>2</v>
      </c>
      <c r="G189" t="s">
        <v>2</v>
      </c>
      <c r="H189" t="s">
        <v>40</v>
      </c>
      <c r="I189" t="s">
        <v>313</v>
      </c>
      <c r="J189" t="s">
        <v>462</v>
      </c>
      <c r="K189" t="s">
        <v>40</v>
      </c>
      <c r="L189" t="s">
        <v>40</v>
      </c>
      <c r="M189" t="s">
        <v>40</v>
      </c>
      <c r="N189" t="s">
        <v>40</v>
      </c>
      <c r="O189" t="s">
        <v>40</v>
      </c>
      <c r="P189" t="s">
        <v>1438</v>
      </c>
      <c r="Q189" t="s">
        <v>1439</v>
      </c>
      <c r="R189" t="s">
        <v>674</v>
      </c>
      <c r="S189" t="s">
        <v>675</v>
      </c>
      <c r="T189" t="s">
        <v>40</v>
      </c>
      <c r="U189" t="s">
        <v>374</v>
      </c>
      <c r="V189" s="9" t="s">
        <v>1440</v>
      </c>
      <c r="W189" t="s">
        <v>1434</v>
      </c>
      <c r="X189" s="8">
        <f>IF(ISNUMBER(MATCH(fields[argot_field],issuesfield[field],0)),COUNTIF(issuesfield[field],fields[argot_field]),0)</f>
        <v>0</v>
      </c>
      <c r="Y189">
        <f>IF(ISNUMBER(MATCH(fields[argot_field],mappings[field],0)),COUNTIF(mappings[field],fields[argot_field]),0)</f>
        <v>1</v>
      </c>
      <c r="Z189" t="s">
        <v>6</v>
      </c>
      <c r="AA189" t="s">
        <v>3</v>
      </c>
    </row>
    <row r="190" spans="1:27" x14ac:dyDescent="0.25">
      <c r="A190" t="s">
        <v>748</v>
      </c>
      <c r="B190" t="s">
        <v>6</v>
      </c>
      <c r="C190" t="s">
        <v>6</v>
      </c>
      <c r="D190" t="s">
        <v>6</v>
      </c>
      <c r="E190" t="s">
        <v>215</v>
      </c>
      <c r="F190" t="s">
        <v>2</v>
      </c>
      <c r="G190" t="s">
        <v>2</v>
      </c>
      <c r="H190" t="s">
        <v>40</v>
      </c>
      <c r="I190" t="s">
        <v>311</v>
      </c>
      <c r="J190" t="s">
        <v>441</v>
      </c>
      <c r="K190" t="s">
        <v>3</v>
      </c>
      <c r="L190" t="s">
        <v>40</v>
      </c>
      <c r="M190" t="s">
        <v>80</v>
      </c>
      <c r="N190" t="s">
        <v>749</v>
      </c>
      <c r="O190" t="s">
        <v>750</v>
      </c>
      <c r="P190" t="s">
        <v>751</v>
      </c>
      <c r="Q190" t="s">
        <v>6</v>
      </c>
      <c r="R190" t="s">
        <v>745</v>
      </c>
      <c r="S190" t="s">
        <v>40</v>
      </c>
      <c r="T190" t="s">
        <v>40</v>
      </c>
      <c r="U190" t="s">
        <v>6</v>
      </c>
      <c r="V190" t="s">
        <v>552</v>
      </c>
      <c r="W190" t="s">
        <v>6</v>
      </c>
      <c r="X190" s="8">
        <f>IF(ISNUMBER(MATCH(fields[argot_field],issuesfield[field],0)),COUNTIF(issuesfield[field],fields[argot_field]),0)</f>
        <v>0</v>
      </c>
      <c r="Y190">
        <f>IF(ISNUMBER(MATCH(fields[argot_field],mappings[field],0)),COUNTIF(mappings[field],fields[argot_field]),0)</f>
        <v>0</v>
      </c>
    </row>
    <row r="191" spans="1:27" x14ac:dyDescent="0.25">
      <c r="A191" t="s">
        <v>753</v>
      </c>
      <c r="B191" t="s">
        <v>6</v>
      </c>
      <c r="C191" t="s">
        <v>6</v>
      </c>
      <c r="D191" t="s">
        <v>6</v>
      </c>
      <c r="E191" t="s">
        <v>215</v>
      </c>
      <c r="F191" t="s">
        <v>2</v>
      </c>
      <c r="G191" t="s">
        <v>2</v>
      </c>
      <c r="H191" t="s">
        <v>748</v>
      </c>
      <c r="I191" t="s">
        <v>312</v>
      </c>
      <c r="J191" t="s">
        <v>461</v>
      </c>
      <c r="K191" t="s">
        <v>40</v>
      </c>
      <c r="L191" t="s">
        <v>40</v>
      </c>
      <c r="M191" t="s">
        <v>80</v>
      </c>
      <c r="N191" t="s">
        <v>749</v>
      </c>
      <c r="O191" t="s">
        <v>6</v>
      </c>
      <c r="P191" t="s">
        <v>755</v>
      </c>
      <c r="Q191" t="s">
        <v>6</v>
      </c>
      <c r="R191" t="s">
        <v>745</v>
      </c>
      <c r="S191" t="s">
        <v>756</v>
      </c>
      <c r="T191" t="s">
        <v>40</v>
      </c>
      <c r="U191" t="s">
        <v>6</v>
      </c>
      <c r="V191" t="s">
        <v>552</v>
      </c>
      <c r="W191" t="s">
        <v>6</v>
      </c>
      <c r="X191" s="8">
        <f>IF(ISNUMBER(MATCH(fields[argot_field],issuesfield[field],0)),COUNTIF(issuesfield[field],fields[argot_field]),0)</f>
        <v>0</v>
      </c>
      <c r="Y191">
        <f>IF(ISNUMBER(MATCH(fields[argot_field],mappings[field],0)),COUNTIF(mappings[field],fields[argot_field]),0)</f>
        <v>0</v>
      </c>
    </row>
    <row r="192" spans="1:27" x14ac:dyDescent="0.25">
      <c r="A192" t="s">
        <v>752</v>
      </c>
      <c r="B192" t="s">
        <v>6</v>
      </c>
      <c r="C192" t="s">
        <v>6</v>
      </c>
      <c r="D192" t="s">
        <v>6</v>
      </c>
      <c r="E192" t="s">
        <v>215</v>
      </c>
      <c r="F192" t="s">
        <v>2</v>
      </c>
      <c r="G192" t="s">
        <v>2</v>
      </c>
      <c r="H192" t="s">
        <v>748</v>
      </c>
      <c r="I192" t="s">
        <v>312</v>
      </c>
      <c r="J192" t="s">
        <v>462</v>
      </c>
      <c r="K192" t="s">
        <v>40</v>
      </c>
      <c r="L192" t="s">
        <v>40</v>
      </c>
      <c r="M192" t="s">
        <v>80</v>
      </c>
      <c r="N192" t="s">
        <v>749</v>
      </c>
      <c r="O192" t="s">
        <v>6</v>
      </c>
      <c r="P192" t="s">
        <v>754</v>
      </c>
      <c r="Q192" t="s">
        <v>6</v>
      </c>
      <c r="R192" t="s">
        <v>745</v>
      </c>
      <c r="S192" t="s">
        <v>757</v>
      </c>
      <c r="T192" t="s">
        <v>40</v>
      </c>
      <c r="U192" t="s">
        <v>6</v>
      </c>
      <c r="V192" t="s">
        <v>552</v>
      </c>
      <c r="W192" t="s">
        <v>6</v>
      </c>
      <c r="X192" s="8">
        <f>IF(ISNUMBER(MATCH(fields[argot_field],issuesfield[field],0)),COUNTIF(issuesfield[field],fields[argot_field]),0)</f>
        <v>0</v>
      </c>
      <c r="Y192">
        <f>IF(ISNUMBER(MATCH(fields[argot_field],mappings[field],0)),COUNTIF(mappings[field],fields[argot_field]),0)</f>
        <v>0</v>
      </c>
    </row>
    <row r="193" spans="1:27" x14ac:dyDescent="0.25">
      <c r="A193" t="s">
        <v>986</v>
      </c>
      <c r="B193" t="s">
        <v>6</v>
      </c>
      <c r="C193" t="s">
        <v>6</v>
      </c>
      <c r="D193" t="s">
        <v>6</v>
      </c>
      <c r="E193" t="s">
        <v>215</v>
      </c>
      <c r="F193" t="s">
        <v>2</v>
      </c>
      <c r="G193" t="s">
        <v>2</v>
      </c>
      <c r="H193" t="s">
        <v>40</v>
      </c>
      <c r="I193" t="s">
        <v>311</v>
      </c>
      <c r="J193" t="s">
        <v>40</v>
      </c>
      <c r="K193" t="s">
        <v>3</v>
      </c>
      <c r="L193" t="s">
        <v>40</v>
      </c>
      <c r="M193" t="s">
        <v>40</v>
      </c>
      <c r="N193" t="s">
        <v>992</v>
      </c>
      <c r="O193" t="s">
        <v>6</v>
      </c>
      <c r="P193" t="s">
        <v>993</v>
      </c>
      <c r="Q193" t="s">
        <v>6</v>
      </c>
      <c r="R193" t="s">
        <v>40</v>
      </c>
      <c r="S193" t="s">
        <v>668</v>
      </c>
      <c r="T193" t="s">
        <v>40</v>
      </c>
      <c r="U193" t="s">
        <v>374</v>
      </c>
      <c r="V193" t="s">
        <v>994</v>
      </c>
      <c r="W193" t="s">
        <v>995</v>
      </c>
      <c r="X193" s="8">
        <f>IF(ISNUMBER(MATCH(fields[argot_field],issuesfield[field],0)),COUNTIF(issuesfield[field],fields[argot_field]),0)</f>
        <v>0</v>
      </c>
      <c r="Y193">
        <f>IF(ISNUMBER(MATCH(fields[argot_field],mappings[field],0)),COUNTIF(mappings[field],fields[argot_field]),0)</f>
        <v>0</v>
      </c>
      <c r="Z193" t="s">
        <v>2</v>
      </c>
      <c r="AA193" t="s">
        <v>2</v>
      </c>
    </row>
    <row r="194" spans="1:27" x14ac:dyDescent="0.25">
      <c r="A194" t="s">
        <v>991</v>
      </c>
      <c r="B194" t="s">
        <v>6</v>
      </c>
      <c r="C194" t="s">
        <v>6</v>
      </c>
      <c r="D194" t="s">
        <v>6</v>
      </c>
      <c r="E194" t="s">
        <v>215</v>
      </c>
      <c r="F194" t="s">
        <v>2</v>
      </c>
      <c r="G194" t="s">
        <v>2</v>
      </c>
      <c r="H194" t="s">
        <v>986</v>
      </c>
      <c r="I194" t="s">
        <v>312</v>
      </c>
      <c r="J194" t="s">
        <v>40</v>
      </c>
      <c r="K194" t="s">
        <v>40</v>
      </c>
      <c r="L194" t="s">
        <v>40</v>
      </c>
      <c r="M194" t="s">
        <v>40</v>
      </c>
      <c r="N194" t="s">
        <v>40</v>
      </c>
      <c r="O194" t="s">
        <v>6</v>
      </c>
      <c r="P194" t="s">
        <v>1002</v>
      </c>
      <c r="Q194" t="s">
        <v>1003</v>
      </c>
      <c r="R194" t="s">
        <v>40</v>
      </c>
      <c r="S194" t="s">
        <v>40</v>
      </c>
      <c r="T194" t="s">
        <v>40</v>
      </c>
      <c r="U194" t="s">
        <v>374</v>
      </c>
      <c r="V194" t="s">
        <v>994</v>
      </c>
      <c r="W194" t="s">
        <v>995</v>
      </c>
      <c r="X194" s="8">
        <f>IF(ISNUMBER(MATCH(fields[argot_field],issuesfield[field],0)),COUNTIF(issuesfield[field],fields[argot_field]),0)</f>
        <v>0</v>
      </c>
      <c r="Y194">
        <f>IF(ISNUMBER(MATCH(fields[argot_field],mappings[field],0)),COUNTIF(mappings[field],fields[argot_field]),0)</f>
        <v>4</v>
      </c>
      <c r="Z194" t="s">
        <v>2</v>
      </c>
      <c r="AA194" t="s">
        <v>2</v>
      </c>
    </row>
    <row r="195" spans="1:27" x14ac:dyDescent="0.25">
      <c r="A195" t="s">
        <v>990</v>
      </c>
      <c r="B195" t="s">
        <v>6</v>
      </c>
      <c r="C195" t="s">
        <v>6</v>
      </c>
      <c r="D195" t="s">
        <v>6</v>
      </c>
      <c r="E195" t="s">
        <v>215</v>
      </c>
      <c r="F195" t="s">
        <v>2</v>
      </c>
      <c r="G195" t="s">
        <v>2</v>
      </c>
      <c r="H195" t="s">
        <v>986</v>
      </c>
      <c r="I195" t="s">
        <v>312</v>
      </c>
      <c r="J195" t="s">
        <v>462</v>
      </c>
      <c r="K195" t="s">
        <v>40</v>
      </c>
      <c r="L195" t="s">
        <v>40</v>
      </c>
      <c r="M195" t="s">
        <v>40</v>
      </c>
      <c r="N195" t="s">
        <v>40</v>
      </c>
      <c r="O195" t="s">
        <v>6</v>
      </c>
      <c r="P195" t="s">
        <v>1001</v>
      </c>
      <c r="Q195" t="s">
        <v>6</v>
      </c>
      <c r="R195" t="s">
        <v>223</v>
      </c>
      <c r="S195" t="s">
        <v>40</v>
      </c>
      <c r="T195" t="s">
        <v>40</v>
      </c>
      <c r="U195" t="s">
        <v>374</v>
      </c>
      <c r="V195" t="s">
        <v>994</v>
      </c>
      <c r="W195" t="s">
        <v>995</v>
      </c>
      <c r="X195" s="8">
        <f>IF(ISNUMBER(MATCH(fields[argot_field],issuesfield[field],0)),COUNTIF(issuesfield[field],fields[argot_field]),0)</f>
        <v>0</v>
      </c>
      <c r="Y195">
        <f>IF(ISNUMBER(MATCH(fields[argot_field],mappings[field],0)),COUNTIF(mappings[field],fields[argot_field]),0)</f>
        <v>2</v>
      </c>
      <c r="Z195" t="s">
        <v>2</v>
      </c>
      <c r="AA195" t="s">
        <v>2</v>
      </c>
    </row>
    <row r="196" spans="1:27" x14ac:dyDescent="0.25">
      <c r="A196" t="s">
        <v>1104</v>
      </c>
      <c r="B196" t="s">
        <v>6</v>
      </c>
      <c r="C196" t="s">
        <v>6</v>
      </c>
      <c r="D196" t="s">
        <v>6</v>
      </c>
      <c r="E196" t="s">
        <v>215</v>
      </c>
      <c r="F196" t="s">
        <v>2</v>
      </c>
      <c r="G196" t="s">
        <v>2</v>
      </c>
      <c r="H196" t="s">
        <v>986</v>
      </c>
      <c r="I196" t="s">
        <v>312</v>
      </c>
      <c r="J196" t="s">
        <v>463</v>
      </c>
      <c r="K196" t="s">
        <v>40</v>
      </c>
      <c r="L196" t="s">
        <v>40</v>
      </c>
      <c r="M196" t="s">
        <v>40</v>
      </c>
      <c r="N196" t="s">
        <v>992</v>
      </c>
      <c r="O196" t="s">
        <v>1105</v>
      </c>
      <c r="P196" t="s">
        <v>1106</v>
      </c>
      <c r="Q196" t="s">
        <v>6</v>
      </c>
      <c r="R196" t="s">
        <v>40</v>
      </c>
      <c r="S196" t="s">
        <v>40</v>
      </c>
      <c r="T196" t="s">
        <v>40</v>
      </c>
      <c r="U196" t="s">
        <v>374</v>
      </c>
      <c r="V196" t="s">
        <v>994</v>
      </c>
      <c r="W196" t="s">
        <v>995</v>
      </c>
      <c r="X196" s="8">
        <f>IF(ISNUMBER(MATCH(fields[argot_field],issuesfield[field],0)),COUNTIF(issuesfield[field],fields[argot_field]),0)</f>
        <v>0</v>
      </c>
      <c r="Y196">
        <f>IF(ISNUMBER(MATCH(fields[argot_field],mappings[field],0)),COUNTIF(mappings[field],fields[argot_field]),0)</f>
        <v>1</v>
      </c>
      <c r="Z196" t="s">
        <v>2</v>
      </c>
      <c r="AA196" t="s">
        <v>2</v>
      </c>
    </row>
    <row r="197" spans="1:27" x14ac:dyDescent="0.25">
      <c r="A197" t="s">
        <v>988</v>
      </c>
      <c r="B197" t="s">
        <v>6</v>
      </c>
      <c r="C197" t="s">
        <v>6</v>
      </c>
      <c r="D197" t="s">
        <v>6</v>
      </c>
      <c r="E197" t="s">
        <v>215</v>
      </c>
      <c r="F197" t="s">
        <v>2</v>
      </c>
      <c r="G197" t="s">
        <v>2</v>
      </c>
      <c r="H197" t="s">
        <v>986</v>
      </c>
      <c r="I197" t="s">
        <v>312</v>
      </c>
      <c r="J197" t="s">
        <v>40</v>
      </c>
      <c r="K197" t="s">
        <v>40</v>
      </c>
      <c r="L197" t="s">
        <v>40</v>
      </c>
      <c r="M197" t="s">
        <v>40</v>
      </c>
      <c r="N197" t="s">
        <v>992</v>
      </c>
      <c r="O197" t="s">
        <v>1000</v>
      </c>
      <c r="P197" t="s">
        <v>998</v>
      </c>
      <c r="Q197" t="s">
        <v>6</v>
      </c>
      <c r="R197" t="s">
        <v>40</v>
      </c>
      <c r="S197" t="s">
        <v>40</v>
      </c>
      <c r="T197" t="s">
        <v>40</v>
      </c>
      <c r="U197" t="s">
        <v>374</v>
      </c>
      <c r="V197" t="s">
        <v>994</v>
      </c>
      <c r="W197" t="s">
        <v>995</v>
      </c>
      <c r="X197" s="8">
        <f>IF(ISNUMBER(MATCH(fields[argot_field],issuesfield[field],0)),COUNTIF(issuesfield[field],fields[argot_field]),0)</f>
        <v>0</v>
      </c>
      <c r="Y197">
        <f>IF(ISNUMBER(MATCH(fields[argot_field],mappings[field],0)),COUNTIF(mappings[field],fields[argot_field]),0)</f>
        <v>4</v>
      </c>
      <c r="Z197" t="s">
        <v>2</v>
      </c>
      <c r="AA197" t="s">
        <v>2</v>
      </c>
    </row>
    <row r="198" spans="1:27" x14ac:dyDescent="0.25">
      <c r="A198" t="s">
        <v>987</v>
      </c>
      <c r="B198" t="s">
        <v>6</v>
      </c>
      <c r="C198" t="s">
        <v>6</v>
      </c>
      <c r="D198" t="s">
        <v>6</v>
      </c>
      <c r="E198" t="s">
        <v>215</v>
      </c>
      <c r="F198" t="s">
        <v>2</v>
      </c>
      <c r="G198" t="s">
        <v>2</v>
      </c>
      <c r="H198" t="s">
        <v>986</v>
      </c>
      <c r="I198" t="s">
        <v>312</v>
      </c>
      <c r="J198" t="s">
        <v>40</v>
      </c>
      <c r="K198" t="s">
        <v>40</v>
      </c>
      <c r="L198" t="s">
        <v>40</v>
      </c>
      <c r="M198" t="s">
        <v>40</v>
      </c>
      <c r="N198" t="s">
        <v>40</v>
      </c>
      <c r="O198" t="s">
        <v>996</v>
      </c>
      <c r="P198" t="s">
        <v>997</v>
      </c>
      <c r="Q198" t="s">
        <v>6</v>
      </c>
      <c r="R198" t="s">
        <v>40</v>
      </c>
      <c r="S198" t="s">
        <v>40</v>
      </c>
      <c r="T198" t="s">
        <v>40</v>
      </c>
      <c r="U198" t="s">
        <v>374</v>
      </c>
      <c r="V198" t="s">
        <v>994</v>
      </c>
      <c r="W198" t="s">
        <v>995</v>
      </c>
      <c r="X198" s="8">
        <f>IF(ISNUMBER(MATCH(fields[argot_field],issuesfield[field],0)),COUNTIF(issuesfield[field],fields[argot_field]),0)</f>
        <v>0</v>
      </c>
      <c r="Y198">
        <f>IF(ISNUMBER(MATCH(fields[argot_field],mappings[field],0)),COUNTIF(mappings[field],fields[argot_field]),0)</f>
        <v>4</v>
      </c>
      <c r="Z198" t="s">
        <v>2</v>
      </c>
      <c r="AA198" t="s">
        <v>2</v>
      </c>
    </row>
    <row r="199" spans="1:27" x14ac:dyDescent="0.25">
      <c r="A199" t="s">
        <v>989</v>
      </c>
      <c r="B199" t="s">
        <v>6</v>
      </c>
      <c r="C199" t="s">
        <v>6</v>
      </c>
      <c r="D199" t="s">
        <v>6</v>
      </c>
      <c r="E199" t="s">
        <v>215</v>
      </c>
      <c r="F199" t="s">
        <v>2</v>
      </c>
      <c r="G199" t="s">
        <v>2</v>
      </c>
      <c r="H199" t="s">
        <v>986</v>
      </c>
      <c r="I199" t="s">
        <v>313</v>
      </c>
      <c r="J199" t="s">
        <v>462</v>
      </c>
      <c r="K199" t="s">
        <v>40</v>
      </c>
      <c r="L199" t="s">
        <v>40</v>
      </c>
      <c r="M199" t="s">
        <v>40</v>
      </c>
      <c r="N199" t="s">
        <v>992</v>
      </c>
      <c r="O199" t="s">
        <v>1000</v>
      </c>
      <c r="P199" t="s">
        <v>999</v>
      </c>
      <c r="Q199" t="s">
        <v>6</v>
      </c>
      <c r="R199" t="s">
        <v>223</v>
      </c>
      <c r="S199" t="s">
        <v>40</v>
      </c>
      <c r="T199" t="s">
        <v>40</v>
      </c>
      <c r="U199" t="s">
        <v>374</v>
      </c>
      <c r="V199" t="s">
        <v>994</v>
      </c>
      <c r="W199" t="s">
        <v>995</v>
      </c>
      <c r="X199" s="8">
        <f>IF(ISNUMBER(MATCH(fields[argot_field],issuesfield[field],0)),COUNTIF(issuesfield[field],fields[argot_field]),0)</f>
        <v>0</v>
      </c>
      <c r="Y199">
        <f>IF(ISNUMBER(MATCH(fields[argot_field],mappings[field],0)),COUNTIF(mappings[field],fields[argot_field]),0)</f>
        <v>6</v>
      </c>
      <c r="Z199" t="s">
        <v>2</v>
      </c>
      <c r="AA199" t="s">
        <v>2</v>
      </c>
    </row>
    <row r="200" spans="1:27" x14ac:dyDescent="0.25">
      <c r="A200" t="s">
        <v>287</v>
      </c>
      <c r="B200" t="s">
        <v>301</v>
      </c>
      <c r="C200" t="s">
        <v>6</v>
      </c>
      <c r="D200" t="s">
        <v>6</v>
      </c>
      <c r="E200" t="s">
        <v>275</v>
      </c>
      <c r="F200" t="s">
        <v>2</v>
      </c>
      <c r="G200" t="s">
        <v>2</v>
      </c>
      <c r="H200" t="s">
        <v>40</v>
      </c>
      <c r="I200" t="s">
        <v>311</v>
      </c>
      <c r="J200" t="s">
        <v>463</v>
      </c>
      <c r="K200" t="s">
        <v>3</v>
      </c>
      <c r="L200" t="s">
        <v>40</v>
      </c>
      <c r="M200" t="s">
        <v>40</v>
      </c>
      <c r="N200" t="s">
        <v>681</v>
      </c>
      <c r="O200" t="s">
        <v>6</v>
      </c>
      <c r="P200" t="s">
        <v>682</v>
      </c>
      <c r="Q200" t="s">
        <v>40</v>
      </c>
      <c r="R200" t="s">
        <v>40</v>
      </c>
      <c r="S200" t="s">
        <v>40</v>
      </c>
      <c r="T200" t="s">
        <v>6</v>
      </c>
      <c r="U200" t="s">
        <v>1294</v>
      </c>
      <c r="V200" t="s">
        <v>612</v>
      </c>
      <c r="W200" t="s">
        <v>685</v>
      </c>
      <c r="X200" s="8">
        <f>IF(ISNUMBER(MATCH(fields[argot_field],issuesfield[field],0)),COUNTIF(issuesfield[field],fields[argot_field]),0)</f>
        <v>0</v>
      </c>
      <c r="Y200">
        <f>IF(ISNUMBER(MATCH(fields[argot_field],mappings[field],0)),COUNTIF(mappings[field],fields[argot_field]),0)</f>
        <v>0</v>
      </c>
      <c r="Z200" t="s">
        <v>6</v>
      </c>
      <c r="AA200" t="s">
        <v>3</v>
      </c>
    </row>
    <row r="201" spans="1:27" x14ac:dyDescent="0.25">
      <c r="A201" t="s">
        <v>1291</v>
      </c>
      <c r="B201" t="s">
        <v>301</v>
      </c>
      <c r="C201" t="s">
        <v>6</v>
      </c>
      <c r="D201" t="s">
        <v>6</v>
      </c>
      <c r="E201" t="s">
        <v>275</v>
      </c>
      <c r="F201" t="s">
        <v>2</v>
      </c>
      <c r="G201" t="s">
        <v>2</v>
      </c>
      <c r="H201" t="s">
        <v>287</v>
      </c>
      <c r="I201" t="s">
        <v>311</v>
      </c>
      <c r="J201" t="s">
        <v>40</v>
      </c>
      <c r="K201" t="s">
        <v>3</v>
      </c>
      <c r="L201" t="s">
        <v>40</v>
      </c>
      <c r="M201" t="s">
        <v>40</v>
      </c>
      <c r="N201" t="s">
        <v>681</v>
      </c>
      <c r="O201" t="s">
        <v>6</v>
      </c>
      <c r="P201" t="s">
        <v>292</v>
      </c>
      <c r="Q201" t="s">
        <v>684</v>
      </c>
      <c r="R201" t="s">
        <v>40</v>
      </c>
      <c r="S201" t="s">
        <v>40</v>
      </c>
      <c r="T201" t="s">
        <v>6</v>
      </c>
      <c r="U201" t="s">
        <v>1294</v>
      </c>
      <c r="V201" t="s">
        <v>612</v>
      </c>
      <c r="W201" t="s">
        <v>685</v>
      </c>
      <c r="X201" s="8">
        <f>IF(ISNUMBER(MATCH(fields[argot_field],issuesfield[field],0)),COUNTIF(issuesfield[field],fields[argot_field]),0)</f>
        <v>0</v>
      </c>
      <c r="Y201">
        <f>IF(ISNUMBER(MATCH(fields[argot_field],mappings[field],0)),COUNTIF(mappings[field],fields[argot_field]),0)</f>
        <v>2</v>
      </c>
      <c r="Z201" t="s">
        <v>6</v>
      </c>
      <c r="AA201" t="s">
        <v>3</v>
      </c>
    </row>
    <row r="202" spans="1:27" x14ac:dyDescent="0.25">
      <c r="A202" t="s">
        <v>1292</v>
      </c>
      <c r="B202" t="s">
        <v>301</v>
      </c>
      <c r="C202" t="s">
        <v>6</v>
      </c>
      <c r="D202" t="s">
        <v>6</v>
      </c>
      <c r="E202" t="s">
        <v>275</v>
      </c>
      <c r="F202" t="s">
        <v>2</v>
      </c>
      <c r="G202" t="s">
        <v>2</v>
      </c>
      <c r="H202" t="s">
        <v>287</v>
      </c>
      <c r="I202" t="s">
        <v>313</v>
      </c>
      <c r="J202" t="s">
        <v>40</v>
      </c>
      <c r="K202" t="s">
        <v>40</v>
      </c>
      <c r="L202" t="s">
        <v>40</v>
      </c>
      <c r="M202" t="s">
        <v>40</v>
      </c>
      <c r="N202" t="s">
        <v>681</v>
      </c>
      <c r="O202" t="s">
        <v>6</v>
      </c>
      <c r="P202" t="s">
        <v>1293</v>
      </c>
      <c r="Q202" t="s">
        <v>40</v>
      </c>
      <c r="R202" t="s">
        <v>40</v>
      </c>
      <c r="S202" t="s">
        <v>40</v>
      </c>
      <c r="T202" t="s">
        <v>40</v>
      </c>
      <c r="U202" t="s">
        <v>1294</v>
      </c>
      <c r="V202" t="s">
        <v>612</v>
      </c>
      <c r="W202" t="s">
        <v>685</v>
      </c>
      <c r="X202" s="8">
        <f>IF(ISNUMBER(MATCH(fields[argot_field],issuesfield[field],0)),COUNTIF(issuesfield[field],fields[argot_field]),0)</f>
        <v>0</v>
      </c>
      <c r="Y202">
        <f>IF(ISNUMBER(MATCH(fields[argot_field],mappings[field],0)),COUNTIF(mappings[field],fields[argot_field]),0)</f>
        <v>2</v>
      </c>
      <c r="Z202" t="s">
        <v>6</v>
      </c>
      <c r="AA202" t="s">
        <v>3</v>
      </c>
    </row>
    <row r="203" spans="1:27" x14ac:dyDescent="0.25">
      <c r="A203" t="s">
        <v>680</v>
      </c>
      <c r="B203" t="s">
        <v>301</v>
      </c>
      <c r="C203" t="s">
        <v>6</v>
      </c>
      <c r="D203" t="s">
        <v>6</v>
      </c>
      <c r="E203" t="s">
        <v>275</v>
      </c>
      <c r="F203" t="s">
        <v>2</v>
      </c>
      <c r="G203" t="s">
        <v>2</v>
      </c>
      <c r="H203" t="s">
        <v>287</v>
      </c>
      <c r="I203" t="s">
        <v>313</v>
      </c>
      <c r="J203" t="s">
        <v>463</v>
      </c>
      <c r="K203" t="s">
        <v>40</v>
      </c>
      <c r="L203" t="s">
        <v>40</v>
      </c>
      <c r="M203" t="s">
        <v>40</v>
      </c>
      <c r="N203" t="s">
        <v>681</v>
      </c>
      <c r="O203" t="s">
        <v>6</v>
      </c>
      <c r="P203" t="s">
        <v>683</v>
      </c>
      <c r="Q203" t="s">
        <v>290</v>
      </c>
      <c r="R203" t="s">
        <v>40</v>
      </c>
      <c r="S203" t="s">
        <v>291</v>
      </c>
      <c r="T203" t="s">
        <v>40</v>
      </c>
      <c r="U203" t="s">
        <v>1294</v>
      </c>
      <c r="V203" t="s">
        <v>612</v>
      </c>
      <c r="W203" t="s">
        <v>685</v>
      </c>
      <c r="X203" s="8">
        <f>IF(ISNUMBER(MATCH(fields[argot_field],issuesfield[field],0)),COUNTIF(issuesfield[field],fields[argot_field]),0)</f>
        <v>0</v>
      </c>
      <c r="Y203">
        <f>IF(ISNUMBER(MATCH(fields[argot_field],mappings[field],0)),COUNTIF(mappings[field],fields[argot_field]),0)</f>
        <v>1</v>
      </c>
      <c r="Z203" t="s">
        <v>6</v>
      </c>
      <c r="AA203" t="s">
        <v>3</v>
      </c>
    </row>
    <row r="204" spans="1:27" x14ac:dyDescent="0.25">
      <c r="A204" t="s">
        <v>342</v>
      </c>
      <c r="B204" t="s">
        <v>6</v>
      </c>
      <c r="C204" t="s">
        <v>6</v>
      </c>
      <c r="D204" t="s">
        <v>6</v>
      </c>
      <c r="E204" t="s">
        <v>342</v>
      </c>
      <c r="F204" t="s">
        <v>2</v>
      </c>
      <c r="G204" t="s">
        <v>3</v>
      </c>
      <c r="H204" t="s">
        <v>40</v>
      </c>
      <c r="I204" t="s">
        <v>311</v>
      </c>
      <c r="J204" t="s">
        <v>40</v>
      </c>
      <c r="K204" t="s">
        <v>3</v>
      </c>
      <c r="L204" t="s">
        <v>40</v>
      </c>
      <c r="M204" t="s">
        <v>80</v>
      </c>
      <c r="N204" t="s">
        <v>686</v>
      </c>
      <c r="O204" t="s">
        <v>6</v>
      </c>
      <c r="P204" t="s">
        <v>6</v>
      </c>
      <c r="Q204" t="s">
        <v>6</v>
      </c>
      <c r="R204" t="s">
        <v>40</v>
      </c>
      <c r="S204" t="s">
        <v>343</v>
      </c>
      <c r="T204" t="s">
        <v>40</v>
      </c>
      <c r="U204" t="s">
        <v>6</v>
      </c>
      <c r="V204" t="s">
        <v>552</v>
      </c>
      <c r="W204" t="s">
        <v>6</v>
      </c>
      <c r="X204" s="8">
        <f>IF(ISNUMBER(MATCH(fields[argot_field],issuesfield[field],0)),COUNTIF(issuesfield[field],fields[argot_field]),0)</f>
        <v>0</v>
      </c>
      <c r="Y204">
        <f>IF(ISNUMBER(MATCH(fields[argot_field],mappings[field],0)),COUNTIF(mappings[field],fields[argot_field]),0)</f>
        <v>0</v>
      </c>
      <c r="Z204" t="s">
        <v>6</v>
      </c>
      <c r="AA204" t="s">
        <v>6</v>
      </c>
    </row>
    <row r="205" spans="1:27" x14ac:dyDescent="0.25">
      <c r="A205" t="s">
        <v>341</v>
      </c>
      <c r="B205" t="s">
        <v>6</v>
      </c>
      <c r="C205" t="s">
        <v>6</v>
      </c>
      <c r="D205" t="s">
        <v>6</v>
      </c>
      <c r="E205" t="s">
        <v>342</v>
      </c>
      <c r="F205" t="s">
        <v>3</v>
      </c>
      <c r="G205" t="s">
        <v>3</v>
      </c>
      <c r="H205" t="s">
        <v>342</v>
      </c>
      <c r="I205" t="s">
        <v>313</v>
      </c>
      <c r="J205" t="s">
        <v>40</v>
      </c>
      <c r="K205" t="s">
        <v>40</v>
      </c>
      <c r="L205" t="s">
        <v>40</v>
      </c>
      <c r="M205" t="s">
        <v>40</v>
      </c>
      <c r="N205" t="s">
        <v>40</v>
      </c>
      <c r="O205" t="s">
        <v>6</v>
      </c>
      <c r="P205" t="s">
        <v>350</v>
      </c>
      <c r="Q205" t="s">
        <v>351</v>
      </c>
      <c r="R205" t="s">
        <v>40</v>
      </c>
      <c r="S205" t="s">
        <v>40</v>
      </c>
      <c r="T205" t="s">
        <v>40</v>
      </c>
      <c r="U205" t="s">
        <v>6</v>
      </c>
      <c r="V205" t="s">
        <v>552</v>
      </c>
      <c r="W205" t="s">
        <v>6</v>
      </c>
      <c r="X205" s="8">
        <f>IF(ISNUMBER(MATCH(fields[argot_field],issuesfield[field],0)),COUNTIF(issuesfield[field],fields[argot_field]),0)</f>
        <v>0</v>
      </c>
      <c r="Y205">
        <f>IF(ISNUMBER(MATCH(fields[argot_field],mappings[field],0)),COUNTIF(mappings[field],fields[argot_field]),0)</f>
        <v>0</v>
      </c>
      <c r="Z205" t="s">
        <v>6</v>
      </c>
      <c r="AA205" t="s">
        <v>6</v>
      </c>
    </row>
    <row r="206" spans="1:27" x14ac:dyDescent="0.25">
      <c r="A206" t="s">
        <v>339</v>
      </c>
      <c r="B206" t="s">
        <v>6</v>
      </c>
      <c r="C206" t="s">
        <v>6</v>
      </c>
      <c r="D206" t="s">
        <v>6</v>
      </c>
      <c r="E206" t="s">
        <v>342</v>
      </c>
      <c r="F206" t="s">
        <v>2</v>
      </c>
      <c r="G206" t="s">
        <v>3</v>
      </c>
      <c r="H206" t="s">
        <v>342</v>
      </c>
      <c r="I206" t="s">
        <v>313</v>
      </c>
      <c r="J206" t="s">
        <v>40</v>
      </c>
      <c r="K206" t="s">
        <v>40</v>
      </c>
      <c r="L206" t="s">
        <v>40</v>
      </c>
      <c r="M206" t="s">
        <v>80</v>
      </c>
      <c r="N206" t="s">
        <v>686</v>
      </c>
      <c r="O206" t="s">
        <v>6</v>
      </c>
      <c r="P206" t="s">
        <v>346</v>
      </c>
      <c r="Q206" t="s">
        <v>347</v>
      </c>
      <c r="R206" t="s">
        <v>40</v>
      </c>
      <c r="S206" t="s">
        <v>40</v>
      </c>
      <c r="T206" t="s">
        <v>40</v>
      </c>
      <c r="U206" t="s">
        <v>6</v>
      </c>
      <c r="V206" t="s">
        <v>552</v>
      </c>
      <c r="W206" t="s">
        <v>6</v>
      </c>
      <c r="X206" s="8">
        <f>IF(ISNUMBER(MATCH(fields[argot_field],issuesfield[field],0)),COUNTIF(issuesfield[field],fields[argot_field]),0)</f>
        <v>0</v>
      </c>
      <c r="Y206">
        <f>IF(ISNUMBER(MATCH(fields[argot_field],mappings[field],0)),COUNTIF(mappings[field],fields[argot_field]),0)</f>
        <v>0</v>
      </c>
      <c r="Z206" t="s">
        <v>6</v>
      </c>
      <c r="AA206" t="s">
        <v>6</v>
      </c>
    </row>
    <row r="207" spans="1:27" x14ac:dyDescent="0.25">
      <c r="A207" t="s">
        <v>338</v>
      </c>
      <c r="B207" t="s">
        <v>6</v>
      </c>
      <c r="C207" t="s">
        <v>6</v>
      </c>
      <c r="D207" t="s">
        <v>6</v>
      </c>
      <c r="E207" t="s">
        <v>342</v>
      </c>
      <c r="F207" t="s">
        <v>2</v>
      </c>
      <c r="G207" t="s">
        <v>3</v>
      </c>
      <c r="H207" t="s">
        <v>342</v>
      </c>
      <c r="I207" t="s">
        <v>313</v>
      </c>
      <c r="J207" t="s">
        <v>40</v>
      </c>
      <c r="K207" t="s">
        <v>40</v>
      </c>
      <c r="L207" t="s">
        <v>40</v>
      </c>
      <c r="M207" t="s">
        <v>40</v>
      </c>
      <c r="N207" t="s">
        <v>40</v>
      </c>
      <c r="O207" t="s">
        <v>6</v>
      </c>
      <c r="P207" t="s">
        <v>344</v>
      </c>
      <c r="Q207" t="s">
        <v>345</v>
      </c>
      <c r="R207" t="s">
        <v>40</v>
      </c>
      <c r="S207" t="s">
        <v>40</v>
      </c>
      <c r="T207" t="s">
        <v>40</v>
      </c>
      <c r="U207" t="s">
        <v>6</v>
      </c>
      <c r="V207" t="s">
        <v>552</v>
      </c>
      <c r="W207" t="s">
        <v>6</v>
      </c>
      <c r="X207" s="8">
        <f>IF(ISNUMBER(MATCH(fields[argot_field],issuesfield[field],0)),COUNTIF(issuesfield[field],fields[argot_field]),0)</f>
        <v>0</v>
      </c>
      <c r="Y207">
        <f>IF(ISNUMBER(MATCH(fields[argot_field],mappings[field],0)),COUNTIF(mappings[field],fields[argot_field]),0)</f>
        <v>0</v>
      </c>
      <c r="Z207" t="s">
        <v>6</v>
      </c>
      <c r="AA207" t="s">
        <v>6</v>
      </c>
    </row>
    <row r="208" spans="1:27" x14ac:dyDescent="0.25">
      <c r="A208" t="s">
        <v>340</v>
      </c>
      <c r="B208" t="s">
        <v>6</v>
      </c>
      <c r="C208" t="s">
        <v>6</v>
      </c>
      <c r="D208" t="s">
        <v>6</v>
      </c>
      <c r="E208" t="s">
        <v>342</v>
      </c>
      <c r="F208" t="s">
        <v>2</v>
      </c>
      <c r="G208" t="s">
        <v>3</v>
      </c>
      <c r="H208" t="s">
        <v>342</v>
      </c>
      <c r="I208" t="s">
        <v>313</v>
      </c>
      <c r="J208" t="s">
        <v>40</v>
      </c>
      <c r="K208" t="s">
        <v>40</v>
      </c>
      <c r="L208" t="s">
        <v>40</v>
      </c>
      <c r="M208" t="s">
        <v>80</v>
      </c>
      <c r="N208" t="s">
        <v>686</v>
      </c>
      <c r="O208" t="s">
        <v>6</v>
      </c>
      <c r="P208" t="s">
        <v>348</v>
      </c>
      <c r="Q208" t="s">
        <v>349</v>
      </c>
      <c r="R208" t="s">
        <v>40</v>
      </c>
      <c r="S208" s="23" t="s">
        <v>40</v>
      </c>
      <c r="T208" t="s">
        <v>40</v>
      </c>
      <c r="U208" t="s">
        <v>6</v>
      </c>
      <c r="V208" t="s">
        <v>552</v>
      </c>
      <c r="W208" t="s">
        <v>6</v>
      </c>
      <c r="X208" s="8">
        <f>IF(ISNUMBER(MATCH(fields[argot_field],issuesfield[field],0)),COUNTIF(issuesfield[field],fields[argot_field]),0)</f>
        <v>0</v>
      </c>
      <c r="Y208">
        <f>IF(ISNUMBER(MATCH(fields[argot_field],mappings[field],0)),COUNTIF(mappings[field],fields[argot_field]),0)</f>
        <v>0</v>
      </c>
      <c r="Z208" t="s">
        <v>6</v>
      </c>
      <c r="AA208" t="s">
        <v>6</v>
      </c>
    </row>
    <row r="209" spans="1:27" x14ac:dyDescent="0.25">
      <c r="A209" t="s">
        <v>316</v>
      </c>
      <c r="B209" t="s">
        <v>6</v>
      </c>
      <c r="C209" t="s">
        <v>6</v>
      </c>
      <c r="D209" t="s">
        <v>6</v>
      </c>
      <c r="E209" t="s">
        <v>275</v>
      </c>
      <c r="F209" t="s">
        <v>2</v>
      </c>
      <c r="G209" t="s">
        <v>3</v>
      </c>
      <c r="H209" t="s">
        <v>40</v>
      </c>
      <c r="I209" t="s">
        <v>311</v>
      </c>
      <c r="J209" t="s">
        <v>463</v>
      </c>
      <c r="K209" t="s">
        <v>40</v>
      </c>
      <c r="L209" t="s">
        <v>40</v>
      </c>
      <c r="M209" t="s">
        <v>40</v>
      </c>
      <c r="N209" t="s">
        <v>40</v>
      </c>
      <c r="O209" t="s">
        <v>687</v>
      </c>
      <c r="P209" t="s">
        <v>317</v>
      </c>
      <c r="Q209" t="s">
        <v>318</v>
      </c>
      <c r="R209" t="s">
        <v>80</v>
      </c>
      <c r="S209" t="s">
        <v>40</v>
      </c>
      <c r="T209" t="s">
        <v>40</v>
      </c>
      <c r="U209" t="s">
        <v>40</v>
      </c>
      <c r="V209" t="s">
        <v>552</v>
      </c>
      <c r="W209" t="s">
        <v>6</v>
      </c>
      <c r="X209" s="8">
        <f>IF(ISNUMBER(MATCH(fields[argot_field],issuesfield[field],0)),COUNTIF(issuesfield[field],fields[argot_field]),0)</f>
        <v>0</v>
      </c>
      <c r="Y209">
        <f>IF(ISNUMBER(MATCH(fields[argot_field],mappings[field],0)),COUNTIF(mappings[field],fields[argot_field]),0)</f>
        <v>0</v>
      </c>
      <c r="Z209" t="s">
        <v>3</v>
      </c>
      <c r="AA209" t="s">
        <v>6</v>
      </c>
    </row>
    <row r="210" spans="1:27" x14ac:dyDescent="0.25">
      <c r="A210" t="s">
        <v>300</v>
      </c>
      <c r="B210" t="s">
        <v>6</v>
      </c>
      <c r="C210" t="s">
        <v>6</v>
      </c>
      <c r="D210" t="s">
        <v>6</v>
      </c>
      <c r="E210" t="s">
        <v>362</v>
      </c>
      <c r="F210" t="s">
        <v>2</v>
      </c>
      <c r="G210" t="s">
        <v>3</v>
      </c>
      <c r="H210" t="s">
        <v>40</v>
      </c>
      <c r="I210" t="s">
        <v>311</v>
      </c>
      <c r="J210" t="s">
        <v>363</v>
      </c>
      <c r="K210" t="s">
        <v>40</v>
      </c>
      <c r="L210" t="s">
        <v>689</v>
      </c>
      <c r="M210" t="s">
        <v>40</v>
      </c>
      <c r="N210" t="s">
        <v>40</v>
      </c>
      <c r="O210" t="s">
        <v>40</v>
      </c>
      <c r="P210" t="s">
        <v>288</v>
      </c>
      <c r="Q210" t="s">
        <v>289</v>
      </c>
      <c r="R210" t="s">
        <v>40</v>
      </c>
      <c r="S210" t="s">
        <v>40</v>
      </c>
      <c r="T210" t="s">
        <v>40</v>
      </c>
      <c r="U210" t="s">
        <v>40</v>
      </c>
      <c r="V210" t="s">
        <v>552</v>
      </c>
      <c r="W210" t="s">
        <v>688</v>
      </c>
      <c r="X210" s="8">
        <f>IF(ISNUMBER(MATCH(fields[argot_field],issuesfield[field],0)),COUNTIF(issuesfield[field],fields[argot_field]),0)</f>
        <v>0</v>
      </c>
      <c r="Y210">
        <f>IF(ISNUMBER(MATCH(fields[argot_field],mappings[field],0)),COUNTIF(mappings[field],fields[argot_field]),0)</f>
        <v>1</v>
      </c>
      <c r="Z210" t="s">
        <v>3</v>
      </c>
      <c r="AA210" t="s">
        <v>3</v>
      </c>
    </row>
  </sheetData>
  <hyperlinks>
    <hyperlink ref="W140"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7"/>
  <sheetViews>
    <sheetView tabSelected="1" topLeftCell="E618" workbookViewId="0">
      <selection activeCell="Q631" sqref="Q631"/>
    </sheetView>
  </sheetViews>
  <sheetFormatPr defaultRowHeight="15" x14ac:dyDescent="0.25"/>
  <cols>
    <col min="1" max="1" width="17.28515625" customWidth="1"/>
    <col min="2" max="2" width="33.85546875" customWidth="1"/>
    <col min="3" max="3" width="9.28515625" customWidth="1"/>
    <col min="7" max="7" width="25.5703125" customWidth="1"/>
    <col min="8" max="8" width="27.7109375" customWidth="1"/>
    <col min="9" max="9" width="12.5703125" customWidth="1"/>
    <col min="10" max="10" width="60.28515625" customWidth="1"/>
    <col min="11" max="11" width="27" customWidth="1"/>
  </cols>
  <sheetData>
    <row r="1" spans="1:17" x14ac:dyDescent="0.25">
      <c r="A1" t="s">
        <v>951</v>
      </c>
      <c r="B1" t="s">
        <v>66</v>
      </c>
      <c r="C1" t="s">
        <v>55</v>
      </c>
      <c r="D1" t="s">
        <v>56</v>
      </c>
      <c r="E1" t="s">
        <v>57</v>
      </c>
      <c r="F1" s="1" t="s">
        <v>58</v>
      </c>
      <c r="G1" t="s">
        <v>59</v>
      </c>
      <c r="H1" t="s">
        <v>60</v>
      </c>
      <c r="I1" t="s">
        <v>61</v>
      </c>
      <c r="J1" t="s">
        <v>62</v>
      </c>
      <c r="K1" t="s">
        <v>63</v>
      </c>
      <c r="L1" t="s">
        <v>64</v>
      </c>
      <c r="M1" t="s">
        <v>124</v>
      </c>
      <c r="N1" t="s">
        <v>123</v>
      </c>
      <c r="O1" t="s">
        <v>192</v>
      </c>
      <c r="P1" t="s">
        <v>265</v>
      </c>
      <c r="Q1" t="s">
        <v>365</v>
      </c>
    </row>
    <row r="2" spans="1:17" x14ac:dyDescent="0.25">
      <c r="A2" t="s">
        <v>432</v>
      </c>
      <c r="B2" t="s">
        <v>432</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568</v>
      </c>
      <c r="I3" t="s">
        <v>5</v>
      </c>
      <c r="J3" t="s">
        <v>250</v>
      </c>
      <c r="K3" t="s">
        <v>6</v>
      </c>
      <c r="L3" s="8" t="str">
        <f>mappings[field]&amp;mappings[institution]&amp;mappings[element/field]&amp;mappings[subelement/field(s)]&amp;mappings[constraints]</f>
        <v>date_catalogedNCSU909anone</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568</v>
      </c>
      <c r="I4" t="s">
        <v>5</v>
      </c>
      <c r="J4" t="s">
        <v>250</v>
      </c>
      <c r="K4" t="s">
        <v>6</v>
      </c>
      <c r="L4" s="8" t="str">
        <f>mappings[field]&amp;mappings[institution]&amp;mappings[element/field]&amp;mappings[subelement/field(s)]&amp;mappings[constraints]</f>
        <v>date_catalogedDUKE946bnone</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568</v>
      </c>
      <c r="I6" t="s">
        <v>5</v>
      </c>
      <c r="J6" t="s">
        <v>250</v>
      </c>
      <c r="K6" t="s">
        <v>6</v>
      </c>
      <c r="L6" s="8" t="str">
        <f>mappings[field]&amp;mappings[institution]&amp;mappings[element/field]&amp;mappings[subelement/field(s)]&amp;mappings[constraints]</f>
        <v>date_catalogedNCCU..none</v>
      </c>
      <c r="M6" s="8">
        <f>IF(ISNUMBER(MATCH(mappings[mapping_id],issuesmap[mappingID],0)),COUNTIF(issuesmap[mappingID],mappings[mapping_id]),0)</f>
        <v>0</v>
      </c>
      <c r="N6" s="8">
        <f>IF(ISNUMBER(MATCH(mappings[field],issuesfield[field],0)),COUNTIF(issuesfield[field],mappings[field]),0)</f>
        <v>1</v>
      </c>
      <c r="O6" s="8" t="str">
        <f>IF(ISNUMBER(MATCH(mappings[field],fields[argot_field],0)),"y","n")</f>
        <v>y</v>
      </c>
      <c r="P6" s="8" t="s">
        <v>6</v>
      </c>
      <c r="Q6" s="8" t="s">
        <v>6</v>
      </c>
    </row>
    <row r="7" spans="1:17" x14ac:dyDescent="0.25">
      <c r="A7" t="s">
        <v>444</v>
      </c>
      <c r="B7" t="s">
        <v>444</v>
      </c>
      <c r="C7" t="s">
        <v>1</v>
      </c>
      <c r="D7" t="s">
        <v>2</v>
      </c>
      <c r="E7" t="s">
        <v>118</v>
      </c>
      <c r="F7" s="1">
        <v>581</v>
      </c>
      <c r="G7" t="s">
        <v>443</v>
      </c>
      <c r="H7" t="s">
        <v>568</v>
      </c>
      <c r="I7" t="s">
        <v>285</v>
      </c>
      <c r="J7" t="s">
        <v>447</v>
      </c>
      <c r="K7" t="s">
        <v>40</v>
      </c>
      <c r="L7" s="8" t="str">
        <f>mappings[field]&amp;mappings[institution]&amp;mappings[element/field]&amp;mappings[subelement/field(s)]&amp;mappings[constraints]</f>
        <v>derived_work_noteGEN581az3none</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696</v>
      </c>
      <c r="B8" t="s">
        <v>1429</v>
      </c>
      <c r="C8" t="s">
        <v>1</v>
      </c>
      <c r="D8" t="s">
        <v>2</v>
      </c>
      <c r="E8" t="s">
        <v>118</v>
      </c>
      <c r="F8" s="1">
        <v>250</v>
      </c>
      <c r="G8">
        <v>3</v>
      </c>
      <c r="H8" t="s">
        <v>568</v>
      </c>
      <c r="I8" t="s">
        <v>20</v>
      </c>
      <c r="J8" t="s">
        <v>40</v>
      </c>
      <c r="K8" t="s">
        <v>6</v>
      </c>
      <c r="L8" s="8" t="str">
        <f>mappings[field]&amp;mappings[institution]&amp;mappings[element/field]&amp;mappings[subelement/field(s)]&amp;mappings[constraints]</f>
        <v>edition[label]GEN2503none</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2</v>
      </c>
      <c r="Q8" s="8" t="s">
        <v>3</v>
      </c>
    </row>
    <row r="9" spans="1:17" x14ac:dyDescent="0.25">
      <c r="A9" t="s">
        <v>696</v>
      </c>
      <c r="B9" t="s">
        <v>1428</v>
      </c>
      <c r="C9" t="s">
        <v>1</v>
      </c>
      <c r="D9" t="s">
        <v>2</v>
      </c>
      <c r="E9" t="s">
        <v>118</v>
      </c>
      <c r="F9" s="1">
        <v>250</v>
      </c>
      <c r="G9" t="s">
        <v>263</v>
      </c>
      <c r="H9" t="s">
        <v>568</v>
      </c>
      <c r="I9" t="s">
        <v>20</v>
      </c>
      <c r="J9" t="s">
        <v>40</v>
      </c>
      <c r="K9" t="s">
        <v>6</v>
      </c>
      <c r="L9" s="8" t="str">
        <f>mappings[field]&amp;mappings[institution]&amp;mappings[element/field]&amp;mappings[subelement/field(s)]&amp;mappings[constraints]</f>
        <v>edition[value]GEN250abnone</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2</v>
      </c>
      <c r="Q9" s="8" t="s">
        <v>3</v>
      </c>
    </row>
    <row r="10" spans="1:17" x14ac:dyDescent="0.25">
      <c r="A10" t="s">
        <v>696</v>
      </c>
      <c r="B10" t="s">
        <v>1428</v>
      </c>
      <c r="C10" t="s">
        <v>1</v>
      </c>
      <c r="D10" t="s">
        <v>2</v>
      </c>
      <c r="E10" t="s">
        <v>118</v>
      </c>
      <c r="F10" s="1">
        <v>254</v>
      </c>
      <c r="G10" t="s">
        <v>7</v>
      </c>
      <c r="H10" t="s">
        <v>568</v>
      </c>
      <c r="I10" t="s">
        <v>20</v>
      </c>
      <c r="J10" t="s">
        <v>40</v>
      </c>
      <c r="K10" t="s">
        <v>6</v>
      </c>
      <c r="L10" s="8" t="str">
        <f>mappings[field]&amp;mappings[institution]&amp;mappings[element/field]&amp;mappings[subelement/field(s)]&amp;mappings[constraints]</f>
        <v>edition[value]GEN254anone</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2</v>
      </c>
      <c r="Q10" s="8" t="s">
        <v>3</v>
      </c>
    </row>
    <row r="11" spans="1:17" x14ac:dyDescent="0.25">
      <c r="A11" t="s">
        <v>355</v>
      </c>
      <c r="B11" t="s">
        <v>356</v>
      </c>
      <c r="C11" t="s">
        <v>1</v>
      </c>
      <c r="D11" t="s">
        <v>2</v>
      </c>
      <c r="E11" t="s">
        <v>118</v>
      </c>
      <c r="F11" s="1">
        <v>310</v>
      </c>
      <c r="G11" t="s">
        <v>263</v>
      </c>
      <c r="H11" t="s">
        <v>568</v>
      </c>
      <c r="I11" t="s">
        <v>20</v>
      </c>
      <c r="J11" t="s">
        <v>40</v>
      </c>
      <c r="K11" t="s">
        <v>40</v>
      </c>
      <c r="L11" s="8" t="str">
        <f>mappings[field]&amp;mappings[institution]&amp;mappings[element/field]&amp;mappings[subelement/field(s)]&amp;mappings[constraints]</f>
        <v>frequency[current]GEN310abnone</v>
      </c>
      <c r="M11" s="8">
        <f>IF(ISNUMBER(MATCH(mappings[mapping_id],issuesmap[mappingID],0)),COUNTIF(issuesmap[mappingID],mappings[mapping_id]),0)</f>
        <v>0</v>
      </c>
      <c r="N11" s="8">
        <f>IF(ISNUMBER(MATCH(mappings[field],issuesfield[field],0)),COUNTIF(issuesfield[field],mappings[field]),0)</f>
        <v>1</v>
      </c>
      <c r="O11" s="8" t="str">
        <f>IF(ISNUMBER(MATCH(mappings[field],fields[argot_field],0)),"y","n")</f>
        <v>y</v>
      </c>
      <c r="P11" s="8" t="s">
        <v>3</v>
      </c>
      <c r="Q11" s="8" t="s">
        <v>3</v>
      </c>
    </row>
    <row r="12" spans="1:17" x14ac:dyDescent="0.25">
      <c r="A12" t="s">
        <v>355</v>
      </c>
      <c r="B12" t="s">
        <v>357</v>
      </c>
      <c r="C12" t="s">
        <v>1</v>
      </c>
      <c r="D12" t="s">
        <v>2</v>
      </c>
      <c r="E12" t="s">
        <v>118</v>
      </c>
      <c r="F12" s="1">
        <v>321</v>
      </c>
      <c r="G12" t="s">
        <v>263</v>
      </c>
      <c r="H12" t="s">
        <v>568</v>
      </c>
      <c r="I12" t="s">
        <v>20</v>
      </c>
      <c r="J12" t="s">
        <v>40</v>
      </c>
      <c r="K12" t="s">
        <v>40</v>
      </c>
      <c r="L12" s="8" t="str">
        <f>mappings[field]&amp;mappings[institution]&amp;mappings[element/field]&amp;mappings[subelement/field(s)]&amp;mappings[constraints]</f>
        <v>frequency[former]GEN321abnone</v>
      </c>
      <c r="M12" s="8">
        <f>IF(ISNUMBER(MATCH(mappings[mapping_id],issuesmap[mappingID],0)),COUNTIF(issuesmap[mappingID],mappings[mapping_id]),0)</f>
        <v>0</v>
      </c>
      <c r="N12" s="8">
        <f>IF(ISNUMBER(MATCH(mappings[field],issuesfield[field],0)),COUNTIF(issuesfield[field],mappings[field]),0)</f>
        <v>1</v>
      </c>
      <c r="O12" s="8" t="str">
        <f>IF(ISNUMBER(MATCH(mappings[field],fields[argot_field],0)),"y","n")</f>
        <v>y</v>
      </c>
      <c r="P12" s="8" t="s">
        <v>3</v>
      </c>
      <c r="Q12" s="8" t="s">
        <v>3</v>
      </c>
    </row>
    <row r="13" spans="1:17" x14ac:dyDescent="0.25">
      <c r="A13" t="s">
        <v>418</v>
      </c>
      <c r="B13" t="s">
        <v>418</v>
      </c>
      <c r="C13" t="s">
        <v>1</v>
      </c>
      <c r="D13" t="s">
        <v>3</v>
      </c>
      <c r="E13" t="s">
        <v>118</v>
      </c>
      <c r="F13" s="1">
        <v>382</v>
      </c>
      <c r="G13" t="s">
        <v>1423</v>
      </c>
      <c r="H13" t="s">
        <v>1423</v>
      </c>
      <c r="I13" t="s">
        <v>1423</v>
      </c>
      <c r="J13" t="s">
        <v>1423</v>
      </c>
      <c r="K13" t="s">
        <v>1423</v>
      </c>
      <c r="L13" s="8" t="str">
        <f>mappings[field]&amp;mappings[institution]&amp;mappings[element/field]&amp;mappings[subelement/field(s)]&amp;mappings[constraints]</f>
        <v>genre_headingsGEN382todotodo</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c r="Q13" s="8"/>
    </row>
    <row r="14" spans="1:17" x14ac:dyDescent="0.25">
      <c r="A14" t="s">
        <v>418</v>
      </c>
      <c r="B14" t="s">
        <v>418</v>
      </c>
      <c r="C14" t="s">
        <v>1</v>
      </c>
      <c r="D14" t="s">
        <v>3</v>
      </c>
      <c r="E14" t="s">
        <v>118</v>
      </c>
      <c r="F14" s="1">
        <v>384</v>
      </c>
      <c r="G14" t="s">
        <v>1423</v>
      </c>
      <c r="H14" t="s">
        <v>1423</v>
      </c>
      <c r="I14" t="s">
        <v>1423</v>
      </c>
      <c r="J14" t="s">
        <v>1423</v>
      </c>
      <c r="K14" t="s">
        <v>1423</v>
      </c>
      <c r="L14" s="8" t="s">
        <v>1424</v>
      </c>
      <c r="M14" s="8">
        <v>0</v>
      </c>
      <c r="N14" s="8">
        <v>0</v>
      </c>
      <c r="O14" s="8" t="s">
        <v>3</v>
      </c>
      <c r="P14" s="8"/>
      <c r="Q14" s="8"/>
    </row>
    <row r="15" spans="1:17" x14ac:dyDescent="0.25">
      <c r="A15" t="s">
        <v>418</v>
      </c>
      <c r="B15" t="s">
        <v>418</v>
      </c>
      <c r="C15" t="s">
        <v>1</v>
      </c>
      <c r="D15" t="s">
        <v>2</v>
      </c>
      <c r="E15" t="s">
        <v>118</v>
      </c>
      <c r="F15" s="1">
        <v>567</v>
      </c>
      <c r="G15" t="s">
        <v>143</v>
      </c>
      <c r="H15" t="s">
        <v>568</v>
      </c>
      <c r="I15" t="s">
        <v>5</v>
      </c>
      <c r="J15" t="s">
        <v>40</v>
      </c>
      <c r="K15" t="s">
        <v>40</v>
      </c>
      <c r="L15" s="8" t="str">
        <f>mappings[field]&amp;mappings[institution]&amp;mappings[element/field]&amp;mappings[subelement/field(s)]&amp;mappings[constraints]</f>
        <v>genre_headingsGEN567bnone</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t="s">
        <v>2</v>
      </c>
      <c r="Q15" s="8" t="s">
        <v>2</v>
      </c>
    </row>
    <row r="16" spans="1:17" x14ac:dyDescent="0.25">
      <c r="A16" t="s">
        <v>173</v>
      </c>
      <c r="B16" t="s">
        <v>505</v>
      </c>
      <c r="C16" t="s">
        <v>52</v>
      </c>
      <c r="D16" t="s">
        <v>2</v>
      </c>
      <c r="E16" t="s">
        <v>53</v>
      </c>
      <c r="F16" s="1">
        <v>999</v>
      </c>
      <c r="G16" t="s">
        <v>228</v>
      </c>
      <c r="H16" t="s">
        <v>229</v>
      </c>
      <c r="I16" t="s">
        <v>20</v>
      </c>
      <c r="J16" t="s">
        <v>40</v>
      </c>
      <c r="K16" t="s">
        <v>40</v>
      </c>
      <c r="L16" s="8" t="str">
        <f>mappings[field]&amp;mappings[institution]&amp;mappings[element/field]&amp;mappings[subelement/field(s)]&amp;mappings[constraints]</f>
        <v>holdings[call_no]UNC999hijkmi1=9 AND i2=3 AND $0=#{holdings_record_id} AND $2='852'</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3</v>
      </c>
      <c r="Q16" s="8" t="s">
        <v>3</v>
      </c>
    </row>
    <row r="17" spans="1:17" x14ac:dyDescent="0.25">
      <c r="A17" t="s">
        <v>173</v>
      </c>
      <c r="B17" t="s">
        <v>504</v>
      </c>
      <c r="C17" t="s">
        <v>52</v>
      </c>
      <c r="D17" t="s">
        <v>2</v>
      </c>
      <c r="E17" t="s">
        <v>53</v>
      </c>
      <c r="F17" s="1">
        <v>999</v>
      </c>
      <c r="G17" t="s">
        <v>7</v>
      </c>
      <c r="H17" t="s">
        <v>231</v>
      </c>
      <c r="I17" t="s">
        <v>5</v>
      </c>
      <c r="J17" t="s">
        <v>40</v>
      </c>
      <c r="K17" t="s">
        <v>40</v>
      </c>
      <c r="L17" s="8" t="str">
        <f>mappings[field]&amp;mappings[institution]&amp;mappings[element/field]&amp;mappings[subelement/field(s)]&amp;mappings[constraints]</f>
        <v>holdings[holdings_id]UNC999a(i1=9 AND i2=2) AND $c &gt; 0</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506</v>
      </c>
      <c r="C18" t="s">
        <v>52</v>
      </c>
      <c r="D18" t="s">
        <v>2</v>
      </c>
      <c r="E18" t="s">
        <v>53</v>
      </c>
      <c r="F18" s="1">
        <v>999</v>
      </c>
      <c r="G18" t="s">
        <v>143</v>
      </c>
      <c r="H18" t="s">
        <v>224</v>
      </c>
      <c r="I18" t="s">
        <v>5</v>
      </c>
      <c r="J18" t="s">
        <v>226</v>
      </c>
      <c r="K18" t="s">
        <v>40</v>
      </c>
      <c r="L18" s="8" t="str">
        <f>mappings[field]&amp;mappings[institution]&amp;mappings[element/field]&amp;mappings[subelement/field(s)]&amp;mappings[constraints]</f>
        <v>holdings[loc_b]UNC999bi1=9 and i2=2</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507</v>
      </c>
      <c r="C19" t="s">
        <v>52</v>
      </c>
      <c r="D19" t="s">
        <v>2</v>
      </c>
      <c r="E19" t="s">
        <v>53</v>
      </c>
      <c r="F19" s="1">
        <v>999</v>
      </c>
      <c r="G19" t="s">
        <v>143</v>
      </c>
      <c r="H19" t="s">
        <v>224</v>
      </c>
      <c r="I19" t="s">
        <v>5</v>
      </c>
      <c r="J19" t="s">
        <v>225</v>
      </c>
      <c r="L19" s="8" t="str">
        <f>mappings[field]&amp;mappings[institution]&amp;mappings[element/field]&amp;mappings[subelement/field(s)]&amp;mappings[constraints]</f>
        <v>holdings[loc_n]UNC999bi1=9 and i2=2</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508</v>
      </c>
      <c r="C20" t="s">
        <v>52</v>
      </c>
      <c r="D20" t="s">
        <v>2</v>
      </c>
      <c r="E20" t="s">
        <v>53</v>
      </c>
      <c r="F20" s="1">
        <v>999</v>
      </c>
      <c r="G20" t="s">
        <v>230</v>
      </c>
      <c r="H20" t="s">
        <v>229</v>
      </c>
      <c r="I20" t="s">
        <v>5</v>
      </c>
      <c r="J20" t="s">
        <v>40</v>
      </c>
      <c r="K20" t="s">
        <v>40</v>
      </c>
      <c r="L20" s="8" t="str">
        <f>mappings[field]&amp;mappings[institution]&amp;mappings[element/field]&amp;mappings[subelement/field(s)]&amp;mappings[constraints]</f>
        <v>holdings[notes]UNC999lzi1=9 AND i2=3 AND $0=#{holdings_record_id} AND $2='852'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173</v>
      </c>
      <c r="B21" t="s">
        <v>509</v>
      </c>
      <c r="C21" t="s">
        <v>52</v>
      </c>
      <c r="D21" t="s">
        <v>2</v>
      </c>
      <c r="E21" t="s">
        <v>53</v>
      </c>
      <c r="F21" s="1">
        <v>999</v>
      </c>
      <c r="G21" t="s">
        <v>7</v>
      </c>
      <c r="H21" t="s">
        <v>227</v>
      </c>
      <c r="I21" t="s">
        <v>5</v>
      </c>
      <c r="J21" t="s">
        <v>40</v>
      </c>
      <c r="K21" t="s">
        <v>40</v>
      </c>
      <c r="L21" s="8" t="str">
        <f>mappings[field]&amp;mappings[institution]&amp;mappings[element/field]&amp;mappings[subelement/field(s)]&amp;mappings[constraints]</f>
        <v>holdings[summary]UNC999ai1=9 AND i2=3 AND $0=#{holdings_record_id} AND $2='866'</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x14ac:dyDescent="0.25">
      <c r="A22" t="s">
        <v>358</v>
      </c>
      <c r="B22" t="s">
        <v>384</v>
      </c>
      <c r="C22" t="s">
        <v>1</v>
      </c>
      <c r="D22" t="s">
        <v>2</v>
      </c>
      <c r="E22" t="s">
        <v>118</v>
      </c>
      <c r="F22" s="1">
        <v>260</v>
      </c>
      <c r="G22">
        <v>3</v>
      </c>
      <c r="H22" t="s">
        <v>6</v>
      </c>
      <c r="I22" t="s">
        <v>5</v>
      </c>
      <c r="J22" t="s">
        <v>404</v>
      </c>
      <c r="K22" t="s">
        <v>40</v>
      </c>
      <c r="L22" s="8" t="str">
        <f>mappings[field]&amp;mappings[institution]&amp;mappings[element/field]&amp;mappings[subelement/field(s)]&amp;mappings[constraints]</f>
        <v>imprint_main[label]GEN2603.</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80</v>
      </c>
      <c r="Q22" s="8" t="s">
        <v>398</v>
      </c>
    </row>
    <row r="23" spans="1:17" x14ac:dyDescent="0.25">
      <c r="A23" t="s">
        <v>358</v>
      </c>
      <c r="B23" t="s">
        <v>379</v>
      </c>
      <c r="C23" t="s">
        <v>1</v>
      </c>
      <c r="D23" t="s">
        <v>2</v>
      </c>
      <c r="E23" t="s">
        <v>118</v>
      </c>
      <c r="F23" s="1">
        <v>260</v>
      </c>
      <c r="G23" t="s">
        <v>6</v>
      </c>
      <c r="H23" t="s">
        <v>6</v>
      </c>
      <c r="I23" t="s">
        <v>254</v>
      </c>
      <c r="J23" t="s">
        <v>393</v>
      </c>
      <c r="K23" t="s">
        <v>40</v>
      </c>
      <c r="L23" s="8" t="str">
        <f>mappings[field]&amp;mappings[institution]&amp;mappings[element/field]&amp;mappings[subelement/field(s)]&amp;mappings[constraints]</f>
        <v>imprint_main[type]GEN260..</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398</v>
      </c>
    </row>
    <row r="24" spans="1:17" x14ac:dyDescent="0.25">
      <c r="A24" t="s">
        <v>358</v>
      </c>
      <c r="B24" t="s">
        <v>389</v>
      </c>
      <c r="C24" t="s">
        <v>1</v>
      </c>
      <c r="D24" t="s">
        <v>2</v>
      </c>
      <c r="E24" t="s">
        <v>118</v>
      </c>
      <c r="F24" s="1">
        <v>260</v>
      </c>
      <c r="G24" t="s">
        <v>405</v>
      </c>
      <c r="H24" t="s">
        <v>6</v>
      </c>
      <c r="I24" t="s">
        <v>20</v>
      </c>
      <c r="J24" t="s">
        <v>407</v>
      </c>
      <c r="K24" t="s">
        <v>40</v>
      </c>
      <c r="L24" s="8" t="str">
        <f>mappings[field]&amp;mappings[institution]&amp;mappings[element/field]&amp;mappings[subelement/field(s)]&amp;mappings[constraints]</f>
        <v>imprint_main[value]GEN260abcefg.</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398</v>
      </c>
    </row>
    <row r="25" spans="1:17" x14ac:dyDescent="0.25">
      <c r="A25" t="s">
        <v>358</v>
      </c>
      <c r="B25" t="s">
        <v>384</v>
      </c>
      <c r="C25" t="s">
        <v>1</v>
      </c>
      <c r="D25" t="s">
        <v>2</v>
      </c>
      <c r="E25" t="s">
        <v>118</v>
      </c>
      <c r="F25" s="1">
        <v>264</v>
      </c>
      <c r="G25">
        <v>3</v>
      </c>
      <c r="H25" t="s">
        <v>6</v>
      </c>
      <c r="I25" t="s">
        <v>5</v>
      </c>
      <c r="J25" t="s">
        <v>404</v>
      </c>
      <c r="K25" t="s">
        <v>40</v>
      </c>
      <c r="L25" s="8" t="str">
        <f>mappings[field]&amp;mappings[institution]&amp;mappings[element/field]&amp;mappings[subelement/field(s)]&amp;mappings[constraints]</f>
        <v>imprint_main[label]GEN2643.</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398</v>
      </c>
    </row>
    <row r="26" spans="1:17" x14ac:dyDescent="0.25">
      <c r="A26" t="s">
        <v>358</v>
      </c>
      <c r="B26" t="s">
        <v>379</v>
      </c>
      <c r="C26" t="s">
        <v>1</v>
      </c>
      <c r="D26" t="s">
        <v>2</v>
      </c>
      <c r="E26" t="s">
        <v>118</v>
      </c>
      <c r="F26" s="1">
        <v>264</v>
      </c>
      <c r="G26" t="s">
        <v>6</v>
      </c>
      <c r="H26" t="s">
        <v>399</v>
      </c>
      <c r="I26" t="s">
        <v>254</v>
      </c>
      <c r="J26" t="s">
        <v>394</v>
      </c>
      <c r="K26" t="s">
        <v>40</v>
      </c>
      <c r="L26" s="8" t="str">
        <f>mappings[field]&amp;mappings[institution]&amp;mappings[element/field]&amp;mappings[subelement/field(s)]&amp;mappings[constraints]</f>
        <v>imprint_main[type]GEN264.i2=0</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398</v>
      </c>
    </row>
    <row r="27" spans="1:17" x14ac:dyDescent="0.25">
      <c r="A27" t="s">
        <v>358</v>
      </c>
      <c r="B27" t="s">
        <v>379</v>
      </c>
      <c r="C27" t="s">
        <v>1</v>
      </c>
      <c r="D27" t="s">
        <v>2</v>
      </c>
      <c r="E27" t="s">
        <v>118</v>
      </c>
      <c r="F27" s="1">
        <v>264</v>
      </c>
      <c r="G27" t="s">
        <v>6</v>
      </c>
      <c r="H27" t="s">
        <v>400</v>
      </c>
      <c r="I27" t="s">
        <v>254</v>
      </c>
      <c r="J27" t="s">
        <v>395</v>
      </c>
      <c r="K27" t="s">
        <v>40</v>
      </c>
      <c r="L27" s="8" t="str">
        <f>mappings[field]&amp;mappings[institution]&amp;mappings[element/field]&amp;mappings[subelement/field(s)]&amp;mappings[constraints]</f>
        <v>imprint_main[type]GEN264.i2=1</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398</v>
      </c>
    </row>
    <row r="28" spans="1:17" x14ac:dyDescent="0.25">
      <c r="A28" t="s">
        <v>358</v>
      </c>
      <c r="B28" t="s">
        <v>379</v>
      </c>
      <c r="C28" t="s">
        <v>1</v>
      </c>
      <c r="D28" t="s">
        <v>2</v>
      </c>
      <c r="E28" t="s">
        <v>118</v>
      </c>
      <c r="F28" s="1">
        <v>264</v>
      </c>
      <c r="G28" t="s">
        <v>6</v>
      </c>
      <c r="H28" t="s">
        <v>232</v>
      </c>
      <c r="I28" t="s">
        <v>254</v>
      </c>
      <c r="J28" t="s">
        <v>396</v>
      </c>
      <c r="K28" t="s">
        <v>40</v>
      </c>
      <c r="L28" s="8" t="str">
        <f>mappings[field]&amp;mappings[institution]&amp;mappings[element/field]&amp;mappings[subelement/field(s)]&amp;mappings[constraints]</f>
        <v>imprint_main[type]GEN264.i2=2</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398</v>
      </c>
    </row>
    <row r="29" spans="1:17" x14ac:dyDescent="0.25">
      <c r="A29" t="s">
        <v>358</v>
      </c>
      <c r="B29" t="s">
        <v>379</v>
      </c>
      <c r="C29" t="s">
        <v>1</v>
      </c>
      <c r="D29" t="s">
        <v>2</v>
      </c>
      <c r="E29" t="s">
        <v>118</v>
      </c>
      <c r="F29" s="1">
        <v>264</v>
      </c>
      <c r="G29" t="s">
        <v>6</v>
      </c>
      <c r="H29" t="s">
        <v>401</v>
      </c>
      <c r="I29" t="s">
        <v>254</v>
      </c>
      <c r="J29" t="s">
        <v>397</v>
      </c>
      <c r="K29" t="s">
        <v>40</v>
      </c>
      <c r="L29" s="8" t="str">
        <f>mappings[field]&amp;mappings[institution]&amp;mappings[element/field]&amp;mappings[subelement/field(s)]&amp;mappings[constraints]</f>
        <v>imprint_main[type]GEN264.i2=3</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2</v>
      </c>
    </row>
    <row r="30" spans="1:17" x14ac:dyDescent="0.25">
      <c r="A30" t="s">
        <v>358</v>
      </c>
      <c r="B30" t="s">
        <v>389</v>
      </c>
      <c r="C30" t="s">
        <v>1</v>
      </c>
      <c r="D30" t="s">
        <v>2</v>
      </c>
      <c r="E30" t="s">
        <v>118</v>
      </c>
      <c r="F30" s="1">
        <v>264</v>
      </c>
      <c r="G30" t="s">
        <v>406</v>
      </c>
      <c r="H30" t="s">
        <v>370</v>
      </c>
      <c r="I30" t="s">
        <v>20</v>
      </c>
      <c r="J30" t="s">
        <v>407</v>
      </c>
      <c r="K30" t="s">
        <v>40</v>
      </c>
      <c r="L30" s="8" t="str">
        <f>mappings[field]&amp;mappings[institution]&amp;mappings[element/field]&amp;mappings[subelement/field(s)]&amp;mappings[constraints]</f>
        <v>imprint_main[value]GEN264abci2 =~/[0-3]/</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398</v>
      </c>
    </row>
    <row r="31" spans="1:17" x14ac:dyDescent="0.25">
      <c r="A31" t="s">
        <v>359</v>
      </c>
      <c r="B31" t="s">
        <v>391</v>
      </c>
      <c r="C31" t="s">
        <v>1</v>
      </c>
      <c r="D31" t="s">
        <v>2</v>
      </c>
      <c r="E31" t="s">
        <v>118</v>
      </c>
      <c r="F31" s="1">
        <v>260</v>
      </c>
      <c r="G31">
        <v>3</v>
      </c>
      <c r="H31" t="s">
        <v>6</v>
      </c>
      <c r="I31" t="s">
        <v>5</v>
      </c>
      <c r="J31" t="s">
        <v>404</v>
      </c>
      <c r="K31" t="s">
        <v>40</v>
      </c>
      <c r="L31" s="8" t="str">
        <f>mappings[field]&amp;mappings[institution]&amp;mappings[element/field]&amp;mappings[subelement/field(s)]&amp;mappings[constraints]</f>
        <v>imprint_multiple[label]GEN2603.</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398</v>
      </c>
    </row>
    <row r="32" spans="1:17" x14ac:dyDescent="0.25">
      <c r="A32" t="s">
        <v>359</v>
      </c>
      <c r="B32" t="s">
        <v>390</v>
      </c>
      <c r="C32" t="s">
        <v>1</v>
      </c>
      <c r="D32" t="s">
        <v>2</v>
      </c>
      <c r="E32" t="s">
        <v>118</v>
      </c>
      <c r="F32" s="1">
        <v>260</v>
      </c>
      <c r="G32" t="s">
        <v>6</v>
      </c>
      <c r="H32" t="s">
        <v>6</v>
      </c>
      <c r="I32" t="s">
        <v>254</v>
      </c>
      <c r="J32" t="s">
        <v>393</v>
      </c>
      <c r="K32" t="s">
        <v>40</v>
      </c>
      <c r="L32" s="8" t="str">
        <f>mappings[field]&amp;mappings[institution]&amp;mappings[element/field]&amp;mappings[subelement/field(s)]&amp;mappings[constraints]</f>
        <v>imprint_multiple[type]GEN260..</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398</v>
      </c>
    </row>
    <row r="33" spans="1:17" x14ac:dyDescent="0.25">
      <c r="A33" t="s">
        <v>359</v>
      </c>
      <c r="B33" t="s">
        <v>392</v>
      </c>
      <c r="C33" t="s">
        <v>1</v>
      </c>
      <c r="D33" t="s">
        <v>2</v>
      </c>
      <c r="E33" t="s">
        <v>118</v>
      </c>
      <c r="F33" s="1">
        <v>260</v>
      </c>
      <c r="G33" t="s">
        <v>405</v>
      </c>
      <c r="H33" t="s">
        <v>6</v>
      </c>
      <c r="I33" t="s">
        <v>20</v>
      </c>
      <c r="J33" t="s">
        <v>408</v>
      </c>
      <c r="K33" t="s">
        <v>40</v>
      </c>
      <c r="L33" s="8" t="str">
        <f>mappings[field]&amp;mappings[institution]&amp;mappings[element/field]&amp;mappings[subelement/field(s)]&amp;mappings[constraints]</f>
        <v>imprint_multiple[value]GEN260abcefg.</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398</v>
      </c>
    </row>
    <row r="34" spans="1:17" x14ac:dyDescent="0.25">
      <c r="A34" t="s">
        <v>359</v>
      </c>
      <c r="B34" t="s">
        <v>391</v>
      </c>
      <c r="C34" t="s">
        <v>1</v>
      </c>
      <c r="D34" t="s">
        <v>2</v>
      </c>
      <c r="E34" t="s">
        <v>118</v>
      </c>
      <c r="F34" s="1">
        <v>264</v>
      </c>
      <c r="G34">
        <v>3</v>
      </c>
      <c r="H34" t="s">
        <v>6</v>
      </c>
      <c r="I34" t="s">
        <v>5</v>
      </c>
      <c r="J34" t="s">
        <v>404</v>
      </c>
      <c r="K34" t="s">
        <v>40</v>
      </c>
      <c r="L34" s="8" t="str">
        <f>mappings[field]&amp;mappings[institution]&amp;mappings[element/field]&amp;mappings[subelement/field(s)]&amp;mappings[constraints]</f>
        <v>imprint_multiple[label]GEN2643.</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398</v>
      </c>
    </row>
    <row r="35" spans="1:17" x14ac:dyDescent="0.25">
      <c r="A35" t="s">
        <v>359</v>
      </c>
      <c r="B35" t="s">
        <v>390</v>
      </c>
      <c r="C35" t="s">
        <v>1</v>
      </c>
      <c r="D35" t="s">
        <v>2</v>
      </c>
      <c r="E35" t="s">
        <v>118</v>
      </c>
      <c r="F35" s="1">
        <v>264</v>
      </c>
      <c r="G35" t="s">
        <v>6</v>
      </c>
      <c r="H35" t="s">
        <v>399</v>
      </c>
      <c r="I35" t="s">
        <v>254</v>
      </c>
      <c r="J35" t="s">
        <v>394</v>
      </c>
      <c r="K35" t="s">
        <v>40</v>
      </c>
      <c r="L35" s="8" t="str">
        <f>mappings[field]&amp;mappings[institution]&amp;mappings[element/field]&amp;mappings[subelement/field(s)]&amp;mappings[constraints]</f>
        <v>imprint_multiple[type]GEN264.i2=0</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398</v>
      </c>
    </row>
    <row r="36" spans="1:17" x14ac:dyDescent="0.25">
      <c r="A36" t="s">
        <v>359</v>
      </c>
      <c r="B36" t="s">
        <v>390</v>
      </c>
      <c r="C36" t="s">
        <v>1</v>
      </c>
      <c r="D36" t="s">
        <v>2</v>
      </c>
      <c r="E36" t="s">
        <v>118</v>
      </c>
      <c r="F36" s="1">
        <v>264</v>
      </c>
      <c r="G36" t="s">
        <v>6</v>
      </c>
      <c r="H36" t="s">
        <v>400</v>
      </c>
      <c r="I36" t="s">
        <v>254</v>
      </c>
      <c r="J36" t="s">
        <v>395</v>
      </c>
      <c r="K36" t="s">
        <v>40</v>
      </c>
      <c r="L36" s="8" t="str">
        <f>mappings[field]&amp;mappings[institution]&amp;mappings[element/field]&amp;mappings[subelement/field(s)]&amp;mappings[constraints]</f>
        <v>imprint_multiple[type]GEN264.i2=1</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398</v>
      </c>
    </row>
    <row r="37" spans="1:17" x14ac:dyDescent="0.25">
      <c r="A37" t="s">
        <v>359</v>
      </c>
      <c r="B37" t="s">
        <v>390</v>
      </c>
      <c r="C37" t="s">
        <v>1</v>
      </c>
      <c r="D37" t="s">
        <v>2</v>
      </c>
      <c r="E37" t="s">
        <v>118</v>
      </c>
      <c r="F37" s="1">
        <v>264</v>
      </c>
      <c r="G37" t="s">
        <v>6</v>
      </c>
      <c r="H37" t="s">
        <v>232</v>
      </c>
      <c r="I37" t="s">
        <v>254</v>
      </c>
      <c r="J37" t="s">
        <v>396</v>
      </c>
      <c r="K37" t="s">
        <v>40</v>
      </c>
      <c r="L37" s="8" t="str">
        <f>mappings[field]&amp;mappings[institution]&amp;mappings[element/field]&amp;mappings[subelement/field(s)]&amp;mappings[constraints]</f>
        <v>imprint_multiple[type]GEN264.i2=2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398</v>
      </c>
    </row>
    <row r="38" spans="1:17" x14ac:dyDescent="0.25">
      <c r="A38" t="s">
        <v>359</v>
      </c>
      <c r="B38" t="s">
        <v>390</v>
      </c>
      <c r="C38" t="s">
        <v>1</v>
      </c>
      <c r="D38" t="s">
        <v>2</v>
      </c>
      <c r="E38" t="s">
        <v>118</v>
      </c>
      <c r="F38" s="1">
        <v>264</v>
      </c>
      <c r="G38" t="s">
        <v>6</v>
      </c>
      <c r="H38" t="s">
        <v>401</v>
      </c>
      <c r="I38" t="s">
        <v>254</v>
      </c>
      <c r="J38" t="s">
        <v>397</v>
      </c>
      <c r="K38" t="s">
        <v>40</v>
      </c>
      <c r="L38" s="8" t="str">
        <f>mappings[field]&amp;mappings[institution]&amp;mappings[element/field]&amp;mappings[subelement/field(s)]&amp;mappings[constraints]</f>
        <v>imprint_multiple[type]GEN264.i2=3</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2</v>
      </c>
    </row>
    <row r="39" spans="1:17" x14ac:dyDescent="0.25">
      <c r="A39" t="s">
        <v>359</v>
      </c>
      <c r="B39" t="s">
        <v>390</v>
      </c>
      <c r="C39" t="s">
        <v>1</v>
      </c>
      <c r="D39" t="s">
        <v>2</v>
      </c>
      <c r="E39" t="s">
        <v>118</v>
      </c>
      <c r="F39" s="1">
        <v>264</v>
      </c>
      <c r="G39" t="s">
        <v>6</v>
      </c>
      <c r="H39" t="s">
        <v>402</v>
      </c>
      <c r="I39" t="s">
        <v>254</v>
      </c>
      <c r="J39" t="s">
        <v>403</v>
      </c>
      <c r="K39" t="s">
        <v>40</v>
      </c>
      <c r="L39" s="8" t="str">
        <f>mappings[field]&amp;mappings[institution]&amp;mappings[element/field]&amp;mappings[subelement/field(s)]&amp;mappings[constraints]</f>
        <v>imprint_multiple[type]GEN264.i2=4</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398</v>
      </c>
    </row>
    <row r="40" spans="1:17" x14ac:dyDescent="0.25">
      <c r="A40" t="s">
        <v>359</v>
      </c>
      <c r="B40" t="s">
        <v>392</v>
      </c>
      <c r="C40" t="s">
        <v>1</v>
      </c>
      <c r="D40" t="s">
        <v>2</v>
      </c>
      <c r="E40" t="s">
        <v>118</v>
      </c>
      <c r="F40" s="1">
        <v>264</v>
      </c>
      <c r="G40" t="s">
        <v>406</v>
      </c>
      <c r="H40" t="s">
        <v>6</v>
      </c>
      <c r="I40" t="s">
        <v>20</v>
      </c>
      <c r="J40" t="s">
        <v>408</v>
      </c>
      <c r="K40" t="s">
        <v>40</v>
      </c>
      <c r="L40" s="8" t="str">
        <f>mappings[field]&amp;mappings[institution]&amp;mappings[element/field]&amp;mappings[subelement/field(s)]&amp;mappings[constraints]</f>
        <v>imprint_multiple[value]GEN264abc.</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80</v>
      </c>
      <c r="Q40" s="8" t="s">
        <v>398</v>
      </c>
    </row>
    <row r="41" spans="1:17" x14ac:dyDescent="0.25">
      <c r="A41" s="9" t="s">
        <v>709</v>
      </c>
      <c r="B41" s="9" t="s">
        <v>1087</v>
      </c>
      <c r="C41" t="s">
        <v>1</v>
      </c>
      <c r="D41" t="s">
        <v>2</v>
      </c>
      <c r="E41" t="s">
        <v>118</v>
      </c>
      <c r="F41" s="1">
        <v>700</v>
      </c>
      <c r="G41" t="s">
        <v>220</v>
      </c>
      <c r="H41" t="s">
        <v>1102</v>
      </c>
      <c r="I41" t="s">
        <v>20</v>
      </c>
      <c r="J41" t="s">
        <v>1103</v>
      </c>
      <c r="K41" t="s">
        <v>1107</v>
      </c>
      <c r="L41" s="8" t="str">
        <f>mappings[field]&amp;mappings[institution]&amp;mappings[element/field]&amp;mappings[subelement/field(s)]&amp;mappings[constraints]</f>
        <v>included_work[author]GEN700abcd(g)jqui2=2 AND ($t OR $k)</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2</v>
      </c>
      <c r="Q41" s="8" t="s">
        <v>3</v>
      </c>
    </row>
    <row r="42" spans="1:17" x14ac:dyDescent="0.25">
      <c r="A42" s="9" t="s">
        <v>709</v>
      </c>
      <c r="B42" s="9" t="s">
        <v>1110</v>
      </c>
      <c r="C42" t="s">
        <v>1</v>
      </c>
      <c r="D42" t="s">
        <v>2</v>
      </c>
      <c r="E42" t="s">
        <v>118</v>
      </c>
      <c r="F42" s="1">
        <v>700</v>
      </c>
      <c r="G42" t="s">
        <v>40</v>
      </c>
      <c r="H42" t="s">
        <v>1102</v>
      </c>
      <c r="I42" t="s">
        <v>20</v>
      </c>
      <c r="J42" t="s">
        <v>40</v>
      </c>
      <c r="K42" t="s">
        <v>1107</v>
      </c>
      <c r="L42" s="8" t="str">
        <f>mappings[field]&amp;mappings[institution]&amp;mappings[element/field]&amp;mappings[subelement/field(s)]&amp;mappings[constraints]</f>
        <v>included_work[issn]GEN700xi2=2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709</v>
      </c>
      <c r="B43" s="9" t="s">
        <v>1086</v>
      </c>
      <c r="C43" t="s">
        <v>1</v>
      </c>
      <c r="D43" t="s">
        <v>2</v>
      </c>
      <c r="E43" t="s">
        <v>118</v>
      </c>
      <c r="F43" s="1">
        <v>700</v>
      </c>
      <c r="G43" t="s">
        <v>1101</v>
      </c>
      <c r="H43" t="s">
        <v>1102</v>
      </c>
      <c r="I43" t="s">
        <v>20</v>
      </c>
      <c r="J43" t="s">
        <v>374</v>
      </c>
      <c r="K43" t="s">
        <v>1107</v>
      </c>
      <c r="L43" s="8" t="str">
        <f>mappings[field]&amp;mappings[institution]&amp;mappings[element/field]&amp;mappings[subelement/field(s)]&amp;mappings[constraints]</f>
        <v>included_work[label]GEN700i3i2=2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709</v>
      </c>
      <c r="B44" s="9" t="s">
        <v>1088</v>
      </c>
      <c r="C44" t="s">
        <v>1</v>
      </c>
      <c r="D44" t="s">
        <v>2</v>
      </c>
      <c r="E44" t="s">
        <v>118</v>
      </c>
      <c r="F44" s="1">
        <v>700</v>
      </c>
      <c r="G44" t="s">
        <v>467</v>
      </c>
      <c r="H44" t="s">
        <v>1102</v>
      </c>
      <c r="I44" t="s">
        <v>1265</v>
      </c>
      <c r="J44" t="s">
        <v>40</v>
      </c>
      <c r="K44" t="s">
        <v>1107</v>
      </c>
      <c r="L44" s="8" t="str">
        <f>mappings[field]&amp;mappings[institution]&amp;mappings[element/field]&amp;mappings[subelement/field(s)]&amp;mappings[constraints]</f>
        <v>included_work[title]GEN700f(g)hklmnoprsti2=2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709</v>
      </c>
      <c r="B45" s="9" t="s">
        <v>1085</v>
      </c>
      <c r="C45" t="s">
        <v>1</v>
      </c>
      <c r="D45" t="s">
        <v>2</v>
      </c>
      <c r="E45" t="s">
        <v>118</v>
      </c>
      <c r="F45" s="1">
        <v>700</v>
      </c>
      <c r="G45" t="s">
        <v>882</v>
      </c>
      <c r="H45" t="s">
        <v>1102</v>
      </c>
      <c r="I45" t="s">
        <v>254</v>
      </c>
      <c r="J45" t="s">
        <v>1100</v>
      </c>
      <c r="K45" t="s">
        <v>1107</v>
      </c>
      <c r="L45" s="8" t="str">
        <f>mappings[field]&amp;mappings[institution]&amp;mappings[element/field]&amp;mappings[subelement/field(s)]&amp;mappings[constraints]</f>
        <v>included_work[type]GEN700{na}i2=2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709</v>
      </c>
      <c r="B46" s="9" t="s">
        <v>1087</v>
      </c>
      <c r="C46" t="s">
        <v>1</v>
      </c>
      <c r="D46" t="s">
        <v>2</v>
      </c>
      <c r="E46" t="s">
        <v>118</v>
      </c>
      <c r="F46" s="1">
        <v>710</v>
      </c>
      <c r="G46" t="s">
        <v>1108</v>
      </c>
      <c r="H46" t="s">
        <v>1102</v>
      </c>
      <c r="I46" t="s">
        <v>20</v>
      </c>
      <c r="J46" t="s">
        <v>1109</v>
      </c>
      <c r="K46" t="s">
        <v>1107</v>
      </c>
      <c r="L46" s="8" t="str">
        <f>mappings[field]&amp;mappings[institution]&amp;mappings[element/field]&amp;mappings[subelement/field(s)]&amp;mappings[constraints]</f>
        <v>included_work[author]GEN710abc(d)(g)(n)ui2=2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709</v>
      </c>
      <c r="B47" s="9" t="s">
        <v>1110</v>
      </c>
      <c r="C47" t="s">
        <v>1</v>
      </c>
      <c r="D47" t="s">
        <v>2</v>
      </c>
      <c r="E47" t="s">
        <v>118</v>
      </c>
      <c r="F47" s="1">
        <v>710</v>
      </c>
      <c r="G47" t="s">
        <v>40</v>
      </c>
      <c r="H47" t="s">
        <v>1102</v>
      </c>
      <c r="I47" t="s">
        <v>20</v>
      </c>
      <c r="J47" t="s">
        <v>40</v>
      </c>
      <c r="K47" t="s">
        <v>1107</v>
      </c>
      <c r="L47" s="8" t="str">
        <f>mappings[field]&amp;mappings[institution]&amp;mappings[element/field]&amp;mappings[subelement/field(s)]&amp;mappings[constraints]</f>
        <v>included_work[issn]GEN710xi2=2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709</v>
      </c>
      <c r="B48" s="9" t="s">
        <v>1086</v>
      </c>
      <c r="C48" t="s">
        <v>1</v>
      </c>
      <c r="D48" t="s">
        <v>2</v>
      </c>
      <c r="E48" t="s">
        <v>118</v>
      </c>
      <c r="F48" s="1">
        <v>710</v>
      </c>
      <c r="G48" t="s">
        <v>1101</v>
      </c>
      <c r="H48" t="s">
        <v>1102</v>
      </c>
      <c r="I48" t="s">
        <v>20</v>
      </c>
      <c r="J48" t="s">
        <v>374</v>
      </c>
      <c r="K48" t="s">
        <v>1107</v>
      </c>
      <c r="L48" s="8" t="str">
        <f>mappings[field]&amp;mappings[institution]&amp;mappings[element/field]&amp;mappings[subelement/field(s)]&amp;mappings[constraints]</f>
        <v>included_work[label]GEN710i3i2=2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709</v>
      </c>
      <c r="B49" s="9" t="s">
        <v>1088</v>
      </c>
      <c r="C49" t="s">
        <v>1</v>
      </c>
      <c r="D49" t="s">
        <v>2</v>
      </c>
      <c r="E49" t="s">
        <v>118</v>
      </c>
      <c r="F49" s="1">
        <v>710</v>
      </c>
      <c r="G49" t="s">
        <v>469</v>
      </c>
      <c r="H49" t="s">
        <v>1102</v>
      </c>
      <c r="I49" t="s">
        <v>1265</v>
      </c>
      <c r="J49" t="s">
        <v>1259</v>
      </c>
      <c r="K49" t="s">
        <v>1107</v>
      </c>
      <c r="L49" s="8" t="str">
        <f>mappings[field]&amp;mappings[institution]&amp;mappings[element/field]&amp;mappings[subelement/field(s)]&amp;mappings[constraints]</f>
        <v>included_work[title]GEN710(d)f(g)hklm(n)oprsti2=2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709</v>
      </c>
      <c r="B50" s="9" t="s">
        <v>1085</v>
      </c>
      <c r="C50" t="s">
        <v>1</v>
      </c>
      <c r="D50" t="s">
        <v>2</v>
      </c>
      <c r="E50" t="s">
        <v>118</v>
      </c>
      <c r="F50" s="1">
        <v>710</v>
      </c>
      <c r="G50" t="s">
        <v>882</v>
      </c>
      <c r="H50" t="s">
        <v>1102</v>
      </c>
      <c r="I50" t="s">
        <v>254</v>
      </c>
      <c r="J50" t="s">
        <v>1100</v>
      </c>
      <c r="K50" t="s">
        <v>1107</v>
      </c>
      <c r="L50" s="8" t="str">
        <f>mappings[field]&amp;mappings[institution]&amp;mappings[element/field]&amp;mappings[subelement/field(s)]&amp;mappings[constraints]</f>
        <v>included_work[type]GEN710{na}i2=2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709</v>
      </c>
      <c r="B51" s="9" t="s">
        <v>1087</v>
      </c>
      <c r="C51" t="s">
        <v>1</v>
      </c>
      <c r="D51" t="s">
        <v>2</v>
      </c>
      <c r="E51" t="s">
        <v>118</v>
      </c>
      <c r="F51" s="1">
        <v>711</v>
      </c>
      <c r="G51" t="s">
        <v>1113</v>
      </c>
      <c r="H51" t="s">
        <v>1102</v>
      </c>
      <c r="I51" t="s">
        <v>20</v>
      </c>
      <c r="J51" t="s">
        <v>1109</v>
      </c>
      <c r="K51" t="s">
        <v>1107</v>
      </c>
      <c r="L51" s="8" t="str">
        <f>mappings[field]&amp;mappings[institution]&amp;mappings[element/field]&amp;mappings[subelement/field(s)]&amp;mappings[constraints]</f>
        <v>included_work[author]GEN711ac(d)e(g)(n)ui2=2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709</v>
      </c>
      <c r="B52" s="9" t="s">
        <v>1110</v>
      </c>
      <c r="C52" t="s">
        <v>1</v>
      </c>
      <c r="D52" t="s">
        <v>2</v>
      </c>
      <c r="E52" t="s">
        <v>118</v>
      </c>
      <c r="F52" s="1">
        <v>711</v>
      </c>
      <c r="G52" t="s">
        <v>40</v>
      </c>
      <c r="H52" t="s">
        <v>1102</v>
      </c>
      <c r="I52" t="s">
        <v>20</v>
      </c>
      <c r="J52" t="s">
        <v>40</v>
      </c>
      <c r="K52" t="s">
        <v>1107</v>
      </c>
      <c r="L52" s="8" t="str">
        <f>mappings[field]&amp;mappings[institution]&amp;mappings[element/field]&amp;mappings[subelement/field(s)]&amp;mappings[constraints]</f>
        <v>included_work[issn]GEN711xi2=2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709</v>
      </c>
      <c r="B53" s="9" t="s">
        <v>1086</v>
      </c>
      <c r="C53" t="s">
        <v>1</v>
      </c>
      <c r="D53" t="s">
        <v>2</v>
      </c>
      <c r="E53" t="s">
        <v>118</v>
      </c>
      <c r="F53" s="1">
        <v>711</v>
      </c>
      <c r="G53" t="s">
        <v>1101</v>
      </c>
      <c r="H53" t="s">
        <v>1102</v>
      </c>
      <c r="I53" t="s">
        <v>20</v>
      </c>
      <c r="J53" t="s">
        <v>374</v>
      </c>
      <c r="K53" t="s">
        <v>1107</v>
      </c>
      <c r="L53" s="8" t="str">
        <f>mappings[field]&amp;mappings[institution]&amp;mappings[element/field]&amp;mappings[subelement/field(s)]&amp;mappings[constraints]</f>
        <v>included_work[label]GEN711i3i2=2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709</v>
      </c>
      <c r="B54" s="9" t="s">
        <v>1088</v>
      </c>
      <c r="C54" t="s">
        <v>1</v>
      </c>
      <c r="D54" t="s">
        <v>2</v>
      </c>
      <c r="E54" t="s">
        <v>118</v>
      </c>
      <c r="F54" s="1">
        <v>711</v>
      </c>
      <c r="G54" t="s">
        <v>1181</v>
      </c>
      <c r="H54" t="s">
        <v>1102</v>
      </c>
      <c r="I54" t="s">
        <v>1265</v>
      </c>
      <c r="J54" t="s">
        <v>1260</v>
      </c>
      <c r="K54" t="s">
        <v>1107</v>
      </c>
      <c r="L54" s="8" t="str">
        <f>mappings[field]&amp;mappings[institution]&amp;mappings[element/field]&amp;mappings[subelement/field(s)]&amp;mappings[constraints]</f>
        <v>included_work[title]GEN711(d)f(g)hklm(n)psti2=2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709</v>
      </c>
      <c r="B55" s="9" t="s">
        <v>1085</v>
      </c>
      <c r="C55" t="s">
        <v>1</v>
      </c>
      <c r="D55" t="s">
        <v>2</v>
      </c>
      <c r="E55" t="s">
        <v>118</v>
      </c>
      <c r="F55" s="1">
        <v>711</v>
      </c>
      <c r="G55" t="s">
        <v>882</v>
      </c>
      <c r="H55" t="s">
        <v>1102</v>
      </c>
      <c r="I55" t="s">
        <v>254</v>
      </c>
      <c r="J55" t="s">
        <v>1100</v>
      </c>
      <c r="K55" t="s">
        <v>1107</v>
      </c>
      <c r="L55" s="8" t="str">
        <f>mappings[field]&amp;mappings[institution]&amp;mappings[element/field]&amp;mappings[subelement/field(s)]&amp;mappings[constraints]</f>
        <v>included_work[type]GEN711{na}i2=2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709</v>
      </c>
      <c r="B56" s="9" t="s">
        <v>1110</v>
      </c>
      <c r="C56" t="s">
        <v>1</v>
      </c>
      <c r="D56" t="s">
        <v>2</v>
      </c>
      <c r="E56" t="s">
        <v>118</v>
      </c>
      <c r="F56" s="1">
        <v>730</v>
      </c>
      <c r="G56" t="s">
        <v>40</v>
      </c>
      <c r="H56" t="s">
        <v>232</v>
      </c>
      <c r="I56" t="s">
        <v>20</v>
      </c>
      <c r="J56" t="s">
        <v>40</v>
      </c>
      <c r="K56" t="s">
        <v>1107</v>
      </c>
      <c r="L56" s="8" t="str">
        <f>mappings[field]&amp;mappings[institution]&amp;mappings[element/field]&amp;mappings[subelement/field(s)]&amp;mappings[constraints]</f>
        <v>included_work[issn]GEN730xi2=2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709</v>
      </c>
      <c r="B57" s="9" t="s">
        <v>1086</v>
      </c>
      <c r="C57" t="s">
        <v>1</v>
      </c>
      <c r="D57" t="s">
        <v>2</v>
      </c>
      <c r="E57" t="s">
        <v>118</v>
      </c>
      <c r="F57" s="1">
        <v>730</v>
      </c>
      <c r="G57" t="s">
        <v>1101</v>
      </c>
      <c r="H57" t="s">
        <v>232</v>
      </c>
      <c r="I57" t="s">
        <v>20</v>
      </c>
      <c r="J57" t="s">
        <v>374</v>
      </c>
      <c r="K57" t="s">
        <v>1107</v>
      </c>
      <c r="L57" s="8" t="str">
        <f>mappings[field]&amp;mappings[institution]&amp;mappings[element/field]&amp;mappings[subelement/field(s)]&amp;mappings[constraints]</f>
        <v>included_work[label]GEN730i3i2=2</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709</v>
      </c>
      <c r="B58" s="9" t="s">
        <v>1088</v>
      </c>
      <c r="C58" t="s">
        <v>1</v>
      </c>
      <c r="D58" t="s">
        <v>2</v>
      </c>
      <c r="E58" t="s">
        <v>118</v>
      </c>
      <c r="F58" s="1">
        <v>730</v>
      </c>
      <c r="G58" t="s">
        <v>1120</v>
      </c>
      <c r="H58" t="s">
        <v>232</v>
      </c>
      <c r="I58" t="s">
        <v>1265</v>
      </c>
      <c r="J58" t="s">
        <v>1261</v>
      </c>
      <c r="K58" t="s">
        <v>1107</v>
      </c>
      <c r="L58" s="8" t="str">
        <f>mappings[field]&amp;mappings[institution]&amp;mappings[element/field]&amp;mappings[subelement/field(s)]&amp;mappings[constraints]</f>
        <v>included_work[title]GEN730adfghklmnoprsi2=2</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709</v>
      </c>
      <c r="B59" s="9" t="s">
        <v>1114</v>
      </c>
      <c r="C59" t="s">
        <v>1</v>
      </c>
      <c r="D59" t="s">
        <v>2</v>
      </c>
      <c r="E59" t="s">
        <v>118</v>
      </c>
      <c r="F59" s="1">
        <v>730</v>
      </c>
      <c r="G59" t="s">
        <v>1120</v>
      </c>
      <c r="H59" t="s">
        <v>1121</v>
      </c>
      <c r="I59" t="s">
        <v>20</v>
      </c>
      <c r="J59" t="s">
        <v>1122</v>
      </c>
      <c r="K59" t="s">
        <v>1107</v>
      </c>
      <c r="L59" s="8" t="str">
        <f>mappings[field]&amp;mappings[institution]&amp;mappings[element/field]&amp;mappings[subelement/field(s)]&amp;mappings[constraints]</f>
        <v>included_work[title_nonfiling]GEN730adfghklmnoprsi2=2 AND i1=~/[1-9]/</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709</v>
      </c>
      <c r="B60" s="9" t="s">
        <v>1117</v>
      </c>
      <c r="C60" t="s">
        <v>1</v>
      </c>
      <c r="D60" t="s">
        <v>2</v>
      </c>
      <c r="E60" t="s">
        <v>118</v>
      </c>
      <c r="F60" s="1">
        <v>730</v>
      </c>
      <c r="G60" t="s">
        <v>364</v>
      </c>
      <c r="H60" t="s">
        <v>1308</v>
      </c>
      <c r="I60" t="s">
        <v>20</v>
      </c>
      <c r="J60" t="s">
        <v>40</v>
      </c>
      <c r="K60" t="s">
        <v>1107</v>
      </c>
      <c r="L60" s="8" t="str">
        <f>mappings[field]&amp;mappings[institution]&amp;mappings[element/field]&amp;mappings[subelement/field(s)]&amp;mappings[constraints]</f>
        <v>included_work[title_variation]GEN730ti2=2 AND $a AND $t</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709</v>
      </c>
      <c r="B61" s="9" t="s">
        <v>1085</v>
      </c>
      <c r="C61" t="s">
        <v>1</v>
      </c>
      <c r="D61" t="s">
        <v>2</v>
      </c>
      <c r="E61" t="s">
        <v>118</v>
      </c>
      <c r="F61" s="1">
        <v>730</v>
      </c>
      <c r="G61" t="s">
        <v>882</v>
      </c>
      <c r="H61" t="s">
        <v>232</v>
      </c>
      <c r="I61" t="s">
        <v>254</v>
      </c>
      <c r="J61" t="s">
        <v>1100</v>
      </c>
      <c r="K61" t="s">
        <v>1107</v>
      </c>
      <c r="L61" s="8" t="str">
        <f>mappings[field]&amp;mappings[institution]&amp;mappings[element/field]&amp;mappings[subelement/field(s)]&amp;mappings[constraints]</f>
        <v>included_work[type]GEN730{na}i2=2</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709</v>
      </c>
      <c r="B62" s="9" t="s">
        <v>1088</v>
      </c>
      <c r="C62" t="s">
        <v>1</v>
      </c>
      <c r="D62" t="s">
        <v>2</v>
      </c>
      <c r="E62" t="s">
        <v>118</v>
      </c>
      <c r="F62" s="1">
        <v>740</v>
      </c>
      <c r="G62" t="s">
        <v>470</v>
      </c>
      <c r="H62" t="s">
        <v>232</v>
      </c>
      <c r="I62" t="s">
        <v>1265</v>
      </c>
      <c r="J62" t="s">
        <v>1261</v>
      </c>
      <c r="K62" t="s">
        <v>1107</v>
      </c>
      <c r="L62" s="8" t="str">
        <f>mappings[field]&amp;mappings[institution]&amp;mappings[element/field]&amp;mappings[subelement/field(s)]&amp;mappings[constraints]</f>
        <v>included_work[title]GEN740ahnpi2=2</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709</v>
      </c>
      <c r="B63" s="9" t="s">
        <v>1114</v>
      </c>
      <c r="C63" t="s">
        <v>1</v>
      </c>
      <c r="D63" t="s">
        <v>2</v>
      </c>
      <c r="E63" t="s">
        <v>118</v>
      </c>
      <c r="F63" s="1">
        <v>740</v>
      </c>
      <c r="G63" t="s">
        <v>470</v>
      </c>
      <c r="H63" t="s">
        <v>1121</v>
      </c>
      <c r="I63" t="s">
        <v>20</v>
      </c>
      <c r="J63" t="s">
        <v>1122</v>
      </c>
      <c r="K63" t="s">
        <v>1107</v>
      </c>
      <c r="L63" s="8" t="str">
        <f>mappings[field]&amp;mappings[institution]&amp;mappings[element/field]&amp;mappings[subelement/field(s)]&amp;mappings[constraints]</f>
        <v>included_work[title_nonfiling]GEN740ahnpi2=2 AND i1=~/[1-9]/</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709</v>
      </c>
      <c r="B64" s="9" t="s">
        <v>1085</v>
      </c>
      <c r="C64" t="s">
        <v>1</v>
      </c>
      <c r="D64" t="s">
        <v>2</v>
      </c>
      <c r="E64" t="s">
        <v>118</v>
      </c>
      <c r="F64" s="1">
        <v>740</v>
      </c>
      <c r="G64" t="s">
        <v>882</v>
      </c>
      <c r="H64" t="s">
        <v>232</v>
      </c>
      <c r="I64" t="s">
        <v>254</v>
      </c>
      <c r="J64" t="s">
        <v>1100</v>
      </c>
      <c r="K64" t="s">
        <v>1107</v>
      </c>
      <c r="L64" s="8" t="str">
        <f>mappings[field]&amp;mappings[institution]&amp;mappings[element/field]&amp;mappings[subelement/field(s)]&amp;mappings[constraints]</f>
        <v>included_work[type]GEN740{na}i2=2</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709</v>
      </c>
      <c r="B65" s="9" t="s">
        <v>1087</v>
      </c>
      <c r="C65" t="s">
        <v>1</v>
      </c>
      <c r="D65" t="s">
        <v>2</v>
      </c>
      <c r="E65" t="s">
        <v>118</v>
      </c>
      <c r="F65" s="1">
        <v>774</v>
      </c>
      <c r="G65" t="s">
        <v>7</v>
      </c>
      <c r="H65" t="s">
        <v>1130</v>
      </c>
      <c r="I65" t="s">
        <v>20</v>
      </c>
      <c r="J65" t="s">
        <v>40</v>
      </c>
      <c r="K65" t="s">
        <v>1107</v>
      </c>
      <c r="L65" s="8" t="str">
        <f>mappings[field]&amp;mappings[institution]&amp;mappings[element/field]&amp;mappings[subelement/field(s)]&amp;mappings[constraints]</f>
        <v>included_work[author]GEN774a$t OR $s</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709</v>
      </c>
      <c r="B66" s="9" t="s">
        <v>1089</v>
      </c>
      <c r="C66" t="s">
        <v>1</v>
      </c>
      <c r="D66" t="s">
        <v>2</v>
      </c>
      <c r="E66" t="s">
        <v>118</v>
      </c>
      <c r="F66" s="1">
        <v>774</v>
      </c>
      <c r="G66" t="s">
        <v>1176</v>
      </c>
      <c r="H66" t="s">
        <v>1134</v>
      </c>
      <c r="I66" t="s">
        <v>20</v>
      </c>
      <c r="J66" t="s">
        <v>1136</v>
      </c>
      <c r="K66" t="s">
        <v>1107</v>
      </c>
      <c r="L66" s="8" t="str">
        <f>mappings[field]&amp;mappings[institution]&amp;mappings[element/field]&amp;mappings[subelement/field(s)]&amp;mappings[constraints]</f>
        <v>included_work[details]GEN774bcdghkmno(r)(u)(y)($t OR $s) AND i1=0</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709</v>
      </c>
      <c r="B67" s="9" t="s">
        <v>1127</v>
      </c>
      <c r="C67" t="s">
        <v>1</v>
      </c>
      <c r="D67" t="s">
        <v>2</v>
      </c>
      <c r="E67" t="s">
        <v>118</v>
      </c>
      <c r="F67" s="1">
        <v>774</v>
      </c>
      <c r="G67" t="s">
        <v>882</v>
      </c>
      <c r="H67" t="s">
        <v>1135</v>
      </c>
      <c r="I67" t="s">
        <v>254</v>
      </c>
      <c r="J67" t="s">
        <v>1005</v>
      </c>
      <c r="K67" t="s">
        <v>1107</v>
      </c>
      <c r="L67" s="8" t="str">
        <f>mappings[field]&amp;mappings[institution]&amp;mappings[element/field]&amp;mappings[subelement/field(s)]&amp;mappings[constraints]</f>
        <v>included_work[display]GEN774{na}($t OR $s) AND i1=1</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709</v>
      </c>
      <c r="B68" s="9" t="s">
        <v>1125</v>
      </c>
      <c r="C68" t="s">
        <v>1</v>
      </c>
      <c r="D68" t="s">
        <v>2</v>
      </c>
      <c r="E68" t="s">
        <v>118</v>
      </c>
      <c r="F68" s="1">
        <v>774</v>
      </c>
      <c r="G68" t="s">
        <v>37</v>
      </c>
      <c r="H68" t="s">
        <v>1130</v>
      </c>
      <c r="I68" t="s">
        <v>20</v>
      </c>
      <c r="J68" t="s">
        <v>40</v>
      </c>
      <c r="K68" t="s">
        <v>1107</v>
      </c>
      <c r="L68" s="8" t="str">
        <f>mappings[field]&amp;mappings[institution]&amp;mappings[element/field]&amp;mappings[subelement/field(s)]&amp;mappings[constraints]</f>
        <v>included_work[isbn]GEN774z$t OR $s</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709</v>
      </c>
      <c r="B69" s="9" t="s">
        <v>1110</v>
      </c>
      <c r="C69" t="s">
        <v>1</v>
      </c>
      <c r="D69" t="s">
        <v>2</v>
      </c>
      <c r="E69" t="s">
        <v>118</v>
      </c>
      <c r="F69" s="1">
        <v>774</v>
      </c>
      <c r="G69" t="s">
        <v>40</v>
      </c>
      <c r="H69" t="s">
        <v>1130</v>
      </c>
      <c r="I69" t="s">
        <v>20</v>
      </c>
      <c r="J69" t="s">
        <v>40</v>
      </c>
      <c r="K69" t="s">
        <v>1107</v>
      </c>
      <c r="L69" s="8" t="str">
        <f>mappings[field]&amp;mappings[institution]&amp;mappings[element/field]&amp;mappings[subelement/field(s)]&amp;mappings[constraints]</f>
        <v>included_work[issn]GEN774x$t OR $s</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709</v>
      </c>
      <c r="B70" s="9" t="s">
        <v>1086</v>
      </c>
      <c r="C70" t="s">
        <v>1</v>
      </c>
      <c r="D70" t="s">
        <v>2</v>
      </c>
      <c r="E70" t="s">
        <v>118</v>
      </c>
      <c r="F70" s="1">
        <v>774</v>
      </c>
      <c r="G70" t="s">
        <v>129</v>
      </c>
      <c r="H70" t="s">
        <v>1134</v>
      </c>
      <c r="I70" t="s">
        <v>20</v>
      </c>
      <c r="J70" t="s">
        <v>1129</v>
      </c>
      <c r="K70" t="s">
        <v>1107</v>
      </c>
      <c r="L70" s="8" t="str">
        <f>mappings[field]&amp;mappings[institution]&amp;mappings[element/field]&amp;mappings[subelement/field(s)]&amp;mappings[constraints]</f>
        <v>included_work[label]GEN774i($t OR $s) AND i1=0</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709</v>
      </c>
      <c r="B71" s="9" t="s">
        <v>1123</v>
      </c>
      <c r="C71" t="s">
        <v>1</v>
      </c>
      <c r="D71" t="s">
        <v>2</v>
      </c>
      <c r="E71" t="s">
        <v>118</v>
      </c>
      <c r="F71" s="1">
        <v>774</v>
      </c>
      <c r="G71" t="s">
        <v>1180</v>
      </c>
      <c r="H71" t="s">
        <v>1130</v>
      </c>
      <c r="I71" t="s">
        <v>5</v>
      </c>
      <c r="J71" t="s">
        <v>1133</v>
      </c>
      <c r="K71" t="s">
        <v>1107</v>
      </c>
      <c r="L71" s="8" t="str">
        <f>mappings[field]&amp;mappings[institution]&amp;mappings[element/field]&amp;mappings[subelement/field(s)]&amp;mappings[constraints]</f>
        <v>included_work[other_ids]GEN774oru(w)y$t OR $s</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709</v>
      </c>
      <c r="B72" s="9" t="s">
        <v>1088</v>
      </c>
      <c r="C72" t="s">
        <v>1</v>
      </c>
      <c r="D72" t="s">
        <v>2</v>
      </c>
      <c r="E72" t="s">
        <v>118</v>
      </c>
      <c r="F72" s="1">
        <v>774</v>
      </c>
      <c r="G72" t="s">
        <v>364</v>
      </c>
      <c r="H72" t="s">
        <v>1132</v>
      </c>
      <c r="I72" t="s">
        <v>5</v>
      </c>
      <c r="J72" t="s">
        <v>1264</v>
      </c>
      <c r="K72" t="s">
        <v>1107</v>
      </c>
      <c r="L72" s="8" t="str">
        <f>mappings[field]&amp;mappings[institution]&amp;mappings[element/field]&amp;mappings[subelement/field(s)]&amp;mappings[constraints]</f>
        <v>included_work[title]GEN774t$t NOT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709</v>
      </c>
      <c r="B73" s="9" t="s">
        <v>1088</v>
      </c>
      <c r="C73" t="s">
        <v>1</v>
      </c>
      <c r="D73" t="s">
        <v>2</v>
      </c>
      <c r="E73" t="s">
        <v>118</v>
      </c>
      <c r="F73" s="1">
        <v>774</v>
      </c>
      <c r="G73" t="s">
        <v>148</v>
      </c>
      <c r="H73" t="s">
        <v>1131</v>
      </c>
      <c r="I73" t="s">
        <v>5</v>
      </c>
      <c r="J73" t="s">
        <v>1264</v>
      </c>
      <c r="K73" t="s">
        <v>1107</v>
      </c>
      <c r="L73" s="8" t="str">
        <f>mappings[field]&amp;mappings[institution]&amp;mappings[element/field]&amp;mappings[subelement/field(s)]&amp;mappings[constraints]</f>
        <v>included_work[title]GEN774s$t AND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709</v>
      </c>
      <c r="B74" s="9" t="s">
        <v>1117</v>
      </c>
      <c r="C74" t="s">
        <v>1</v>
      </c>
      <c r="D74" t="s">
        <v>2</v>
      </c>
      <c r="E74" t="s">
        <v>118</v>
      </c>
      <c r="F74" s="1">
        <v>774</v>
      </c>
      <c r="G74" t="s">
        <v>364</v>
      </c>
      <c r="H74" t="s">
        <v>1131</v>
      </c>
      <c r="I74" t="s">
        <v>20</v>
      </c>
      <c r="J74" t="s">
        <v>40</v>
      </c>
      <c r="K74" t="s">
        <v>1107</v>
      </c>
      <c r="L74" s="8" t="str">
        <f>mappings[field]&amp;mappings[institution]&amp;mappings[element/field]&amp;mappings[subelement/field(s)]&amp;mappings[constraints]</f>
        <v>included_work[title_variation]GEN774t$t AND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709</v>
      </c>
      <c r="B75" s="9" t="s">
        <v>1085</v>
      </c>
      <c r="C75" t="s">
        <v>1</v>
      </c>
      <c r="D75" t="s">
        <v>2</v>
      </c>
      <c r="E75" t="s">
        <v>118</v>
      </c>
      <c r="F75" s="1">
        <v>774</v>
      </c>
      <c r="G75" t="s">
        <v>882</v>
      </c>
      <c r="H75" t="s">
        <v>1130</v>
      </c>
      <c r="I75" t="s">
        <v>254</v>
      </c>
      <c r="J75" t="s">
        <v>1100</v>
      </c>
      <c r="K75" t="s">
        <v>1107</v>
      </c>
      <c r="L75" s="8" t="str">
        <f>mappings[field]&amp;mappings[institution]&amp;mappings[element/field]&amp;mappings[subelement/field(s)]&amp;mappings[constraints]</f>
        <v>included_work[type]GEN774{na}$t OR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t="s">
        <v>293</v>
      </c>
      <c r="B76" t="s">
        <v>421</v>
      </c>
      <c r="C76" t="s">
        <v>1</v>
      </c>
      <c r="D76" t="s">
        <v>2</v>
      </c>
      <c r="E76" t="s">
        <v>118</v>
      </c>
      <c r="F76" s="1">
        <v>20</v>
      </c>
      <c r="G76" t="s">
        <v>430</v>
      </c>
      <c r="H76" t="s">
        <v>568</v>
      </c>
      <c r="I76" t="s">
        <v>5</v>
      </c>
      <c r="J76" t="s">
        <v>431</v>
      </c>
      <c r="L76" s="8" t="str">
        <f>mappings[field]&amp;mappings[institution]&amp;mappings[element/field]&amp;mappings[subelement/field(s)]&amp;mappings[constraints]</f>
        <v>isbn[number]GEN20aznone</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c r="Q76" s="8"/>
    </row>
    <row r="77" spans="1:17" x14ac:dyDescent="0.25">
      <c r="A77" t="s">
        <v>293</v>
      </c>
      <c r="B77" t="s">
        <v>422</v>
      </c>
      <c r="C77" t="s">
        <v>1</v>
      </c>
      <c r="D77" t="s">
        <v>2</v>
      </c>
      <c r="E77" t="s">
        <v>118</v>
      </c>
      <c r="F77" s="1">
        <v>20</v>
      </c>
      <c r="G77" t="s">
        <v>430</v>
      </c>
      <c r="H77" t="s">
        <v>424</v>
      </c>
      <c r="I77" t="s">
        <v>285</v>
      </c>
      <c r="J77" t="s">
        <v>425</v>
      </c>
      <c r="K77" t="s">
        <v>40</v>
      </c>
      <c r="L77" s="8" t="str">
        <f>mappings[field]&amp;mappings[institution]&amp;mappings[element/field]&amp;mappings[subelement/field(s)]&amp;mappings[constraints]</f>
        <v>isbn[qualifying_info]GEN20azif there is data in parentheses</v>
      </c>
      <c r="M77" s="8">
        <f>IF(ISNUMBER(MATCH(mappings[mapping_id],issuesmap[mappingID],0)),COUNTIF(issuesmap[mappingID],mappings[mapping_id]),0)</f>
        <v>0</v>
      </c>
      <c r="N77" s="8">
        <f>IF(ISNUMBER(MATCH(mappings[field],issuesfield[field],0)),COUNTIF(issuesfield[field],mappings[field]),0)</f>
        <v>1</v>
      </c>
      <c r="O77" s="8" t="str">
        <f>IF(ISNUMBER(MATCH(mappings[field],fields[argot_field],0)),"y","n")</f>
        <v>y</v>
      </c>
      <c r="P77" s="8"/>
      <c r="Q77" s="8"/>
    </row>
    <row r="78" spans="1:17" x14ac:dyDescent="0.25">
      <c r="A78" t="s">
        <v>293</v>
      </c>
      <c r="B78" t="s">
        <v>422</v>
      </c>
      <c r="C78" t="s">
        <v>1</v>
      </c>
      <c r="D78" t="s">
        <v>2</v>
      </c>
      <c r="E78" t="s">
        <v>118</v>
      </c>
      <c r="F78" s="1">
        <v>20</v>
      </c>
      <c r="G78" t="s">
        <v>251</v>
      </c>
      <c r="H78" t="s">
        <v>568</v>
      </c>
      <c r="I78" t="s">
        <v>20</v>
      </c>
      <c r="J78" t="s">
        <v>429</v>
      </c>
      <c r="K78" t="s">
        <v>40</v>
      </c>
      <c r="L78" s="8" t="str">
        <f>mappings[field]&amp;mappings[institution]&amp;mappings[element/field]&amp;mappings[subelement/field(s)]&amp;mappings[constraints]</f>
        <v>isbn[qualifying_info]GEN20qnone</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c r="Q78" s="8"/>
    </row>
    <row r="79" spans="1:17" x14ac:dyDescent="0.25">
      <c r="A79" t="s">
        <v>968</v>
      </c>
      <c r="B79" t="s">
        <v>968</v>
      </c>
      <c r="C79" t="s">
        <v>1</v>
      </c>
      <c r="D79" t="s">
        <v>2</v>
      </c>
      <c r="E79" t="s">
        <v>118</v>
      </c>
      <c r="F79" s="1">
        <v>534</v>
      </c>
      <c r="G79" t="s">
        <v>37</v>
      </c>
      <c r="H79" t="s">
        <v>568</v>
      </c>
      <c r="I79" t="s">
        <v>5</v>
      </c>
      <c r="J79" t="s">
        <v>40</v>
      </c>
      <c r="K79" t="s">
        <v>40</v>
      </c>
      <c r="L79" s="8" t="str">
        <f>mappings[field]&amp;mappings[institution]&amp;mappings[element/field]&amp;mappings[subelement/field(s)]&amp;mappings[constraints]</f>
        <v>isbn_relatedGEN534znone</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c r="Q79" s="8"/>
    </row>
    <row r="80" spans="1:17" x14ac:dyDescent="0.25">
      <c r="A80" t="s">
        <v>721</v>
      </c>
      <c r="B80" t="s">
        <v>714</v>
      </c>
      <c r="C80" t="s">
        <v>1</v>
      </c>
      <c r="D80" t="s">
        <v>2</v>
      </c>
      <c r="E80" t="s">
        <v>118</v>
      </c>
      <c r="F80" s="1">
        <v>22</v>
      </c>
      <c r="G80" t="s">
        <v>7</v>
      </c>
      <c r="H80" t="s">
        <v>568</v>
      </c>
      <c r="I80" t="s">
        <v>5</v>
      </c>
      <c r="J80" t="s">
        <v>715</v>
      </c>
      <c r="K80" t="s">
        <v>40</v>
      </c>
      <c r="L80" s="8" t="str">
        <f>mappings[field]&amp;mappings[institution]&amp;mappings[element/field]&amp;mappings[subelement/field(s)]&amp;mappings[constraints]</f>
        <v>issn[value]GEN22anone</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721</v>
      </c>
      <c r="B81" t="s">
        <v>714</v>
      </c>
      <c r="C81" t="s">
        <v>1</v>
      </c>
      <c r="D81" t="s">
        <v>2</v>
      </c>
      <c r="E81" t="s">
        <v>118</v>
      </c>
      <c r="F81" s="1">
        <v>22</v>
      </c>
      <c r="G81" t="s">
        <v>139</v>
      </c>
      <c r="H81" t="s">
        <v>568</v>
      </c>
      <c r="I81" t="s">
        <v>5</v>
      </c>
      <c r="J81" t="s">
        <v>716</v>
      </c>
      <c r="K81" t="s">
        <v>40</v>
      </c>
      <c r="L81" s="8" t="str">
        <f>mappings[field]&amp;mappings[institution]&amp;mappings[element/field]&amp;mappings[subelement/field(s)]&amp;mappings[constraints]</f>
        <v>issn[value]GEN22lnone</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721</v>
      </c>
      <c r="B82" t="s">
        <v>714</v>
      </c>
      <c r="C82" t="s">
        <v>1</v>
      </c>
      <c r="D82" t="s">
        <v>2</v>
      </c>
      <c r="E82" t="s">
        <v>118</v>
      </c>
      <c r="F82" s="1">
        <v>22</v>
      </c>
      <c r="G82" t="s">
        <v>717</v>
      </c>
      <c r="H82" t="s">
        <v>568</v>
      </c>
      <c r="I82" t="s">
        <v>5</v>
      </c>
      <c r="J82" t="s">
        <v>718</v>
      </c>
      <c r="K82" t="s">
        <v>40</v>
      </c>
      <c r="L82" s="8" t="str">
        <f>mappings[field]&amp;mappings[institution]&amp;mappings[element/field]&amp;mappings[subelement/field(s)]&amp;mappings[constraints]</f>
        <v>issn[value]GEN22mnone</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721</v>
      </c>
      <c r="B83" t="s">
        <v>714</v>
      </c>
      <c r="C83" t="s">
        <v>1</v>
      </c>
      <c r="D83" t="s">
        <v>2</v>
      </c>
      <c r="E83" t="s">
        <v>118</v>
      </c>
      <c r="F83" s="1">
        <v>22</v>
      </c>
      <c r="G83" t="s">
        <v>3</v>
      </c>
      <c r="H83" t="s">
        <v>568</v>
      </c>
      <c r="I83" t="s">
        <v>5</v>
      </c>
      <c r="J83" t="s">
        <v>720</v>
      </c>
      <c r="K83" t="s">
        <v>40</v>
      </c>
      <c r="L83" s="8" t="str">
        <f>mappings[field]&amp;mappings[institution]&amp;mappings[element/field]&amp;mappings[subelement/field(s)]&amp;mappings[constraints]</f>
        <v>issn[value]GEN22ynone</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721</v>
      </c>
      <c r="B84" t="s">
        <v>714</v>
      </c>
      <c r="C84" t="s">
        <v>1</v>
      </c>
      <c r="D84" t="s">
        <v>2</v>
      </c>
      <c r="E84" t="s">
        <v>118</v>
      </c>
      <c r="F84" s="1">
        <v>22</v>
      </c>
      <c r="G84" t="s">
        <v>37</v>
      </c>
      <c r="H84" t="s">
        <v>568</v>
      </c>
      <c r="I84" t="s">
        <v>5</v>
      </c>
      <c r="J84" t="s">
        <v>719</v>
      </c>
      <c r="K84" t="s">
        <v>40</v>
      </c>
      <c r="L84" s="8" t="str">
        <f>mappings[field]&amp;mappings[institution]&amp;mappings[element/field]&amp;mappings[subelement/field(s)]&amp;mappings[constraints]</f>
        <v>issn[value]GEN22znone</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971</v>
      </c>
      <c r="B85" t="s">
        <v>971</v>
      </c>
      <c r="C85" t="s">
        <v>1</v>
      </c>
      <c r="D85" t="s">
        <v>2</v>
      </c>
      <c r="E85" t="s">
        <v>118</v>
      </c>
      <c r="F85" s="1">
        <v>534</v>
      </c>
      <c r="G85" t="s">
        <v>40</v>
      </c>
      <c r="H85" t="s">
        <v>568</v>
      </c>
      <c r="I85" t="s">
        <v>5</v>
      </c>
      <c r="J85" t="s">
        <v>40</v>
      </c>
      <c r="K85" t="s">
        <v>40</v>
      </c>
      <c r="L85" s="8" t="str">
        <f>mappings[field]&amp;mappings[institution]&amp;mappings[element/field]&amp;mappings[subelement/field(s)]&amp;mappings[constraints]</f>
        <v>issn_relatedGEN534xnone</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c r="Q85" s="8"/>
    </row>
    <row r="86" spans="1:17" x14ac:dyDescent="0.25">
      <c r="A86" t="s">
        <v>167</v>
      </c>
      <c r="B86" t="s">
        <v>494</v>
      </c>
      <c r="C86" t="s">
        <v>52</v>
      </c>
      <c r="D86" t="s">
        <v>2</v>
      </c>
      <c r="E86" t="s">
        <v>53</v>
      </c>
      <c r="F86" s="1">
        <v>999</v>
      </c>
      <c r="G86" t="s">
        <v>251</v>
      </c>
      <c r="H86" t="s">
        <v>130</v>
      </c>
      <c r="I86" t="s">
        <v>20</v>
      </c>
      <c r="J86" t="s">
        <v>194</v>
      </c>
      <c r="K86" t="s">
        <v>6</v>
      </c>
      <c r="L86" s="8" t="str">
        <f>mappings[field]&amp;mappings[institution]&amp;mappings[element/field]&amp;mappings[subelement/field(s)]&amp;mappings[constraints]</f>
        <v>items[call_no]UNC999qi1=9 AND i2=1</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3</v>
      </c>
      <c r="Q86" s="8" t="s">
        <v>3</v>
      </c>
    </row>
    <row r="87" spans="1:17" x14ac:dyDescent="0.25">
      <c r="A87" t="s">
        <v>167</v>
      </c>
      <c r="B87" t="s">
        <v>496</v>
      </c>
      <c r="C87" t="s">
        <v>52</v>
      </c>
      <c r="D87" t="s">
        <v>2</v>
      </c>
      <c r="E87" t="s">
        <v>53</v>
      </c>
      <c r="F87" s="1">
        <v>999</v>
      </c>
      <c r="G87" t="s">
        <v>248</v>
      </c>
      <c r="H87" t="s">
        <v>249</v>
      </c>
      <c r="I87" t="s">
        <v>5</v>
      </c>
      <c r="J87" t="s">
        <v>6</v>
      </c>
      <c r="K87" t="s">
        <v>6</v>
      </c>
      <c r="L87" s="8" t="str">
        <f>mappings[field]&amp;mappings[institution]&amp;mappings[element/field]&amp;mappings[subelement/field(s)]&amp;mappings[constraints]</f>
        <v>items[copy_no]UNC999ci1=9 AND i2=1 AND value != '1'</v>
      </c>
      <c r="M87" s="8">
        <f>IF(ISNUMBER(MATCH(mappings[mapping_id],issuesmap[mappingID],0)),COUNTIF(issuesmap[mappingID],mappings[mapping_id]),0)</f>
        <v>0</v>
      </c>
      <c r="N87" s="8">
        <f>IF(ISNUMBER(MATCH(mappings[field],issuesfield[field],0)),COUNTIF(issuesfield[field],mappings[field]),0)</f>
        <v>1</v>
      </c>
      <c r="O87" s="8" t="str">
        <f>IF(ISNUMBER(MATCH(mappings[field],fields[argot_field],0)),"y","n")</f>
        <v>y</v>
      </c>
      <c r="P87" s="8" t="s">
        <v>3</v>
      </c>
      <c r="Q87" s="8" t="s">
        <v>3</v>
      </c>
    </row>
    <row r="88" spans="1:17" x14ac:dyDescent="0.25">
      <c r="A88" t="s">
        <v>167</v>
      </c>
      <c r="B88" t="s">
        <v>497</v>
      </c>
      <c r="C88" t="s">
        <v>52</v>
      </c>
      <c r="D88" t="s">
        <v>2</v>
      </c>
      <c r="E88" t="s">
        <v>53</v>
      </c>
      <c r="F88" s="1">
        <v>999</v>
      </c>
      <c r="G88" t="s">
        <v>135</v>
      </c>
      <c r="H88" t="s">
        <v>130</v>
      </c>
      <c r="I88" t="s">
        <v>5</v>
      </c>
      <c r="J88" t="s">
        <v>6</v>
      </c>
      <c r="K88" t="s">
        <v>136</v>
      </c>
      <c r="L88" s="8" t="str">
        <f>mappings[field]&amp;mappings[institution]&amp;mappings[element/field]&amp;mappings[subelement/field(s)]&amp;mappings[constraints]</f>
        <v>items[due_date]UNC999di1=9 AND i2=1</v>
      </c>
      <c r="M88" s="8">
        <f>IF(ISNUMBER(MATCH(mappings[mapping_id],issuesmap[mappingID],0)),COUNTIF(issuesmap[mappingID],mappings[mapping_id]),0)</f>
        <v>0</v>
      </c>
      <c r="N88" s="8">
        <f>IF(ISNUMBER(MATCH(mappings[field],issuesfield[field],0)),COUNTIF(issuesfield[field],mappings[field]),0)</f>
        <v>1</v>
      </c>
      <c r="O88" s="8" t="str">
        <f>IF(ISNUMBER(MATCH(mappings[field],fields[argot_field],0)),"y","n")</f>
        <v>y</v>
      </c>
      <c r="P88" s="8" t="s">
        <v>3</v>
      </c>
      <c r="Q88" s="8" t="s">
        <v>3</v>
      </c>
    </row>
    <row r="89" spans="1:17" x14ac:dyDescent="0.25">
      <c r="A89" t="s">
        <v>167</v>
      </c>
      <c r="B89" t="s">
        <v>493</v>
      </c>
      <c r="C89" t="s">
        <v>52</v>
      </c>
      <c r="D89" t="s">
        <v>2</v>
      </c>
      <c r="E89" t="s">
        <v>53</v>
      </c>
      <c r="F89" s="1">
        <v>999</v>
      </c>
      <c r="G89" t="s">
        <v>129</v>
      </c>
      <c r="H89" t="s">
        <v>130</v>
      </c>
      <c r="I89" t="s">
        <v>5</v>
      </c>
      <c r="J89" t="s">
        <v>6</v>
      </c>
      <c r="K89" t="s">
        <v>6</v>
      </c>
      <c r="L89" s="8" t="str">
        <f>mappings[field]&amp;mappings[institution]&amp;mappings[element/field]&amp;mappings[subelement/field(s)]&amp;mappings[constraints]</f>
        <v>items[item_id]UNC999ii1=9 AND i2=1</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167</v>
      </c>
      <c r="B90" t="s">
        <v>498</v>
      </c>
      <c r="C90" t="s">
        <v>52</v>
      </c>
      <c r="D90" t="s">
        <v>2</v>
      </c>
      <c r="E90" s="9" t="s">
        <v>53</v>
      </c>
      <c r="F90" s="1">
        <v>999</v>
      </c>
      <c r="G90" t="s">
        <v>203</v>
      </c>
      <c r="H90" t="s">
        <v>200</v>
      </c>
      <c r="I90" t="s">
        <v>5</v>
      </c>
      <c r="J90" t="s">
        <v>225</v>
      </c>
      <c r="K90" t="s">
        <v>6</v>
      </c>
      <c r="L90" s="8" t="str">
        <f>mappings[field]&amp;mappings[institution]&amp;mappings[element/field]&amp;mappings[subelement/field(s)]&amp;mappings[constraints]</f>
        <v>items[loc_b]UNC999fi1=9 AND i2=4 AND NOT EXIST (tag=999 AND 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6</v>
      </c>
      <c r="Q90" s="8" t="s">
        <v>6</v>
      </c>
    </row>
    <row r="91" spans="1:17" x14ac:dyDescent="0.25">
      <c r="A91" t="s">
        <v>167</v>
      </c>
      <c r="B91" t="s">
        <v>498</v>
      </c>
      <c r="C91" t="s">
        <v>52</v>
      </c>
      <c r="D91" t="s">
        <v>2</v>
      </c>
      <c r="E91" s="9" t="s">
        <v>53</v>
      </c>
      <c r="F91" s="1">
        <v>999</v>
      </c>
      <c r="G91" t="s">
        <v>139</v>
      </c>
      <c r="H91" t="s">
        <v>130</v>
      </c>
      <c r="I91" t="s">
        <v>5</v>
      </c>
      <c r="J91" t="s">
        <v>225</v>
      </c>
      <c r="K91" t="s">
        <v>6</v>
      </c>
      <c r="L91" s="8" t="str">
        <f>mappings[field]&amp;mappings[institution]&amp;mappings[element/field]&amp;mappings[subelement/field(s)]&amp;mappings[constraints]</f>
        <v>items[loc_b]UNC999li1=9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3</v>
      </c>
      <c r="Q91" s="8" t="s">
        <v>3</v>
      </c>
    </row>
    <row r="92" spans="1:17" x14ac:dyDescent="0.25">
      <c r="A92" t="s">
        <v>167</v>
      </c>
      <c r="B92" t="s">
        <v>499</v>
      </c>
      <c r="C92" t="s">
        <v>52</v>
      </c>
      <c r="D92" t="s">
        <v>2</v>
      </c>
      <c r="E92" s="9" t="s">
        <v>53</v>
      </c>
      <c r="F92" s="1">
        <v>999</v>
      </c>
      <c r="G92" t="s">
        <v>203</v>
      </c>
      <c r="H92" t="s">
        <v>200</v>
      </c>
      <c r="I92" t="s">
        <v>5</v>
      </c>
      <c r="J92" t="s">
        <v>225</v>
      </c>
      <c r="K92" t="s">
        <v>6</v>
      </c>
      <c r="L92" s="8" t="str">
        <f>mappings[field]&amp;mappings[institution]&amp;mappings[element/field]&amp;mappings[subelement/field(s)]&amp;mappings[constraints]</f>
        <v>items[loc_n]UNC999fi1=9 AND i2=4 AND NOT EXIST (tag=999 AND 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6</v>
      </c>
      <c r="Q92" s="8" t="s">
        <v>6</v>
      </c>
    </row>
    <row r="93" spans="1:17" x14ac:dyDescent="0.25">
      <c r="A93" t="s">
        <v>167</v>
      </c>
      <c r="B93" t="s">
        <v>499</v>
      </c>
      <c r="C93" t="s">
        <v>52</v>
      </c>
      <c r="D93" t="s">
        <v>2</v>
      </c>
      <c r="E93" s="9" t="s">
        <v>53</v>
      </c>
      <c r="F93" s="1">
        <v>999</v>
      </c>
      <c r="G93" t="s">
        <v>139</v>
      </c>
      <c r="H93" t="s">
        <v>130</v>
      </c>
      <c r="I93" t="s">
        <v>5</v>
      </c>
      <c r="J93" t="s">
        <v>225</v>
      </c>
      <c r="K93" t="s">
        <v>6</v>
      </c>
      <c r="L93" s="8" t="str">
        <f>mappings[field]&amp;mappings[institution]&amp;mappings[element/field]&amp;mappings[subelement/field(s)]&amp;mappings[constraints]</f>
        <v>items[loc_n]UNC999li1=9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3</v>
      </c>
      <c r="Q93" s="8" t="s">
        <v>3</v>
      </c>
    </row>
    <row r="94" spans="1:17" x14ac:dyDescent="0.25">
      <c r="A94" t="s">
        <v>167</v>
      </c>
      <c r="B94" t="s">
        <v>500</v>
      </c>
      <c r="C94" t="s">
        <v>52</v>
      </c>
      <c r="D94" t="s">
        <v>2</v>
      </c>
      <c r="E94" s="9" t="s">
        <v>53</v>
      </c>
      <c r="F94" s="1">
        <v>999</v>
      </c>
      <c r="G94" t="s">
        <v>2</v>
      </c>
      <c r="H94" t="s">
        <v>130</v>
      </c>
      <c r="I94" t="s">
        <v>5</v>
      </c>
      <c r="J94" t="s">
        <v>6</v>
      </c>
      <c r="K94" t="s">
        <v>6</v>
      </c>
      <c r="L94" s="8" t="str">
        <f>mappings[field]&amp;mappings[institution]&amp;mappings[element/field]&amp;mappings[subelement/field(s)]&amp;mappings[constraints]</f>
        <v>items[notes]UNC999ni1=9 AND i2=1</v>
      </c>
      <c r="M94" s="8">
        <f>IF(ISNUMBER(MATCH(mappings[mapping_id],issuesmap[mappingID],0)),COUNTIF(issuesmap[mappingID],mappings[mapping_id]),0)</f>
        <v>0</v>
      </c>
      <c r="N94" s="8">
        <f>IF(ISNUMBER(MATCH(mappings[field],issuesfield[field],0)),COUNTIF(issuesfield[field],mappings[field]),0)</f>
        <v>1</v>
      </c>
      <c r="O94" s="8" t="str">
        <f>IF(ISNUMBER(MATCH(mappings[field],fields[argot_field],0)),"y","n")</f>
        <v>y</v>
      </c>
      <c r="P94" s="8" t="s">
        <v>3</v>
      </c>
      <c r="Q94" s="8" t="s">
        <v>3</v>
      </c>
    </row>
    <row r="95" spans="1:17" x14ac:dyDescent="0.25">
      <c r="A95" t="s">
        <v>167</v>
      </c>
      <c r="B95" t="s">
        <v>501</v>
      </c>
      <c r="C95" t="s">
        <v>52</v>
      </c>
      <c r="D95" t="s">
        <v>2</v>
      </c>
      <c r="E95" t="s">
        <v>53</v>
      </c>
      <c r="F95" s="1">
        <v>999</v>
      </c>
      <c r="G95" t="s">
        <v>7</v>
      </c>
      <c r="H95" t="s">
        <v>200</v>
      </c>
      <c r="I95" t="s">
        <v>254</v>
      </c>
      <c r="J95" t="s">
        <v>201</v>
      </c>
      <c r="K95" t="s">
        <v>202</v>
      </c>
      <c r="L95" s="8" t="str">
        <f>mappings[field]&amp;mappings[institution]&amp;mappings[element/field]&amp;mappings[subelement/field(s)]&amp;mappings[constraints]</f>
        <v>items[status]UNC999ai1=9 AND i2=4 AND NOT EXIST (tag=999 AND i1=9 and i2=1)</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6</v>
      </c>
      <c r="Q95" s="8" t="s">
        <v>6</v>
      </c>
    </row>
    <row r="96" spans="1:17" x14ac:dyDescent="0.25">
      <c r="A96" t="s">
        <v>167</v>
      </c>
      <c r="B96" t="s">
        <v>501</v>
      </c>
      <c r="C96" t="s">
        <v>52</v>
      </c>
      <c r="D96" t="s">
        <v>2</v>
      </c>
      <c r="E96" t="s">
        <v>53</v>
      </c>
      <c r="F96" s="1">
        <v>999</v>
      </c>
      <c r="G96" t="s">
        <v>135</v>
      </c>
      <c r="H96" t="s">
        <v>195</v>
      </c>
      <c r="I96" t="s">
        <v>254</v>
      </c>
      <c r="J96" t="s">
        <v>196</v>
      </c>
      <c r="K96" t="s">
        <v>6</v>
      </c>
      <c r="L96" s="8" t="str">
        <f>mappings[field]&amp;mappings[institution]&amp;mappings[element/field]&amp;mappings[subelement/field(s)]&amp;mappings[constraints]</f>
        <v>items[status]UNC999di1=9 AND i2=1 and $d IS NOT blank</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3</v>
      </c>
      <c r="Q96" s="8" t="s">
        <v>3</v>
      </c>
    </row>
    <row r="97" spans="1:17" x14ac:dyDescent="0.25">
      <c r="A97" t="s">
        <v>167</v>
      </c>
      <c r="B97" t="s">
        <v>501</v>
      </c>
      <c r="C97" t="s">
        <v>52</v>
      </c>
      <c r="D97" t="s">
        <v>2</v>
      </c>
      <c r="E97" t="s">
        <v>53</v>
      </c>
      <c r="F97" s="1">
        <v>999</v>
      </c>
      <c r="G97" t="s">
        <v>148</v>
      </c>
      <c r="H97" t="s">
        <v>198</v>
      </c>
      <c r="I97" t="s">
        <v>197</v>
      </c>
      <c r="J97" t="s">
        <v>199</v>
      </c>
      <c r="K97" t="s">
        <v>6</v>
      </c>
      <c r="L97" s="8" t="str">
        <f>mappings[field]&amp;mappings[institution]&amp;mappings[element/field]&amp;mappings[subelement/field(s)]&amp;mappings[constraints]</f>
        <v>items[status]UNC999si1=9 AND i2=1 and $d IS blank</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167</v>
      </c>
      <c r="B98" t="s">
        <v>503</v>
      </c>
      <c r="C98" t="s">
        <v>52</v>
      </c>
      <c r="D98" t="s">
        <v>2</v>
      </c>
      <c r="E98" t="s">
        <v>53</v>
      </c>
      <c r="F98" s="1">
        <v>999</v>
      </c>
      <c r="G98" t="s">
        <v>16</v>
      </c>
      <c r="H98" t="s">
        <v>130</v>
      </c>
      <c r="I98" t="s">
        <v>5</v>
      </c>
      <c r="J98" t="s">
        <v>6</v>
      </c>
      <c r="K98" t="s">
        <v>6</v>
      </c>
      <c r="L98" s="8" t="str">
        <f>mappings[field]&amp;mappings[institution]&amp;mappings[element/field]&amp;mappings[subelement/field(s)]&amp;mappings[constraints]</f>
        <v>items[vol]UNC999vi1=9 AND i2=1</v>
      </c>
      <c r="M98" s="8">
        <f>IF(ISNUMBER(MATCH(mappings[mapping_id],issuesmap[mappingID],0)),COUNTIF(issuesmap[mappingID],mappings[mapping_id]),0)</f>
        <v>0</v>
      </c>
      <c r="N98" s="8">
        <f>IF(ISNUMBER(MATCH(mappings[field],issuesfield[field],0)),COUNTIF(issuesfield[field],mappings[field]),0)</f>
        <v>1</v>
      </c>
      <c r="O98" s="8" t="str">
        <f>IF(ISNUMBER(MATCH(mappings[field],fields[argot_field],0)),"y","n")</f>
        <v>y</v>
      </c>
      <c r="P98" s="8" t="s">
        <v>3</v>
      </c>
      <c r="Q98" s="8" t="s">
        <v>3</v>
      </c>
    </row>
    <row r="99" spans="1:17" x14ac:dyDescent="0.25">
      <c r="A99" t="s">
        <v>255</v>
      </c>
      <c r="B99" t="s">
        <v>255</v>
      </c>
      <c r="C99" t="s">
        <v>256</v>
      </c>
      <c r="D99" t="s">
        <v>2</v>
      </c>
      <c r="E99" s="9" t="s">
        <v>53</v>
      </c>
      <c r="F99" s="1" t="s">
        <v>257</v>
      </c>
      <c r="G99" t="s">
        <v>6</v>
      </c>
      <c r="H99" t="s">
        <v>568</v>
      </c>
      <c r="I99" t="s">
        <v>197</v>
      </c>
      <c r="J99" t="s">
        <v>258</v>
      </c>
      <c r="L99" s="8" t="str">
        <f>mappings[field]&amp;mappings[institution]&amp;mappings[element/field]&amp;mappings[subelement/field(s)]&amp;mappings[constraints]</f>
        <v>location_hierarchyUNCloc_b (items, holdings).none</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3</v>
      </c>
      <c r="Q99" s="8" t="s">
        <v>3</v>
      </c>
    </row>
    <row r="100" spans="1:17" x14ac:dyDescent="0.25">
      <c r="A100" t="s">
        <v>301</v>
      </c>
      <c r="B100" t="s">
        <v>411</v>
      </c>
      <c r="C100" t="s">
        <v>1</v>
      </c>
      <c r="D100" t="s">
        <v>2</v>
      </c>
      <c r="E100" t="s">
        <v>118</v>
      </c>
      <c r="F100" s="1">
        <v>10</v>
      </c>
      <c r="G100" t="s">
        <v>7</v>
      </c>
      <c r="H100" t="s">
        <v>568</v>
      </c>
      <c r="I100" t="s">
        <v>5</v>
      </c>
      <c r="J100" t="s">
        <v>985</v>
      </c>
      <c r="K100" t="s">
        <v>40</v>
      </c>
      <c r="L100" s="8" t="str">
        <f>mappings[field]&amp;mappings[institution]&amp;mappings[element/field]&amp;mappings[subelement/field(s)]&amp;mappings[constraints]</f>
        <v>misc_id[value]GEN10anone</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3</v>
      </c>
      <c r="Q100" s="8" t="s">
        <v>3</v>
      </c>
    </row>
    <row r="101" spans="1:17" x14ac:dyDescent="0.25">
      <c r="A101" t="s">
        <v>301</v>
      </c>
      <c r="B101" t="s">
        <v>411</v>
      </c>
      <c r="C101" t="s">
        <v>1</v>
      </c>
      <c r="D101" t="s">
        <v>2</v>
      </c>
      <c r="E101" t="s">
        <v>118</v>
      </c>
      <c r="F101" s="1">
        <v>10</v>
      </c>
      <c r="G101" t="s">
        <v>143</v>
      </c>
      <c r="H101" t="s">
        <v>568</v>
      </c>
      <c r="I101" t="s">
        <v>5</v>
      </c>
      <c r="J101" t="s">
        <v>984</v>
      </c>
      <c r="K101" t="s">
        <v>40</v>
      </c>
      <c r="L101" s="8" t="str">
        <f>mappings[field]&amp;mappings[institution]&amp;mappings[element/field]&amp;mappings[subelement/field(s)]&amp;mappings[constraints]</f>
        <v>misc_id[value]GEN10bnone</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301</v>
      </c>
      <c r="B102" t="s">
        <v>411</v>
      </c>
      <c r="C102" t="s">
        <v>1</v>
      </c>
      <c r="D102" t="s">
        <v>2</v>
      </c>
      <c r="E102" t="s">
        <v>118</v>
      </c>
      <c r="F102" s="1">
        <v>10</v>
      </c>
      <c r="G102" t="s">
        <v>37</v>
      </c>
      <c r="H102" t="s">
        <v>568</v>
      </c>
      <c r="I102" t="s">
        <v>5</v>
      </c>
      <c r="J102" t="s">
        <v>983</v>
      </c>
      <c r="K102" t="s">
        <v>40</v>
      </c>
      <c r="L102" s="8" t="str">
        <f>mappings[field]&amp;mappings[institution]&amp;mappings[element/field]&amp;mappings[subelement/field(s)]&amp;mappings[constraints]</f>
        <v>misc_id[value]GEN10znone</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c r="Q102" s="8"/>
    </row>
    <row r="103" spans="1:17" x14ac:dyDescent="0.25">
      <c r="A103" t="s">
        <v>301</v>
      </c>
      <c r="B103" t="s">
        <v>409</v>
      </c>
      <c r="C103" t="s">
        <v>1</v>
      </c>
      <c r="D103" t="s">
        <v>2</v>
      </c>
      <c r="E103" t="s">
        <v>118</v>
      </c>
      <c r="F103" s="1">
        <v>15</v>
      </c>
      <c r="G103" t="s">
        <v>251</v>
      </c>
      <c r="H103" t="s">
        <v>568</v>
      </c>
      <c r="I103" t="s">
        <v>5</v>
      </c>
      <c r="J103" t="s">
        <v>713</v>
      </c>
      <c r="K103" t="s">
        <v>40</v>
      </c>
      <c r="L103" s="8" t="str">
        <f>mappings[field]&amp;mappings[institution]&amp;mappings[element/field]&amp;mappings[subelement/field(s)]&amp;mappings[constraints]</f>
        <v>misc_id[qual]GEN15qnone</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x14ac:dyDescent="0.25">
      <c r="A104" t="s">
        <v>301</v>
      </c>
      <c r="B104" t="s">
        <v>410</v>
      </c>
      <c r="C104" t="s">
        <v>1</v>
      </c>
      <c r="D104" t="s">
        <v>2</v>
      </c>
      <c r="E104" t="s">
        <v>118</v>
      </c>
      <c r="F104" s="1">
        <v>15</v>
      </c>
      <c r="G104">
        <v>2</v>
      </c>
      <c r="H104" t="s">
        <v>568</v>
      </c>
      <c r="I104" t="s">
        <v>197</v>
      </c>
      <c r="J104" t="s">
        <v>320</v>
      </c>
      <c r="K104" t="s">
        <v>321</v>
      </c>
      <c r="L104" s="8" t="str">
        <f>mappings[field]&amp;mappings[institution]&amp;mappings[element/field]&amp;mappings[subelement/field(s)]&amp;mappings[constraints]</f>
        <v>misc_id[type]GEN152none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301</v>
      </c>
      <c r="B105" t="s">
        <v>411</v>
      </c>
      <c r="C105" t="s">
        <v>1</v>
      </c>
      <c r="D105" t="s">
        <v>2</v>
      </c>
      <c r="E105" t="s">
        <v>118</v>
      </c>
      <c r="F105" s="1">
        <v>15</v>
      </c>
      <c r="G105" t="s">
        <v>7</v>
      </c>
      <c r="H105" t="s">
        <v>568</v>
      </c>
      <c r="I105" t="s">
        <v>5</v>
      </c>
      <c r="J105" t="s">
        <v>319</v>
      </c>
      <c r="K105" t="s">
        <v>40</v>
      </c>
      <c r="L105" s="8" t="str">
        <f>mappings[field]&amp;mappings[institution]&amp;mappings[element/field]&amp;mappings[subelement/field(s)]&amp;mappings[constraints]</f>
        <v>misc_id[value]GEN15anone</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301</v>
      </c>
      <c r="B106" t="s">
        <v>409</v>
      </c>
      <c r="C106" t="s">
        <v>1</v>
      </c>
      <c r="D106" t="s">
        <v>2</v>
      </c>
      <c r="E106" t="s">
        <v>118</v>
      </c>
      <c r="F106" s="1">
        <v>24</v>
      </c>
      <c r="G106" t="s">
        <v>251</v>
      </c>
      <c r="H106" t="s">
        <v>568</v>
      </c>
      <c r="I106" t="s">
        <v>20</v>
      </c>
      <c r="J106" t="s">
        <v>1049</v>
      </c>
      <c r="K106" s="10" t="s">
        <v>612</v>
      </c>
      <c r="L106" s="8" t="str">
        <f>mappings[field]&amp;mappings[institution]&amp;mappings[element/field]&amp;mappings[subelement/field(s)]&amp;mappings[constraints]</f>
        <v>misc_id[qual]GEN24qnone</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301</v>
      </c>
      <c r="B107" t="s">
        <v>409</v>
      </c>
      <c r="C107" t="s">
        <v>1</v>
      </c>
      <c r="D107" t="s">
        <v>2</v>
      </c>
      <c r="E107" t="s">
        <v>118</v>
      </c>
      <c r="F107" s="1">
        <v>24</v>
      </c>
      <c r="G107" t="s">
        <v>7</v>
      </c>
      <c r="H107" t="s">
        <v>1050</v>
      </c>
      <c r="I107" t="s">
        <v>468</v>
      </c>
      <c r="J107" t="s">
        <v>1051</v>
      </c>
      <c r="K107" s="10" t="s">
        <v>612</v>
      </c>
      <c r="L107" s="8" t="str">
        <f>mappings[field]&amp;mappings[institution]&amp;mappings[element/field]&amp;mappings[subelement/field(s)]&amp;mappings[constraints]</f>
        <v>misc_id[qual]GEN24a!$q and $a=~/\(.+\) *$/</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301</v>
      </c>
      <c r="B108" t="s">
        <v>410</v>
      </c>
      <c r="C108" t="s">
        <v>1</v>
      </c>
      <c r="D108" t="s">
        <v>2</v>
      </c>
      <c r="E108" t="s">
        <v>118</v>
      </c>
      <c r="F108" s="1">
        <v>24</v>
      </c>
      <c r="G108" t="s">
        <v>882</v>
      </c>
      <c r="H108" t="s">
        <v>1031</v>
      </c>
      <c r="I108" t="s">
        <v>254</v>
      </c>
      <c r="J108" t="s">
        <v>1022</v>
      </c>
      <c r="K108" s="10" t="s">
        <v>612</v>
      </c>
      <c r="L108" s="8" t="str">
        <f>mappings[field]&amp;mappings[institution]&amp;mappings[element/field]&amp;mappings[subelement/field(s)]&amp;mappings[constraints]</f>
        <v>misc_id[type]GEN24{na}i1=0 AND value is from $a</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301</v>
      </c>
      <c r="B109" t="s">
        <v>410</v>
      </c>
      <c r="C109" t="s">
        <v>1</v>
      </c>
      <c r="D109" t="s">
        <v>2</v>
      </c>
      <c r="E109" t="s">
        <v>118</v>
      </c>
      <c r="F109" s="1">
        <v>24</v>
      </c>
      <c r="G109" t="s">
        <v>882</v>
      </c>
      <c r="H109" t="s">
        <v>1032</v>
      </c>
      <c r="I109" t="s">
        <v>254</v>
      </c>
      <c r="J109" t="s">
        <v>1024</v>
      </c>
      <c r="K109" s="10" t="s">
        <v>612</v>
      </c>
      <c r="L109" s="8" t="str">
        <f>mappings[field]&amp;mappings[institution]&amp;mappings[element/field]&amp;mappings[subelement/field(s)]&amp;mappings[constraints]</f>
        <v>misc_id[type]GEN24{na}i1=2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301</v>
      </c>
      <c r="B110" t="s">
        <v>410</v>
      </c>
      <c r="C110" t="s">
        <v>1</v>
      </c>
      <c r="D110" t="s">
        <v>2</v>
      </c>
      <c r="E110" t="s">
        <v>118</v>
      </c>
      <c r="F110" s="1">
        <v>24</v>
      </c>
      <c r="G110" t="s">
        <v>882</v>
      </c>
      <c r="H110" t="s">
        <v>1033</v>
      </c>
      <c r="I110" t="s">
        <v>254</v>
      </c>
      <c r="J110" t="s">
        <v>1026</v>
      </c>
      <c r="K110" s="10" t="s">
        <v>612</v>
      </c>
      <c r="L110" s="8" t="str">
        <f>mappings[field]&amp;mappings[institution]&amp;mappings[element/field]&amp;mappings[subelement/field(s)]&amp;mappings[constraints]</f>
        <v>misc_id[type]GEN24{na}i1=3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301</v>
      </c>
      <c r="B111" t="s">
        <v>410</v>
      </c>
      <c r="C111" t="s">
        <v>1</v>
      </c>
      <c r="D111" t="s">
        <v>2</v>
      </c>
      <c r="E111" t="s">
        <v>118</v>
      </c>
      <c r="F111" s="1">
        <v>24</v>
      </c>
      <c r="G111" t="s">
        <v>882</v>
      </c>
      <c r="H111" t="s">
        <v>1034</v>
      </c>
      <c r="I111" t="s">
        <v>254</v>
      </c>
      <c r="J111" t="s">
        <v>1028</v>
      </c>
      <c r="K111" s="10" t="s">
        <v>612</v>
      </c>
      <c r="L111" s="8" t="str">
        <f>mappings[field]&amp;mappings[institution]&amp;mappings[element/field]&amp;mappings[subelement/field(s)]&amp;mappings[constraints]</f>
        <v>misc_id[type]GEN24{na}i1=4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301</v>
      </c>
      <c r="B112" t="s">
        <v>410</v>
      </c>
      <c r="C112" t="s">
        <v>1</v>
      </c>
      <c r="D112" t="s">
        <v>2</v>
      </c>
      <c r="E112" t="s">
        <v>118</v>
      </c>
      <c r="F112" s="1">
        <v>24</v>
      </c>
      <c r="G112" t="s">
        <v>882</v>
      </c>
      <c r="H112" t="s">
        <v>1035</v>
      </c>
      <c r="I112" t="s">
        <v>197</v>
      </c>
      <c r="J112" t="s">
        <v>1030</v>
      </c>
      <c r="K112" s="10" t="s">
        <v>612</v>
      </c>
      <c r="L112" s="8" t="str">
        <f>mappings[field]&amp;mappings[institution]&amp;mappings[element/field]&amp;mappings[subelement/field(s)]&amp;mappings[constraints]</f>
        <v>misc_id[type]GEN24{na}i1=7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301</v>
      </c>
      <c r="B113" t="s">
        <v>410</v>
      </c>
      <c r="C113" t="s">
        <v>1</v>
      </c>
      <c r="D113" t="s">
        <v>2</v>
      </c>
      <c r="E113" t="s">
        <v>118</v>
      </c>
      <c r="F113" s="1">
        <v>24</v>
      </c>
      <c r="G113" t="s">
        <v>882</v>
      </c>
      <c r="H113" t="s">
        <v>1036</v>
      </c>
      <c r="I113" t="s">
        <v>254</v>
      </c>
      <c r="J113" t="s">
        <v>1029</v>
      </c>
      <c r="K113" s="10" t="s">
        <v>612</v>
      </c>
      <c r="L113" s="8" t="str">
        <f>mappings[field]&amp;mappings[institution]&amp;mappings[element/field]&amp;mappings[subelement/field(s)]&amp;mappings[constraints]</f>
        <v>misc_id[type]GEN24{na}i1=8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301</v>
      </c>
      <c r="B114" t="s">
        <v>410</v>
      </c>
      <c r="C114" t="s">
        <v>1</v>
      </c>
      <c r="D114" t="s">
        <v>2</v>
      </c>
      <c r="E114" t="s">
        <v>118</v>
      </c>
      <c r="F114" s="1">
        <v>24</v>
      </c>
      <c r="G114" t="s">
        <v>882</v>
      </c>
      <c r="H114" t="s">
        <v>1037</v>
      </c>
      <c r="I114" t="s">
        <v>254</v>
      </c>
      <c r="J114" t="s">
        <v>1043</v>
      </c>
      <c r="K114" s="10" t="s">
        <v>612</v>
      </c>
      <c r="L114" s="8" t="str">
        <f>mappings[field]&amp;mappings[institution]&amp;mappings[element/field]&amp;mappings[subelement/field(s)]&amp;mappings[constraints]</f>
        <v>misc_id[type]GEN24{na}i1=0 AND value is from $z</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301</v>
      </c>
      <c r="B115" t="s">
        <v>410</v>
      </c>
      <c r="C115" t="s">
        <v>1</v>
      </c>
      <c r="D115" t="s">
        <v>2</v>
      </c>
      <c r="E115" t="s">
        <v>118</v>
      </c>
      <c r="F115" s="1">
        <v>24</v>
      </c>
      <c r="G115" t="s">
        <v>882</v>
      </c>
      <c r="H115" t="s">
        <v>1038</v>
      </c>
      <c r="I115" t="s">
        <v>254</v>
      </c>
      <c r="J115" t="s">
        <v>1044</v>
      </c>
      <c r="K115" s="10" t="s">
        <v>612</v>
      </c>
      <c r="L115" s="8" t="str">
        <f>mappings[field]&amp;mappings[institution]&amp;mappings[element/field]&amp;mappings[subelement/field(s)]&amp;mappings[constraints]</f>
        <v>misc_id[type]GEN24{na}i1=2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301</v>
      </c>
      <c r="B116" t="s">
        <v>410</v>
      </c>
      <c r="C116" t="s">
        <v>1</v>
      </c>
      <c r="D116" t="s">
        <v>2</v>
      </c>
      <c r="E116" t="s">
        <v>118</v>
      </c>
      <c r="F116" s="1">
        <v>24</v>
      </c>
      <c r="G116" t="s">
        <v>882</v>
      </c>
      <c r="H116" t="s">
        <v>1039</v>
      </c>
      <c r="I116" t="s">
        <v>254</v>
      </c>
      <c r="J116" t="s">
        <v>1045</v>
      </c>
      <c r="K116" s="10" t="s">
        <v>612</v>
      </c>
      <c r="L116" s="8" t="str">
        <f>mappings[field]&amp;mappings[institution]&amp;mappings[element/field]&amp;mappings[subelement/field(s)]&amp;mappings[constraints]</f>
        <v>misc_id[type]GEN24{na}i1=3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301</v>
      </c>
      <c r="B117" t="s">
        <v>410</v>
      </c>
      <c r="C117" t="s">
        <v>1</v>
      </c>
      <c r="D117" t="s">
        <v>2</v>
      </c>
      <c r="E117" t="s">
        <v>118</v>
      </c>
      <c r="F117" s="1">
        <v>24</v>
      </c>
      <c r="G117" t="s">
        <v>882</v>
      </c>
      <c r="H117" t="s">
        <v>1040</v>
      </c>
      <c r="I117" t="s">
        <v>254</v>
      </c>
      <c r="J117" t="s">
        <v>1046</v>
      </c>
      <c r="K117" s="10" t="s">
        <v>612</v>
      </c>
      <c r="L117" s="8" t="str">
        <f>mappings[field]&amp;mappings[institution]&amp;mappings[element/field]&amp;mappings[subelement/field(s)]&amp;mappings[constraints]</f>
        <v>misc_id[type]GEN24{na}i1=4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301</v>
      </c>
      <c r="B118" t="s">
        <v>410</v>
      </c>
      <c r="C118" t="s">
        <v>1</v>
      </c>
      <c r="D118" t="s">
        <v>2</v>
      </c>
      <c r="E118" t="s">
        <v>118</v>
      </c>
      <c r="F118" s="1">
        <v>24</v>
      </c>
      <c r="G118" t="s">
        <v>882</v>
      </c>
      <c r="H118" t="s">
        <v>1041</v>
      </c>
      <c r="I118" t="s">
        <v>197</v>
      </c>
      <c r="J118" t="s">
        <v>1048</v>
      </c>
      <c r="K118" s="10" t="s">
        <v>612</v>
      </c>
      <c r="L118" s="8" t="str">
        <f>mappings[field]&amp;mappings[institution]&amp;mappings[element/field]&amp;mappings[subelement/field(s)]&amp;mappings[constraints]</f>
        <v>misc_id[type]GEN24{na}i1=7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301</v>
      </c>
      <c r="B119" t="s">
        <v>410</v>
      </c>
      <c r="C119" t="s">
        <v>1</v>
      </c>
      <c r="D119" t="s">
        <v>2</v>
      </c>
      <c r="E119" t="s">
        <v>118</v>
      </c>
      <c r="F119" s="1">
        <v>24</v>
      </c>
      <c r="G119" t="s">
        <v>882</v>
      </c>
      <c r="H119" t="s">
        <v>1042</v>
      </c>
      <c r="I119" t="s">
        <v>254</v>
      </c>
      <c r="J119" t="s">
        <v>1047</v>
      </c>
      <c r="K119" s="10" t="s">
        <v>612</v>
      </c>
      <c r="L119" s="8" t="str">
        <f>mappings[field]&amp;mappings[institution]&amp;mappings[element/field]&amp;mappings[subelement/field(s)]&amp;mappings[constraints]</f>
        <v>misc_id[type]GEN24{na}i1=8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301</v>
      </c>
      <c r="B120" t="s">
        <v>411</v>
      </c>
      <c r="C120" t="s">
        <v>1</v>
      </c>
      <c r="D120" t="s">
        <v>2</v>
      </c>
      <c r="E120" t="s">
        <v>118</v>
      </c>
      <c r="F120" s="1">
        <v>24</v>
      </c>
      <c r="G120" t="s">
        <v>430</v>
      </c>
      <c r="H120" t="s">
        <v>568</v>
      </c>
      <c r="I120" t="s">
        <v>5</v>
      </c>
      <c r="J120" t="s">
        <v>1054</v>
      </c>
      <c r="K120" s="10" t="s">
        <v>612</v>
      </c>
      <c r="L120" s="8" t="str">
        <f>mappings[field]&amp;mappings[institution]&amp;mappings[element/field]&amp;mappings[subelement/field(s)]&amp;mappings[constraints]</f>
        <v>misc_id[value]GEN24aznone</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301</v>
      </c>
      <c r="B121" t="s">
        <v>411</v>
      </c>
      <c r="C121" t="s">
        <v>1</v>
      </c>
      <c r="D121" t="s">
        <v>2</v>
      </c>
      <c r="E121" t="s">
        <v>118</v>
      </c>
      <c r="F121" s="1">
        <v>24</v>
      </c>
      <c r="G121" t="s">
        <v>1052</v>
      </c>
      <c r="H121" t="s">
        <v>568</v>
      </c>
      <c r="I121" t="s">
        <v>20</v>
      </c>
      <c r="J121" t="s">
        <v>1053</v>
      </c>
      <c r="K121" s="10" t="s">
        <v>612</v>
      </c>
      <c r="L121" s="8" t="str">
        <f>mappings[field]&amp;mappings[institution]&amp;mappings[element/field]&amp;mappings[subelement/field(s)]&amp;mappings[constraints]</f>
        <v>misc_id[value]GEN24adnone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301</v>
      </c>
      <c r="B122" t="s">
        <v>409</v>
      </c>
      <c r="C122" t="s">
        <v>1</v>
      </c>
      <c r="D122" t="s">
        <v>2</v>
      </c>
      <c r="E122" t="s">
        <v>118</v>
      </c>
      <c r="F122" s="1">
        <v>27</v>
      </c>
      <c r="G122" t="s">
        <v>251</v>
      </c>
      <c r="H122" t="s">
        <v>568</v>
      </c>
      <c r="I122" t="s">
        <v>20</v>
      </c>
      <c r="J122" t="s">
        <v>1049</v>
      </c>
      <c r="K122" s="10" t="s">
        <v>612</v>
      </c>
      <c r="L122" s="8" t="str">
        <f>mappings[field]&amp;mappings[institution]&amp;mappings[element/field]&amp;mappings[subelement/field(s)]&amp;mappings[constraints]</f>
        <v>misc_id[qual]GEN27qnone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301</v>
      </c>
      <c r="B123" t="s">
        <v>410</v>
      </c>
      <c r="C123" t="s">
        <v>1</v>
      </c>
      <c r="D123" t="s">
        <v>2</v>
      </c>
      <c r="E123" t="s">
        <v>118</v>
      </c>
      <c r="F123" s="1">
        <v>27</v>
      </c>
      <c r="G123" t="s">
        <v>882</v>
      </c>
      <c r="H123" t="s">
        <v>1056</v>
      </c>
      <c r="I123" t="s">
        <v>254</v>
      </c>
      <c r="J123" t="s">
        <v>1055</v>
      </c>
      <c r="K123" s="10" t="s">
        <v>612</v>
      </c>
      <c r="L123" s="8" t="str">
        <f>mappings[field]&amp;mappings[institution]&amp;mappings[element/field]&amp;mappings[subelement/field(s)]&amp;mappings[constraints]</f>
        <v>misc_id[type]GEN27{na}value is from $a</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301</v>
      </c>
      <c r="B124" t="s">
        <v>410</v>
      </c>
      <c r="C124" t="s">
        <v>1</v>
      </c>
      <c r="D124" t="s">
        <v>2</v>
      </c>
      <c r="E124" t="s">
        <v>118</v>
      </c>
      <c r="F124" s="1">
        <v>27</v>
      </c>
      <c r="G124" t="s">
        <v>882</v>
      </c>
      <c r="H124" t="s">
        <v>1057</v>
      </c>
      <c r="I124" t="s">
        <v>254</v>
      </c>
      <c r="J124" t="s">
        <v>1058</v>
      </c>
      <c r="K124" s="10" t="s">
        <v>612</v>
      </c>
      <c r="L124" s="8" t="str">
        <f>mappings[field]&amp;mappings[institution]&amp;mappings[element/field]&amp;mappings[subelement/field(s)]&amp;mappings[constraints]</f>
        <v>misc_id[type]GEN27{na}value is from $z</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301</v>
      </c>
      <c r="B125" t="s">
        <v>411</v>
      </c>
      <c r="C125" t="s">
        <v>1</v>
      </c>
      <c r="D125" t="s">
        <v>2</v>
      </c>
      <c r="E125" t="s">
        <v>118</v>
      </c>
      <c r="F125" s="1">
        <v>27</v>
      </c>
      <c r="G125" t="s">
        <v>430</v>
      </c>
      <c r="H125" t="s">
        <v>568</v>
      </c>
      <c r="I125" t="s">
        <v>5</v>
      </c>
      <c r="J125" t="s">
        <v>40</v>
      </c>
      <c r="K125" s="10" t="s">
        <v>612</v>
      </c>
      <c r="L125" s="8" t="str">
        <f>mappings[field]&amp;mappings[institution]&amp;mappings[element/field]&amp;mappings[subelement/field(s)]&amp;mappings[constraints]</f>
        <v>misc_id[value]GEN27aznone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301</v>
      </c>
      <c r="B126" t="s">
        <v>411</v>
      </c>
      <c r="C126" t="s">
        <v>1</v>
      </c>
      <c r="D126" t="s">
        <v>2</v>
      </c>
      <c r="E126" t="s">
        <v>118</v>
      </c>
      <c r="F126" s="1">
        <v>27</v>
      </c>
      <c r="G126" t="s">
        <v>7</v>
      </c>
      <c r="H126" t="s">
        <v>568</v>
      </c>
      <c r="I126" t="s">
        <v>5</v>
      </c>
      <c r="J126" t="s">
        <v>40</v>
      </c>
      <c r="K126" s="10" t="s">
        <v>612</v>
      </c>
      <c r="L126" s="8" t="str">
        <f>mappings[field]&amp;mappings[institution]&amp;mappings[element/field]&amp;mappings[subelement/field(s)]&amp;mappings[constraints]</f>
        <v>misc_id[value]GEN27anone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301</v>
      </c>
      <c r="B127" t="s">
        <v>1060</v>
      </c>
      <c r="C127" t="s">
        <v>1</v>
      </c>
      <c r="D127" t="s">
        <v>2</v>
      </c>
      <c r="E127" t="s">
        <v>118</v>
      </c>
      <c r="F127" s="1">
        <v>28</v>
      </c>
      <c r="G127" t="s">
        <v>882</v>
      </c>
      <c r="H127" t="s">
        <v>1062</v>
      </c>
      <c r="I127" t="s">
        <v>254</v>
      </c>
      <c r="J127" t="s">
        <v>40</v>
      </c>
      <c r="K127" s="10" t="s">
        <v>612</v>
      </c>
      <c r="L127" s="8" t="str">
        <f>mappings[field]&amp;mappings[institution]&amp;mappings[element/field]&amp;mappings[subelement/field(s)]&amp;mappings[constraints]</f>
        <v>misc_id[display]GEN28{na}i2 =~ /[03]/</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301</v>
      </c>
      <c r="B128" t="s">
        <v>409</v>
      </c>
      <c r="C128" t="s">
        <v>1</v>
      </c>
      <c r="D128" t="s">
        <v>2</v>
      </c>
      <c r="E128" t="s">
        <v>118</v>
      </c>
      <c r="F128" s="1">
        <v>28</v>
      </c>
      <c r="G128" t="s">
        <v>1064</v>
      </c>
      <c r="H128" t="s">
        <v>1063</v>
      </c>
      <c r="I128" t="s">
        <v>20</v>
      </c>
      <c r="J128" t="s">
        <v>1065</v>
      </c>
      <c r="K128" t="s">
        <v>1059</v>
      </c>
      <c r="L128" s="8" t="str">
        <f>mappings[field]&amp;mappings[institution]&amp;mappings[element/field]&amp;mappings[subelement/field(s)]&amp;mappings[constraints]</f>
        <v>misc_id[qual]GEN28bq[display] != false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301</v>
      </c>
      <c r="B129" t="s">
        <v>410</v>
      </c>
      <c r="C129" t="s">
        <v>1</v>
      </c>
      <c r="D129" t="s">
        <v>2</v>
      </c>
      <c r="E129" t="s">
        <v>118</v>
      </c>
      <c r="F129" s="1">
        <v>28</v>
      </c>
      <c r="G129" t="s">
        <v>882</v>
      </c>
      <c r="H129" t="s">
        <v>1021</v>
      </c>
      <c r="I129" t="s">
        <v>254</v>
      </c>
      <c r="J129" t="s">
        <v>1066</v>
      </c>
      <c r="K129" s="10" t="s">
        <v>612</v>
      </c>
      <c r="L129" s="8" t="str">
        <f>mappings[field]&amp;mappings[institution]&amp;mappings[element/field]&amp;mappings[subelement/field(s)]&amp;mappings[constraints]</f>
        <v>misc_id[type]GEN28{na}i1=0</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301</v>
      </c>
      <c r="B130" t="s">
        <v>410</v>
      </c>
      <c r="C130" t="s">
        <v>1</v>
      </c>
      <c r="D130" t="s">
        <v>2</v>
      </c>
      <c r="E130" t="s">
        <v>118</v>
      </c>
      <c r="F130" s="1">
        <v>28</v>
      </c>
      <c r="G130" t="s">
        <v>882</v>
      </c>
      <c r="H130" t="s">
        <v>264</v>
      </c>
      <c r="I130" t="s">
        <v>254</v>
      </c>
      <c r="J130" t="s">
        <v>1067</v>
      </c>
      <c r="K130" s="10" t="s">
        <v>612</v>
      </c>
      <c r="L130" s="8" t="str">
        <f>mappings[field]&amp;mappings[institution]&amp;mappings[element/field]&amp;mappings[subelement/field(s)]&amp;mappings[constraints]</f>
        <v>misc_id[type]GEN28{na}i1=1</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301</v>
      </c>
      <c r="B131" t="s">
        <v>410</v>
      </c>
      <c r="C131" t="s">
        <v>1</v>
      </c>
      <c r="D131" t="s">
        <v>2</v>
      </c>
      <c r="E131" t="s">
        <v>118</v>
      </c>
      <c r="F131" s="1">
        <v>28</v>
      </c>
      <c r="G131" t="s">
        <v>882</v>
      </c>
      <c r="H131" t="s">
        <v>1023</v>
      </c>
      <c r="I131" t="s">
        <v>254</v>
      </c>
      <c r="J131" t="s">
        <v>1070</v>
      </c>
      <c r="K131" s="10" t="s">
        <v>612</v>
      </c>
      <c r="L131" s="8" t="str">
        <f>mappings[field]&amp;mappings[institution]&amp;mappings[element/field]&amp;mappings[subelement/field(s)]&amp;mappings[constraints]</f>
        <v>misc_id[type]GEN28{na}i1=2</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301</v>
      </c>
      <c r="B132" t="s">
        <v>410</v>
      </c>
      <c r="C132" t="s">
        <v>1</v>
      </c>
      <c r="D132" t="s">
        <v>2</v>
      </c>
      <c r="E132" t="s">
        <v>118</v>
      </c>
      <c r="F132" s="1">
        <v>28</v>
      </c>
      <c r="G132" t="s">
        <v>882</v>
      </c>
      <c r="H132" t="s">
        <v>1025</v>
      </c>
      <c r="I132" t="s">
        <v>254</v>
      </c>
      <c r="J132" t="s">
        <v>1071</v>
      </c>
      <c r="K132" s="10" t="s">
        <v>612</v>
      </c>
      <c r="L132" s="8" t="str">
        <f>mappings[field]&amp;mappings[institution]&amp;mappings[element/field]&amp;mappings[subelement/field(s)]&amp;mappings[constraints]</f>
        <v>misc_id[type]GEN28{na}i1=3</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301</v>
      </c>
      <c r="B133" t="s">
        <v>410</v>
      </c>
      <c r="C133" t="s">
        <v>1</v>
      </c>
      <c r="D133" t="s">
        <v>2</v>
      </c>
      <c r="E133" t="s">
        <v>118</v>
      </c>
      <c r="F133" s="1">
        <v>28</v>
      </c>
      <c r="G133" t="s">
        <v>882</v>
      </c>
      <c r="H133" t="s">
        <v>1027</v>
      </c>
      <c r="I133" t="s">
        <v>254</v>
      </c>
      <c r="J133" t="s">
        <v>1072</v>
      </c>
      <c r="K133" s="10" t="s">
        <v>612</v>
      </c>
      <c r="L133" s="8" t="str">
        <f>mappings[field]&amp;mappings[institution]&amp;mappings[element/field]&amp;mappings[subelement/field(s)]&amp;mappings[constraints]</f>
        <v>misc_id[type]GEN28{na}i1=4</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301</v>
      </c>
      <c r="B134" t="s">
        <v>410</v>
      </c>
      <c r="C134" t="s">
        <v>1</v>
      </c>
      <c r="D134" t="s">
        <v>2</v>
      </c>
      <c r="E134" t="s">
        <v>118</v>
      </c>
      <c r="F134" s="1">
        <v>28</v>
      </c>
      <c r="G134" t="s">
        <v>882</v>
      </c>
      <c r="H134" t="s">
        <v>1068</v>
      </c>
      <c r="I134" t="s">
        <v>254</v>
      </c>
      <c r="J134" t="s">
        <v>1073</v>
      </c>
      <c r="K134" s="10" t="s">
        <v>612</v>
      </c>
      <c r="L134" s="8" t="str">
        <f>mappings[field]&amp;mappings[institution]&amp;mappings[element/field]&amp;mappings[subelement/field(s)]&amp;mappings[constraints]</f>
        <v>misc_id[type]GEN28{na}i1=5</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301</v>
      </c>
      <c r="B135" t="s">
        <v>410</v>
      </c>
      <c r="C135" t="s">
        <v>1</v>
      </c>
      <c r="D135" t="s">
        <v>2</v>
      </c>
      <c r="E135" t="s">
        <v>118</v>
      </c>
      <c r="F135" s="1">
        <v>28</v>
      </c>
      <c r="G135" t="s">
        <v>882</v>
      </c>
      <c r="H135" t="s">
        <v>1069</v>
      </c>
      <c r="I135" t="s">
        <v>254</v>
      </c>
      <c r="J135" t="s">
        <v>1074</v>
      </c>
      <c r="K135" s="10" t="s">
        <v>612</v>
      </c>
      <c r="L135" s="8" t="str">
        <f>mappings[field]&amp;mappings[institution]&amp;mappings[element/field]&amp;mappings[subelement/field(s)]&amp;mappings[constraints]</f>
        <v>misc_id[type]GEN28{na}i1=6</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301</v>
      </c>
      <c r="B136" t="s">
        <v>410</v>
      </c>
      <c r="C136" t="s">
        <v>1</v>
      </c>
      <c r="D136" t="s">
        <v>2</v>
      </c>
      <c r="E136" t="s">
        <v>118</v>
      </c>
      <c r="F136" s="1">
        <v>30</v>
      </c>
      <c r="G136" t="s">
        <v>882</v>
      </c>
      <c r="H136" t="s">
        <v>1056</v>
      </c>
      <c r="I136" t="s">
        <v>254</v>
      </c>
      <c r="J136" t="s">
        <v>1075</v>
      </c>
      <c r="K136" s="10" t="s">
        <v>612</v>
      </c>
      <c r="L136" s="8" t="str">
        <f>mappings[field]&amp;mappings[institution]&amp;mappings[element/field]&amp;mappings[subelement/field(s)]&amp;mappings[constraints]</f>
        <v>misc_id[type]GEN30{na}value is from $a</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301</v>
      </c>
      <c r="B137" t="s">
        <v>410</v>
      </c>
      <c r="C137" t="s">
        <v>1</v>
      </c>
      <c r="D137" t="s">
        <v>2</v>
      </c>
      <c r="E137" t="s">
        <v>118</v>
      </c>
      <c r="F137" s="1">
        <v>30</v>
      </c>
      <c r="G137" t="s">
        <v>882</v>
      </c>
      <c r="H137" t="s">
        <v>1057</v>
      </c>
      <c r="I137" t="s">
        <v>254</v>
      </c>
      <c r="J137" t="s">
        <v>1076</v>
      </c>
      <c r="K137" s="10" t="s">
        <v>612</v>
      </c>
      <c r="L137" s="8" t="str">
        <f>mappings[field]&amp;mappings[institution]&amp;mappings[element/field]&amp;mappings[subelement/field(s)]&amp;mappings[constraints]</f>
        <v>misc_id[type]GEN30{na}value is from $z</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301</v>
      </c>
      <c r="B138" t="s">
        <v>411</v>
      </c>
      <c r="C138" t="s">
        <v>1</v>
      </c>
      <c r="D138" t="s">
        <v>2</v>
      </c>
      <c r="E138" t="s">
        <v>118</v>
      </c>
      <c r="F138" s="1">
        <v>30</v>
      </c>
      <c r="G138" t="s">
        <v>430</v>
      </c>
      <c r="H138" t="s">
        <v>568</v>
      </c>
      <c r="I138" t="s">
        <v>5</v>
      </c>
      <c r="J138" t="s">
        <v>40</v>
      </c>
      <c r="K138" s="10" t="s">
        <v>612</v>
      </c>
      <c r="L138" s="8" t="str">
        <f>mappings[field]&amp;mappings[institution]&amp;mappings[element/field]&amp;mappings[subelement/field(s)]&amp;mappings[constraints]</f>
        <v>misc_id[value]GEN30aznone</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301</v>
      </c>
      <c r="B139" t="s">
        <v>409</v>
      </c>
      <c r="C139" t="s">
        <v>1</v>
      </c>
      <c r="D139" t="s">
        <v>2</v>
      </c>
      <c r="E139" t="s">
        <v>118</v>
      </c>
      <c r="F139" s="1">
        <v>74</v>
      </c>
      <c r="G139" t="s">
        <v>430</v>
      </c>
      <c r="H139" t="s">
        <v>1080</v>
      </c>
      <c r="I139" t="s">
        <v>20</v>
      </c>
      <c r="J139" t="s">
        <v>1081</v>
      </c>
      <c r="K139" s="10" t="s">
        <v>612</v>
      </c>
      <c r="L139" s="8" t="str">
        <f>mappings[field]&amp;mappings[institution]&amp;mappings[element/field]&amp;mappings[subelement/field(s)]&amp;mappings[constraints]</f>
        <v>misc_id[qual]GEN74az $a or $z =~ /\(.+\) *$/</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301</v>
      </c>
      <c r="B140" t="s">
        <v>410</v>
      </c>
      <c r="C140" t="s">
        <v>1</v>
      </c>
      <c r="D140" t="s">
        <v>2</v>
      </c>
      <c r="E140" t="s">
        <v>118</v>
      </c>
      <c r="F140" s="1">
        <v>74</v>
      </c>
      <c r="G140" t="s">
        <v>882</v>
      </c>
      <c r="H140" t="s">
        <v>1056</v>
      </c>
      <c r="I140" t="s">
        <v>254</v>
      </c>
      <c r="J140" t="s">
        <v>1077</v>
      </c>
      <c r="K140" s="10" t="s">
        <v>612</v>
      </c>
      <c r="L140" s="8" t="str">
        <f>mappings[field]&amp;mappings[institution]&amp;mappings[element/field]&amp;mappings[subelement/field(s)]&amp;mappings[constraints]</f>
        <v>misc_id[type]GEN74{na}value is from $a</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301</v>
      </c>
      <c r="B141" t="s">
        <v>410</v>
      </c>
      <c r="C141" t="s">
        <v>1</v>
      </c>
      <c r="D141" t="s">
        <v>2</v>
      </c>
      <c r="E141" t="s">
        <v>118</v>
      </c>
      <c r="F141" s="1">
        <v>74</v>
      </c>
      <c r="G141" t="s">
        <v>882</v>
      </c>
      <c r="H141" t="s">
        <v>1057</v>
      </c>
      <c r="I141" t="s">
        <v>254</v>
      </c>
      <c r="J141" t="s">
        <v>1078</v>
      </c>
      <c r="K141" s="10" t="s">
        <v>612</v>
      </c>
      <c r="L141" s="8" t="str">
        <f>mappings[field]&amp;mappings[institution]&amp;mappings[element/field]&amp;mappings[subelement/field(s)]&amp;mappings[constraints]</f>
        <v>misc_id[type]GEN74{na}value is from $z</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301</v>
      </c>
      <c r="B142" t="s">
        <v>411</v>
      </c>
      <c r="C142" t="s">
        <v>1</v>
      </c>
      <c r="D142" t="s">
        <v>2</v>
      </c>
      <c r="E142" t="s">
        <v>118</v>
      </c>
      <c r="F142" s="1">
        <v>74</v>
      </c>
      <c r="G142" t="s">
        <v>430</v>
      </c>
      <c r="H142" t="s">
        <v>568</v>
      </c>
      <c r="I142" t="s">
        <v>5</v>
      </c>
      <c r="J142" t="s">
        <v>1079</v>
      </c>
      <c r="K142" s="10" t="s">
        <v>612</v>
      </c>
      <c r="L142" s="8" t="str">
        <f>mappings[field]&amp;mappings[institution]&amp;mappings[element/field]&amp;mappings[subelement/field(s)]&amp;mappings[constraints]</f>
        <v>misc_id[value]GEN74aznone</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301</v>
      </c>
      <c r="B143" t="s">
        <v>410</v>
      </c>
      <c r="C143" t="s">
        <v>1</v>
      </c>
      <c r="D143" t="s">
        <v>2</v>
      </c>
      <c r="E143" t="s">
        <v>118</v>
      </c>
      <c r="F143" s="1">
        <v>88</v>
      </c>
      <c r="G143" t="s">
        <v>882</v>
      </c>
      <c r="H143" t="s">
        <v>1056</v>
      </c>
      <c r="I143" t="s">
        <v>254</v>
      </c>
      <c r="J143" t="s">
        <v>1082</v>
      </c>
      <c r="K143" s="10" t="s">
        <v>612</v>
      </c>
      <c r="L143" s="8" t="str">
        <f>mappings[field]&amp;mappings[institution]&amp;mappings[element/field]&amp;mappings[subelement/field(s)]&amp;mappings[constraints]</f>
        <v>misc_id[type]GEN88{na}value is from $a</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301</v>
      </c>
      <c r="B144" t="s">
        <v>410</v>
      </c>
      <c r="C144" t="s">
        <v>1</v>
      </c>
      <c r="D144" t="s">
        <v>2</v>
      </c>
      <c r="E144" t="s">
        <v>118</v>
      </c>
      <c r="F144" s="1">
        <v>88</v>
      </c>
      <c r="G144" t="s">
        <v>882</v>
      </c>
      <c r="H144" t="s">
        <v>1057</v>
      </c>
      <c r="I144" t="s">
        <v>254</v>
      </c>
      <c r="J144" t="s">
        <v>1083</v>
      </c>
      <c r="K144" s="10" t="s">
        <v>612</v>
      </c>
      <c r="L144" s="8" t="str">
        <f>mappings[field]&amp;mappings[institution]&amp;mappings[element/field]&amp;mappings[subelement/field(s)]&amp;mappings[constraints]</f>
        <v>misc_id[type]GEN88{na}value is from $z</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301</v>
      </c>
      <c r="B145" t="s">
        <v>411</v>
      </c>
      <c r="C145" t="s">
        <v>1</v>
      </c>
      <c r="D145" t="s">
        <v>2</v>
      </c>
      <c r="E145" t="s">
        <v>118</v>
      </c>
      <c r="F145" s="1">
        <v>88</v>
      </c>
      <c r="G145" t="s">
        <v>430</v>
      </c>
      <c r="H145" t="s">
        <v>568</v>
      </c>
      <c r="I145" t="s">
        <v>5</v>
      </c>
      <c r="J145" t="s">
        <v>40</v>
      </c>
      <c r="K145" s="10" t="s">
        <v>612</v>
      </c>
      <c r="L145" s="8" t="str">
        <f>mappings[field]&amp;mappings[institution]&amp;mappings[element/field]&amp;mappings[subelement/field(s)]&amp;mappings[constraints]</f>
        <v>misc_id[value]GEN88aznone</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301</v>
      </c>
      <c r="B146" t="s">
        <v>410</v>
      </c>
      <c r="C146" t="s">
        <v>1</v>
      </c>
      <c r="D146" t="s">
        <v>2</v>
      </c>
      <c r="E146" t="s">
        <v>118</v>
      </c>
      <c r="F146" s="1">
        <v>383</v>
      </c>
      <c r="G146" s="16" t="s">
        <v>1423</v>
      </c>
      <c r="H146" s="16" t="s">
        <v>1423</v>
      </c>
      <c r="I146" s="16" t="s">
        <v>1423</v>
      </c>
      <c r="J146" s="16" t="s">
        <v>1423</v>
      </c>
      <c r="K146" t="s">
        <v>1426</v>
      </c>
      <c r="L146" s="8" t="str">
        <f>mappings[field]&amp;mappings[institution]&amp;mappings[element/field]&amp;mappings[subelement/field(s)]&amp;mappings[constraints]</f>
        <v>misc_id[type]GEN383todotodo</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3</v>
      </c>
      <c r="Q146" s="8" t="s">
        <v>3</v>
      </c>
    </row>
    <row r="147" spans="1:17" x14ac:dyDescent="0.25">
      <c r="A147" t="s">
        <v>848</v>
      </c>
      <c r="B147" t="s">
        <v>848</v>
      </c>
      <c r="C147" t="s">
        <v>1</v>
      </c>
      <c r="D147" t="s">
        <v>2</v>
      </c>
      <c r="E147" t="s">
        <v>118</v>
      </c>
      <c r="F147" s="1">
        <v>254</v>
      </c>
      <c r="G147" t="s">
        <v>7</v>
      </c>
      <c r="H147" t="s">
        <v>568</v>
      </c>
      <c r="I147" t="s">
        <v>20</v>
      </c>
      <c r="J147" t="s">
        <v>6</v>
      </c>
      <c r="K147" t="s">
        <v>40</v>
      </c>
      <c r="L147" s="8" t="str">
        <f>mappings[field]&amp;mappings[institution]&amp;mappings[element/field]&amp;mappings[subelement/field(s)]&amp;mappings[constraints]</f>
        <v>musical_presentation_statementGEN254anone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212</v>
      </c>
      <c r="B148" t="s">
        <v>1245</v>
      </c>
      <c r="C148" s="16" t="s">
        <v>1</v>
      </c>
      <c r="D148" s="16" t="s">
        <v>2</v>
      </c>
      <c r="E148" s="16" t="s">
        <v>118</v>
      </c>
      <c r="F148" s="1">
        <v>100</v>
      </c>
      <c r="G148" t="s">
        <v>1252</v>
      </c>
      <c r="H148" t="s">
        <v>568</v>
      </c>
      <c r="I148" s="16" t="s">
        <v>20</v>
      </c>
      <c r="J148" t="s">
        <v>40</v>
      </c>
      <c r="K148" s="9" t="s">
        <v>1244</v>
      </c>
      <c r="L148" s="8" t="str">
        <f>mappings[field]&amp;mappings[institution]&amp;mappings[element/field]&amp;mappings[subelement/field(s)]&amp;mappings[constraints]</f>
        <v>names[name]GEN100abcdgjqunone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3</v>
      </c>
    </row>
    <row r="149" spans="1:17" x14ac:dyDescent="0.25">
      <c r="A149" t="s">
        <v>212</v>
      </c>
      <c r="B149" t="s">
        <v>1246</v>
      </c>
      <c r="C149" s="16" t="s">
        <v>1</v>
      </c>
      <c r="D149" s="16" t="s">
        <v>2</v>
      </c>
      <c r="E149" s="16" t="s">
        <v>118</v>
      </c>
      <c r="F149" s="1">
        <v>100</v>
      </c>
      <c r="G149" t="s">
        <v>221</v>
      </c>
      <c r="H149" t="s">
        <v>568</v>
      </c>
      <c r="I149" t="s">
        <v>468</v>
      </c>
      <c r="J149" t="s">
        <v>40</v>
      </c>
      <c r="K149" s="9" t="s">
        <v>1244</v>
      </c>
      <c r="L149" s="8" t="str">
        <f>mappings[field]&amp;mappings[institution]&amp;mappings[element/field]&amp;mappings[subelement/field(s)]&amp;mappings[constraints]</f>
        <v>names[rel]GEN100e4none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s="9" t="s">
        <v>1247</v>
      </c>
      <c r="C150" s="16" t="s">
        <v>1</v>
      </c>
      <c r="D150" s="16" t="s">
        <v>2</v>
      </c>
      <c r="E150" s="16" t="s">
        <v>118</v>
      </c>
      <c r="F150" s="1">
        <v>100</v>
      </c>
      <c r="G150" t="s">
        <v>882</v>
      </c>
      <c r="H150" t="s">
        <v>568</v>
      </c>
      <c r="I150" t="s">
        <v>468</v>
      </c>
      <c r="J150" t="s">
        <v>40</v>
      </c>
      <c r="K150" s="9" t="s">
        <v>1244</v>
      </c>
      <c r="L150" s="8" t="str">
        <f>mappings[field]&amp;mappings[institution]&amp;mappings[element/field]&amp;mappings[subelement/field(s)]&amp;mappings[constraints]</f>
        <v>names[type]GEN100{na}none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t="s">
        <v>1245</v>
      </c>
      <c r="C151" s="16" t="s">
        <v>1</v>
      </c>
      <c r="D151" s="16" t="s">
        <v>2</v>
      </c>
      <c r="E151" s="16" t="s">
        <v>118</v>
      </c>
      <c r="F151" s="1">
        <v>110</v>
      </c>
      <c r="G151" t="s">
        <v>1253</v>
      </c>
      <c r="H151" t="s">
        <v>568</v>
      </c>
      <c r="I151" s="16" t="s">
        <v>20</v>
      </c>
      <c r="J151" t="s">
        <v>40</v>
      </c>
      <c r="K151" s="9" t="s">
        <v>1244</v>
      </c>
      <c r="L151" s="8" t="str">
        <f>mappings[field]&amp;mappings[institution]&amp;mappings[element/field]&amp;mappings[subelement/field(s)]&amp;mappings[constraints]</f>
        <v>names[name]GEN110abcdgnunone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t="s">
        <v>1246</v>
      </c>
      <c r="C152" s="16" t="s">
        <v>1</v>
      </c>
      <c r="D152" s="16" t="s">
        <v>2</v>
      </c>
      <c r="E152" s="16" t="s">
        <v>118</v>
      </c>
      <c r="F152" s="1">
        <v>110</v>
      </c>
      <c r="G152" t="s">
        <v>221</v>
      </c>
      <c r="H152" t="s">
        <v>568</v>
      </c>
      <c r="I152" t="s">
        <v>468</v>
      </c>
      <c r="J152" t="s">
        <v>40</v>
      </c>
      <c r="K152" s="9" t="s">
        <v>1244</v>
      </c>
      <c r="L152" s="8" t="str">
        <f>mappings[field]&amp;mappings[institution]&amp;mappings[element/field]&amp;mappings[subelement/field(s)]&amp;mappings[constraints]</f>
        <v>names[rel]GEN110e4none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s="9" t="s">
        <v>1247</v>
      </c>
      <c r="C153" s="16" t="s">
        <v>1</v>
      </c>
      <c r="D153" s="16" t="s">
        <v>2</v>
      </c>
      <c r="E153" s="16" t="s">
        <v>118</v>
      </c>
      <c r="F153" s="1">
        <v>110</v>
      </c>
      <c r="G153" t="s">
        <v>882</v>
      </c>
      <c r="H153" t="s">
        <v>568</v>
      </c>
      <c r="I153" t="s">
        <v>468</v>
      </c>
      <c r="J153" t="s">
        <v>40</v>
      </c>
      <c r="K153" s="9" t="s">
        <v>1244</v>
      </c>
      <c r="L153" s="8" t="str">
        <f>mappings[field]&amp;mappings[institution]&amp;mappings[element/field]&amp;mappings[subelement/field(s)]&amp;mappings[constraints]</f>
        <v>names[type]GEN110{na}none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t="s">
        <v>1245</v>
      </c>
      <c r="C154" s="16" t="s">
        <v>1</v>
      </c>
      <c r="D154" s="16" t="s">
        <v>2</v>
      </c>
      <c r="E154" s="16" t="s">
        <v>118</v>
      </c>
      <c r="F154" s="1">
        <v>111</v>
      </c>
      <c r="G154" t="s">
        <v>1254</v>
      </c>
      <c r="H154" t="s">
        <v>568</v>
      </c>
      <c r="I154" s="16" t="s">
        <v>20</v>
      </c>
      <c r="J154" t="s">
        <v>40</v>
      </c>
      <c r="K154" s="9" t="s">
        <v>1244</v>
      </c>
      <c r="L154" s="8" t="str">
        <f>mappings[field]&amp;mappings[institution]&amp;mappings[element/field]&amp;mappings[subelement/field(s)]&amp;mappings[constraints]</f>
        <v>names[name]GEN111acdegnqunone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t="s">
        <v>1246</v>
      </c>
      <c r="C155" s="16" t="s">
        <v>1</v>
      </c>
      <c r="D155" s="16" t="s">
        <v>2</v>
      </c>
      <c r="E155" s="16" t="s">
        <v>118</v>
      </c>
      <c r="F155" s="1">
        <v>111</v>
      </c>
      <c r="G155" t="s">
        <v>222</v>
      </c>
      <c r="H155" t="s">
        <v>568</v>
      </c>
      <c r="I155" t="s">
        <v>468</v>
      </c>
      <c r="J155" t="s">
        <v>40</v>
      </c>
      <c r="K155" s="9" t="s">
        <v>1244</v>
      </c>
      <c r="L155" s="8" t="str">
        <f>mappings[field]&amp;mappings[institution]&amp;mappings[element/field]&amp;mappings[subelement/field(s)]&amp;mappings[constraints]</f>
        <v>names[rel]GEN111j4none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s="9" t="s">
        <v>1247</v>
      </c>
      <c r="C156" s="16" t="s">
        <v>1</v>
      </c>
      <c r="D156" s="16" t="s">
        <v>2</v>
      </c>
      <c r="E156" s="16" t="s">
        <v>118</v>
      </c>
      <c r="F156" s="1">
        <v>111</v>
      </c>
      <c r="G156" t="s">
        <v>882</v>
      </c>
      <c r="H156" t="s">
        <v>568</v>
      </c>
      <c r="I156" t="s">
        <v>468</v>
      </c>
      <c r="J156" t="s">
        <v>40</v>
      </c>
      <c r="K156" s="9" t="s">
        <v>1244</v>
      </c>
      <c r="L156" s="8" t="str">
        <f>mappings[field]&amp;mappings[institution]&amp;mappings[element/field]&amp;mappings[subelement/field(s)]&amp;mappings[constraints]</f>
        <v>names[type]GEN111{na}none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t="s">
        <v>1245</v>
      </c>
      <c r="C157" s="16" t="s">
        <v>1</v>
      </c>
      <c r="D157" s="16" t="s">
        <v>2</v>
      </c>
      <c r="E157" s="16" t="s">
        <v>118</v>
      </c>
      <c r="F157" s="1">
        <v>700</v>
      </c>
      <c r="G157" t="s">
        <v>1252</v>
      </c>
      <c r="H157" t="s">
        <v>1255</v>
      </c>
      <c r="I157" s="16" t="s">
        <v>20</v>
      </c>
      <c r="J157" t="s">
        <v>40</v>
      </c>
      <c r="K157" s="9" t="s">
        <v>1244</v>
      </c>
      <c r="L157" s="8" t="str">
        <f>mappings[field]&amp;mappings[institution]&amp;mappings[element/field]&amp;mappings[subelement/field(s)]&amp;mappings[constraints]</f>
        <v>names[name]GEN700abcdgjqu!($t OR $k)</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t="s">
        <v>1246</v>
      </c>
      <c r="C158" s="16" t="s">
        <v>1</v>
      </c>
      <c r="D158" s="16" t="s">
        <v>2</v>
      </c>
      <c r="E158" s="16" t="s">
        <v>118</v>
      </c>
      <c r="F158" s="1">
        <v>700</v>
      </c>
      <c r="G158" t="s">
        <v>221</v>
      </c>
      <c r="H158" t="s">
        <v>1255</v>
      </c>
      <c r="I158" t="s">
        <v>468</v>
      </c>
      <c r="J158" t="s">
        <v>40</v>
      </c>
      <c r="K158" s="9" t="s">
        <v>1244</v>
      </c>
      <c r="L158" s="8" t="str">
        <f>mappings[field]&amp;mappings[institution]&amp;mappings[element/field]&amp;mappings[subelement/field(s)]&amp;mappings[constraints]</f>
        <v>names[rel]GEN700e4!($t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s="9" t="s">
        <v>1247</v>
      </c>
      <c r="C159" s="16" t="s">
        <v>1</v>
      </c>
      <c r="D159" s="16" t="s">
        <v>2</v>
      </c>
      <c r="E159" s="16" t="s">
        <v>118</v>
      </c>
      <c r="F159" s="1">
        <v>700</v>
      </c>
      <c r="G159" t="s">
        <v>882</v>
      </c>
      <c r="H159" t="s">
        <v>1255</v>
      </c>
      <c r="I159" t="s">
        <v>468</v>
      </c>
      <c r="J159" t="s">
        <v>40</v>
      </c>
      <c r="K159" s="9" t="s">
        <v>1244</v>
      </c>
      <c r="L159" s="8" t="str">
        <f>mappings[field]&amp;mappings[institution]&amp;mappings[element/field]&amp;mappings[subelement/field(s)]&amp;mappings[constraints]</f>
        <v>names[type]GEN700{na}!($t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t="s">
        <v>1245</v>
      </c>
      <c r="C160" s="16" t="s">
        <v>1</v>
      </c>
      <c r="D160" s="16" t="s">
        <v>2</v>
      </c>
      <c r="E160" s="16" t="s">
        <v>118</v>
      </c>
      <c r="F160" s="1">
        <v>710</v>
      </c>
      <c r="G160" t="s">
        <v>1253</v>
      </c>
      <c r="H160" t="s">
        <v>1255</v>
      </c>
      <c r="I160" s="16" t="s">
        <v>20</v>
      </c>
      <c r="J160" t="s">
        <v>40</v>
      </c>
      <c r="K160" s="9" t="s">
        <v>1244</v>
      </c>
      <c r="L160" s="8" t="str">
        <f>mappings[field]&amp;mappings[institution]&amp;mappings[element/field]&amp;mappings[subelement/field(s)]&amp;mappings[constraints]</f>
        <v>names[name]GEN710abcdgnu!($t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t="s">
        <v>1246</v>
      </c>
      <c r="C161" s="16" t="s">
        <v>1</v>
      </c>
      <c r="D161" s="16" t="s">
        <v>2</v>
      </c>
      <c r="E161" s="16" t="s">
        <v>118</v>
      </c>
      <c r="F161" s="1">
        <v>710</v>
      </c>
      <c r="G161" t="s">
        <v>221</v>
      </c>
      <c r="H161" t="s">
        <v>1255</v>
      </c>
      <c r="I161" t="s">
        <v>468</v>
      </c>
      <c r="J161" t="s">
        <v>40</v>
      </c>
      <c r="K161" s="9" t="s">
        <v>1244</v>
      </c>
      <c r="L161" s="8" t="str">
        <f>mappings[field]&amp;mappings[institution]&amp;mappings[element/field]&amp;mappings[subelement/field(s)]&amp;mappings[constraints]</f>
        <v>names[rel]GEN710e4!($t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s="9" t="s">
        <v>1247</v>
      </c>
      <c r="C162" s="16" t="s">
        <v>1</v>
      </c>
      <c r="D162" s="16" t="s">
        <v>2</v>
      </c>
      <c r="E162" s="16" t="s">
        <v>118</v>
      </c>
      <c r="F162" s="1">
        <v>710</v>
      </c>
      <c r="G162" t="s">
        <v>882</v>
      </c>
      <c r="H162" t="s">
        <v>1255</v>
      </c>
      <c r="I162" t="s">
        <v>468</v>
      </c>
      <c r="J162" t="s">
        <v>40</v>
      </c>
      <c r="K162" s="9" t="s">
        <v>1244</v>
      </c>
      <c r="L162" s="8" t="str">
        <f>mappings[field]&amp;mappings[institution]&amp;mappings[element/field]&amp;mappings[subelement/field(s)]&amp;mappings[constraints]</f>
        <v>names[type]GEN710{na}!($t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t="s">
        <v>1245</v>
      </c>
      <c r="C163" s="16" t="s">
        <v>1</v>
      </c>
      <c r="D163" s="16" t="s">
        <v>2</v>
      </c>
      <c r="E163" s="16" t="s">
        <v>118</v>
      </c>
      <c r="F163" s="1">
        <v>711</v>
      </c>
      <c r="G163" t="s">
        <v>1254</v>
      </c>
      <c r="H163" t="s">
        <v>1255</v>
      </c>
      <c r="I163" s="16" t="s">
        <v>20</v>
      </c>
      <c r="J163" t="s">
        <v>40</v>
      </c>
      <c r="K163" s="9" t="s">
        <v>1244</v>
      </c>
      <c r="L163" s="8" t="str">
        <f>mappings[field]&amp;mappings[institution]&amp;mappings[element/field]&amp;mappings[subelement/field(s)]&amp;mappings[constraints]</f>
        <v>names[name]GEN711acdegnqu!($t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t="s">
        <v>1246</v>
      </c>
      <c r="C164" s="16" t="s">
        <v>1</v>
      </c>
      <c r="D164" s="16" t="s">
        <v>2</v>
      </c>
      <c r="E164" s="16" t="s">
        <v>118</v>
      </c>
      <c r="F164" s="1">
        <v>711</v>
      </c>
      <c r="G164" t="s">
        <v>222</v>
      </c>
      <c r="H164" t="s">
        <v>1255</v>
      </c>
      <c r="I164" t="s">
        <v>468</v>
      </c>
      <c r="J164" t="s">
        <v>40</v>
      </c>
      <c r="K164" s="9" t="s">
        <v>1244</v>
      </c>
      <c r="L164" s="8" t="str">
        <f>mappings[field]&amp;mappings[institution]&amp;mappings[element/field]&amp;mappings[subelement/field(s)]&amp;mappings[constraints]</f>
        <v>names[rel]GEN711j4!($t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s="9" t="s">
        <v>1247</v>
      </c>
      <c r="C165" s="16" t="s">
        <v>1</v>
      </c>
      <c r="D165" s="16" t="s">
        <v>2</v>
      </c>
      <c r="E165" s="16" t="s">
        <v>118</v>
      </c>
      <c r="F165" s="1">
        <v>711</v>
      </c>
      <c r="G165" t="s">
        <v>882</v>
      </c>
      <c r="H165" t="s">
        <v>1255</v>
      </c>
      <c r="I165" t="s">
        <v>468</v>
      </c>
      <c r="J165" t="s">
        <v>40</v>
      </c>
      <c r="K165" s="9" t="s">
        <v>1244</v>
      </c>
      <c r="L165" s="8" t="str">
        <f>mappings[field]&amp;mappings[institution]&amp;mappings[element/field]&amp;mappings[subelement/field(s)]&amp;mappings[constraints]</f>
        <v>names[type]GEN711{na}!($t OR $k)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t="s">
        <v>1245</v>
      </c>
      <c r="C166" s="16" t="s">
        <v>1</v>
      </c>
      <c r="D166" s="16" t="s">
        <v>2</v>
      </c>
      <c r="E166" s="16" t="s">
        <v>118</v>
      </c>
      <c r="F166" s="1">
        <v>720</v>
      </c>
      <c r="G166" t="s">
        <v>7</v>
      </c>
      <c r="H166" t="s">
        <v>568</v>
      </c>
      <c r="I166" s="16" t="s">
        <v>20</v>
      </c>
      <c r="J166" t="s">
        <v>40</v>
      </c>
      <c r="K166" s="9" t="s">
        <v>1244</v>
      </c>
      <c r="L166" s="8" t="str">
        <f>mappings[field]&amp;mappings[institution]&amp;mappings[element/field]&amp;mappings[subelement/field(s)]&amp;mappings[constraints]</f>
        <v>names[name]GEN720anone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212</v>
      </c>
      <c r="B167" t="s">
        <v>1246</v>
      </c>
      <c r="C167" s="16" t="s">
        <v>1</v>
      </c>
      <c r="D167" s="16" t="s">
        <v>2</v>
      </c>
      <c r="E167" s="16" t="s">
        <v>118</v>
      </c>
      <c r="F167" s="1">
        <v>720</v>
      </c>
      <c r="G167" t="s">
        <v>221</v>
      </c>
      <c r="H167" t="s">
        <v>568</v>
      </c>
      <c r="I167" t="s">
        <v>468</v>
      </c>
      <c r="J167" t="s">
        <v>40</v>
      </c>
      <c r="K167" s="9" t="s">
        <v>1244</v>
      </c>
      <c r="L167" s="8" t="str">
        <f>mappings[field]&amp;mappings[institution]&amp;mappings[element/field]&amp;mappings[subelement/field(s)]&amp;mappings[constraints]</f>
        <v>names[rel]GEN720e4none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x14ac:dyDescent="0.25">
      <c r="A168" t="s">
        <v>212</v>
      </c>
      <c r="B168" s="9" t="s">
        <v>1247</v>
      </c>
      <c r="C168" s="16" t="s">
        <v>1</v>
      </c>
      <c r="D168" s="16" t="s">
        <v>2</v>
      </c>
      <c r="E168" s="16" t="s">
        <v>118</v>
      </c>
      <c r="F168" s="1">
        <v>720</v>
      </c>
      <c r="G168" t="s">
        <v>882</v>
      </c>
      <c r="H168" t="s">
        <v>568</v>
      </c>
      <c r="I168" t="s">
        <v>468</v>
      </c>
      <c r="J168" t="s">
        <v>40</v>
      </c>
      <c r="K168" s="9" t="s">
        <v>1244</v>
      </c>
      <c r="L168" s="8" t="str">
        <f>mappings[field]&amp;mappings[institution]&amp;mappings[element/field]&amp;mappings[subelement/field(s)]&amp;mappings[constraints]</f>
        <v>names[type]GEN720{na}none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3</v>
      </c>
    </row>
    <row r="169" spans="1:17" x14ac:dyDescent="0.25">
      <c r="A169" t="s">
        <v>453</v>
      </c>
      <c r="B169" t="s">
        <v>453</v>
      </c>
      <c r="C169" t="s">
        <v>1</v>
      </c>
      <c r="D169" t="s">
        <v>2</v>
      </c>
      <c r="E169" t="s">
        <v>118</v>
      </c>
      <c r="F169" s="1">
        <v>506</v>
      </c>
      <c r="G169" t="s">
        <v>898</v>
      </c>
      <c r="H169" t="s">
        <v>568</v>
      </c>
      <c r="I169" t="s">
        <v>20</v>
      </c>
      <c r="J169" t="s">
        <v>899</v>
      </c>
      <c r="K169" t="s">
        <v>40</v>
      </c>
      <c r="L169" s="8" t="str">
        <f>mappings[field]&amp;mappings[institution]&amp;mappings[element/field]&amp;mappings[subelement/field(s)]&amp;mappings[constraints]</f>
        <v>note_access_restrictionGEN506abcdefu3none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624</v>
      </c>
      <c r="B170" t="s">
        <v>624</v>
      </c>
      <c r="C170" t="s">
        <v>1</v>
      </c>
      <c r="D170" t="s">
        <v>2</v>
      </c>
      <c r="E170" t="s">
        <v>118</v>
      </c>
      <c r="F170" s="1">
        <v>545</v>
      </c>
      <c r="G170" t="s">
        <v>622</v>
      </c>
      <c r="H170" t="s">
        <v>264</v>
      </c>
      <c r="I170" t="s">
        <v>20</v>
      </c>
      <c r="J170" t="s">
        <v>40</v>
      </c>
      <c r="K170" t="s">
        <v>40</v>
      </c>
      <c r="L170" s="8" t="str">
        <f>mappings[field]&amp;mappings[institution]&amp;mappings[element/field]&amp;mappings[subelement/field(s)]&amp;mappings[constraints]</f>
        <v>note_admin_historyGEN545abui1=1</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911</v>
      </c>
      <c r="B171" t="s">
        <v>913</v>
      </c>
      <c r="C171" t="s">
        <v>1</v>
      </c>
      <c r="D171" t="s">
        <v>2</v>
      </c>
      <c r="E171" t="s">
        <v>118</v>
      </c>
      <c r="F171" s="1">
        <v>563</v>
      </c>
      <c r="G171">
        <v>3</v>
      </c>
      <c r="H171" t="s">
        <v>568</v>
      </c>
      <c r="I171" t="s">
        <v>5</v>
      </c>
      <c r="J171" t="s">
        <v>40</v>
      </c>
      <c r="K171" t="s">
        <v>40</v>
      </c>
      <c r="L171" s="8" t="str">
        <f>mappings[field]&amp;mappings[institution]&amp;mappings[element/field]&amp;mappings[subelement/field(s)]&amp;mappings[constraints]</f>
        <v>note_binding[label]GEN5633none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911</v>
      </c>
      <c r="B172" t="s">
        <v>912</v>
      </c>
      <c r="C172" t="s">
        <v>1</v>
      </c>
      <c r="D172" t="s">
        <v>2</v>
      </c>
      <c r="E172" t="s">
        <v>118</v>
      </c>
      <c r="F172" s="1">
        <v>563</v>
      </c>
      <c r="G172" t="s">
        <v>916</v>
      </c>
      <c r="H172" t="s">
        <v>568</v>
      </c>
      <c r="I172" t="s">
        <v>20</v>
      </c>
      <c r="J172" t="s">
        <v>40</v>
      </c>
      <c r="K172" t="s">
        <v>40</v>
      </c>
      <c r="L172" s="8" t="str">
        <f>mappings[field]&amp;mappings[institution]&amp;mappings[element/field]&amp;mappings[subelement/field(s)]&amp;mappings[constraints]</f>
        <v>note_binding[value]GEN563aunone</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352</v>
      </c>
      <c r="B173" t="s">
        <v>352</v>
      </c>
      <c r="C173" t="s">
        <v>1</v>
      </c>
      <c r="D173" t="s">
        <v>2</v>
      </c>
      <c r="E173" t="s">
        <v>118</v>
      </c>
      <c r="F173" s="1">
        <v>545</v>
      </c>
      <c r="G173" t="s">
        <v>622</v>
      </c>
      <c r="H173" t="s">
        <v>623</v>
      </c>
      <c r="I173" t="s">
        <v>20</v>
      </c>
      <c r="J173" t="s">
        <v>40</v>
      </c>
      <c r="K173" t="s">
        <v>40</v>
      </c>
      <c r="L173" s="8" t="str">
        <f>mappings[field]&amp;mappings[institution]&amp;mappings[element/field]&amp;mappings[subelement/field(s)]&amp;mappings[constraints]</f>
        <v>note_biographicalGEN545abui1=~/[ 0]</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917</v>
      </c>
      <c r="B174" t="s">
        <v>917</v>
      </c>
      <c r="C174" t="s">
        <v>1</v>
      </c>
      <c r="D174" t="s">
        <v>2</v>
      </c>
      <c r="E174" t="s">
        <v>118</v>
      </c>
      <c r="F174" s="1">
        <v>562</v>
      </c>
      <c r="G174" t="s">
        <v>549</v>
      </c>
      <c r="H174" t="s">
        <v>568</v>
      </c>
      <c r="I174" t="s">
        <v>20</v>
      </c>
      <c r="J174" t="s">
        <v>640</v>
      </c>
      <c r="K174" t="s">
        <v>40</v>
      </c>
      <c r="L174" s="8" t="str">
        <f>mappings[field]&amp;mappings[institution]&amp;mappings[element/field]&amp;mappings[subelement/field(s)]&amp;mappings[constraints]</f>
        <v>note_copy_versionGEN562abcde3none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869</v>
      </c>
      <c r="B175" t="s">
        <v>869</v>
      </c>
      <c r="C175" t="s">
        <v>1</v>
      </c>
      <c r="D175" t="s">
        <v>2</v>
      </c>
      <c r="E175" t="s">
        <v>118</v>
      </c>
      <c r="F175" s="1">
        <v>514</v>
      </c>
      <c r="G175" t="s">
        <v>871</v>
      </c>
      <c r="H175" t="s">
        <v>568</v>
      </c>
      <c r="I175" t="s">
        <v>20</v>
      </c>
      <c r="J175" t="s">
        <v>955</v>
      </c>
      <c r="K175" t="s">
        <v>448</v>
      </c>
      <c r="L175" s="8" t="str">
        <f>mappings[field]&amp;mappings[institution]&amp;mappings[element/field]&amp;mappings[subelement/field(s)]&amp;mappings[constraints]</f>
        <v>note_data_qualityGEN514abcdefghijkmuznone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782</v>
      </c>
      <c r="B176" t="s">
        <v>782</v>
      </c>
      <c r="C176" t="s">
        <v>1</v>
      </c>
      <c r="D176" t="s">
        <v>2</v>
      </c>
      <c r="E176" t="s">
        <v>118</v>
      </c>
      <c r="F176" s="1">
        <v>502</v>
      </c>
      <c r="G176" t="s">
        <v>48</v>
      </c>
      <c r="H176" t="s">
        <v>568</v>
      </c>
      <c r="I176" t="s">
        <v>20</v>
      </c>
      <c r="J176" t="s">
        <v>955</v>
      </c>
      <c r="K176" t="s">
        <v>448</v>
      </c>
      <c r="L176" s="8" t="str">
        <f>mappings[field]&amp;mappings[institution]&amp;mappings[element/field]&amp;mappings[subelement/field(s)]&amp;mappings[constraints]</f>
        <v>note_dissertationGEN502abcdgnone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907</v>
      </c>
      <c r="B177" t="s">
        <v>907</v>
      </c>
      <c r="C177" t="s">
        <v>1</v>
      </c>
      <c r="D177" t="s">
        <v>2</v>
      </c>
      <c r="E177" t="s">
        <v>118</v>
      </c>
      <c r="F177" s="1">
        <v>516</v>
      </c>
      <c r="G177" t="s">
        <v>7</v>
      </c>
      <c r="H177" t="s">
        <v>568</v>
      </c>
      <c r="I177" t="s">
        <v>20</v>
      </c>
      <c r="J177" t="s">
        <v>40</v>
      </c>
      <c r="K177" t="s">
        <v>448</v>
      </c>
      <c r="L177" s="8" t="str">
        <f>mappings[field]&amp;mappings[institution]&amp;mappings[element/field]&amp;mappings[subelement/field(s)]&amp;mappings[constraints]</f>
        <v>note_file_typeGEN516anone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982</v>
      </c>
      <c r="B178" t="s">
        <v>982</v>
      </c>
      <c r="C178" t="s">
        <v>1</v>
      </c>
      <c r="D178" t="s">
        <v>2</v>
      </c>
      <c r="E178" t="s">
        <v>118</v>
      </c>
      <c r="F178" s="1">
        <v>547</v>
      </c>
      <c r="G178" t="s">
        <v>7</v>
      </c>
      <c r="H178" t="s">
        <v>568</v>
      </c>
      <c r="I178" t="s">
        <v>5</v>
      </c>
      <c r="J178" t="s">
        <v>40</v>
      </c>
      <c r="K178" t="s">
        <v>40</v>
      </c>
      <c r="L178" s="8" t="str">
        <f>mappings[field]&amp;mappings[institution]&amp;mappings[element/field]&amp;mappings[subelement/field(s)]&amp;mappings[constraints]</f>
        <v>note_former_titleGEN547anone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758</v>
      </c>
      <c r="B179" t="s">
        <v>759</v>
      </c>
      <c r="C179" t="s">
        <v>1</v>
      </c>
      <c r="D179" t="s">
        <v>2</v>
      </c>
      <c r="E179" t="s">
        <v>118</v>
      </c>
      <c r="F179" s="1">
        <v>500</v>
      </c>
      <c r="G179">
        <v>3</v>
      </c>
      <c r="H179" t="s">
        <v>768</v>
      </c>
      <c r="I179" t="s">
        <v>20</v>
      </c>
      <c r="J179" t="s">
        <v>6</v>
      </c>
      <c r="K179" t="s">
        <v>6</v>
      </c>
      <c r="L179" s="8" t="str">
        <f>mappings[field]&amp;mappings[institution]&amp;mappings[element/field]&amp;mappings[subelement/field(s)]&amp;mappings[constraints]</f>
        <v>note_general[label]GEN5003field does NOT contain $5</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758</v>
      </c>
      <c r="B180" t="s">
        <v>760</v>
      </c>
      <c r="C180" t="s">
        <v>1</v>
      </c>
      <c r="D180" t="s">
        <v>2</v>
      </c>
      <c r="E180" t="s">
        <v>118</v>
      </c>
      <c r="F180" s="1">
        <v>500</v>
      </c>
      <c r="G180" t="s">
        <v>7</v>
      </c>
      <c r="H180" t="s">
        <v>768</v>
      </c>
      <c r="I180" t="s">
        <v>20</v>
      </c>
      <c r="J180" t="s">
        <v>6</v>
      </c>
      <c r="K180" t="s">
        <v>6</v>
      </c>
      <c r="L180" s="8" t="str">
        <f>mappings[field]&amp;mappings[institution]&amp;mappings[element/field]&amp;mappings[subelement/field(s)]&amp;mappings[constraints]</f>
        <v>note_general[value]GEN500afield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758</v>
      </c>
      <c r="B181" t="s">
        <v>762</v>
      </c>
      <c r="C181" t="s">
        <v>1</v>
      </c>
      <c r="D181" t="s">
        <v>2</v>
      </c>
      <c r="E181" t="s">
        <v>118</v>
      </c>
      <c r="F181" s="1">
        <v>504</v>
      </c>
      <c r="G181" t="s">
        <v>6</v>
      </c>
      <c r="H181" t="s">
        <v>568</v>
      </c>
      <c r="I181" t="s">
        <v>254</v>
      </c>
      <c r="J181" t="s">
        <v>785</v>
      </c>
      <c r="K181" t="s">
        <v>6</v>
      </c>
      <c r="L181" s="8" t="str">
        <f>mappings[field]&amp;mappings[institution]&amp;mappings[element/field]&amp;mappings[subelement/field(s)]&amp;mappings[constraints]</f>
        <v>note_general[indexed]GEN504.none</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758</v>
      </c>
      <c r="B182" t="s">
        <v>760</v>
      </c>
      <c r="C182" t="s">
        <v>1</v>
      </c>
      <c r="D182" t="s">
        <v>2</v>
      </c>
      <c r="E182" t="s">
        <v>118</v>
      </c>
      <c r="F182" s="1">
        <v>504</v>
      </c>
      <c r="G182" t="s">
        <v>263</v>
      </c>
      <c r="H182" t="s">
        <v>568</v>
      </c>
      <c r="I182" t="s">
        <v>20</v>
      </c>
      <c r="J182" t="s">
        <v>458</v>
      </c>
      <c r="K182" t="s">
        <v>6</v>
      </c>
      <c r="L182" s="8" t="str">
        <f>mappings[field]&amp;mappings[institution]&amp;mappings[element/field]&amp;mappings[subelement/field(s)]&amp;mappings[constraints]</f>
        <v>note_general[value]GEN504abnone</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758</v>
      </c>
      <c r="B183" t="s">
        <v>762</v>
      </c>
      <c r="C183" t="s">
        <v>1</v>
      </c>
      <c r="D183" t="s">
        <v>2</v>
      </c>
      <c r="E183" t="s">
        <v>118</v>
      </c>
      <c r="F183" s="1">
        <v>518</v>
      </c>
      <c r="G183" t="s">
        <v>882</v>
      </c>
      <c r="H183" t="s">
        <v>568</v>
      </c>
      <c r="I183" t="s">
        <v>254</v>
      </c>
      <c r="J183" t="s">
        <v>893</v>
      </c>
      <c r="K183" t="s">
        <v>448</v>
      </c>
      <c r="L183" s="8" t="str">
        <f>mappings[field]&amp;mappings[institution]&amp;mappings[element/field]&amp;mappings[subelement/field(s)]&amp;mappings[constraints]</f>
        <v>note_general[indexed]GEN518{na}none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758</v>
      </c>
      <c r="B184" t="s">
        <v>759</v>
      </c>
      <c r="C184" t="s">
        <v>1</v>
      </c>
      <c r="D184" t="s">
        <v>2</v>
      </c>
      <c r="E184" t="s">
        <v>118</v>
      </c>
      <c r="F184" s="1">
        <v>518</v>
      </c>
      <c r="G184">
        <v>3</v>
      </c>
      <c r="H184" t="s">
        <v>568</v>
      </c>
      <c r="I184" t="s">
        <v>20</v>
      </c>
      <c r="J184" t="s">
        <v>40</v>
      </c>
      <c r="K184" t="s">
        <v>40</v>
      </c>
      <c r="L184" s="8" t="str">
        <f>mappings[field]&amp;mappings[institution]&amp;mappings[element/field]&amp;mappings[subelement/field(s)]&amp;mappings[constraints]</f>
        <v>note_general[label]GEN5183none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758</v>
      </c>
      <c r="B185" t="s">
        <v>760</v>
      </c>
      <c r="C185" t="s">
        <v>1</v>
      </c>
      <c r="D185" t="s">
        <v>2</v>
      </c>
      <c r="E185" t="s">
        <v>118</v>
      </c>
      <c r="F185" s="1">
        <v>518</v>
      </c>
      <c r="G185" t="s">
        <v>942</v>
      </c>
      <c r="H185" t="s">
        <v>568</v>
      </c>
      <c r="I185" t="s">
        <v>20</v>
      </c>
      <c r="J185" t="s">
        <v>40</v>
      </c>
      <c r="K185" t="s">
        <v>40</v>
      </c>
      <c r="L185" s="8" t="str">
        <f>mappings[field]&amp;mappings[institution]&amp;mappings[element/field]&amp;mappings[subelement/field(s)]&amp;mappings[constraints]</f>
        <v>note_general[value]GEN518adopnone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758</v>
      </c>
      <c r="B186" t="s">
        <v>762</v>
      </c>
      <c r="C186" t="s">
        <v>1</v>
      </c>
      <c r="D186" t="s">
        <v>2</v>
      </c>
      <c r="E186" t="s">
        <v>118</v>
      </c>
      <c r="F186" s="1">
        <v>521</v>
      </c>
      <c r="G186" t="s">
        <v>882</v>
      </c>
      <c r="H186" t="s">
        <v>568</v>
      </c>
      <c r="I186" t="s">
        <v>254</v>
      </c>
      <c r="J186" t="s">
        <v>893</v>
      </c>
      <c r="K186" t="s">
        <v>40</v>
      </c>
      <c r="L186" s="8" t="str">
        <f>mappings[field]&amp;mappings[institution]&amp;mappings[element/field]&amp;mappings[subelement/field(s)]&amp;mappings[constraints]</f>
        <v>note_general[indexed]GEN521{na}none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758</v>
      </c>
      <c r="B187" t="s">
        <v>759</v>
      </c>
      <c r="C187" t="s">
        <v>1</v>
      </c>
      <c r="D187" t="s">
        <v>2</v>
      </c>
      <c r="E187" t="s">
        <v>118</v>
      </c>
      <c r="F187" s="1">
        <v>521</v>
      </c>
      <c r="G187">
        <v>3</v>
      </c>
      <c r="H187" t="s">
        <v>568</v>
      </c>
      <c r="I187" t="s">
        <v>285</v>
      </c>
      <c r="J187" t="s">
        <v>902</v>
      </c>
      <c r="K187" t="s">
        <v>448</v>
      </c>
      <c r="L187" s="8" t="str">
        <f>mappings[field]&amp;mappings[institution]&amp;mappings[element/field]&amp;mappings[subelement/field(s)]&amp;mappings[constraints]</f>
        <v>note_general[label]GEN5213none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758</v>
      </c>
      <c r="B188" t="s">
        <v>759</v>
      </c>
      <c r="C188" t="s">
        <v>1</v>
      </c>
      <c r="D188" t="s">
        <v>2</v>
      </c>
      <c r="E188" t="s">
        <v>118</v>
      </c>
      <c r="F188" s="1">
        <v>521</v>
      </c>
      <c r="G188" t="s">
        <v>882</v>
      </c>
      <c r="H188" t="s">
        <v>900</v>
      </c>
      <c r="I188" t="s">
        <v>285</v>
      </c>
      <c r="J188" t="s">
        <v>901</v>
      </c>
      <c r="K188" t="s">
        <v>448</v>
      </c>
      <c r="L188" s="8" t="str">
        <f>mappings[field]&amp;mappings[institution]&amp;mappings[element/field]&amp;mappings[subelement/field(s)]&amp;mappings[constraints]</f>
        <v>note_general[label]GEN521{na}$3 NOT present</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758</v>
      </c>
      <c r="B189" t="s">
        <v>760</v>
      </c>
      <c r="C189" t="s">
        <v>1</v>
      </c>
      <c r="D189" t="s">
        <v>2</v>
      </c>
      <c r="E189" t="s">
        <v>118</v>
      </c>
      <c r="F189" s="1">
        <v>521</v>
      </c>
      <c r="G189" t="s">
        <v>263</v>
      </c>
      <c r="H189" t="s">
        <v>568</v>
      </c>
      <c r="I189" t="s">
        <v>285</v>
      </c>
      <c r="J189" t="s">
        <v>903</v>
      </c>
      <c r="K189" t="s">
        <v>448</v>
      </c>
      <c r="L189" s="8" t="str">
        <f>mappings[field]&amp;mappings[institution]&amp;mappings[element/field]&amp;mappings[subelement/field(s)]&amp;mappings[constraints]</f>
        <v>note_general[value]GEN521abnone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758</v>
      </c>
      <c r="B190" t="s">
        <v>759</v>
      </c>
      <c r="C190" t="s">
        <v>1</v>
      </c>
      <c r="D190" t="s">
        <v>2</v>
      </c>
      <c r="E190" t="s">
        <v>118</v>
      </c>
      <c r="F190" s="1">
        <v>522</v>
      </c>
      <c r="G190" t="s">
        <v>882</v>
      </c>
      <c r="H190" t="s">
        <v>883</v>
      </c>
      <c r="I190" t="s">
        <v>254</v>
      </c>
      <c r="J190" t="s">
        <v>904</v>
      </c>
      <c r="K190" t="s">
        <v>40</v>
      </c>
      <c r="L190" s="8" t="str">
        <f>mappings[field]&amp;mappings[institution]&amp;mappings[element/field]&amp;mappings[subelement/field(s)]&amp;mappings[constraints]</f>
        <v>note_general[label]GEN522{na}i1=blank</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758</v>
      </c>
      <c r="B191" t="s">
        <v>759</v>
      </c>
      <c r="C191" t="s">
        <v>1</v>
      </c>
      <c r="D191" t="s">
        <v>2</v>
      </c>
      <c r="E191" t="s">
        <v>118</v>
      </c>
      <c r="F191" s="1">
        <v>522</v>
      </c>
      <c r="G191" t="s">
        <v>882</v>
      </c>
      <c r="H191" t="s">
        <v>905</v>
      </c>
      <c r="I191" t="s">
        <v>884</v>
      </c>
      <c r="J191" t="s">
        <v>40</v>
      </c>
      <c r="K191" t="s">
        <v>40</v>
      </c>
      <c r="L191" s="8" t="str">
        <f>mappings[field]&amp;mappings[institution]&amp;mappings[element/field]&amp;mappings[subelement/field(s)]&amp;mappings[constraints]</f>
        <v>note_general[label]GEN522{na}i1=8</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758</v>
      </c>
      <c r="B192" t="s">
        <v>760</v>
      </c>
      <c r="C192" t="s">
        <v>1</v>
      </c>
      <c r="D192" t="s">
        <v>2</v>
      </c>
      <c r="E192" t="s">
        <v>118</v>
      </c>
      <c r="F192" s="1">
        <v>522</v>
      </c>
      <c r="G192" t="s">
        <v>7</v>
      </c>
      <c r="H192" t="s">
        <v>568</v>
      </c>
      <c r="I192" t="s">
        <v>20</v>
      </c>
      <c r="J192" t="s">
        <v>40</v>
      </c>
      <c r="K192" t="s">
        <v>40</v>
      </c>
      <c r="L192" s="8" t="str">
        <f>mappings[field]&amp;mappings[institution]&amp;mappings[element/field]&amp;mappings[subelement/field(s)]&amp;mappings[constraints]</f>
        <v>note_general[value]GEN522anone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758</v>
      </c>
      <c r="B193" t="s">
        <v>761</v>
      </c>
      <c r="C193" t="s">
        <v>1</v>
      </c>
      <c r="D193" t="s">
        <v>2</v>
      </c>
      <c r="E193" t="s">
        <v>118</v>
      </c>
      <c r="F193" s="1">
        <v>526</v>
      </c>
      <c r="G193" t="s">
        <v>7</v>
      </c>
      <c r="H193" t="s">
        <v>568</v>
      </c>
      <c r="I193" t="s">
        <v>20</v>
      </c>
      <c r="J193" t="s">
        <v>40</v>
      </c>
      <c r="K193" t="s">
        <v>448</v>
      </c>
      <c r="L193" s="8" t="str">
        <f>mappings[field]&amp;mappings[institution]&amp;mappings[element/field]&amp;mappings[subelement/field(s)]&amp;mappings[constraints]</f>
        <v>note_general[indexed_value]GEN526anone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758</v>
      </c>
      <c r="B194" t="s">
        <v>759</v>
      </c>
      <c r="C194" t="s">
        <v>1</v>
      </c>
      <c r="D194" t="s">
        <v>2</v>
      </c>
      <c r="E194" t="s">
        <v>118</v>
      </c>
      <c r="F194" s="1">
        <v>526</v>
      </c>
      <c r="G194" t="s">
        <v>882</v>
      </c>
      <c r="H194" t="s">
        <v>945</v>
      </c>
      <c r="I194" t="s">
        <v>254</v>
      </c>
      <c r="J194" t="s">
        <v>943</v>
      </c>
      <c r="K194" t="s">
        <v>448</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758</v>
      </c>
      <c r="B195" t="s">
        <v>759</v>
      </c>
      <c r="C195" t="s">
        <v>1</v>
      </c>
      <c r="D195" t="s">
        <v>2</v>
      </c>
      <c r="E195" t="s">
        <v>118</v>
      </c>
      <c r="F195" s="1">
        <v>526</v>
      </c>
      <c r="G195" t="s">
        <v>882</v>
      </c>
      <c r="H195" t="s">
        <v>944</v>
      </c>
      <c r="I195" t="s">
        <v>884</v>
      </c>
      <c r="J195" t="s">
        <v>943</v>
      </c>
      <c r="K195" t="s">
        <v>448</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758</v>
      </c>
      <c r="B196" t="s">
        <v>759</v>
      </c>
      <c r="C196" t="s">
        <v>1</v>
      </c>
      <c r="D196" t="s">
        <v>2</v>
      </c>
      <c r="E196" t="s">
        <v>118</v>
      </c>
      <c r="F196" s="1">
        <v>526</v>
      </c>
      <c r="G196" t="s">
        <v>882</v>
      </c>
      <c r="H196" t="s">
        <v>946</v>
      </c>
      <c r="I196" t="s">
        <v>20</v>
      </c>
      <c r="J196" t="s">
        <v>947</v>
      </c>
      <c r="K196" t="s">
        <v>448</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758</v>
      </c>
      <c r="B197" t="s">
        <v>759</v>
      </c>
      <c r="C197" t="s">
        <v>1</v>
      </c>
      <c r="D197" t="s">
        <v>2</v>
      </c>
      <c r="E197" t="s">
        <v>118</v>
      </c>
      <c r="F197" s="1">
        <v>526</v>
      </c>
      <c r="G197" t="s">
        <v>882</v>
      </c>
      <c r="H197" t="s">
        <v>948</v>
      </c>
      <c r="I197" t="s">
        <v>20</v>
      </c>
      <c r="J197" t="s">
        <v>949</v>
      </c>
      <c r="K197" t="s">
        <v>448</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758</v>
      </c>
      <c r="B198" t="s">
        <v>760</v>
      </c>
      <c r="C198" t="s">
        <v>1</v>
      </c>
      <c r="D198" t="s">
        <v>2</v>
      </c>
      <c r="E198" t="s">
        <v>118</v>
      </c>
      <c r="F198" s="1">
        <v>526</v>
      </c>
      <c r="G198" t="s">
        <v>950</v>
      </c>
      <c r="H198" t="s">
        <v>568</v>
      </c>
      <c r="I198" t="s">
        <v>285</v>
      </c>
      <c r="J198" t="s">
        <v>955</v>
      </c>
      <c r="K198" t="s">
        <v>448</v>
      </c>
      <c r="L198" s="8" t="str">
        <f>mappings[field]&amp;mappings[institution]&amp;mappings[element/field]&amp;mappings[subelement/field(s)]&amp;mappings[constraints]</f>
        <v>note_general[value]GEN526abcdznone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758</v>
      </c>
      <c r="B199" t="s">
        <v>759</v>
      </c>
      <c r="C199" t="s">
        <v>1</v>
      </c>
      <c r="D199" t="s">
        <v>2</v>
      </c>
      <c r="E199" t="s">
        <v>118</v>
      </c>
      <c r="F199" s="1">
        <v>536</v>
      </c>
      <c r="G199" t="s">
        <v>882</v>
      </c>
      <c r="H199" t="s">
        <v>568</v>
      </c>
      <c r="I199" t="s">
        <v>254</v>
      </c>
      <c r="J199" t="s">
        <v>919</v>
      </c>
      <c r="K199" t="s">
        <v>448</v>
      </c>
      <c r="L199" s="8" t="str">
        <f>mappings[field]&amp;mappings[institution]&amp;mappings[element/field]&amp;mappings[subelement/field(s)]&amp;mappings[constraints]</f>
        <v>note_general[label]GEN536{na}none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758</v>
      </c>
      <c r="B200" t="s">
        <v>760</v>
      </c>
      <c r="C200" t="s">
        <v>1</v>
      </c>
      <c r="D200" t="s">
        <v>2</v>
      </c>
      <c r="E200" t="s">
        <v>118</v>
      </c>
      <c r="F200" s="1">
        <v>536</v>
      </c>
      <c r="G200" t="s">
        <v>920</v>
      </c>
      <c r="H200" t="s">
        <v>568</v>
      </c>
      <c r="I200" t="s">
        <v>20</v>
      </c>
      <c r="J200" t="s">
        <v>40</v>
      </c>
      <c r="K200" t="s">
        <v>448</v>
      </c>
      <c r="L200" s="8" t="str">
        <f>mappings[field]&amp;mappings[institution]&amp;mappings[element/field]&amp;mappings[subelement/field(s)]&amp;mappings[constraints]</f>
        <v>note_general[value]GEN536abcdefghnone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758</v>
      </c>
      <c r="B201" t="s">
        <v>759</v>
      </c>
      <c r="C201" t="s">
        <v>1</v>
      </c>
      <c r="D201" t="s">
        <v>2</v>
      </c>
      <c r="E201" t="s">
        <v>118</v>
      </c>
      <c r="F201" s="1">
        <v>546</v>
      </c>
      <c r="G201">
        <v>3</v>
      </c>
      <c r="H201" t="s">
        <v>568</v>
      </c>
      <c r="I201" t="s">
        <v>20</v>
      </c>
      <c r="J201" t="s">
        <v>40</v>
      </c>
      <c r="K201" t="s">
        <v>40</v>
      </c>
      <c r="L201" s="8" t="str">
        <f>mappings[field]&amp;mappings[institution]&amp;mappings[element/field]&amp;mappings[subelement/field(s)]&amp;mappings[constraints]</f>
        <v>note_general[label]GEN5463none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758</v>
      </c>
      <c r="B202" t="s">
        <v>760</v>
      </c>
      <c r="C202" t="s">
        <v>1</v>
      </c>
      <c r="D202" t="s">
        <v>2</v>
      </c>
      <c r="E202" t="s">
        <v>118</v>
      </c>
      <c r="F202" s="1">
        <v>546</v>
      </c>
      <c r="G202" t="s">
        <v>263</v>
      </c>
      <c r="H202" t="s">
        <v>568</v>
      </c>
      <c r="I202" t="s">
        <v>20</v>
      </c>
      <c r="J202" t="s">
        <v>40</v>
      </c>
      <c r="K202" t="s">
        <v>40</v>
      </c>
      <c r="L202" s="8" t="str">
        <f>mappings[field]&amp;mappings[institution]&amp;mappings[element/field]&amp;mappings[subelement/field(s)]&amp;mappings[constraints]</f>
        <v>note_general[value]GEN546abnone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758</v>
      </c>
      <c r="B203" t="s">
        <v>762</v>
      </c>
      <c r="C203" t="s">
        <v>1</v>
      </c>
      <c r="D203" t="s">
        <v>2</v>
      </c>
      <c r="E203" t="s">
        <v>118</v>
      </c>
      <c r="F203" s="1">
        <v>556</v>
      </c>
      <c r="G203" t="s">
        <v>882</v>
      </c>
      <c r="H203" t="s">
        <v>568</v>
      </c>
      <c r="I203" t="s">
        <v>254</v>
      </c>
      <c r="J203" t="s">
        <v>893</v>
      </c>
      <c r="K203" t="s">
        <v>448</v>
      </c>
      <c r="L203" s="8" t="str">
        <f>mappings[field]&amp;mappings[institution]&amp;mappings[element/field]&amp;mappings[subelement/field(s)]&amp;mappings[constraints]</f>
        <v>note_general[indexed]GEN556{na}none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758</v>
      </c>
      <c r="B204" t="s">
        <v>759</v>
      </c>
      <c r="C204" t="s">
        <v>1</v>
      </c>
      <c r="D204" t="s">
        <v>2</v>
      </c>
      <c r="E204" t="s">
        <v>118</v>
      </c>
      <c r="F204" s="1">
        <v>556</v>
      </c>
      <c r="G204" t="s">
        <v>882</v>
      </c>
      <c r="H204" t="s">
        <v>883</v>
      </c>
      <c r="I204" t="s">
        <v>254</v>
      </c>
      <c r="J204" t="s">
        <v>910</v>
      </c>
      <c r="K204" t="s">
        <v>448</v>
      </c>
      <c r="L204" s="8" t="str">
        <f>mappings[field]&amp;mappings[institution]&amp;mappings[element/field]&amp;mappings[subelement/field(s)]&amp;mappings[constraints]</f>
        <v>note_general[label]GEN556{na}i1=blank</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758</v>
      </c>
      <c r="B205" t="s">
        <v>760</v>
      </c>
      <c r="C205" t="s">
        <v>1</v>
      </c>
      <c r="D205" t="s">
        <v>2</v>
      </c>
      <c r="E205" t="s">
        <v>118</v>
      </c>
      <c r="F205" s="1">
        <v>556</v>
      </c>
      <c r="G205" t="s">
        <v>7</v>
      </c>
      <c r="H205" t="s">
        <v>568</v>
      </c>
      <c r="I205" t="s">
        <v>20</v>
      </c>
      <c r="L205" s="8" t="str">
        <f>mappings[field]&amp;mappings[institution]&amp;mappings[element/field]&amp;mappings[subelement/field(s)]&amp;mappings[constraints]</f>
        <v>note_general[value]GEN556anone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758</v>
      </c>
      <c r="B206" t="s">
        <v>759</v>
      </c>
      <c r="C206" t="s">
        <v>1</v>
      </c>
      <c r="D206" t="s">
        <v>2</v>
      </c>
      <c r="E206" t="s">
        <v>118</v>
      </c>
      <c r="F206" s="1">
        <v>585</v>
      </c>
      <c r="G206">
        <v>3</v>
      </c>
      <c r="H206" t="s">
        <v>568</v>
      </c>
      <c r="I206" t="s">
        <v>20</v>
      </c>
      <c r="J206" t="s">
        <v>40</v>
      </c>
      <c r="K206" t="s">
        <v>40</v>
      </c>
      <c r="L206" s="8" t="str">
        <f>mappings[field]&amp;mappings[institution]&amp;mappings[element/field]&amp;mappings[subelement/field(s)]&amp;mappings[constraints]</f>
        <v>note_general[label]GEN5853none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758</v>
      </c>
      <c r="B207" t="s">
        <v>760</v>
      </c>
      <c r="C207" t="s">
        <v>1</v>
      </c>
      <c r="D207" t="s">
        <v>2</v>
      </c>
      <c r="E207" t="s">
        <v>118</v>
      </c>
      <c r="F207" s="1">
        <v>585</v>
      </c>
      <c r="G207" t="s">
        <v>7</v>
      </c>
      <c r="H207" t="s">
        <v>568</v>
      </c>
      <c r="I207" t="s">
        <v>20</v>
      </c>
      <c r="J207" t="s">
        <v>40</v>
      </c>
      <c r="K207" t="s">
        <v>40</v>
      </c>
      <c r="L207" s="8" t="str">
        <f>mappings[field]&amp;mappings[institution]&amp;mappings[element/field]&amp;mappings[subelement/field(s)]&amp;mappings[constraints]</f>
        <v>note_general[value]GEN585anone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758</v>
      </c>
      <c r="B208" t="s">
        <v>759</v>
      </c>
      <c r="C208" t="s">
        <v>1</v>
      </c>
      <c r="D208" t="s">
        <v>2</v>
      </c>
      <c r="E208" t="s">
        <v>118</v>
      </c>
      <c r="F208" s="1">
        <v>586</v>
      </c>
      <c r="G208">
        <v>3</v>
      </c>
      <c r="H208" t="s">
        <v>568</v>
      </c>
      <c r="I208" t="s">
        <v>20</v>
      </c>
      <c r="J208" t="s">
        <v>40</v>
      </c>
      <c r="K208" t="s">
        <v>40</v>
      </c>
      <c r="L208" s="8" t="str">
        <f>mappings[field]&amp;mappings[institution]&amp;mappings[element/field]&amp;mappings[subelement/field(s)]&amp;mappings[constraints]</f>
        <v>note_general[label]GEN5863none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758</v>
      </c>
      <c r="B209" t="s">
        <v>760</v>
      </c>
      <c r="C209" t="s">
        <v>1</v>
      </c>
      <c r="D209" t="s">
        <v>2</v>
      </c>
      <c r="E209" t="s">
        <v>118</v>
      </c>
      <c r="F209" s="1">
        <v>586</v>
      </c>
      <c r="G209" t="s">
        <v>7</v>
      </c>
      <c r="H209" t="s">
        <v>568</v>
      </c>
      <c r="I209" t="s">
        <v>20</v>
      </c>
      <c r="J209" t="s">
        <v>40</v>
      </c>
      <c r="K209" t="s">
        <v>40</v>
      </c>
      <c r="L209" s="8" t="str">
        <f>mappings[field]&amp;mappings[institution]&amp;mappings[element/field]&amp;mappings[subelement/field(s)]&amp;mappings[constraints]</f>
        <v>note_general[value]GEN586anone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437</v>
      </c>
      <c r="B210" t="s">
        <v>437</v>
      </c>
      <c r="C210" t="s">
        <v>1</v>
      </c>
      <c r="D210" t="s">
        <v>2</v>
      </c>
      <c r="E210" t="s">
        <v>118</v>
      </c>
      <c r="F210" s="1">
        <v>550</v>
      </c>
      <c r="G210" t="s">
        <v>7</v>
      </c>
      <c r="H210" t="s">
        <v>568</v>
      </c>
      <c r="I210" t="s">
        <v>20</v>
      </c>
      <c r="J210" t="s">
        <v>40</v>
      </c>
      <c r="K210" t="s">
        <v>40</v>
      </c>
      <c r="L210" s="8" t="str">
        <f>mappings[field]&amp;mappings[institution]&amp;mappings[element/field]&amp;mappings[subelement/field(s)]&amp;mappings[constraints]</f>
        <v>note_issuanceGEN550anone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810</v>
      </c>
      <c r="B211" t="s">
        <v>769</v>
      </c>
      <c r="C211" t="s">
        <v>1</v>
      </c>
      <c r="D211" t="s">
        <v>2</v>
      </c>
      <c r="E211" t="s">
        <v>118</v>
      </c>
      <c r="F211" s="1">
        <v>500</v>
      </c>
      <c r="G211">
        <v>3</v>
      </c>
      <c r="H211" t="s">
        <v>771</v>
      </c>
      <c r="I211" t="s">
        <v>20</v>
      </c>
      <c r="J211" t="s">
        <v>6</v>
      </c>
      <c r="K211" t="s">
        <v>6</v>
      </c>
      <c r="L211" s="8" t="str">
        <f>mappings[field]&amp;mappings[institution]&amp;mappings[element/field]&amp;mappings[subelement/field(s)]&amp;mappings[constraints]</f>
        <v>note_local[label]GEN5003field contains whitelisted $5 value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810</v>
      </c>
      <c r="B212" t="s">
        <v>770</v>
      </c>
      <c r="C212" t="s">
        <v>1</v>
      </c>
      <c r="D212" t="s">
        <v>2</v>
      </c>
      <c r="E212" t="s">
        <v>118</v>
      </c>
      <c r="F212" s="1">
        <v>500</v>
      </c>
      <c r="G212" t="s">
        <v>7</v>
      </c>
      <c r="H212" t="s">
        <v>771</v>
      </c>
      <c r="I212" t="s">
        <v>20</v>
      </c>
      <c r="J212" t="s">
        <v>6</v>
      </c>
      <c r="K212" t="s">
        <v>6</v>
      </c>
      <c r="L212" s="8" t="str">
        <f>mappings[field]&amp;mappings[institution]&amp;mappings[element/field]&amp;mappings[subelement/field(s)]&amp;mappings[constraints]</f>
        <v>note_local[value]GEN500afield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810</v>
      </c>
      <c r="B213" t="s">
        <v>772</v>
      </c>
      <c r="C213" t="s">
        <v>1</v>
      </c>
      <c r="D213" t="s">
        <v>2</v>
      </c>
      <c r="E213" t="s">
        <v>53</v>
      </c>
      <c r="F213" s="1">
        <v>541</v>
      </c>
      <c r="G213" t="s">
        <v>7</v>
      </c>
      <c r="H213" t="s">
        <v>568</v>
      </c>
      <c r="I213" t="s">
        <v>5</v>
      </c>
      <c r="J213" t="s">
        <v>6</v>
      </c>
      <c r="K213" t="s">
        <v>6</v>
      </c>
      <c r="L213" s="8" t="str">
        <f>mappings[field]&amp;mappings[institution]&amp;mappings[element/field]&amp;mappings[subelement/field(s)]&amp;mappings[constraints]</f>
        <v>note_local[indexed_value]UNC541anone</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810</v>
      </c>
      <c r="B214" t="s">
        <v>769</v>
      </c>
      <c r="C214" t="s">
        <v>1</v>
      </c>
      <c r="D214" t="s">
        <v>2</v>
      </c>
      <c r="E214" t="s">
        <v>53</v>
      </c>
      <c r="F214" s="1">
        <v>541</v>
      </c>
      <c r="G214" t="s">
        <v>6</v>
      </c>
      <c r="H214" t="s">
        <v>568</v>
      </c>
      <c r="I214" t="s">
        <v>254</v>
      </c>
      <c r="J214" t="s">
        <v>773</v>
      </c>
      <c r="K214" t="s">
        <v>6</v>
      </c>
      <c r="L214" s="8" t="str">
        <f>mappings[field]&amp;mappings[institution]&amp;mappings[element/field]&amp;mappings[subelement/field(s)]&amp;mappings[constraints]</f>
        <v>note_local[label]UNC541.none</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810</v>
      </c>
      <c r="B215" t="s">
        <v>770</v>
      </c>
      <c r="C215" t="s">
        <v>1</v>
      </c>
      <c r="D215" t="s">
        <v>2</v>
      </c>
      <c r="E215" t="s">
        <v>53</v>
      </c>
      <c r="F215" s="1">
        <v>541</v>
      </c>
      <c r="G215" t="s">
        <v>450</v>
      </c>
      <c r="H215" t="s">
        <v>568</v>
      </c>
      <c r="I215" t="s">
        <v>20</v>
      </c>
      <c r="J215" t="s">
        <v>451</v>
      </c>
      <c r="K215" t="s">
        <v>6</v>
      </c>
      <c r="L215" s="8" t="str">
        <f>mappings[field]&amp;mappings[institution]&amp;mappings[element/field]&amp;mappings[subelement/field(s)]&amp;mappings[constraints]</f>
        <v>note_local[value]UNC541abcdefhno3none</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810</v>
      </c>
      <c r="B216" t="s">
        <v>769</v>
      </c>
      <c r="C216" t="s">
        <v>1</v>
      </c>
      <c r="D216" t="s">
        <v>2</v>
      </c>
      <c r="E216" t="s">
        <v>118</v>
      </c>
      <c r="F216" s="1">
        <v>561</v>
      </c>
      <c r="G216">
        <v>3</v>
      </c>
      <c r="H216" t="s">
        <v>777</v>
      </c>
      <c r="I216" t="s">
        <v>20</v>
      </c>
      <c r="J216" t="s">
        <v>775</v>
      </c>
      <c r="K216" t="s">
        <v>6</v>
      </c>
      <c r="L216" s="8" t="str">
        <f>mappings[field]&amp;mappings[institution]&amp;mappings[element/field]&amp;mappings[subelement/field(s)]&amp;mappings[constraints]</f>
        <v>note_local[label]GEN5613ind1 != 0 and $3 present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810</v>
      </c>
      <c r="B217" t="s">
        <v>769</v>
      </c>
      <c r="C217" t="s">
        <v>1</v>
      </c>
      <c r="D217" t="s">
        <v>2</v>
      </c>
      <c r="E217" t="s">
        <v>118</v>
      </c>
      <c r="F217" s="1">
        <v>561</v>
      </c>
      <c r="G217" t="s">
        <v>6</v>
      </c>
      <c r="H217" t="s">
        <v>776</v>
      </c>
      <c r="I217" t="s">
        <v>254</v>
      </c>
      <c r="J217" t="s">
        <v>774</v>
      </c>
      <c r="L217" s="8" t="str">
        <f>mappings[field]&amp;mappings[institution]&amp;mappings[element/field]&amp;mappings[subelement/field(s)]&amp;mappings[constraints]</f>
        <v>note_local[label]GEN561.ind1 != 0 and $3 NOT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810</v>
      </c>
      <c r="B218" t="s">
        <v>770</v>
      </c>
      <c r="C218" t="s">
        <v>1</v>
      </c>
      <c r="D218" t="s">
        <v>2</v>
      </c>
      <c r="E218" t="s">
        <v>118</v>
      </c>
      <c r="F218" s="1">
        <v>561</v>
      </c>
      <c r="G218" t="s">
        <v>7</v>
      </c>
      <c r="H218" t="s">
        <v>452</v>
      </c>
      <c r="I218" t="s">
        <v>20</v>
      </c>
      <c r="J218" t="s">
        <v>6</v>
      </c>
      <c r="K218" t="s">
        <v>6</v>
      </c>
      <c r="L218" s="8" t="str">
        <f>mappings[field]&amp;mappings[institution]&amp;mappings[element/field]&amp;mappings[subelement/field(s)]&amp;mappings[constraints]</f>
        <v>note_local[value]GEN561aind1 != 0</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810</v>
      </c>
      <c r="B219" t="s">
        <v>770</v>
      </c>
      <c r="C219" t="s">
        <v>1</v>
      </c>
      <c r="D219" t="s">
        <v>2</v>
      </c>
      <c r="E219" t="s">
        <v>118</v>
      </c>
      <c r="F219" s="1">
        <v>590</v>
      </c>
      <c r="G219" t="s">
        <v>7</v>
      </c>
      <c r="H219" t="s">
        <v>568</v>
      </c>
      <c r="I219" t="s">
        <v>20</v>
      </c>
      <c r="J219" t="s">
        <v>6</v>
      </c>
      <c r="K219" t="s">
        <v>6</v>
      </c>
      <c r="L219" s="8" t="str">
        <f>mappings[field]&amp;mappings[institution]&amp;mappings[element/field]&amp;mappings[subelement/field(s)]&amp;mappings[constraints]</f>
        <v>note_local[value]GEN590anone</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x14ac:dyDescent="0.25">
      <c r="A220" t="s">
        <v>974</v>
      </c>
      <c r="B220" t="s">
        <v>974</v>
      </c>
      <c r="C220" t="s">
        <v>1</v>
      </c>
      <c r="D220" t="s">
        <v>2</v>
      </c>
      <c r="E220" t="s">
        <v>118</v>
      </c>
      <c r="F220" s="1">
        <v>567</v>
      </c>
      <c r="G220" t="s">
        <v>7</v>
      </c>
      <c r="H220" t="s">
        <v>568</v>
      </c>
      <c r="I220" t="s">
        <v>20</v>
      </c>
      <c r="J220" t="s">
        <v>40</v>
      </c>
      <c r="K220" t="s">
        <v>40</v>
      </c>
      <c r="L220" s="8" t="str">
        <f>mappings[field]&amp;mappings[institution]&amp;mappings[element/field]&amp;mappings[subelement/field(s)]&amp;mappings[constraints]</f>
        <v>note_methodologyGEN567anone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872</v>
      </c>
      <c r="B221" t="s">
        <v>872</v>
      </c>
      <c r="C221" t="s">
        <v>1</v>
      </c>
      <c r="D221" t="s">
        <v>2</v>
      </c>
      <c r="E221" t="s">
        <v>118</v>
      </c>
      <c r="F221" s="1">
        <v>515</v>
      </c>
      <c r="G221" t="s">
        <v>7</v>
      </c>
      <c r="H221" t="s">
        <v>568</v>
      </c>
      <c r="I221" t="s">
        <v>20</v>
      </c>
      <c r="J221" t="s">
        <v>40</v>
      </c>
      <c r="K221" t="s">
        <v>40</v>
      </c>
      <c r="L221" s="8" t="str">
        <f>mappings[field]&amp;mappings[institution]&amp;mappings[element/field]&amp;mappings[subelement/field(s)]&amp;mappings[constraints]</f>
        <v>note_numberingGEN515anone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837</v>
      </c>
      <c r="B222" t="s">
        <v>837</v>
      </c>
      <c r="C222" t="s">
        <v>1</v>
      </c>
      <c r="D222" t="s">
        <v>2</v>
      </c>
      <c r="E222" t="s">
        <v>118</v>
      </c>
      <c r="F222" s="1">
        <v>351</v>
      </c>
      <c r="G222" t="s">
        <v>487</v>
      </c>
      <c r="H222" t="s">
        <v>568</v>
      </c>
      <c r="I222" t="s">
        <v>20</v>
      </c>
      <c r="J222" t="s">
        <v>843</v>
      </c>
      <c r="K222" t="s">
        <v>40</v>
      </c>
      <c r="L222" s="8" t="str">
        <f>mappings[field]&amp;mappings[institution]&amp;mappings[element/field]&amp;mappings[subelement/field(s)]&amp;mappings[constraints]</f>
        <v>note_organizationGEN351abc3none</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786</v>
      </c>
      <c r="B223" t="s">
        <v>793</v>
      </c>
      <c r="C223" t="s">
        <v>1</v>
      </c>
      <c r="D223" t="s">
        <v>2</v>
      </c>
      <c r="E223" t="s">
        <v>118</v>
      </c>
      <c r="F223" s="1">
        <v>511</v>
      </c>
      <c r="G223" t="s">
        <v>6</v>
      </c>
      <c r="H223" t="s">
        <v>677</v>
      </c>
      <c r="I223" t="s">
        <v>254</v>
      </c>
      <c r="J223" t="s">
        <v>796</v>
      </c>
      <c r="K223" t="s">
        <v>40</v>
      </c>
      <c r="L223" s="8" t="str">
        <f>mappings[field]&amp;mappings[institution]&amp;mappings[element/field]&amp;mappings[subelement/field(s)]&amp;mappings[constraints]</f>
        <v>note_performer_credits[label]GEN511.ind1=1</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786</v>
      </c>
      <c r="B224" t="s">
        <v>789</v>
      </c>
      <c r="C224" t="s">
        <v>1</v>
      </c>
      <c r="D224" t="s">
        <v>2</v>
      </c>
      <c r="E224" t="s">
        <v>118</v>
      </c>
      <c r="F224" s="1">
        <v>511</v>
      </c>
      <c r="G224" t="s">
        <v>7</v>
      </c>
      <c r="H224" t="s">
        <v>568</v>
      </c>
      <c r="I224" t="s">
        <v>20</v>
      </c>
      <c r="J224" t="s">
        <v>40</v>
      </c>
      <c r="K224" t="s">
        <v>40</v>
      </c>
      <c r="L224" s="8" t="str">
        <f>mappings[field]&amp;mappings[institution]&amp;mappings[element/field]&amp;mappings[subelement/field(s)]&amp;mappings[constraints]</f>
        <v>note_performer_credits[value]GEN511anone</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797</v>
      </c>
      <c r="B225" t="s">
        <v>797</v>
      </c>
      <c r="C225" t="s">
        <v>1</v>
      </c>
      <c r="D225" t="s">
        <v>2</v>
      </c>
      <c r="E225" t="s">
        <v>118</v>
      </c>
      <c r="F225" s="1">
        <v>508</v>
      </c>
      <c r="G225" t="s">
        <v>7</v>
      </c>
      <c r="H225" t="s">
        <v>568</v>
      </c>
      <c r="I225" t="s">
        <v>20</v>
      </c>
      <c r="J225" t="s">
        <v>40</v>
      </c>
      <c r="K225" t="s">
        <v>40</v>
      </c>
      <c r="L225" s="8" t="str">
        <f>mappings[field]&amp;mappings[institution]&amp;mappings[element/field]&amp;mappings[subelement/field(s)]&amp;mappings[constraints]</f>
        <v>note_production_creditsGEN508anone</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875</v>
      </c>
      <c r="B226" t="s">
        <v>889</v>
      </c>
      <c r="C226" t="s">
        <v>1</v>
      </c>
      <c r="D226" t="s">
        <v>2</v>
      </c>
      <c r="E226" t="s">
        <v>118</v>
      </c>
      <c r="F226" s="1">
        <v>535</v>
      </c>
      <c r="G226" t="s">
        <v>882</v>
      </c>
      <c r="H226" t="s">
        <v>568</v>
      </c>
      <c r="I226" t="s">
        <v>254</v>
      </c>
      <c r="J226" t="s">
        <v>893</v>
      </c>
      <c r="K226" t="s">
        <v>448</v>
      </c>
      <c r="L226" s="8" t="str">
        <f>mappings[field]&amp;mappings[institution]&amp;mappings[element/field]&amp;mappings[subelement/field(s)]&amp;mappings[constraints]</f>
        <v>note_related_work[indexed]GEN535{na}none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875</v>
      </c>
      <c r="B227" t="s">
        <v>879</v>
      </c>
      <c r="C227" t="s">
        <v>1</v>
      </c>
      <c r="D227" t="s">
        <v>2</v>
      </c>
      <c r="E227" t="s">
        <v>118</v>
      </c>
      <c r="F227" s="1">
        <v>535</v>
      </c>
      <c r="G227">
        <v>3</v>
      </c>
      <c r="H227" t="s">
        <v>924</v>
      </c>
      <c r="I227" t="s">
        <v>285</v>
      </c>
      <c r="J227" t="s">
        <v>926</v>
      </c>
      <c r="K227" t="s">
        <v>448</v>
      </c>
      <c r="L227" s="8" t="str">
        <f>mappings[field]&amp;mappings[institution]&amp;mappings[element/field]&amp;mappings[subelement/field(s)]&amp;mappings[constraints]</f>
        <v>note_related_work[label]GEN5353i1=1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875</v>
      </c>
      <c r="B228" t="s">
        <v>879</v>
      </c>
      <c r="C228" t="s">
        <v>1</v>
      </c>
      <c r="D228" t="s">
        <v>2</v>
      </c>
      <c r="E228" t="s">
        <v>118</v>
      </c>
      <c r="F228" s="1">
        <v>535</v>
      </c>
      <c r="G228">
        <v>3</v>
      </c>
      <c r="H228" t="s">
        <v>925</v>
      </c>
      <c r="I228" t="s">
        <v>285</v>
      </c>
      <c r="J228" t="s">
        <v>927</v>
      </c>
      <c r="K228" t="s">
        <v>448</v>
      </c>
      <c r="L228" s="8" t="str">
        <f>mappings[field]&amp;mappings[institution]&amp;mappings[element/field]&amp;mappings[subelement/field(s)]&amp;mappings[constraints]</f>
        <v>note_related_work[label]GEN5353i1=2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875</v>
      </c>
      <c r="B229" t="s">
        <v>879</v>
      </c>
      <c r="C229" t="s">
        <v>1</v>
      </c>
      <c r="D229" t="s">
        <v>2</v>
      </c>
      <c r="E229" t="s">
        <v>118</v>
      </c>
      <c r="F229" s="1">
        <v>535</v>
      </c>
      <c r="G229" t="s">
        <v>882</v>
      </c>
      <c r="H229" t="s">
        <v>886</v>
      </c>
      <c r="I229" t="s">
        <v>254</v>
      </c>
      <c r="J229" t="s">
        <v>922</v>
      </c>
      <c r="K229" t="s">
        <v>448</v>
      </c>
      <c r="L229" s="8" t="str">
        <f>mappings[field]&amp;mappings[institution]&amp;mappings[element/field]&amp;mappings[subelement/field(s)]&amp;mappings[constraints]</f>
        <v>note_related_work[label]GEN535{na}i1=1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875</v>
      </c>
      <c r="B230" t="s">
        <v>879</v>
      </c>
      <c r="C230" t="s">
        <v>1</v>
      </c>
      <c r="D230" t="s">
        <v>2</v>
      </c>
      <c r="E230" t="s">
        <v>118</v>
      </c>
      <c r="F230" s="1">
        <v>535</v>
      </c>
      <c r="G230" t="s">
        <v>882</v>
      </c>
      <c r="H230" t="s">
        <v>921</v>
      </c>
      <c r="I230" t="s">
        <v>254</v>
      </c>
      <c r="J230" t="s">
        <v>923</v>
      </c>
      <c r="K230" t="s">
        <v>448</v>
      </c>
      <c r="L230" s="8" t="str">
        <f>mappings[field]&amp;mappings[institution]&amp;mappings[element/field]&amp;mappings[subelement/field(s)]&amp;mappings[constraints]</f>
        <v>note_related_work[label]GEN535{na}i1=2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875</v>
      </c>
      <c r="B231" t="s">
        <v>876</v>
      </c>
      <c r="C231" t="s">
        <v>1</v>
      </c>
      <c r="D231" t="s">
        <v>2</v>
      </c>
      <c r="E231" t="s">
        <v>118</v>
      </c>
      <c r="F231" s="1">
        <v>535</v>
      </c>
      <c r="G231" t="s">
        <v>48</v>
      </c>
      <c r="H231" t="s">
        <v>568</v>
      </c>
      <c r="I231" t="s">
        <v>20</v>
      </c>
      <c r="J231" t="s">
        <v>40</v>
      </c>
      <c r="K231" t="s">
        <v>448</v>
      </c>
      <c r="L231" s="8" t="str">
        <f>mappings[field]&amp;mappings[institution]&amp;mappings[element/field]&amp;mappings[subelement/field(s)]&amp;mappings[constraints]</f>
        <v>note_related_work[value]GEN535abcdgnone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875</v>
      </c>
      <c r="B232" t="s">
        <v>889</v>
      </c>
      <c r="C232" t="s">
        <v>1</v>
      </c>
      <c r="D232" t="s">
        <v>2</v>
      </c>
      <c r="E232" t="s">
        <v>118</v>
      </c>
      <c r="F232" s="1">
        <v>544</v>
      </c>
      <c r="G232" t="s">
        <v>882</v>
      </c>
      <c r="H232" t="s">
        <v>890</v>
      </c>
      <c r="I232" t="s">
        <v>884</v>
      </c>
      <c r="J232" t="s">
        <v>40</v>
      </c>
      <c r="K232" t="s">
        <v>891</v>
      </c>
      <c r="L232" s="8" t="str">
        <f>mappings[field]&amp;mappings[institution]&amp;mappings[element/field]&amp;mappings[subelement/field(s)]&amp;mappings[constraints]</f>
        <v>note_related_work[indexed]GEN544{na}$d present</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875</v>
      </c>
      <c r="B233" t="s">
        <v>889</v>
      </c>
      <c r="C233" t="s">
        <v>1</v>
      </c>
      <c r="D233" t="s">
        <v>2</v>
      </c>
      <c r="E233" t="s">
        <v>118</v>
      </c>
      <c r="F233" s="1">
        <v>544</v>
      </c>
      <c r="G233" t="s">
        <v>882</v>
      </c>
      <c r="H233" t="s">
        <v>892</v>
      </c>
      <c r="I233" t="s">
        <v>254</v>
      </c>
      <c r="J233" t="s">
        <v>893</v>
      </c>
      <c r="K233" t="s">
        <v>897</v>
      </c>
      <c r="L233" s="8" t="str">
        <f>mappings[field]&amp;mappings[institution]&amp;mappings[element/field]&amp;mappings[subelement/field(s)]&amp;mappings[constraints]</f>
        <v>note_related_work[indexed]GEN544{na}$d NOT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875</v>
      </c>
      <c r="B234" t="s">
        <v>878</v>
      </c>
      <c r="C234" t="s">
        <v>1</v>
      </c>
      <c r="D234" t="s">
        <v>2</v>
      </c>
      <c r="E234" t="s">
        <v>118</v>
      </c>
      <c r="F234" s="1">
        <v>544</v>
      </c>
      <c r="G234" t="s">
        <v>135</v>
      </c>
      <c r="H234" t="s">
        <v>568</v>
      </c>
      <c r="I234" t="s">
        <v>20</v>
      </c>
      <c r="J234" t="s">
        <v>40</v>
      </c>
      <c r="K234" t="s">
        <v>40</v>
      </c>
      <c r="L234" s="8" t="str">
        <f>mappings[field]&amp;mappings[institution]&amp;mappings[element/field]&amp;mappings[subelement/field(s)]&amp;mappings[constraints]</f>
        <v>note_related_work[indexed_value]GEN544dnone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875</v>
      </c>
      <c r="B235" t="s">
        <v>879</v>
      </c>
      <c r="C235" t="s">
        <v>1</v>
      </c>
      <c r="D235" t="s">
        <v>2</v>
      </c>
      <c r="E235" t="s">
        <v>118</v>
      </c>
      <c r="F235" s="1">
        <v>544</v>
      </c>
      <c r="G235">
        <v>3</v>
      </c>
      <c r="H235" t="s">
        <v>883</v>
      </c>
      <c r="I235" t="s">
        <v>5</v>
      </c>
      <c r="J235" t="s">
        <v>895</v>
      </c>
      <c r="K235" t="s">
        <v>40</v>
      </c>
      <c r="L235" s="8" t="str">
        <f>mappings[field]&amp;mappings[institution]&amp;mappings[element/field]&amp;mappings[subelement/field(s)]&amp;mappings[constraints]</f>
        <v>note_related_work[label]GEN5443i1=blank</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875</v>
      </c>
      <c r="B236" t="s">
        <v>879</v>
      </c>
      <c r="C236" t="s">
        <v>1</v>
      </c>
      <c r="D236" t="s">
        <v>2</v>
      </c>
      <c r="E236" t="s">
        <v>118</v>
      </c>
      <c r="F236" s="1">
        <v>544</v>
      </c>
      <c r="G236">
        <v>3</v>
      </c>
      <c r="H236" t="s">
        <v>888</v>
      </c>
      <c r="I236" t="s">
        <v>285</v>
      </c>
      <c r="J236" t="s">
        <v>894</v>
      </c>
      <c r="K236" t="s">
        <v>40</v>
      </c>
      <c r="L236" s="8" t="str">
        <f>mappings[field]&amp;mappings[institution]&amp;mappings[element/field]&amp;mappings[subelement/field(s)]&amp;mappings[constraints]</f>
        <v>note_related_work[label]GEN5443i1=~/[01]/</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875</v>
      </c>
      <c r="B237" t="s">
        <v>879</v>
      </c>
      <c r="C237" t="s">
        <v>1</v>
      </c>
      <c r="D237" t="s">
        <v>2</v>
      </c>
      <c r="E237" t="s">
        <v>118</v>
      </c>
      <c r="F237" s="1">
        <v>544</v>
      </c>
      <c r="G237" t="s">
        <v>882</v>
      </c>
      <c r="H237" t="s">
        <v>885</v>
      </c>
      <c r="I237" t="s">
        <v>884</v>
      </c>
      <c r="J237" t="s">
        <v>40</v>
      </c>
      <c r="K237" t="s">
        <v>40</v>
      </c>
      <c r="L237" s="8" t="str">
        <f>mappings[field]&amp;mappings[institution]&amp;mappings[element/field]&amp;mappings[subelement/field(s)]&amp;mappings[constraints]</f>
        <v>note_related_work[label]GEN544{na}i1=blank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875</v>
      </c>
      <c r="B238" t="s">
        <v>879</v>
      </c>
      <c r="C238" t="s">
        <v>1</v>
      </c>
      <c r="D238" t="s">
        <v>2</v>
      </c>
      <c r="E238" t="s">
        <v>118</v>
      </c>
      <c r="F238" s="1">
        <v>544</v>
      </c>
      <c r="G238" t="s">
        <v>882</v>
      </c>
      <c r="H238" t="s">
        <v>887</v>
      </c>
      <c r="I238" t="s">
        <v>254</v>
      </c>
      <c r="J238" t="s">
        <v>896</v>
      </c>
      <c r="K238" t="s">
        <v>40</v>
      </c>
      <c r="L238" s="8" t="str">
        <f>mappings[field]&amp;mappings[institution]&amp;mappings[element/field]&amp;mappings[subelement/field(s)]&amp;mappings[constraints]</f>
        <v>note_related_work[label]GEN544{na}i1=~/[01]/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875</v>
      </c>
      <c r="B239" t="s">
        <v>876</v>
      </c>
      <c r="C239" t="s">
        <v>1</v>
      </c>
      <c r="D239" t="s">
        <v>2</v>
      </c>
      <c r="E239" t="s">
        <v>118</v>
      </c>
      <c r="F239" s="1">
        <v>544</v>
      </c>
      <c r="G239" t="s">
        <v>881</v>
      </c>
      <c r="H239" t="s">
        <v>568</v>
      </c>
      <c r="I239" t="s">
        <v>20</v>
      </c>
      <c r="J239" t="s">
        <v>40</v>
      </c>
      <c r="K239" t="s">
        <v>40</v>
      </c>
      <c r="L239" s="8" t="str">
        <f>mappings[field]&amp;mappings[institution]&amp;mappings[element/field]&amp;mappings[subelement/field(s)]&amp;mappings[constraints]</f>
        <v>note_related_work[value]GEN544abcdennone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875</v>
      </c>
      <c r="B240" t="s">
        <v>889</v>
      </c>
      <c r="C240" t="s">
        <v>1</v>
      </c>
      <c r="D240" t="s">
        <v>2</v>
      </c>
      <c r="E240" t="s">
        <v>118</v>
      </c>
      <c r="F240" s="1">
        <v>580</v>
      </c>
      <c r="G240" t="s">
        <v>882</v>
      </c>
      <c r="H240" t="s">
        <v>568</v>
      </c>
      <c r="I240" t="s">
        <v>254</v>
      </c>
      <c r="J240" t="s">
        <v>893</v>
      </c>
      <c r="K240" t="s">
        <v>897</v>
      </c>
      <c r="L240" s="8" t="str">
        <f>mappings[field]&amp;mappings[institution]&amp;mappings[element/field]&amp;mappings[subelement/field(s)]&amp;mappings[constraints]</f>
        <v>note_related_work[indexed]GEN580{na}none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875</v>
      </c>
      <c r="B241" t="s">
        <v>876</v>
      </c>
      <c r="C241" t="s">
        <v>1</v>
      </c>
      <c r="D241" t="s">
        <v>2</v>
      </c>
      <c r="E241" t="s">
        <v>118</v>
      </c>
      <c r="F241" s="1">
        <v>580</v>
      </c>
      <c r="G241" t="s">
        <v>7</v>
      </c>
      <c r="H241" t="s">
        <v>568</v>
      </c>
      <c r="I241" t="s">
        <v>20</v>
      </c>
      <c r="J241" t="s">
        <v>40</v>
      </c>
      <c r="K241" t="s">
        <v>40</v>
      </c>
      <c r="L241" s="8" t="str">
        <f>mappings[field]&amp;mappings[institution]&amp;mappings[element/field]&amp;mappings[subelement/field(s)]&amp;mappings[constraints]</f>
        <v>note_related_work[value]GEN580anone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805</v>
      </c>
      <c r="B242" t="s">
        <v>805</v>
      </c>
      <c r="C242" t="s">
        <v>1</v>
      </c>
      <c r="D242" t="s">
        <v>2</v>
      </c>
      <c r="E242" t="s">
        <v>118</v>
      </c>
      <c r="F242" s="1">
        <v>513</v>
      </c>
      <c r="G242" t="s">
        <v>143</v>
      </c>
      <c r="H242" t="s">
        <v>568</v>
      </c>
      <c r="I242" t="s">
        <v>20</v>
      </c>
      <c r="J242" t="s">
        <v>40</v>
      </c>
      <c r="K242" t="s">
        <v>40</v>
      </c>
      <c r="L242" s="8" t="str">
        <f>mappings[field]&amp;mappings[institution]&amp;mappings[element/field]&amp;mappings[subelement/field(s)]&amp;mappings[constraints]</f>
        <v>note_report_coverageGEN513bnone</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802</v>
      </c>
      <c r="B243" t="s">
        <v>802</v>
      </c>
      <c r="C243" t="s">
        <v>1</v>
      </c>
      <c r="D243" t="s">
        <v>2</v>
      </c>
      <c r="E243" t="s">
        <v>118</v>
      </c>
      <c r="F243" s="1">
        <v>513</v>
      </c>
      <c r="G243" t="s">
        <v>7</v>
      </c>
      <c r="H243" t="s">
        <v>568</v>
      </c>
      <c r="I243" t="s">
        <v>20</v>
      </c>
      <c r="J243" t="s">
        <v>369</v>
      </c>
      <c r="K243" t="s">
        <v>40</v>
      </c>
      <c r="L243" s="8" t="str">
        <f>mappings[field]&amp;mappings[institution]&amp;mappings[element/field]&amp;mappings[subelement/field(s)]&amp;mappings[constraints]</f>
        <v>note_report_typeGEN513anone</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931</v>
      </c>
      <c r="B244" t="s">
        <v>932</v>
      </c>
      <c r="C244" t="s">
        <v>1</v>
      </c>
      <c r="D244" t="s">
        <v>2</v>
      </c>
      <c r="E244" t="s">
        <v>118</v>
      </c>
      <c r="F244" s="1">
        <v>533</v>
      </c>
      <c r="G244" t="s">
        <v>882</v>
      </c>
      <c r="H244" t="s">
        <v>938</v>
      </c>
      <c r="I244" t="s">
        <v>254</v>
      </c>
      <c r="J244" t="s">
        <v>893</v>
      </c>
      <c r="K244" t="s">
        <v>939</v>
      </c>
      <c r="L244" s="8" t="str">
        <f>mappings[field]&amp;mappings[institution]&amp;mappings[element/field]&amp;mappings[subelement/field(s)]&amp;mappings[constraints]</f>
        <v>note_reproduction[indexed]GEN533{na}!$c AND !$f</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931</v>
      </c>
      <c r="B245" t="s">
        <v>933</v>
      </c>
      <c r="C245" t="s">
        <v>1</v>
      </c>
      <c r="D245" t="s">
        <v>2</v>
      </c>
      <c r="E245" t="s">
        <v>118</v>
      </c>
      <c r="F245" s="1">
        <v>533</v>
      </c>
      <c r="G245" t="s">
        <v>940</v>
      </c>
      <c r="H245" t="s">
        <v>568</v>
      </c>
      <c r="I245" t="s">
        <v>20</v>
      </c>
      <c r="J245" t="s">
        <v>40</v>
      </c>
      <c r="K245" t="s">
        <v>40</v>
      </c>
      <c r="L245" s="8" t="str">
        <f>mappings[field]&amp;mappings[institution]&amp;mappings[element/field]&amp;mappings[subelement/field(s)]&amp;mappings[constraints]</f>
        <v>note_reproduction[indexed_value]GEN533cfnone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931</v>
      </c>
      <c r="B246" t="s">
        <v>934</v>
      </c>
      <c r="C246" t="s">
        <v>1</v>
      </c>
      <c r="D246" t="s">
        <v>2</v>
      </c>
      <c r="E246" t="s">
        <v>118</v>
      </c>
      <c r="F246" s="1">
        <v>533</v>
      </c>
      <c r="G246">
        <v>3</v>
      </c>
      <c r="H246" t="s">
        <v>568</v>
      </c>
      <c r="I246" t="s">
        <v>5</v>
      </c>
      <c r="J246" t="s">
        <v>40</v>
      </c>
      <c r="K246" t="s">
        <v>40</v>
      </c>
      <c r="L246" s="8" t="str">
        <f>mappings[field]&amp;mappings[institution]&amp;mappings[element/field]&amp;mappings[subelement/field(s)]&amp;mappings[constraints]</f>
        <v>note_reproduction[label]GEN5333none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931</v>
      </c>
      <c r="B247" t="s">
        <v>935</v>
      </c>
      <c r="C247" t="s">
        <v>1</v>
      </c>
      <c r="D247" t="s">
        <v>2</v>
      </c>
      <c r="E247" t="s">
        <v>118</v>
      </c>
      <c r="F247" s="1">
        <v>533</v>
      </c>
      <c r="G247" t="s">
        <v>941</v>
      </c>
      <c r="H247" t="s">
        <v>568</v>
      </c>
      <c r="I247" t="s">
        <v>20</v>
      </c>
      <c r="J247" t="s">
        <v>40</v>
      </c>
      <c r="K247" t="s">
        <v>40</v>
      </c>
      <c r="L247" s="8" t="str">
        <f>mappings[field]&amp;mappings[institution]&amp;mappings[element/field]&amp;mappings[subelement/field(s)]&amp;mappings[constraints]</f>
        <v>note_reproduction[value]GEN533abcdefmnnone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931</v>
      </c>
      <c r="B248" t="s">
        <v>932</v>
      </c>
      <c r="C248" t="s">
        <v>1</v>
      </c>
      <c r="D248" t="s">
        <v>2</v>
      </c>
      <c r="E248" t="s">
        <v>118</v>
      </c>
      <c r="F248" s="1">
        <v>534</v>
      </c>
      <c r="G248" t="s">
        <v>882</v>
      </c>
      <c r="H248" t="s">
        <v>961</v>
      </c>
      <c r="I248" t="s">
        <v>254</v>
      </c>
      <c r="J248" t="s">
        <v>893</v>
      </c>
      <c r="K248" t="s">
        <v>448</v>
      </c>
      <c r="L248" s="8" t="str">
        <f>mappings[field]&amp;mappings[institution]&amp;mappings[element/field]&amp;mappings[subelement/field(s)]&amp;mappings[constraints]</f>
        <v>note_reproduction[indexed]GEN534{na}$p AND !$[atk]</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931</v>
      </c>
      <c r="B249" t="s">
        <v>932</v>
      </c>
      <c r="C249" t="s">
        <v>1</v>
      </c>
      <c r="D249" t="s">
        <v>2</v>
      </c>
      <c r="E249" t="s">
        <v>118</v>
      </c>
      <c r="F249" s="1">
        <v>534</v>
      </c>
      <c r="G249" t="s">
        <v>882</v>
      </c>
      <c r="H249" t="s">
        <v>962</v>
      </c>
      <c r="I249" t="s">
        <v>254</v>
      </c>
      <c r="J249" t="s">
        <v>893</v>
      </c>
      <c r="K249" t="s">
        <v>448</v>
      </c>
      <c r="L249" s="8" t="str">
        <f>mappings[field]&amp;mappings[institution]&amp;mappings[element/field]&amp;mappings[subelement/field(s)]&amp;mappings[constraints]</f>
        <v>note_reproduction[indexed]GEN534{na}!$p</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931</v>
      </c>
      <c r="B250" t="s">
        <v>933</v>
      </c>
      <c r="C250" t="s">
        <v>1</v>
      </c>
      <c r="D250" t="s">
        <v>2</v>
      </c>
      <c r="E250" t="s">
        <v>118</v>
      </c>
      <c r="F250" s="1">
        <v>534</v>
      </c>
      <c r="G250" t="s">
        <v>954</v>
      </c>
      <c r="H250" t="s">
        <v>956</v>
      </c>
      <c r="I250" t="s">
        <v>20</v>
      </c>
      <c r="J250" t="s">
        <v>955</v>
      </c>
      <c r="K250" t="s">
        <v>448</v>
      </c>
      <c r="L250" s="8" t="str">
        <f>mappings[field]&amp;mappings[institution]&amp;mappings[element/field]&amp;mappings[subelement/field(s)]&amp;mappings[constraints]</f>
        <v>note_reproduction[indexed_value]GEN534atk$p AND $[atk]</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931</v>
      </c>
      <c r="B251" t="s">
        <v>934</v>
      </c>
      <c r="C251" t="s">
        <v>1</v>
      </c>
      <c r="D251" t="s">
        <v>2</v>
      </c>
      <c r="E251" t="s">
        <v>118</v>
      </c>
      <c r="F251" s="1">
        <v>534</v>
      </c>
      <c r="G251">
        <v>3</v>
      </c>
      <c r="H251" t="s">
        <v>965</v>
      </c>
      <c r="I251" t="s">
        <v>20</v>
      </c>
      <c r="J251" t="s">
        <v>966</v>
      </c>
      <c r="K251" t="s">
        <v>448</v>
      </c>
      <c r="L251" s="8" t="str">
        <f>mappings[field]&amp;mappings[institution]&amp;mappings[element/field]&amp;mappings[subelement/field(s)]&amp;mappings[constraints]</f>
        <v>note_reproduction[label]GEN5343!$p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931</v>
      </c>
      <c r="B252" t="s">
        <v>934</v>
      </c>
      <c r="C252" t="s">
        <v>1</v>
      </c>
      <c r="D252" t="s">
        <v>2</v>
      </c>
      <c r="E252" t="s">
        <v>118</v>
      </c>
      <c r="F252" s="1">
        <v>534</v>
      </c>
      <c r="G252" t="s">
        <v>882</v>
      </c>
      <c r="H252" t="s">
        <v>964</v>
      </c>
      <c r="I252" t="s">
        <v>254</v>
      </c>
      <c r="J252" t="s">
        <v>967</v>
      </c>
      <c r="K252" t="s">
        <v>448</v>
      </c>
      <c r="L252" s="8" t="str">
        <f>mappings[field]&amp;mappings[institution]&amp;mappings[element/field]&amp;mappings[subelement/field(s)]&amp;mappings[constraints]</f>
        <v>note_reproduction[label]GEN534{na}!$p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931</v>
      </c>
      <c r="B253" t="s">
        <v>934</v>
      </c>
      <c r="C253" t="s">
        <v>1</v>
      </c>
      <c r="D253" t="s">
        <v>2</v>
      </c>
      <c r="E253" t="s">
        <v>118</v>
      </c>
      <c r="F253" s="1">
        <v>534</v>
      </c>
      <c r="G253" t="s">
        <v>952</v>
      </c>
      <c r="H253" t="s">
        <v>958</v>
      </c>
      <c r="I253" t="s">
        <v>20</v>
      </c>
      <c r="J253" t="s">
        <v>955</v>
      </c>
      <c r="K253" t="s">
        <v>448</v>
      </c>
      <c r="L253" s="8" t="str">
        <f>mappings[field]&amp;mappings[institution]&amp;mappings[element/field]&amp;mappings[subelement/field(s)]&amp;mappings[constraints]</f>
        <v>note_reproduction[label]GEN534p$p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931</v>
      </c>
      <c r="B254" t="s">
        <v>934</v>
      </c>
      <c r="C254" t="s">
        <v>1</v>
      </c>
      <c r="D254" t="s">
        <v>2</v>
      </c>
      <c r="E254" t="s">
        <v>118</v>
      </c>
      <c r="F254" s="1">
        <v>534</v>
      </c>
      <c r="G254" t="s">
        <v>963</v>
      </c>
      <c r="H254" t="s">
        <v>959</v>
      </c>
      <c r="I254" t="s">
        <v>20</v>
      </c>
      <c r="J254" t="s">
        <v>957</v>
      </c>
      <c r="K254" t="s">
        <v>448</v>
      </c>
      <c r="L254" s="8" t="str">
        <f>mappings[field]&amp;mappings[institution]&amp;mappings[element/field]&amp;mappings[subelement/field(s)]&amp;mappings[constraints]</f>
        <v>note_reproduction[label]GEN534p3$p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931</v>
      </c>
      <c r="B255" t="s">
        <v>935</v>
      </c>
      <c r="C255" t="s">
        <v>1</v>
      </c>
      <c r="D255" t="s">
        <v>2</v>
      </c>
      <c r="E255" t="s">
        <v>118</v>
      </c>
      <c r="F255" s="1">
        <v>534</v>
      </c>
      <c r="G255" t="s">
        <v>953</v>
      </c>
      <c r="H255" t="s">
        <v>960</v>
      </c>
      <c r="I255" t="s">
        <v>20</v>
      </c>
      <c r="J255" t="s">
        <v>955</v>
      </c>
      <c r="K255" t="s">
        <v>448</v>
      </c>
      <c r="L255" s="8" t="str">
        <f>mappings[field]&amp;mappings[institution]&amp;mappings[element/field]&amp;mappings[subelement/field(s)]&amp;mappings[constraints]</f>
        <v>note_reproduction[value]GEN534abcefklmnotxz$p</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791</v>
      </c>
      <c r="B256" t="s">
        <v>791</v>
      </c>
      <c r="C256" t="s">
        <v>1</v>
      </c>
      <c r="D256" t="s">
        <v>2</v>
      </c>
      <c r="E256" t="s">
        <v>118</v>
      </c>
      <c r="F256" s="1">
        <v>255</v>
      </c>
      <c r="G256" t="s">
        <v>792</v>
      </c>
      <c r="H256" t="s">
        <v>568</v>
      </c>
      <c r="I256" t="s">
        <v>20</v>
      </c>
      <c r="J256" t="s">
        <v>40</v>
      </c>
      <c r="K256" t="s">
        <v>40</v>
      </c>
      <c r="L256" s="8" t="str">
        <f>mappings[field]&amp;mappings[institution]&amp;mappings[element/field]&amp;mappings[subelement/field(s)]&amp;mappings[constraints]</f>
        <v>note_scaleGEN255abcdefgnone</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2</v>
      </c>
    </row>
    <row r="257" spans="1:17" x14ac:dyDescent="0.25">
      <c r="A257" t="s">
        <v>791</v>
      </c>
      <c r="B257" t="s">
        <v>791</v>
      </c>
      <c r="C257" t="s">
        <v>1</v>
      </c>
      <c r="D257" t="s">
        <v>2</v>
      </c>
      <c r="E257" t="s">
        <v>118</v>
      </c>
      <c r="F257" s="1">
        <v>507</v>
      </c>
      <c r="G257" t="s">
        <v>263</v>
      </c>
      <c r="H257" t="s">
        <v>568</v>
      </c>
      <c r="I257" t="s">
        <v>20</v>
      </c>
      <c r="J257" t="s">
        <v>40</v>
      </c>
      <c r="K257" t="s">
        <v>40</v>
      </c>
      <c r="L257" s="8" t="str">
        <f>mappings[field]&amp;mappings[institution]&amp;mappings[element/field]&amp;mappings[subelement/field(s)]&amp;mappings[constraints]</f>
        <v>note_scaleGEN507abnone</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1303</v>
      </c>
      <c r="B258" t="s">
        <v>1303</v>
      </c>
      <c r="C258" t="s">
        <v>1</v>
      </c>
      <c r="D258" t="s">
        <v>2</v>
      </c>
      <c r="E258" t="s">
        <v>118</v>
      </c>
      <c r="F258" s="1">
        <v>362</v>
      </c>
      <c r="G258" t="s">
        <v>430</v>
      </c>
      <c r="H258" t="s">
        <v>568</v>
      </c>
      <c r="I258" t="s">
        <v>20</v>
      </c>
      <c r="J258" t="s">
        <v>1307</v>
      </c>
      <c r="K258" t="s">
        <v>1309</v>
      </c>
      <c r="L258" s="8" t="str">
        <f>mappings[field]&amp;mappings[institution]&amp;mappings[element/field]&amp;mappings[subelement/field(s)]&amp;mappings[constraints]</f>
        <v>note_serial_datesGEN362aznone</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2</v>
      </c>
      <c r="Q258" s="8" t="s">
        <v>3</v>
      </c>
    </row>
    <row r="259" spans="1:17" x14ac:dyDescent="0.25">
      <c r="A259" t="s">
        <v>354</v>
      </c>
      <c r="B259" t="s">
        <v>354</v>
      </c>
      <c r="C259" t="s">
        <v>1</v>
      </c>
      <c r="D259" t="s">
        <v>2</v>
      </c>
      <c r="E259" t="s">
        <v>118</v>
      </c>
      <c r="F259" s="1">
        <v>520</v>
      </c>
      <c r="G259" t="s">
        <v>487</v>
      </c>
      <c r="H259" t="s">
        <v>568</v>
      </c>
      <c r="I259" t="s">
        <v>20</v>
      </c>
      <c r="J259" t="s">
        <v>40</v>
      </c>
      <c r="K259" t="s">
        <v>486</v>
      </c>
      <c r="L259" s="8" t="str">
        <f>mappings[field]&amp;mappings[institution]&amp;mappings[element/field]&amp;mappings[subelement/field(s)]&amp;mappings[constraints]</f>
        <v>note_summaryGEN520abc3none</v>
      </c>
      <c r="M259" s="8">
        <f>IF(ISNUMBER(MATCH(mappings[mapping_id],issuesmap[mappingID],0)),COUNTIF(issuesmap[mappingID],mappings[mapping_id]),0)</f>
        <v>0</v>
      </c>
      <c r="N259" s="8">
        <f>IF(ISNUMBER(MATCH(mappings[field],issuesfield[field],0)),COUNTIF(issuesfield[field],mappings[field]),0)</f>
        <v>1</v>
      </c>
      <c r="O259" s="8" t="str">
        <f>IF(ISNUMBER(MATCH(mappings[field],fields[argot_field],0)),"y","n")</f>
        <v>y</v>
      </c>
      <c r="P259" s="8" t="s">
        <v>3</v>
      </c>
      <c r="Q259" s="8" t="s">
        <v>6</v>
      </c>
    </row>
    <row r="260" spans="1:17" x14ac:dyDescent="0.25">
      <c r="A260" t="s">
        <v>928</v>
      </c>
      <c r="B260" t="s">
        <v>928</v>
      </c>
      <c r="C260" t="s">
        <v>1</v>
      </c>
      <c r="D260" t="s">
        <v>2</v>
      </c>
      <c r="E260" t="s">
        <v>118</v>
      </c>
      <c r="F260" s="1">
        <v>525</v>
      </c>
      <c r="G260" t="s">
        <v>7</v>
      </c>
      <c r="H260" t="s">
        <v>568</v>
      </c>
      <c r="I260" t="s">
        <v>20</v>
      </c>
      <c r="J260" t="s">
        <v>40</v>
      </c>
      <c r="K260" t="s">
        <v>40</v>
      </c>
      <c r="L260" s="8" t="str">
        <f>mappings[field]&amp;mappings[institution]&amp;mappings[element/field]&amp;mappings[subelement/field(s)]&amp;mappings[constraints]</f>
        <v>note_supplementGEN525anone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739</v>
      </c>
      <c r="B261" t="s">
        <v>739</v>
      </c>
      <c r="C261" t="s">
        <v>1</v>
      </c>
      <c r="D261" t="s">
        <v>2</v>
      </c>
      <c r="E261" t="s">
        <v>118</v>
      </c>
      <c r="F261" s="1">
        <v>538</v>
      </c>
      <c r="G261" t="s">
        <v>743</v>
      </c>
      <c r="H261" t="s">
        <v>568</v>
      </c>
      <c r="I261" t="s">
        <v>20</v>
      </c>
      <c r="J261" t="s">
        <v>744</v>
      </c>
      <c r="K261" t="s">
        <v>40</v>
      </c>
      <c r="L261" s="8" t="str">
        <f>mappings[field]&amp;mappings[institution]&amp;mappings[element/field]&amp;mappings[subelement/field(s)]&amp;mappings[constraints]</f>
        <v>note_system_detailsGEN538aiu3none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c r="Q261" s="8"/>
    </row>
    <row r="262" spans="1:17" x14ac:dyDescent="0.25">
      <c r="A262" t="s">
        <v>353</v>
      </c>
      <c r="B262" t="s">
        <v>353</v>
      </c>
      <c r="C262" t="s">
        <v>1</v>
      </c>
      <c r="D262" t="s">
        <v>2</v>
      </c>
      <c r="E262" t="s">
        <v>118</v>
      </c>
      <c r="F262" s="1">
        <v>505</v>
      </c>
      <c r="G262" t="s">
        <v>485</v>
      </c>
      <c r="H262" t="s">
        <v>568</v>
      </c>
      <c r="I262" t="s">
        <v>20</v>
      </c>
      <c r="J262" t="s">
        <v>40</v>
      </c>
      <c r="K262" t="s">
        <v>486</v>
      </c>
      <c r="L262" s="8" t="str">
        <f>mappings[field]&amp;mappings[institution]&amp;mappings[element/field]&amp;mappings[subelement/field(s)]&amp;mappings[constraints]</f>
        <v>note_tocGEN505agrtnone</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3</v>
      </c>
      <c r="Q262" s="8" t="s">
        <v>6</v>
      </c>
    </row>
    <row r="263" spans="1:17" x14ac:dyDescent="0.25">
      <c r="A263" t="s">
        <v>780</v>
      </c>
      <c r="B263" t="s">
        <v>780</v>
      </c>
      <c r="C263" t="s">
        <v>1</v>
      </c>
      <c r="D263" t="s">
        <v>2</v>
      </c>
      <c r="E263" t="s">
        <v>118</v>
      </c>
      <c r="F263" s="1">
        <v>501</v>
      </c>
      <c r="G263" t="s">
        <v>7</v>
      </c>
      <c r="H263" t="s">
        <v>568</v>
      </c>
      <c r="I263" t="s">
        <v>20</v>
      </c>
      <c r="J263" t="s">
        <v>6</v>
      </c>
      <c r="K263" t="s">
        <v>6</v>
      </c>
      <c r="L263" s="8" t="str">
        <f>mappings[field]&amp;mappings[institution]&amp;mappings[element/field]&amp;mappings[subelement/field(s)]&amp;mappings[constraints]</f>
        <v>note_withGEN501anone</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2</v>
      </c>
      <c r="Q263" s="8" t="s">
        <v>2</v>
      </c>
    </row>
    <row r="264" spans="1:17" x14ac:dyDescent="0.25">
      <c r="A264" t="s">
        <v>274</v>
      </c>
      <c r="B264" t="s">
        <v>511</v>
      </c>
      <c r="C264" t="s">
        <v>1</v>
      </c>
      <c r="D264" t="s">
        <v>2</v>
      </c>
      <c r="E264" t="s">
        <v>53</v>
      </c>
      <c r="F264" s="1">
        <v>1</v>
      </c>
      <c r="G264" t="s">
        <v>6</v>
      </c>
      <c r="H264" t="s">
        <v>285</v>
      </c>
      <c r="I264" t="s">
        <v>285</v>
      </c>
      <c r="J264" t="s">
        <v>285</v>
      </c>
      <c r="K264" s="10" t="s">
        <v>286</v>
      </c>
      <c r="L264" s="8" t="str">
        <f>mappings[field]&amp;mappings[institution]&amp;mappings[element/field]&amp;mappings[subelement/field(s)]&amp;mappings[constraints]</f>
        <v>oclc_number[value]UNC1.see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274</v>
      </c>
      <c r="B265" t="s">
        <v>511</v>
      </c>
      <c r="C265" t="s">
        <v>1</v>
      </c>
      <c r="D265" t="s">
        <v>2</v>
      </c>
      <c r="E265" t="s">
        <v>53</v>
      </c>
      <c r="F265" s="1">
        <v>3</v>
      </c>
      <c r="G265" t="s">
        <v>6</v>
      </c>
      <c r="H265" t="s">
        <v>285</v>
      </c>
      <c r="I265" t="s">
        <v>285</v>
      </c>
      <c r="J265" t="s">
        <v>285</v>
      </c>
      <c r="K265" s="10" t="s">
        <v>286</v>
      </c>
      <c r="L265" s="8" t="str">
        <f>mappings[field]&amp;mappings[institution]&amp;mappings[element/field]&amp;mappings[subelement/field(s)]&amp;mappings[constraints]</f>
        <v>oclc_number[value]UNC3.see notes</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274</v>
      </c>
      <c r="B266" t="s">
        <v>510</v>
      </c>
      <c r="C266" t="s">
        <v>1</v>
      </c>
      <c r="D266" t="s">
        <v>2</v>
      </c>
      <c r="E266" t="s">
        <v>53</v>
      </c>
      <c r="F266" s="1">
        <v>19</v>
      </c>
      <c r="G266" t="s">
        <v>7</v>
      </c>
      <c r="H266" t="s">
        <v>568</v>
      </c>
      <c r="I266" t="s">
        <v>5</v>
      </c>
      <c r="J266" t="s">
        <v>40</v>
      </c>
      <c r="K266" s="10" t="s">
        <v>286</v>
      </c>
      <c r="L266" s="8" t="str">
        <f>mappings[field]&amp;mappings[institution]&amp;mappings[element/field]&amp;mappings[subelement/field(s)]&amp;mappings[constraints]</f>
        <v>oclc_number[old]UNC19anone</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274</v>
      </c>
      <c r="B267" t="s">
        <v>511</v>
      </c>
      <c r="C267" t="s">
        <v>1</v>
      </c>
      <c r="D267" t="s">
        <v>2</v>
      </c>
      <c r="E267" t="s">
        <v>53</v>
      </c>
      <c r="F267" s="1">
        <v>35</v>
      </c>
      <c r="G267" t="s">
        <v>7</v>
      </c>
      <c r="H267" t="s">
        <v>285</v>
      </c>
      <c r="I267" t="s">
        <v>285</v>
      </c>
      <c r="J267" t="s">
        <v>285</v>
      </c>
      <c r="K267" s="10" t="s">
        <v>286</v>
      </c>
      <c r="L267" s="8" t="str">
        <f>mappings[field]&amp;mappings[institution]&amp;mappings[element/field]&amp;mappings[subelement/field(s)]&amp;mappings[constraints]</f>
        <v>oclc_number[value]UNC35asee notes</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3</v>
      </c>
      <c r="Q267" s="8" t="s">
        <v>3</v>
      </c>
    </row>
    <row r="268" spans="1:17" x14ac:dyDescent="0.25">
      <c r="A268" t="s">
        <v>438</v>
      </c>
      <c r="B268" t="s">
        <v>1310</v>
      </c>
      <c r="C268" s="16" t="s">
        <v>1</v>
      </c>
      <c r="D268" s="16" t="s">
        <v>2</v>
      </c>
      <c r="E268" s="16" t="s">
        <v>118</v>
      </c>
      <c r="F268" s="1">
        <v>300</v>
      </c>
      <c r="G268">
        <v>3</v>
      </c>
      <c r="H268" t="s">
        <v>568</v>
      </c>
      <c r="I268" s="16" t="s">
        <v>20</v>
      </c>
      <c r="J268" t="s">
        <v>40</v>
      </c>
      <c r="K268" t="s">
        <v>1315</v>
      </c>
      <c r="L268" s="8" t="str">
        <f>mappings[field]&amp;mappings[institution]&amp;mappings[element/field]&amp;mappings[subelement/field(s)]&amp;mappings[constraints]</f>
        <v>physical_description[label]GEN3003none</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c r="Q268" s="8" t="s">
        <v>3</v>
      </c>
    </row>
    <row r="269" spans="1:17" x14ac:dyDescent="0.25">
      <c r="A269" t="s">
        <v>438</v>
      </c>
      <c r="B269" t="s">
        <v>1311</v>
      </c>
      <c r="C269" s="16" t="s">
        <v>1</v>
      </c>
      <c r="D269" s="16" t="s">
        <v>2</v>
      </c>
      <c r="E269" s="16" t="s">
        <v>118</v>
      </c>
      <c r="F269" s="1">
        <v>300</v>
      </c>
      <c r="G269" t="s">
        <v>405</v>
      </c>
      <c r="H269" t="s">
        <v>568</v>
      </c>
      <c r="I269" s="16" t="s">
        <v>20</v>
      </c>
      <c r="J269" t="s">
        <v>40</v>
      </c>
      <c r="K269" t="s">
        <v>1315</v>
      </c>
      <c r="L269" s="8" t="str">
        <f>mappings[field]&amp;mappings[institution]&amp;mappings[element/field]&amp;mappings[subelement/field(s)]&amp;mappings[constraints]</f>
        <v>physical_description[value]GEN300abcefgnone</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c r="Q269" s="8" t="s">
        <v>3</v>
      </c>
    </row>
    <row r="270" spans="1:17" x14ac:dyDescent="0.25">
      <c r="A270" t="s">
        <v>1316</v>
      </c>
      <c r="B270" t="s">
        <v>1317</v>
      </c>
      <c r="C270" s="16" t="s">
        <v>1</v>
      </c>
      <c r="D270" s="16" t="s">
        <v>2</v>
      </c>
      <c r="E270" s="16" t="s">
        <v>118</v>
      </c>
      <c r="F270" s="1">
        <v>340</v>
      </c>
      <c r="G270" t="s">
        <v>882</v>
      </c>
      <c r="H270" t="s">
        <v>1370</v>
      </c>
      <c r="I270" t="s">
        <v>254</v>
      </c>
      <c r="J270" t="s">
        <v>1324</v>
      </c>
      <c r="K270" t="s">
        <v>1323</v>
      </c>
      <c r="L270" s="8" t="str">
        <f>mappings[field]&amp;mappings[institution]&amp;mappings[element/field]&amp;mappings[subelement/field(s)]&amp;mappings[constraints]</f>
        <v>physical_description_details[label]GEN340{na}$a AND !$3</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2</v>
      </c>
      <c r="Q270" s="8" t="s">
        <v>3</v>
      </c>
    </row>
    <row r="271" spans="1:17" x14ac:dyDescent="0.25">
      <c r="A271" t="s">
        <v>1316</v>
      </c>
      <c r="B271" t="s">
        <v>1317</v>
      </c>
      <c r="C271" s="16" t="s">
        <v>1</v>
      </c>
      <c r="D271" s="16" t="s">
        <v>2</v>
      </c>
      <c r="E271" s="16" t="s">
        <v>118</v>
      </c>
      <c r="F271" s="1">
        <v>340</v>
      </c>
      <c r="G271" t="s">
        <v>882</v>
      </c>
      <c r="H271" t="s">
        <v>1371</v>
      </c>
      <c r="I271" t="s">
        <v>254</v>
      </c>
      <c r="J271" t="s">
        <v>1337</v>
      </c>
      <c r="K271" t="s">
        <v>1323</v>
      </c>
      <c r="L271" s="8" t="str">
        <f>mappings[field]&amp;mappings[institution]&amp;mappings[element/field]&amp;mappings[subelement/field(s)]&amp;mappings[constraints]</f>
        <v>physical_description_details[label]GEN340{na}$b AND !$3</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t="s">
        <v>1316</v>
      </c>
      <c r="B272" t="s">
        <v>1317</v>
      </c>
      <c r="C272" s="16" t="s">
        <v>1</v>
      </c>
      <c r="D272" s="16" t="s">
        <v>2</v>
      </c>
      <c r="E272" s="16" t="s">
        <v>118</v>
      </c>
      <c r="F272" s="1">
        <v>340</v>
      </c>
      <c r="G272" t="s">
        <v>882</v>
      </c>
      <c r="H272" t="s">
        <v>1372</v>
      </c>
      <c r="I272" t="s">
        <v>254</v>
      </c>
      <c r="J272" t="s">
        <v>1325</v>
      </c>
      <c r="K272" t="s">
        <v>1323</v>
      </c>
      <c r="L272" s="8" t="str">
        <f>mappings[field]&amp;mappings[institution]&amp;mappings[element/field]&amp;mappings[subelement/field(s)]&amp;mappings[constraints]</f>
        <v>physical_description_details[label]GEN340{na}$c AND !$3</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t="s">
        <v>1316</v>
      </c>
      <c r="B273" t="s">
        <v>1317</v>
      </c>
      <c r="C273" s="16" t="s">
        <v>1</v>
      </c>
      <c r="D273" s="16" t="s">
        <v>2</v>
      </c>
      <c r="E273" s="16" t="s">
        <v>118</v>
      </c>
      <c r="F273" s="1">
        <v>340</v>
      </c>
      <c r="G273" t="s">
        <v>882</v>
      </c>
      <c r="H273" t="s">
        <v>1373</v>
      </c>
      <c r="I273" t="s">
        <v>254</v>
      </c>
      <c r="J273" t="s">
        <v>1326</v>
      </c>
      <c r="K273" t="s">
        <v>1323</v>
      </c>
      <c r="L273" s="8" t="str">
        <f>mappings[field]&amp;mappings[institution]&amp;mappings[element/field]&amp;mappings[subelement/field(s)]&amp;mappings[constraints]</f>
        <v>physical_description_details[label]GEN340{na}$d AND !$3</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t="s">
        <v>1316</v>
      </c>
      <c r="B274" t="s">
        <v>1317</v>
      </c>
      <c r="C274" s="16" t="s">
        <v>1</v>
      </c>
      <c r="D274" s="16" t="s">
        <v>2</v>
      </c>
      <c r="E274" s="16" t="s">
        <v>118</v>
      </c>
      <c r="F274" s="1">
        <v>340</v>
      </c>
      <c r="G274" t="s">
        <v>882</v>
      </c>
      <c r="H274" t="s">
        <v>1374</v>
      </c>
      <c r="I274" t="s">
        <v>254</v>
      </c>
      <c r="J274" t="s">
        <v>1327</v>
      </c>
      <c r="K274" t="s">
        <v>1323</v>
      </c>
      <c r="L274" s="8" t="str">
        <f>mappings[field]&amp;mappings[institution]&amp;mappings[element/field]&amp;mappings[subelement/field(s)]&amp;mappings[constraints]</f>
        <v>physical_description_details[label]GEN340{na}$e AND !$3</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t="s">
        <v>1316</v>
      </c>
      <c r="B275" t="s">
        <v>1317</v>
      </c>
      <c r="C275" s="16" t="s">
        <v>1</v>
      </c>
      <c r="D275" s="16" t="s">
        <v>2</v>
      </c>
      <c r="E275" s="16" t="s">
        <v>118</v>
      </c>
      <c r="F275" s="1">
        <v>340</v>
      </c>
      <c r="G275" t="s">
        <v>882</v>
      </c>
      <c r="H275" t="s">
        <v>1375</v>
      </c>
      <c r="I275" t="s">
        <v>254</v>
      </c>
      <c r="J275" t="s">
        <v>1328</v>
      </c>
      <c r="K275" t="s">
        <v>1323</v>
      </c>
      <c r="L275" s="8" t="str">
        <f>mappings[field]&amp;mappings[institution]&amp;mappings[element/field]&amp;mappings[subelement/field(s)]&amp;mappings[constraints]</f>
        <v>physical_description_details[label]GEN340{na}$f AND !$3</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t="s">
        <v>1316</v>
      </c>
      <c r="B276" t="s">
        <v>1317</v>
      </c>
      <c r="C276" s="16" t="s">
        <v>1</v>
      </c>
      <c r="D276" s="16" t="s">
        <v>2</v>
      </c>
      <c r="E276" s="16" t="s">
        <v>118</v>
      </c>
      <c r="F276" s="1">
        <v>340</v>
      </c>
      <c r="G276" t="s">
        <v>882</v>
      </c>
      <c r="H276" t="s">
        <v>1376</v>
      </c>
      <c r="I276" t="s">
        <v>254</v>
      </c>
      <c r="J276" t="s">
        <v>1329</v>
      </c>
      <c r="K276" t="s">
        <v>1323</v>
      </c>
      <c r="L276" s="8" t="str">
        <f>mappings[field]&amp;mappings[institution]&amp;mappings[element/field]&amp;mappings[subelement/field(s)]&amp;mappings[constraints]</f>
        <v>physical_description_details[label]GEN340{na}$g AND !$3</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t="s">
        <v>1316</v>
      </c>
      <c r="B277" t="s">
        <v>1317</v>
      </c>
      <c r="C277" s="16" t="s">
        <v>1</v>
      </c>
      <c r="D277" s="16" t="s">
        <v>2</v>
      </c>
      <c r="E277" s="16" t="s">
        <v>118</v>
      </c>
      <c r="F277" s="1">
        <v>340</v>
      </c>
      <c r="G277" t="s">
        <v>882</v>
      </c>
      <c r="H277" t="s">
        <v>1377</v>
      </c>
      <c r="I277" t="s">
        <v>254</v>
      </c>
      <c r="J277" t="s">
        <v>1330</v>
      </c>
      <c r="K277" t="s">
        <v>1323</v>
      </c>
      <c r="L277" s="8" t="str">
        <f>mappings[field]&amp;mappings[institution]&amp;mappings[element/field]&amp;mappings[subelement/field(s)]&amp;mappings[constraints]</f>
        <v>physical_description_details[label]GEN340{na}$h AND !$3</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t="s">
        <v>1316</v>
      </c>
      <c r="B278" t="s">
        <v>1317</v>
      </c>
      <c r="C278" s="16" t="s">
        <v>1</v>
      </c>
      <c r="D278" s="16" t="s">
        <v>2</v>
      </c>
      <c r="E278" s="16" t="s">
        <v>118</v>
      </c>
      <c r="F278" s="1">
        <v>340</v>
      </c>
      <c r="G278" t="s">
        <v>882</v>
      </c>
      <c r="H278" t="s">
        <v>1378</v>
      </c>
      <c r="I278" t="s">
        <v>254</v>
      </c>
      <c r="J278" t="s">
        <v>1331</v>
      </c>
      <c r="K278" t="s">
        <v>1323</v>
      </c>
      <c r="L278" s="8" t="str">
        <f>mappings[field]&amp;mappings[institution]&amp;mappings[element/field]&amp;mappings[subelement/field(s)]&amp;mappings[constraints]</f>
        <v>physical_description_details[label]GEN340{na}$i AND !$3</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t="s">
        <v>1316</v>
      </c>
      <c r="B279" t="s">
        <v>1317</v>
      </c>
      <c r="C279" s="16" t="s">
        <v>1</v>
      </c>
      <c r="D279" s="16" t="s">
        <v>2</v>
      </c>
      <c r="E279" s="16" t="s">
        <v>118</v>
      </c>
      <c r="F279" s="1">
        <v>340</v>
      </c>
      <c r="G279" t="s">
        <v>882</v>
      </c>
      <c r="H279" t="s">
        <v>1379</v>
      </c>
      <c r="I279" t="s">
        <v>254</v>
      </c>
      <c r="J279" t="s">
        <v>1332</v>
      </c>
      <c r="K279" t="s">
        <v>1323</v>
      </c>
      <c r="L279" s="8" t="str">
        <f>mappings[field]&amp;mappings[institution]&amp;mappings[element/field]&amp;mappings[subelement/field(s)]&amp;mappings[constraints]</f>
        <v>physical_description_details[label]GEN340{na}$j AND !$3</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t="s">
        <v>1316</v>
      </c>
      <c r="B280" t="s">
        <v>1317</v>
      </c>
      <c r="C280" s="16" t="s">
        <v>1</v>
      </c>
      <c r="D280" s="16" t="s">
        <v>2</v>
      </c>
      <c r="E280" s="16" t="s">
        <v>118</v>
      </c>
      <c r="F280" s="1">
        <v>340</v>
      </c>
      <c r="G280" t="s">
        <v>882</v>
      </c>
      <c r="H280" t="s">
        <v>1380</v>
      </c>
      <c r="I280" t="s">
        <v>254</v>
      </c>
      <c r="J280" t="s">
        <v>1333</v>
      </c>
      <c r="K280" t="s">
        <v>1323</v>
      </c>
      <c r="L280" s="8" t="str">
        <f>mappings[field]&amp;mappings[institution]&amp;mappings[element/field]&amp;mappings[subelement/field(s)]&amp;mappings[constraints]</f>
        <v>physical_description_details[label]GEN340{na}$k AND !$3</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t="s">
        <v>1316</v>
      </c>
      <c r="B281" t="s">
        <v>1317</v>
      </c>
      <c r="C281" s="16" t="s">
        <v>1</v>
      </c>
      <c r="D281" s="16" t="s">
        <v>2</v>
      </c>
      <c r="E281" s="16" t="s">
        <v>118</v>
      </c>
      <c r="F281" s="1">
        <v>340</v>
      </c>
      <c r="G281" t="s">
        <v>882</v>
      </c>
      <c r="H281" t="s">
        <v>1381</v>
      </c>
      <c r="I281" t="s">
        <v>254</v>
      </c>
      <c r="J281" t="s">
        <v>1334</v>
      </c>
      <c r="K281" t="s">
        <v>1323</v>
      </c>
      <c r="L281" s="8" t="str">
        <f>mappings[field]&amp;mappings[institution]&amp;mappings[element/field]&amp;mappings[subelement/field(s)]&amp;mappings[constraints]</f>
        <v>physical_description_details[label]GEN340{na}$m AND !$3</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t="s">
        <v>1316</v>
      </c>
      <c r="B282" t="s">
        <v>1317</v>
      </c>
      <c r="C282" s="16" t="s">
        <v>1</v>
      </c>
      <c r="D282" s="16" t="s">
        <v>2</v>
      </c>
      <c r="E282" s="16" t="s">
        <v>118</v>
      </c>
      <c r="F282" s="1">
        <v>340</v>
      </c>
      <c r="G282" t="s">
        <v>882</v>
      </c>
      <c r="H282" t="s">
        <v>1382</v>
      </c>
      <c r="I282" t="s">
        <v>254</v>
      </c>
      <c r="J282" t="s">
        <v>1335</v>
      </c>
      <c r="K282" t="s">
        <v>1323</v>
      </c>
      <c r="L282" s="8" t="str">
        <f>mappings[field]&amp;mappings[institution]&amp;mappings[element/field]&amp;mappings[subelement/field(s)]&amp;mappings[constraints]</f>
        <v>physical_description_details[label]GEN340{na}$n AND !$3</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t="s">
        <v>1316</v>
      </c>
      <c r="B283" t="s">
        <v>1317</v>
      </c>
      <c r="C283" s="16" t="s">
        <v>1</v>
      </c>
      <c r="D283" s="16" t="s">
        <v>2</v>
      </c>
      <c r="E283" s="16" t="s">
        <v>118</v>
      </c>
      <c r="F283" s="1">
        <v>340</v>
      </c>
      <c r="G283" t="s">
        <v>882</v>
      </c>
      <c r="H283" t="s">
        <v>1383</v>
      </c>
      <c r="I283" t="s">
        <v>254</v>
      </c>
      <c r="J283" t="s">
        <v>1336</v>
      </c>
      <c r="K283" t="s">
        <v>1323</v>
      </c>
      <c r="L283" s="8" t="str">
        <f>mappings[field]&amp;mappings[institution]&amp;mappings[element/field]&amp;mappings[subelement/field(s)]&amp;mappings[constraints]</f>
        <v>physical_description_details[label]GEN340{na}$o AND !$3</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t="s">
        <v>1316</v>
      </c>
      <c r="B284" t="s">
        <v>1317</v>
      </c>
      <c r="C284" s="16" t="s">
        <v>1</v>
      </c>
      <c r="D284" s="16" t="s">
        <v>2</v>
      </c>
      <c r="E284" s="16" t="s">
        <v>118</v>
      </c>
      <c r="F284" s="1">
        <v>340</v>
      </c>
      <c r="G284" t="s">
        <v>882</v>
      </c>
      <c r="H284" s="45" t="s">
        <v>1384</v>
      </c>
      <c r="I284" t="s">
        <v>5</v>
      </c>
      <c r="J284" t="s">
        <v>1338</v>
      </c>
      <c r="K284" t="s">
        <v>1323</v>
      </c>
      <c r="L284" s="8" t="str">
        <f>mappings[field]&amp;mappings[institution]&amp;mappings[element/field]&amp;mappings[subelement/field(s)]&amp;mappings[constraints]</f>
        <v>physical_description_details[label]GEN340{na}$a AND $3</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t="s">
        <v>1316</v>
      </c>
      <c r="B285" t="s">
        <v>1317</v>
      </c>
      <c r="C285" s="16" t="s">
        <v>1</v>
      </c>
      <c r="D285" s="16" t="s">
        <v>2</v>
      </c>
      <c r="E285" s="16" t="s">
        <v>118</v>
      </c>
      <c r="F285" s="1">
        <v>340</v>
      </c>
      <c r="G285" t="s">
        <v>882</v>
      </c>
      <c r="H285" s="45" t="s">
        <v>1385</v>
      </c>
      <c r="I285" t="s">
        <v>5</v>
      </c>
      <c r="J285" t="s">
        <v>1339</v>
      </c>
      <c r="K285" t="s">
        <v>1323</v>
      </c>
      <c r="L285" s="8" t="str">
        <f>mappings[field]&amp;mappings[institution]&amp;mappings[element/field]&amp;mappings[subelement/field(s)]&amp;mappings[constraints]</f>
        <v>physical_description_details[label]GEN340{na}$b AND $3</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t="s">
        <v>1316</v>
      </c>
      <c r="B286" t="s">
        <v>1317</v>
      </c>
      <c r="C286" s="16" t="s">
        <v>1</v>
      </c>
      <c r="D286" s="16" t="s">
        <v>2</v>
      </c>
      <c r="E286" s="16" t="s">
        <v>118</v>
      </c>
      <c r="F286" s="1">
        <v>340</v>
      </c>
      <c r="G286" t="s">
        <v>882</v>
      </c>
      <c r="H286" s="45" t="s">
        <v>1386</v>
      </c>
      <c r="I286" t="s">
        <v>5</v>
      </c>
      <c r="J286" t="s">
        <v>1340</v>
      </c>
      <c r="K286" t="s">
        <v>1323</v>
      </c>
      <c r="L286" s="8" t="str">
        <f>mappings[field]&amp;mappings[institution]&amp;mappings[element/field]&amp;mappings[subelement/field(s)]&amp;mappings[constraints]</f>
        <v>physical_description_details[label]GEN340{na}$c AND $3</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t="s">
        <v>1316</v>
      </c>
      <c r="B287" t="s">
        <v>1317</v>
      </c>
      <c r="C287" s="16" t="s">
        <v>1</v>
      </c>
      <c r="D287" s="16" t="s">
        <v>2</v>
      </c>
      <c r="E287" s="16" t="s">
        <v>118</v>
      </c>
      <c r="F287" s="1">
        <v>340</v>
      </c>
      <c r="G287" t="s">
        <v>882</v>
      </c>
      <c r="H287" s="45" t="s">
        <v>1387</v>
      </c>
      <c r="I287" t="s">
        <v>5</v>
      </c>
      <c r="J287" t="s">
        <v>1341</v>
      </c>
      <c r="K287" t="s">
        <v>1323</v>
      </c>
      <c r="L287" s="8" t="str">
        <f>mappings[field]&amp;mappings[institution]&amp;mappings[element/field]&amp;mappings[subelement/field(s)]&amp;mappings[constraints]</f>
        <v>physical_description_details[label]GEN340{na}$d AND $3</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t="s">
        <v>1316</v>
      </c>
      <c r="B288" t="s">
        <v>1317</v>
      </c>
      <c r="C288" s="16" t="s">
        <v>1</v>
      </c>
      <c r="D288" s="16" t="s">
        <v>2</v>
      </c>
      <c r="E288" s="16" t="s">
        <v>118</v>
      </c>
      <c r="F288" s="1">
        <v>340</v>
      </c>
      <c r="G288" t="s">
        <v>882</v>
      </c>
      <c r="H288" s="45" t="s">
        <v>1388</v>
      </c>
      <c r="I288" t="s">
        <v>5</v>
      </c>
      <c r="J288" t="s">
        <v>1342</v>
      </c>
      <c r="K288" t="s">
        <v>1323</v>
      </c>
      <c r="L288" s="8" t="str">
        <f>mappings[field]&amp;mappings[institution]&amp;mappings[element/field]&amp;mappings[subelement/field(s)]&amp;mappings[constraints]</f>
        <v>physical_description_details[label]GEN340{na}$e AND $3</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t="s">
        <v>1316</v>
      </c>
      <c r="B289" t="s">
        <v>1317</v>
      </c>
      <c r="C289" s="16" t="s">
        <v>1</v>
      </c>
      <c r="D289" s="16" t="s">
        <v>2</v>
      </c>
      <c r="E289" s="16" t="s">
        <v>118</v>
      </c>
      <c r="F289" s="1">
        <v>340</v>
      </c>
      <c r="G289" t="s">
        <v>882</v>
      </c>
      <c r="H289" s="45" t="s">
        <v>1389</v>
      </c>
      <c r="I289" t="s">
        <v>5</v>
      </c>
      <c r="J289" t="s">
        <v>1343</v>
      </c>
      <c r="K289" t="s">
        <v>1323</v>
      </c>
      <c r="L289" s="8" t="str">
        <f>mappings[field]&amp;mappings[institution]&amp;mappings[element/field]&amp;mappings[subelement/field(s)]&amp;mappings[constraints]</f>
        <v>physical_description_details[label]GEN340{na}$f AND $3</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t="s">
        <v>1316</v>
      </c>
      <c r="B290" t="s">
        <v>1317</v>
      </c>
      <c r="C290" s="16" t="s">
        <v>1</v>
      </c>
      <c r="D290" s="16" t="s">
        <v>2</v>
      </c>
      <c r="E290" s="16" t="s">
        <v>118</v>
      </c>
      <c r="F290" s="1">
        <v>340</v>
      </c>
      <c r="G290" t="s">
        <v>882</v>
      </c>
      <c r="H290" s="45" t="s">
        <v>1390</v>
      </c>
      <c r="I290" t="s">
        <v>5</v>
      </c>
      <c r="J290" t="s">
        <v>1344</v>
      </c>
      <c r="K290" t="s">
        <v>1323</v>
      </c>
      <c r="L290" s="8" t="str">
        <f>mappings[field]&amp;mappings[institution]&amp;mappings[element/field]&amp;mappings[subelement/field(s)]&amp;mappings[constraints]</f>
        <v>physical_description_details[label]GEN340{na}$g AND $3</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t="s">
        <v>1316</v>
      </c>
      <c r="B291" t="s">
        <v>1317</v>
      </c>
      <c r="C291" s="16" t="s">
        <v>1</v>
      </c>
      <c r="D291" s="16" t="s">
        <v>2</v>
      </c>
      <c r="E291" s="16" t="s">
        <v>118</v>
      </c>
      <c r="F291" s="1">
        <v>340</v>
      </c>
      <c r="G291" t="s">
        <v>882</v>
      </c>
      <c r="H291" s="45" t="s">
        <v>1391</v>
      </c>
      <c r="I291" t="s">
        <v>5</v>
      </c>
      <c r="J291" t="s">
        <v>1345</v>
      </c>
      <c r="K291" t="s">
        <v>1323</v>
      </c>
      <c r="L291" s="8" t="str">
        <f>mappings[field]&amp;mappings[institution]&amp;mappings[element/field]&amp;mappings[subelement/field(s)]&amp;mappings[constraints]</f>
        <v>physical_description_details[label]GEN340{na}$h AND $3</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t="s">
        <v>1316</v>
      </c>
      <c r="B292" t="s">
        <v>1317</v>
      </c>
      <c r="C292" s="16" t="s">
        <v>1</v>
      </c>
      <c r="D292" s="16" t="s">
        <v>2</v>
      </c>
      <c r="E292" s="16" t="s">
        <v>118</v>
      </c>
      <c r="F292" s="1">
        <v>340</v>
      </c>
      <c r="G292" t="s">
        <v>882</v>
      </c>
      <c r="H292" s="45" t="s">
        <v>1392</v>
      </c>
      <c r="I292" t="s">
        <v>5</v>
      </c>
      <c r="J292" t="s">
        <v>1346</v>
      </c>
      <c r="K292" t="s">
        <v>1323</v>
      </c>
      <c r="L292" s="8" t="str">
        <f>mappings[field]&amp;mappings[institution]&amp;mappings[element/field]&amp;mappings[subelement/field(s)]&amp;mappings[constraints]</f>
        <v>physical_description_details[label]GEN340{na}$i AND $3</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t="s">
        <v>1316</v>
      </c>
      <c r="B293" t="s">
        <v>1317</v>
      </c>
      <c r="C293" s="16" t="s">
        <v>1</v>
      </c>
      <c r="D293" s="16" t="s">
        <v>2</v>
      </c>
      <c r="E293" s="16" t="s">
        <v>118</v>
      </c>
      <c r="F293" s="1">
        <v>340</v>
      </c>
      <c r="G293" t="s">
        <v>882</v>
      </c>
      <c r="H293" s="45" t="s">
        <v>1393</v>
      </c>
      <c r="I293" t="s">
        <v>5</v>
      </c>
      <c r="J293" t="s">
        <v>1347</v>
      </c>
      <c r="K293" t="s">
        <v>1323</v>
      </c>
      <c r="L293" s="8" t="str">
        <f>mappings[field]&amp;mappings[institution]&amp;mappings[element/field]&amp;mappings[subelement/field(s)]&amp;mappings[constraints]</f>
        <v>physical_description_details[label]GEN340{na}$j AND $3</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t="s">
        <v>1316</v>
      </c>
      <c r="B294" t="s">
        <v>1317</v>
      </c>
      <c r="C294" s="16" t="s">
        <v>1</v>
      </c>
      <c r="D294" s="16" t="s">
        <v>2</v>
      </c>
      <c r="E294" s="16" t="s">
        <v>118</v>
      </c>
      <c r="F294" s="1">
        <v>340</v>
      </c>
      <c r="G294" t="s">
        <v>882</v>
      </c>
      <c r="H294" s="45" t="s">
        <v>1394</v>
      </c>
      <c r="I294" t="s">
        <v>5</v>
      </c>
      <c r="J294" t="s">
        <v>1348</v>
      </c>
      <c r="K294" t="s">
        <v>1323</v>
      </c>
      <c r="L294" s="8" t="str">
        <f>mappings[field]&amp;mappings[institution]&amp;mappings[element/field]&amp;mappings[subelement/field(s)]&amp;mappings[constraints]</f>
        <v>physical_description_details[label]GEN340{na}$k AND $3</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t="s">
        <v>1316</v>
      </c>
      <c r="B295" t="s">
        <v>1317</v>
      </c>
      <c r="C295" s="16" t="s">
        <v>1</v>
      </c>
      <c r="D295" s="16" t="s">
        <v>2</v>
      </c>
      <c r="E295" s="16" t="s">
        <v>118</v>
      </c>
      <c r="F295" s="1">
        <v>340</v>
      </c>
      <c r="G295" t="s">
        <v>882</v>
      </c>
      <c r="H295" s="45" t="s">
        <v>1395</v>
      </c>
      <c r="I295" t="s">
        <v>5</v>
      </c>
      <c r="J295" t="s">
        <v>1349</v>
      </c>
      <c r="K295" t="s">
        <v>1323</v>
      </c>
      <c r="L295" s="8" t="str">
        <f>mappings[field]&amp;mappings[institution]&amp;mappings[element/field]&amp;mappings[subelement/field(s)]&amp;mappings[constraints]</f>
        <v>physical_description_details[label]GEN340{na}$m AND $3</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t="s">
        <v>1316</v>
      </c>
      <c r="B296" t="s">
        <v>1317</v>
      </c>
      <c r="C296" s="16" t="s">
        <v>1</v>
      </c>
      <c r="D296" s="16" t="s">
        <v>2</v>
      </c>
      <c r="E296" s="16" t="s">
        <v>118</v>
      </c>
      <c r="F296" s="1">
        <v>340</v>
      </c>
      <c r="G296" t="s">
        <v>882</v>
      </c>
      <c r="H296" s="45" t="s">
        <v>1396</v>
      </c>
      <c r="I296" t="s">
        <v>5</v>
      </c>
      <c r="J296" t="s">
        <v>1350</v>
      </c>
      <c r="K296" t="s">
        <v>1323</v>
      </c>
      <c r="L296" s="8" t="str">
        <f>mappings[field]&amp;mappings[institution]&amp;mappings[element/field]&amp;mappings[subelement/field(s)]&amp;mappings[constraints]</f>
        <v>physical_description_details[label]GEN340{na}$n AND $3</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t="s">
        <v>1316</v>
      </c>
      <c r="B297" t="s">
        <v>1317</v>
      </c>
      <c r="C297" s="16" t="s">
        <v>1</v>
      </c>
      <c r="D297" s="16" t="s">
        <v>2</v>
      </c>
      <c r="E297" s="16" t="s">
        <v>118</v>
      </c>
      <c r="F297" s="1">
        <v>340</v>
      </c>
      <c r="G297" t="s">
        <v>882</v>
      </c>
      <c r="H297" s="45" t="s">
        <v>1397</v>
      </c>
      <c r="I297" t="s">
        <v>5</v>
      </c>
      <c r="J297" t="s">
        <v>1351</v>
      </c>
      <c r="K297" t="s">
        <v>1323</v>
      </c>
      <c r="L297" s="8" t="str">
        <f>mappings[field]&amp;mappings[institution]&amp;mappings[element/field]&amp;mappings[subelement/field(s)]&amp;mappings[constraints]</f>
        <v>physical_description_details[label]GEN340{na}$o AND $3</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t="s">
        <v>1316</v>
      </c>
      <c r="B298" t="s">
        <v>1318</v>
      </c>
      <c r="C298" s="16" t="s">
        <v>1</v>
      </c>
      <c r="D298" s="16" t="s">
        <v>2</v>
      </c>
      <c r="E298" s="16" t="s">
        <v>118</v>
      </c>
      <c r="F298" s="1">
        <v>340</v>
      </c>
      <c r="G298" t="s">
        <v>1322</v>
      </c>
      <c r="H298" t="s">
        <v>568</v>
      </c>
      <c r="I298" t="s">
        <v>1352</v>
      </c>
      <c r="J298" t="s">
        <v>1353</v>
      </c>
      <c r="K298" t="s">
        <v>1323</v>
      </c>
      <c r="L298" s="8" t="str">
        <f>mappings[field]&amp;mappings[institution]&amp;mappings[element/field]&amp;mappings[subelement/field(s)]&amp;mappings[constraints]</f>
        <v>physical_description_details[value]GEN340abcdefghijkmnonone</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t="s">
        <v>1316</v>
      </c>
      <c r="B299" t="s">
        <v>1317</v>
      </c>
      <c r="C299" s="16" t="s">
        <v>1</v>
      </c>
      <c r="D299" s="16" t="s">
        <v>2</v>
      </c>
      <c r="E299" s="16" t="s">
        <v>118</v>
      </c>
      <c r="F299" s="1">
        <v>344</v>
      </c>
      <c r="G299" t="s">
        <v>882</v>
      </c>
      <c r="H299" t="s">
        <v>1370</v>
      </c>
      <c r="I299" t="s">
        <v>254</v>
      </c>
      <c r="J299" t="s">
        <v>1354</v>
      </c>
      <c r="K299" t="s">
        <v>1323</v>
      </c>
      <c r="L299" s="8" t="str">
        <f>mappings[field]&amp;mappings[institution]&amp;mappings[element/field]&amp;mappings[subelement/field(s)]&amp;mappings[constraints]</f>
        <v>physical_description_details[label]GEN344{na}$a AND !$3</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t="s">
        <v>1316</v>
      </c>
      <c r="B300" t="s">
        <v>1317</v>
      </c>
      <c r="C300" s="16" t="s">
        <v>1</v>
      </c>
      <c r="D300" s="16" t="s">
        <v>2</v>
      </c>
      <c r="E300" s="16" t="s">
        <v>118</v>
      </c>
      <c r="F300" s="1">
        <v>344</v>
      </c>
      <c r="G300" t="s">
        <v>882</v>
      </c>
      <c r="H300" t="s">
        <v>1371</v>
      </c>
      <c r="I300" t="s">
        <v>254</v>
      </c>
      <c r="J300" t="s">
        <v>1355</v>
      </c>
      <c r="K300" t="s">
        <v>1323</v>
      </c>
      <c r="L300" s="8" t="str">
        <f>mappings[field]&amp;mappings[institution]&amp;mappings[element/field]&amp;mappings[subelement/field(s)]&amp;mappings[constraints]</f>
        <v>physical_description_details[label]GEN344{na}$b AND !$3</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t="s">
        <v>1316</v>
      </c>
      <c r="B301" t="s">
        <v>1317</v>
      </c>
      <c r="C301" s="16" t="s">
        <v>1</v>
      </c>
      <c r="D301" s="16" t="s">
        <v>2</v>
      </c>
      <c r="E301" s="16" t="s">
        <v>118</v>
      </c>
      <c r="F301" s="1">
        <v>344</v>
      </c>
      <c r="G301" t="s">
        <v>882</v>
      </c>
      <c r="H301" t="s">
        <v>1372</v>
      </c>
      <c r="I301" t="s">
        <v>254</v>
      </c>
      <c r="J301" t="s">
        <v>1356</v>
      </c>
      <c r="K301" t="s">
        <v>1323</v>
      </c>
      <c r="L301" s="8" t="str">
        <f>mappings[field]&amp;mappings[institution]&amp;mappings[element/field]&amp;mappings[subelement/field(s)]&amp;mappings[constraints]</f>
        <v>physical_description_details[label]GEN344{na}$c AND !$3</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t="s">
        <v>1316</v>
      </c>
      <c r="B302" t="s">
        <v>1317</v>
      </c>
      <c r="C302" s="16" t="s">
        <v>1</v>
      </c>
      <c r="D302" s="16" t="s">
        <v>2</v>
      </c>
      <c r="E302" s="16" t="s">
        <v>118</v>
      </c>
      <c r="F302" s="1">
        <v>344</v>
      </c>
      <c r="G302" t="s">
        <v>882</v>
      </c>
      <c r="H302" t="s">
        <v>1373</v>
      </c>
      <c r="I302" t="s">
        <v>254</v>
      </c>
      <c r="J302" t="s">
        <v>1357</v>
      </c>
      <c r="K302" t="s">
        <v>1323</v>
      </c>
      <c r="L302" s="8" t="str">
        <f>mappings[field]&amp;mappings[institution]&amp;mappings[element/field]&amp;mappings[subelement/field(s)]&amp;mappings[constraints]</f>
        <v>physical_description_details[label]GEN344{na}$d AND !$3</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t="s">
        <v>1316</v>
      </c>
      <c r="B303" t="s">
        <v>1317</v>
      </c>
      <c r="C303" s="16" t="s">
        <v>1</v>
      </c>
      <c r="D303" s="16" t="s">
        <v>2</v>
      </c>
      <c r="E303" s="16" t="s">
        <v>118</v>
      </c>
      <c r="F303" s="1">
        <v>344</v>
      </c>
      <c r="G303" t="s">
        <v>882</v>
      </c>
      <c r="H303" t="s">
        <v>1374</v>
      </c>
      <c r="I303" t="s">
        <v>254</v>
      </c>
      <c r="J303" t="s">
        <v>1358</v>
      </c>
      <c r="K303" t="s">
        <v>1323</v>
      </c>
      <c r="L303" s="8" t="str">
        <f>mappings[field]&amp;mappings[institution]&amp;mappings[element/field]&amp;mappings[subelement/field(s)]&amp;mappings[constraints]</f>
        <v>physical_description_details[label]GEN344{na}$e AND !$3</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t="s">
        <v>1316</v>
      </c>
      <c r="B304" t="s">
        <v>1317</v>
      </c>
      <c r="C304" s="16" t="s">
        <v>1</v>
      </c>
      <c r="D304" s="16" t="s">
        <v>2</v>
      </c>
      <c r="E304" s="16" t="s">
        <v>118</v>
      </c>
      <c r="F304" s="1">
        <v>344</v>
      </c>
      <c r="G304" t="s">
        <v>882</v>
      </c>
      <c r="H304" t="s">
        <v>1375</v>
      </c>
      <c r="I304" t="s">
        <v>254</v>
      </c>
      <c r="J304" t="s">
        <v>1359</v>
      </c>
      <c r="K304" t="s">
        <v>1323</v>
      </c>
      <c r="L304" s="8" t="str">
        <f>mappings[field]&amp;mappings[institution]&amp;mappings[element/field]&amp;mappings[subelement/field(s)]&amp;mappings[constraints]</f>
        <v>physical_description_details[label]GEN344{na}$f AND !$3</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t="s">
        <v>1316</v>
      </c>
      <c r="B305" t="s">
        <v>1317</v>
      </c>
      <c r="C305" s="16" t="s">
        <v>1</v>
      </c>
      <c r="D305" s="16" t="s">
        <v>2</v>
      </c>
      <c r="E305" s="16" t="s">
        <v>118</v>
      </c>
      <c r="F305" s="1">
        <v>344</v>
      </c>
      <c r="G305" t="s">
        <v>882</v>
      </c>
      <c r="H305" t="s">
        <v>1376</v>
      </c>
      <c r="I305" t="s">
        <v>254</v>
      </c>
      <c r="J305" t="s">
        <v>1360</v>
      </c>
      <c r="K305" t="s">
        <v>1323</v>
      </c>
      <c r="L305" s="8" t="str">
        <f>mappings[field]&amp;mappings[institution]&amp;mappings[element/field]&amp;mappings[subelement/field(s)]&amp;mappings[constraints]</f>
        <v>physical_description_details[label]GEN344{na}$g AND !$3</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t="s">
        <v>1316</v>
      </c>
      <c r="B306" t="s">
        <v>1317</v>
      </c>
      <c r="C306" s="16" t="s">
        <v>1</v>
      </c>
      <c r="D306" s="16" t="s">
        <v>2</v>
      </c>
      <c r="E306" s="16" t="s">
        <v>118</v>
      </c>
      <c r="F306" s="1">
        <v>344</v>
      </c>
      <c r="G306" t="s">
        <v>882</v>
      </c>
      <c r="H306" t="s">
        <v>1377</v>
      </c>
      <c r="I306" t="s">
        <v>254</v>
      </c>
      <c r="J306" t="s">
        <v>1361</v>
      </c>
      <c r="K306" t="s">
        <v>1323</v>
      </c>
      <c r="L306" s="8" t="str">
        <f>mappings[field]&amp;mappings[institution]&amp;mappings[element/field]&amp;mappings[subelement/field(s)]&amp;mappings[constraints]</f>
        <v>physical_description_details[label]GEN344{na}$h AND !$3</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t="s">
        <v>1316</v>
      </c>
      <c r="B307" t="s">
        <v>1317</v>
      </c>
      <c r="C307" s="16" t="s">
        <v>1</v>
      </c>
      <c r="D307" s="16" t="s">
        <v>2</v>
      </c>
      <c r="E307" s="16" t="s">
        <v>118</v>
      </c>
      <c r="F307" s="1">
        <v>344</v>
      </c>
      <c r="G307" t="s">
        <v>882</v>
      </c>
      <c r="H307" s="45" t="s">
        <v>1384</v>
      </c>
      <c r="I307" t="s">
        <v>254</v>
      </c>
      <c r="J307" t="s">
        <v>1362</v>
      </c>
      <c r="K307" t="s">
        <v>1323</v>
      </c>
      <c r="L307" s="8" t="str">
        <f>mappings[field]&amp;mappings[institution]&amp;mappings[element/field]&amp;mappings[subelement/field(s)]&amp;mappings[constraints]</f>
        <v>physical_description_details[label]GEN344{na}$a AND $3</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t="s">
        <v>1316</v>
      </c>
      <c r="B308" t="s">
        <v>1317</v>
      </c>
      <c r="C308" s="16" t="s">
        <v>1</v>
      </c>
      <c r="D308" s="16" t="s">
        <v>2</v>
      </c>
      <c r="E308" s="16" t="s">
        <v>118</v>
      </c>
      <c r="F308" s="1">
        <v>344</v>
      </c>
      <c r="G308" t="s">
        <v>882</v>
      </c>
      <c r="H308" s="45" t="s">
        <v>1385</v>
      </c>
      <c r="I308" t="s">
        <v>254</v>
      </c>
      <c r="J308" t="s">
        <v>1363</v>
      </c>
      <c r="K308" t="s">
        <v>1323</v>
      </c>
      <c r="L308" s="8" t="str">
        <f>mappings[field]&amp;mappings[institution]&amp;mappings[element/field]&amp;mappings[subelement/field(s)]&amp;mappings[constraints]</f>
        <v>physical_description_details[label]GEN344{na}$b AND $3</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t="s">
        <v>1316</v>
      </c>
      <c r="B309" t="s">
        <v>1317</v>
      </c>
      <c r="C309" s="16" t="s">
        <v>1</v>
      </c>
      <c r="D309" s="16" t="s">
        <v>2</v>
      </c>
      <c r="E309" s="16" t="s">
        <v>118</v>
      </c>
      <c r="F309" s="1">
        <v>344</v>
      </c>
      <c r="G309" t="s">
        <v>882</v>
      </c>
      <c r="H309" s="45" t="s">
        <v>1386</v>
      </c>
      <c r="I309" t="s">
        <v>254</v>
      </c>
      <c r="J309" t="s">
        <v>1364</v>
      </c>
      <c r="K309" t="s">
        <v>1323</v>
      </c>
      <c r="L309" s="8" t="str">
        <f>mappings[field]&amp;mappings[institution]&amp;mappings[element/field]&amp;mappings[subelement/field(s)]&amp;mappings[constraints]</f>
        <v>physical_description_details[label]GEN344{na}$c AND $3</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t="s">
        <v>1316</v>
      </c>
      <c r="B310" t="s">
        <v>1317</v>
      </c>
      <c r="C310" s="16" t="s">
        <v>1</v>
      </c>
      <c r="D310" s="16" t="s">
        <v>2</v>
      </c>
      <c r="E310" s="16" t="s">
        <v>118</v>
      </c>
      <c r="F310" s="1">
        <v>344</v>
      </c>
      <c r="G310" t="s">
        <v>882</v>
      </c>
      <c r="H310" s="45" t="s">
        <v>1387</v>
      </c>
      <c r="I310" t="s">
        <v>254</v>
      </c>
      <c r="J310" t="s">
        <v>1365</v>
      </c>
      <c r="K310" t="s">
        <v>1323</v>
      </c>
      <c r="L310" s="8" t="str">
        <f>mappings[field]&amp;mappings[institution]&amp;mappings[element/field]&amp;mappings[subelement/field(s)]&amp;mappings[constraints]</f>
        <v>physical_description_details[label]GEN344{na}$d AND $3</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t="s">
        <v>1316</v>
      </c>
      <c r="B311" t="s">
        <v>1317</v>
      </c>
      <c r="C311" s="16" t="s">
        <v>1</v>
      </c>
      <c r="D311" s="16" t="s">
        <v>2</v>
      </c>
      <c r="E311" s="16" t="s">
        <v>118</v>
      </c>
      <c r="F311" s="1">
        <v>344</v>
      </c>
      <c r="G311" t="s">
        <v>882</v>
      </c>
      <c r="H311" s="45" t="s">
        <v>1388</v>
      </c>
      <c r="I311" t="s">
        <v>254</v>
      </c>
      <c r="J311" t="s">
        <v>1366</v>
      </c>
      <c r="K311" t="s">
        <v>1323</v>
      </c>
      <c r="L311" s="8" t="str">
        <f>mappings[field]&amp;mappings[institution]&amp;mappings[element/field]&amp;mappings[subelement/field(s)]&amp;mappings[constraints]</f>
        <v>physical_description_details[label]GEN344{na}$e AND $3</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t="s">
        <v>1316</v>
      </c>
      <c r="B312" t="s">
        <v>1317</v>
      </c>
      <c r="C312" s="16" t="s">
        <v>1</v>
      </c>
      <c r="D312" s="16" t="s">
        <v>2</v>
      </c>
      <c r="E312" s="16" t="s">
        <v>118</v>
      </c>
      <c r="F312" s="1">
        <v>344</v>
      </c>
      <c r="G312" t="s">
        <v>882</v>
      </c>
      <c r="H312" s="45" t="s">
        <v>1389</v>
      </c>
      <c r="I312" t="s">
        <v>254</v>
      </c>
      <c r="J312" t="s">
        <v>1367</v>
      </c>
      <c r="K312" t="s">
        <v>1323</v>
      </c>
      <c r="L312" s="8" t="str">
        <f>mappings[field]&amp;mappings[institution]&amp;mappings[element/field]&amp;mappings[subelement/field(s)]&amp;mappings[constraints]</f>
        <v>physical_description_details[label]GEN344{na}$f AND $3</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t="s">
        <v>1316</v>
      </c>
      <c r="B313" t="s">
        <v>1317</v>
      </c>
      <c r="C313" s="16" t="s">
        <v>1</v>
      </c>
      <c r="D313" s="16" t="s">
        <v>2</v>
      </c>
      <c r="E313" s="16" t="s">
        <v>118</v>
      </c>
      <c r="F313" s="1">
        <v>344</v>
      </c>
      <c r="G313" t="s">
        <v>882</v>
      </c>
      <c r="H313" s="45" t="s">
        <v>1390</v>
      </c>
      <c r="I313" t="s">
        <v>254</v>
      </c>
      <c r="J313" t="s">
        <v>1368</v>
      </c>
      <c r="K313" t="s">
        <v>1323</v>
      </c>
      <c r="L313" s="8" t="str">
        <f>mappings[field]&amp;mappings[institution]&amp;mappings[element/field]&amp;mappings[subelement/field(s)]&amp;mappings[constraints]</f>
        <v>physical_description_details[label]GEN344{na}$g AND $3</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t="s">
        <v>1316</v>
      </c>
      <c r="B314" t="s">
        <v>1317</v>
      </c>
      <c r="C314" s="16" t="s">
        <v>1</v>
      </c>
      <c r="D314" s="16" t="s">
        <v>2</v>
      </c>
      <c r="E314" s="16" t="s">
        <v>118</v>
      </c>
      <c r="F314" s="1">
        <v>344</v>
      </c>
      <c r="G314" t="s">
        <v>882</v>
      </c>
      <c r="H314" s="45" t="s">
        <v>1391</v>
      </c>
      <c r="I314" t="s">
        <v>254</v>
      </c>
      <c r="J314" t="s">
        <v>1369</v>
      </c>
      <c r="K314" t="s">
        <v>1323</v>
      </c>
      <c r="L314" s="8" t="str">
        <f>mappings[field]&amp;mappings[institution]&amp;mappings[element/field]&amp;mappings[subelement/field(s)]&amp;mappings[constraints]</f>
        <v>physical_description_details[label]GEN344{na}$h AND $3</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t="s">
        <v>1316</v>
      </c>
      <c r="B315" t="s">
        <v>1318</v>
      </c>
      <c r="C315" s="16" t="s">
        <v>1</v>
      </c>
      <c r="D315" s="16" t="s">
        <v>2</v>
      </c>
      <c r="E315" s="16" t="s">
        <v>118</v>
      </c>
      <c r="F315" s="1">
        <v>344</v>
      </c>
      <c r="G315" t="s">
        <v>920</v>
      </c>
      <c r="H315" t="s">
        <v>568</v>
      </c>
      <c r="I315" t="s">
        <v>1352</v>
      </c>
      <c r="J315" t="s">
        <v>1353</v>
      </c>
      <c r="K315" t="s">
        <v>1323</v>
      </c>
      <c r="L315" s="8" t="str">
        <f>mappings[field]&amp;mappings[institution]&amp;mappings[element/field]&amp;mappings[subelement/field(s)]&amp;mappings[constraints]</f>
        <v>physical_description_details[value]GEN344abcdefghnone</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t="s">
        <v>1316</v>
      </c>
      <c r="B316" t="s">
        <v>1317</v>
      </c>
      <c r="C316" s="16" t="s">
        <v>1</v>
      </c>
      <c r="D316" s="16" t="s">
        <v>2</v>
      </c>
      <c r="E316" s="16" t="s">
        <v>118</v>
      </c>
      <c r="F316" s="1">
        <v>345</v>
      </c>
      <c r="G316" t="s">
        <v>882</v>
      </c>
      <c r="H316" s="45" t="s">
        <v>1370</v>
      </c>
      <c r="I316" t="s">
        <v>254</v>
      </c>
      <c r="J316" t="s">
        <v>1398</v>
      </c>
      <c r="K316" t="s">
        <v>1323</v>
      </c>
      <c r="L316" s="8" t="str">
        <f>mappings[field]&amp;mappings[institution]&amp;mappings[element/field]&amp;mappings[subelement/field(s)]&amp;mappings[constraints]</f>
        <v>physical_description_details[label]GEN345{na}$a AND !$3</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t="s">
        <v>1316</v>
      </c>
      <c r="B317" t="s">
        <v>1317</v>
      </c>
      <c r="C317" s="16" t="s">
        <v>1</v>
      </c>
      <c r="D317" s="16" t="s">
        <v>2</v>
      </c>
      <c r="E317" s="16" t="s">
        <v>118</v>
      </c>
      <c r="F317" s="1">
        <v>345</v>
      </c>
      <c r="G317" t="s">
        <v>882</v>
      </c>
      <c r="H317" s="45" t="s">
        <v>1371</v>
      </c>
      <c r="I317" t="s">
        <v>254</v>
      </c>
      <c r="J317" t="s">
        <v>1399</v>
      </c>
      <c r="K317" t="s">
        <v>1323</v>
      </c>
      <c r="L317" s="8" t="str">
        <f>mappings[field]&amp;mappings[institution]&amp;mappings[element/field]&amp;mappings[subelement/field(s)]&amp;mappings[constraints]</f>
        <v>physical_description_details[label]GEN345{na}$b AND !$3</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t="s">
        <v>1316</v>
      </c>
      <c r="B318" t="s">
        <v>1317</v>
      </c>
      <c r="C318" s="16" t="s">
        <v>1</v>
      </c>
      <c r="D318" s="16" t="s">
        <v>2</v>
      </c>
      <c r="E318" s="16" t="s">
        <v>118</v>
      </c>
      <c r="F318" s="1">
        <v>345</v>
      </c>
      <c r="G318" t="s">
        <v>882</v>
      </c>
      <c r="H318" s="45" t="s">
        <v>1384</v>
      </c>
      <c r="I318" t="s">
        <v>254</v>
      </c>
      <c r="J318" t="s">
        <v>1400</v>
      </c>
      <c r="K318" t="s">
        <v>1323</v>
      </c>
      <c r="L318" s="8" t="str">
        <f>mappings[field]&amp;mappings[institution]&amp;mappings[element/field]&amp;mappings[subelement/field(s)]&amp;mappings[constraints]</f>
        <v>physical_description_details[label]GEN345{na}$a AND $3</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t="s">
        <v>1316</v>
      </c>
      <c r="B319" t="s">
        <v>1317</v>
      </c>
      <c r="C319" s="16" t="s">
        <v>1</v>
      </c>
      <c r="D319" s="16" t="s">
        <v>2</v>
      </c>
      <c r="E319" s="16" t="s">
        <v>118</v>
      </c>
      <c r="F319" s="1">
        <v>345</v>
      </c>
      <c r="G319" t="s">
        <v>882</v>
      </c>
      <c r="H319" s="45" t="s">
        <v>1385</v>
      </c>
      <c r="I319" t="s">
        <v>254</v>
      </c>
      <c r="J319" t="s">
        <v>1401</v>
      </c>
      <c r="K319" t="s">
        <v>1323</v>
      </c>
      <c r="L319" s="8" t="str">
        <f>mappings[field]&amp;mappings[institution]&amp;mappings[element/field]&amp;mappings[subelement/field(s)]&amp;mappings[constraints]</f>
        <v>physical_description_details[label]GEN345{na}$b AND $3</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t="s">
        <v>1316</v>
      </c>
      <c r="B320" t="s">
        <v>1318</v>
      </c>
      <c r="C320" s="16" t="s">
        <v>1</v>
      </c>
      <c r="D320" s="16" t="s">
        <v>2</v>
      </c>
      <c r="E320" s="16" t="s">
        <v>118</v>
      </c>
      <c r="F320" s="1">
        <v>345</v>
      </c>
      <c r="G320" t="s">
        <v>263</v>
      </c>
      <c r="H320" t="s">
        <v>568</v>
      </c>
      <c r="I320" t="s">
        <v>1352</v>
      </c>
      <c r="J320" t="s">
        <v>1353</v>
      </c>
      <c r="K320" t="s">
        <v>1323</v>
      </c>
      <c r="L320" s="8" t="str">
        <f>mappings[field]&amp;mappings[institution]&amp;mappings[element/field]&amp;mappings[subelement/field(s)]&amp;mappings[constraints]</f>
        <v>physical_description_details[value]GEN345abnone</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t="s">
        <v>1316</v>
      </c>
      <c r="B321" t="s">
        <v>1317</v>
      </c>
      <c r="C321" s="16" t="s">
        <v>1</v>
      </c>
      <c r="D321" s="16" t="s">
        <v>2</v>
      </c>
      <c r="E321" s="16" t="s">
        <v>118</v>
      </c>
      <c r="F321" s="1">
        <v>346</v>
      </c>
      <c r="G321" t="s">
        <v>882</v>
      </c>
      <c r="H321" s="45" t="s">
        <v>1370</v>
      </c>
      <c r="I321" t="s">
        <v>254</v>
      </c>
      <c r="J321" t="s">
        <v>1402</v>
      </c>
      <c r="K321" t="s">
        <v>1323</v>
      </c>
      <c r="L321" s="8" t="str">
        <f>mappings[field]&amp;mappings[institution]&amp;mappings[element/field]&amp;mappings[subelement/field(s)]&amp;mappings[constraints]</f>
        <v>physical_description_details[label]GEN346{na}$a AND !$3</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t="s">
        <v>1316</v>
      </c>
      <c r="B322" t="s">
        <v>1317</v>
      </c>
      <c r="C322" s="16" t="s">
        <v>1</v>
      </c>
      <c r="D322" s="16" t="s">
        <v>2</v>
      </c>
      <c r="E322" s="16" t="s">
        <v>118</v>
      </c>
      <c r="F322" s="1">
        <v>346</v>
      </c>
      <c r="G322" t="s">
        <v>882</v>
      </c>
      <c r="H322" s="45" t="s">
        <v>1371</v>
      </c>
      <c r="I322" t="s">
        <v>254</v>
      </c>
      <c r="J322" t="s">
        <v>1404</v>
      </c>
      <c r="K322" t="s">
        <v>1323</v>
      </c>
      <c r="L322" s="8" t="str">
        <f>mappings[field]&amp;mappings[institution]&amp;mappings[element/field]&amp;mappings[subelement/field(s)]&amp;mappings[constraints]</f>
        <v>physical_description_details[label]GEN346{na}$b AND !$3</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t="s">
        <v>1316</v>
      </c>
      <c r="B323" t="s">
        <v>1317</v>
      </c>
      <c r="C323" s="16" t="s">
        <v>1</v>
      </c>
      <c r="D323" s="16" t="s">
        <v>2</v>
      </c>
      <c r="E323" s="16" t="s">
        <v>118</v>
      </c>
      <c r="F323" s="1">
        <v>346</v>
      </c>
      <c r="G323" t="s">
        <v>882</v>
      </c>
      <c r="H323" s="45" t="s">
        <v>1384</v>
      </c>
      <c r="I323" t="s">
        <v>254</v>
      </c>
      <c r="J323" t="s">
        <v>1403</v>
      </c>
      <c r="K323" t="s">
        <v>1323</v>
      </c>
      <c r="L323" s="8" t="str">
        <f>mappings[field]&amp;mappings[institution]&amp;mappings[element/field]&amp;mappings[subelement/field(s)]&amp;mappings[constraints]</f>
        <v>physical_description_details[label]GEN346{na}$a AND $3</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t="s">
        <v>1316</v>
      </c>
      <c r="B324" t="s">
        <v>1317</v>
      </c>
      <c r="C324" s="16" t="s">
        <v>1</v>
      </c>
      <c r="D324" s="16" t="s">
        <v>2</v>
      </c>
      <c r="E324" s="16" t="s">
        <v>118</v>
      </c>
      <c r="F324" s="1">
        <v>346</v>
      </c>
      <c r="G324" t="s">
        <v>882</v>
      </c>
      <c r="H324" s="45" t="s">
        <v>1385</v>
      </c>
      <c r="I324" t="s">
        <v>254</v>
      </c>
      <c r="J324" t="s">
        <v>1405</v>
      </c>
      <c r="K324" t="s">
        <v>1323</v>
      </c>
      <c r="L324" s="8" t="str">
        <f>mappings[field]&amp;mappings[institution]&amp;mappings[element/field]&amp;mappings[subelement/field(s)]&amp;mappings[constraints]</f>
        <v>physical_description_details[label]GEN346{na}$b AND $3</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t="s">
        <v>1316</v>
      </c>
      <c r="B325" t="s">
        <v>1318</v>
      </c>
      <c r="C325" s="16" t="s">
        <v>1</v>
      </c>
      <c r="D325" s="16" t="s">
        <v>2</v>
      </c>
      <c r="E325" s="16" t="s">
        <v>118</v>
      </c>
      <c r="F325" s="1">
        <v>346</v>
      </c>
      <c r="G325" t="s">
        <v>263</v>
      </c>
      <c r="H325" t="s">
        <v>568</v>
      </c>
      <c r="I325" t="s">
        <v>1352</v>
      </c>
      <c r="J325" t="s">
        <v>1353</v>
      </c>
      <c r="K325" t="s">
        <v>1323</v>
      </c>
      <c r="L325" s="8" t="str">
        <f>mappings[field]&amp;mappings[institution]&amp;mappings[element/field]&amp;mappings[subelement/field(s)]&amp;mappings[constraints]</f>
        <v>physical_description_details[value]GEN346abnone</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t="s">
        <v>1316</v>
      </c>
      <c r="B326" t="s">
        <v>1317</v>
      </c>
      <c r="C326" s="16" t="s">
        <v>1</v>
      </c>
      <c r="D326" s="16" t="s">
        <v>2</v>
      </c>
      <c r="E326" s="16" t="s">
        <v>118</v>
      </c>
      <c r="F326" s="1">
        <v>347</v>
      </c>
      <c r="G326" t="s">
        <v>882</v>
      </c>
      <c r="H326" s="45" t="s">
        <v>1370</v>
      </c>
      <c r="I326" t="s">
        <v>254</v>
      </c>
      <c r="J326" t="s">
        <v>1407</v>
      </c>
      <c r="K326" t="s">
        <v>1323</v>
      </c>
      <c r="L326" s="8" t="str">
        <f>mappings[field]&amp;mappings[institution]&amp;mappings[element/field]&amp;mappings[subelement/field(s)]&amp;mappings[constraints]</f>
        <v>physical_description_details[label]GEN347{na}$a AND !$3</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t="s">
        <v>1316</v>
      </c>
      <c r="B327" t="s">
        <v>1317</v>
      </c>
      <c r="C327" s="16" t="s">
        <v>1</v>
      </c>
      <c r="D327" s="16" t="s">
        <v>2</v>
      </c>
      <c r="E327" s="16" t="s">
        <v>118</v>
      </c>
      <c r="F327" s="1">
        <v>347</v>
      </c>
      <c r="G327" t="s">
        <v>882</v>
      </c>
      <c r="H327" s="45" t="s">
        <v>1371</v>
      </c>
      <c r="I327" t="s">
        <v>254</v>
      </c>
      <c r="J327" t="s">
        <v>1408</v>
      </c>
      <c r="K327" t="s">
        <v>1323</v>
      </c>
      <c r="L327" s="8" t="str">
        <f>mappings[field]&amp;mappings[institution]&amp;mappings[element/field]&amp;mappings[subelement/field(s)]&amp;mappings[constraints]</f>
        <v>physical_description_details[label]GEN347{na}$b AND !$3</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t="s">
        <v>1316</v>
      </c>
      <c r="B328" t="s">
        <v>1317</v>
      </c>
      <c r="C328" s="16" t="s">
        <v>1</v>
      </c>
      <c r="D328" s="16" t="s">
        <v>2</v>
      </c>
      <c r="E328" s="16" t="s">
        <v>118</v>
      </c>
      <c r="F328" s="1">
        <v>347</v>
      </c>
      <c r="G328" t="s">
        <v>882</v>
      </c>
      <c r="H328" t="s">
        <v>1372</v>
      </c>
      <c r="I328" t="s">
        <v>254</v>
      </c>
      <c r="J328" t="s">
        <v>1409</v>
      </c>
      <c r="K328" t="s">
        <v>1323</v>
      </c>
      <c r="L328" s="8" t="str">
        <f>mappings[field]&amp;mappings[institution]&amp;mappings[element/field]&amp;mappings[subelement/field(s)]&amp;mappings[constraints]</f>
        <v>physical_description_details[label]GEN347{na}$c AND !$3</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t="s">
        <v>1316</v>
      </c>
      <c r="B329" t="s">
        <v>1317</v>
      </c>
      <c r="C329" s="16" t="s">
        <v>1</v>
      </c>
      <c r="D329" s="16" t="s">
        <v>2</v>
      </c>
      <c r="E329" s="16" t="s">
        <v>118</v>
      </c>
      <c r="F329" s="1">
        <v>347</v>
      </c>
      <c r="G329" t="s">
        <v>882</v>
      </c>
      <c r="H329" t="s">
        <v>1373</v>
      </c>
      <c r="I329" t="s">
        <v>254</v>
      </c>
      <c r="J329" t="s">
        <v>1410</v>
      </c>
      <c r="K329" t="s">
        <v>1323</v>
      </c>
      <c r="L329" s="8" t="str">
        <f>mappings[field]&amp;mappings[institution]&amp;mappings[element/field]&amp;mappings[subelement/field(s)]&amp;mappings[constraints]</f>
        <v>physical_description_details[label]GEN347{na}$d AND !$3</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t="s">
        <v>1316</v>
      </c>
      <c r="B330" t="s">
        <v>1317</v>
      </c>
      <c r="C330" s="16" t="s">
        <v>1</v>
      </c>
      <c r="D330" s="16" t="s">
        <v>2</v>
      </c>
      <c r="E330" s="16" t="s">
        <v>118</v>
      </c>
      <c r="F330" s="1">
        <v>347</v>
      </c>
      <c r="G330" t="s">
        <v>882</v>
      </c>
      <c r="H330" t="s">
        <v>1374</v>
      </c>
      <c r="I330" t="s">
        <v>254</v>
      </c>
      <c r="J330" t="s">
        <v>1411</v>
      </c>
      <c r="K330" t="s">
        <v>1323</v>
      </c>
      <c r="L330" s="8" t="str">
        <f>mappings[field]&amp;mappings[institution]&amp;mappings[element/field]&amp;mappings[subelement/field(s)]&amp;mappings[constraints]</f>
        <v>physical_description_details[label]GEN347{na}$e AND !$3</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t="s">
        <v>1316</v>
      </c>
      <c r="B331" t="s">
        <v>1317</v>
      </c>
      <c r="C331" s="16" t="s">
        <v>1</v>
      </c>
      <c r="D331" s="16" t="s">
        <v>2</v>
      </c>
      <c r="E331" s="16" t="s">
        <v>118</v>
      </c>
      <c r="F331" s="1">
        <v>347</v>
      </c>
      <c r="G331" t="s">
        <v>882</v>
      </c>
      <c r="H331" t="s">
        <v>1375</v>
      </c>
      <c r="I331" t="s">
        <v>254</v>
      </c>
      <c r="J331" t="s">
        <v>1412</v>
      </c>
      <c r="K331" t="s">
        <v>1323</v>
      </c>
      <c r="L331" s="8" t="str">
        <f>mappings[field]&amp;mappings[institution]&amp;mappings[element/field]&amp;mappings[subelement/field(s)]&amp;mappings[constraints]</f>
        <v>physical_description_details[label]GEN347{na}$f AND !$3</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t="s">
        <v>1316</v>
      </c>
      <c r="B332" t="s">
        <v>1317</v>
      </c>
      <c r="C332" s="16" t="s">
        <v>1</v>
      </c>
      <c r="D332" s="16" t="s">
        <v>2</v>
      </c>
      <c r="E332" s="16" t="s">
        <v>118</v>
      </c>
      <c r="F332" s="1">
        <v>347</v>
      </c>
      <c r="G332" t="s">
        <v>882</v>
      </c>
      <c r="H332" s="45" t="s">
        <v>1384</v>
      </c>
      <c r="I332" t="s">
        <v>254</v>
      </c>
      <c r="J332" t="s">
        <v>1413</v>
      </c>
      <c r="K332" t="s">
        <v>1323</v>
      </c>
      <c r="L332" s="8" t="str">
        <f>mappings[field]&amp;mappings[institution]&amp;mappings[element/field]&amp;mappings[subelement/field(s)]&amp;mappings[constraints]</f>
        <v>physical_description_details[label]GEN347{na}$a AND $3</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t="s">
        <v>1316</v>
      </c>
      <c r="B333" t="s">
        <v>1317</v>
      </c>
      <c r="C333" s="16" t="s">
        <v>1</v>
      </c>
      <c r="D333" s="16" t="s">
        <v>2</v>
      </c>
      <c r="E333" s="16" t="s">
        <v>118</v>
      </c>
      <c r="F333" s="1">
        <v>347</v>
      </c>
      <c r="G333" t="s">
        <v>882</v>
      </c>
      <c r="H333" s="45" t="s">
        <v>1385</v>
      </c>
      <c r="I333" t="s">
        <v>254</v>
      </c>
      <c r="J333" t="s">
        <v>1414</v>
      </c>
      <c r="K333" t="s">
        <v>1323</v>
      </c>
      <c r="L333" s="8" t="str">
        <f>mappings[field]&amp;mappings[institution]&amp;mappings[element/field]&amp;mappings[subelement/field(s)]&amp;mappings[constraints]</f>
        <v>physical_description_details[label]GEN347{na}$b AND $3</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t="s">
        <v>1316</v>
      </c>
      <c r="B334" t="s">
        <v>1317</v>
      </c>
      <c r="C334" s="16" t="s">
        <v>1</v>
      </c>
      <c r="D334" s="16" t="s">
        <v>2</v>
      </c>
      <c r="E334" s="16" t="s">
        <v>118</v>
      </c>
      <c r="F334" s="1">
        <v>347</v>
      </c>
      <c r="G334" t="s">
        <v>882</v>
      </c>
      <c r="H334" t="s">
        <v>1386</v>
      </c>
      <c r="I334" t="s">
        <v>254</v>
      </c>
      <c r="J334" t="s">
        <v>1415</v>
      </c>
      <c r="K334" t="s">
        <v>1323</v>
      </c>
      <c r="L334" s="8" t="str">
        <f>mappings[field]&amp;mappings[institution]&amp;mappings[element/field]&amp;mappings[subelement/field(s)]&amp;mappings[constraints]</f>
        <v>physical_description_details[label]GEN347{na}$c AND $3</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t="s">
        <v>1316</v>
      </c>
      <c r="B335" t="s">
        <v>1317</v>
      </c>
      <c r="C335" s="16" t="s">
        <v>1</v>
      </c>
      <c r="D335" s="16" t="s">
        <v>2</v>
      </c>
      <c r="E335" s="16" t="s">
        <v>118</v>
      </c>
      <c r="F335" s="1">
        <v>347</v>
      </c>
      <c r="G335" t="s">
        <v>882</v>
      </c>
      <c r="H335" t="s">
        <v>1387</v>
      </c>
      <c r="I335" t="s">
        <v>254</v>
      </c>
      <c r="J335" t="s">
        <v>1416</v>
      </c>
      <c r="K335" t="s">
        <v>1323</v>
      </c>
      <c r="L335" s="8" t="str">
        <f>mappings[field]&amp;mappings[institution]&amp;mappings[element/field]&amp;mappings[subelement/field(s)]&amp;mappings[constraints]</f>
        <v>physical_description_details[label]GEN347{na}$d AND $3</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t="s">
        <v>1316</v>
      </c>
      <c r="B336" t="s">
        <v>1317</v>
      </c>
      <c r="C336" s="16" t="s">
        <v>1</v>
      </c>
      <c r="D336" s="16" t="s">
        <v>2</v>
      </c>
      <c r="E336" s="16" t="s">
        <v>118</v>
      </c>
      <c r="F336" s="1">
        <v>347</v>
      </c>
      <c r="G336" t="s">
        <v>882</v>
      </c>
      <c r="H336" t="s">
        <v>1388</v>
      </c>
      <c r="I336" t="s">
        <v>254</v>
      </c>
      <c r="J336" t="s">
        <v>1417</v>
      </c>
      <c r="K336" t="s">
        <v>1323</v>
      </c>
      <c r="L336" s="8" t="str">
        <f>mappings[field]&amp;mappings[institution]&amp;mappings[element/field]&amp;mappings[subelement/field(s)]&amp;mappings[constraints]</f>
        <v>physical_description_details[label]GEN347{na}$e AND $3</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t="s">
        <v>1316</v>
      </c>
      <c r="B337" t="s">
        <v>1317</v>
      </c>
      <c r="C337" s="16" t="s">
        <v>1</v>
      </c>
      <c r="D337" s="16" t="s">
        <v>2</v>
      </c>
      <c r="E337" s="16" t="s">
        <v>118</v>
      </c>
      <c r="F337" s="1">
        <v>347</v>
      </c>
      <c r="G337" t="s">
        <v>882</v>
      </c>
      <c r="H337" t="s">
        <v>1389</v>
      </c>
      <c r="I337" t="s">
        <v>254</v>
      </c>
      <c r="J337" t="s">
        <v>1418</v>
      </c>
      <c r="K337" t="s">
        <v>1323</v>
      </c>
      <c r="L337" s="8" t="str">
        <f>mappings[field]&amp;mappings[institution]&amp;mappings[element/field]&amp;mappings[subelement/field(s)]&amp;mappings[constraints]</f>
        <v>physical_description_details[label]GEN347{na}$f AND $3</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t="s">
        <v>1316</v>
      </c>
      <c r="B338" t="s">
        <v>1318</v>
      </c>
      <c r="C338" s="16" t="s">
        <v>1</v>
      </c>
      <c r="D338" s="16" t="s">
        <v>2</v>
      </c>
      <c r="E338" s="16" t="s">
        <v>118</v>
      </c>
      <c r="F338" s="1">
        <v>347</v>
      </c>
      <c r="G338" t="s">
        <v>1406</v>
      </c>
      <c r="H338" t="s">
        <v>568</v>
      </c>
      <c r="I338" t="s">
        <v>1352</v>
      </c>
      <c r="J338" t="s">
        <v>1353</v>
      </c>
      <c r="K338" t="s">
        <v>1323</v>
      </c>
      <c r="L338" s="8" t="str">
        <f>mappings[field]&amp;mappings[institution]&amp;mappings[element/field]&amp;mappings[subelement/field(s)]&amp;mappings[constraints]</f>
        <v>physical_description_details[value]GEN347abcdefnone</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t="s">
        <v>1316</v>
      </c>
      <c r="B339" t="s">
        <v>1317</v>
      </c>
      <c r="C339" s="16" t="s">
        <v>1</v>
      </c>
      <c r="D339" s="16" t="s">
        <v>2</v>
      </c>
      <c r="E339" s="16" t="s">
        <v>118</v>
      </c>
      <c r="F339" s="1">
        <v>352</v>
      </c>
      <c r="G339" t="s">
        <v>882</v>
      </c>
      <c r="H339" t="s">
        <v>568</v>
      </c>
      <c r="I339" t="s">
        <v>254</v>
      </c>
      <c r="J339" t="s">
        <v>1420</v>
      </c>
      <c r="K339" t="s">
        <v>1323</v>
      </c>
      <c r="L339" s="8" t="str">
        <f>mappings[field]&amp;mappings[institution]&amp;mappings[element/field]&amp;mappings[subelement/field(s)]&amp;mappings[constraints]</f>
        <v>physical_description_details[label]GEN352{na}none</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t="s">
        <v>1316</v>
      </c>
      <c r="B340" t="s">
        <v>1318</v>
      </c>
      <c r="C340" s="16" t="s">
        <v>1</v>
      </c>
      <c r="D340" s="16" t="s">
        <v>2</v>
      </c>
      <c r="E340" s="16" t="s">
        <v>118</v>
      </c>
      <c r="F340" s="1">
        <v>352</v>
      </c>
      <c r="G340" t="s">
        <v>1419</v>
      </c>
      <c r="H340" t="s">
        <v>568</v>
      </c>
      <c r="I340" t="s">
        <v>1352</v>
      </c>
      <c r="J340" t="s">
        <v>1353</v>
      </c>
      <c r="K340" t="s">
        <v>1323</v>
      </c>
      <c r="L340" s="8" t="str">
        <f>mappings[field]&amp;mappings[institution]&amp;mappings[element/field]&amp;mappings[subelement/field(s)]&amp;mappings[constraints]</f>
        <v>physical_description_details[value]GEN352abcdefgiqnone</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t="s">
        <v>361</v>
      </c>
      <c r="B341" t="s">
        <v>361</v>
      </c>
      <c r="C341" t="s">
        <v>1</v>
      </c>
      <c r="D341" t="s">
        <v>2</v>
      </c>
      <c r="E341" t="s">
        <v>118</v>
      </c>
      <c r="F341" s="1">
        <v>260</v>
      </c>
      <c r="G341" t="s">
        <v>368</v>
      </c>
      <c r="H341" t="s">
        <v>568</v>
      </c>
      <c r="I341" t="s">
        <v>5</v>
      </c>
      <c r="J341" t="s">
        <v>369</v>
      </c>
      <c r="K341" t="s">
        <v>40</v>
      </c>
      <c r="L341" s="8" t="str">
        <f>mappings[field]&amp;mappings[institution]&amp;mappings[element/field]&amp;mappings[subelement/field(s)]&amp;mappings[constraints]</f>
        <v>publisherGEN260bfnone</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80</v>
      </c>
      <c r="Q341" s="8" t="s">
        <v>80</v>
      </c>
    </row>
    <row r="342" spans="1:17" x14ac:dyDescent="0.25">
      <c r="A342" t="s">
        <v>361</v>
      </c>
      <c r="B342" t="s">
        <v>361</v>
      </c>
      <c r="C342" t="s">
        <v>1</v>
      </c>
      <c r="D342" t="s">
        <v>2</v>
      </c>
      <c r="E342" t="s">
        <v>118</v>
      </c>
      <c r="F342" s="1">
        <v>264</v>
      </c>
      <c r="G342" t="s">
        <v>143</v>
      </c>
      <c r="H342" t="s">
        <v>370</v>
      </c>
      <c r="I342" t="s">
        <v>5</v>
      </c>
      <c r="J342" t="s">
        <v>369</v>
      </c>
      <c r="K342" t="s">
        <v>40</v>
      </c>
      <c r="L342" s="8" t="str">
        <f>mappings[field]&amp;mappings[institution]&amp;mappings[element/field]&amp;mappings[subelement/field(s)]&amp;mappings[constraints]</f>
        <v>publisherGEN264bi2 =~/[0-3]/</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80</v>
      </c>
      <c r="Q342" s="8" t="s">
        <v>80</v>
      </c>
    </row>
    <row r="343" spans="1:17" x14ac:dyDescent="0.25">
      <c r="A343" t="s">
        <v>332</v>
      </c>
      <c r="B343" t="s">
        <v>332</v>
      </c>
      <c r="C343" t="s">
        <v>256</v>
      </c>
      <c r="D343" t="s">
        <v>2</v>
      </c>
      <c r="E343" t="s">
        <v>118</v>
      </c>
      <c r="F343" s="1" t="s">
        <v>882</v>
      </c>
      <c r="G343" t="s">
        <v>882</v>
      </c>
      <c r="H343" t="s">
        <v>568</v>
      </c>
      <c r="I343" t="s">
        <v>254</v>
      </c>
      <c r="J343" t="s">
        <v>1427</v>
      </c>
      <c r="K343" t="s">
        <v>40</v>
      </c>
      <c r="L343" s="8" t="str">
        <f>mappings[field]&amp;mappings[institution]&amp;mappings[element/field]&amp;mappings[subelement/field(s)]&amp;mappings[constraints]</f>
        <v>record_data_sourceGEN{na}{na}none</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3</v>
      </c>
      <c r="Q343" s="8" t="s">
        <v>80</v>
      </c>
    </row>
    <row r="344" spans="1:17" x14ac:dyDescent="0.25">
      <c r="A344" s="9" t="s">
        <v>679</v>
      </c>
      <c r="B344" s="9" t="s">
        <v>690</v>
      </c>
      <c r="C344" t="s">
        <v>1</v>
      </c>
      <c r="D344" t="s">
        <v>2</v>
      </c>
      <c r="E344" t="s">
        <v>118</v>
      </c>
      <c r="F344" s="1">
        <v>700</v>
      </c>
      <c r="G344" t="s">
        <v>220</v>
      </c>
      <c r="H344" t="s">
        <v>1154</v>
      </c>
      <c r="I344" t="s">
        <v>20</v>
      </c>
      <c r="J344" t="s">
        <v>1183</v>
      </c>
      <c r="K344" t="s">
        <v>1138</v>
      </c>
      <c r="L344" s="8" t="str">
        <f>mappings[field]&amp;mappings[institution]&amp;mappings[element/field]&amp;mappings[subelement/field(s)]&amp;mappings[constraints]</f>
        <v>related_work[author]GEN700abcd(g)jqui2=blank AND ($t OR $k)</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679</v>
      </c>
      <c r="B345" s="9" t="s">
        <v>691</v>
      </c>
      <c r="C345" t="s">
        <v>1</v>
      </c>
      <c r="D345" t="s">
        <v>2</v>
      </c>
      <c r="E345" t="s">
        <v>118</v>
      </c>
      <c r="F345" s="1">
        <v>700</v>
      </c>
      <c r="G345" t="s">
        <v>40</v>
      </c>
      <c r="H345" t="s">
        <v>1154</v>
      </c>
      <c r="I345" t="s">
        <v>20</v>
      </c>
      <c r="J345" t="s">
        <v>40</v>
      </c>
      <c r="K345" t="s">
        <v>1138</v>
      </c>
      <c r="L345" s="8" t="str">
        <f>mappings[field]&amp;mappings[institution]&amp;mappings[element/field]&amp;mappings[subelement/field(s)]&amp;mappings[constraints]</f>
        <v>related_work[issn]GEN700xi2=blank AND ($t OR $k)</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679</v>
      </c>
      <c r="B346" s="9" t="s">
        <v>692</v>
      </c>
      <c r="C346" t="s">
        <v>1</v>
      </c>
      <c r="D346" t="s">
        <v>2</v>
      </c>
      <c r="E346" t="s">
        <v>118</v>
      </c>
      <c r="F346" s="1">
        <v>700</v>
      </c>
      <c r="G346" t="s">
        <v>1101</v>
      </c>
      <c r="H346" t="s">
        <v>1154</v>
      </c>
      <c r="I346" t="s">
        <v>20</v>
      </c>
      <c r="J346" t="s">
        <v>374</v>
      </c>
      <c r="K346" t="s">
        <v>1138</v>
      </c>
      <c r="L346" s="8" t="str">
        <f>mappings[field]&amp;mappings[institution]&amp;mappings[element/field]&amp;mappings[subelement/field(s)]&amp;mappings[constraints]</f>
        <v>related_work[label]GEN700i3i2=blank AND ($t OR $k)</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679</v>
      </c>
      <c r="B347" s="9" t="s">
        <v>693</v>
      </c>
      <c r="C347" t="s">
        <v>1</v>
      </c>
      <c r="D347" t="s">
        <v>2</v>
      </c>
      <c r="E347" t="s">
        <v>118</v>
      </c>
      <c r="F347" s="1">
        <v>700</v>
      </c>
      <c r="G347" t="s">
        <v>467</v>
      </c>
      <c r="H347" t="s">
        <v>1154</v>
      </c>
      <c r="I347" t="s">
        <v>1265</v>
      </c>
      <c r="J347" t="s">
        <v>1262</v>
      </c>
      <c r="K347" t="s">
        <v>1138</v>
      </c>
      <c r="L347" s="8" t="str">
        <f>mappings[field]&amp;mappings[institution]&amp;mappings[element/field]&amp;mappings[subelement/field(s)]&amp;mappings[constraints]</f>
        <v>related_work[title]GEN700f(g)hklmnoprsti2=blank AND ($t OR $k)</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679</v>
      </c>
      <c r="B348" s="9" t="s">
        <v>1146</v>
      </c>
      <c r="C348" t="s">
        <v>1</v>
      </c>
      <c r="D348" t="s">
        <v>2</v>
      </c>
      <c r="E348" t="s">
        <v>118</v>
      </c>
      <c r="F348" s="1">
        <v>700</v>
      </c>
      <c r="G348" t="s">
        <v>882</v>
      </c>
      <c r="H348" t="s">
        <v>1154</v>
      </c>
      <c r="I348" t="s">
        <v>254</v>
      </c>
      <c r="J348" t="s">
        <v>1152</v>
      </c>
      <c r="K348" t="s">
        <v>1138</v>
      </c>
      <c r="L348" s="8" t="str">
        <f>mappings[field]&amp;mappings[institution]&amp;mappings[element/field]&amp;mappings[subelement/field(s)]&amp;mappings[constraints]</f>
        <v>related_work[type]GEN700{na}i2=blank AND ($t OR $k)</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679</v>
      </c>
      <c r="B349" s="9" t="s">
        <v>690</v>
      </c>
      <c r="C349" t="s">
        <v>1</v>
      </c>
      <c r="D349" t="s">
        <v>2</v>
      </c>
      <c r="E349" t="s">
        <v>118</v>
      </c>
      <c r="F349" s="1">
        <v>710</v>
      </c>
      <c r="G349" t="s">
        <v>1108</v>
      </c>
      <c r="H349" t="s">
        <v>1154</v>
      </c>
      <c r="I349" t="s">
        <v>20</v>
      </c>
      <c r="J349" t="s">
        <v>1153</v>
      </c>
      <c r="K349" t="s">
        <v>1138</v>
      </c>
      <c r="L349" s="8" t="str">
        <f>mappings[field]&amp;mappings[institution]&amp;mappings[element/field]&amp;mappings[subelement/field(s)]&amp;mappings[constraints]</f>
        <v>related_work[author]GEN710abc(d)(g)(n)ui2=blank AND ($t OR $k)</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9" t="s">
        <v>679</v>
      </c>
      <c r="B350" s="9" t="s">
        <v>691</v>
      </c>
      <c r="C350" t="s">
        <v>1</v>
      </c>
      <c r="D350" t="s">
        <v>2</v>
      </c>
      <c r="E350" t="s">
        <v>118</v>
      </c>
      <c r="F350" s="1">
        <v>710</v>
      </c>
      <c r="G350" t="s">
        <v>40</v>
      </c>
      <c r="H350" t="s">
        <v>1154</v>
      </c>
      <c r="I350" t="s">
        <v>20</v>
      </c>
      <c r="J350" t="s">
        <v>40</v>
      </c>
      <c r="K350" t="s">
        <v>1138</v>
      </c>
      <c r="L350" s="8" t="str">
        <f>mappings[field]&amp;mappings[institution]&amp;mappings[element/field]&amp;mappings[subelement/field(s)]&amp;mappings[constraints]</f>
        <v>related_work[issn]GEN710xi2=blank AND ($t OR $k)</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679</v>
      </c>
      <c r="B351" s="9" t="s">
        <v>692</v>
      </c>
      <c r="C351" t="s">
        <v>1</v>
      </c>
      <c r="D351" t="s">
        <v>2</v>
      </c>
      <c r="E351" t="s">
        <v>118</v>
      </c>
      <c r="F351" s="1">
        <v>710</v>
      </c>
      <c r="G351" t="s">
        <v>1101</v>
      </c>
      <c r="H351" t="s">
        <v>1154</v>
      </c>
      <c r="I351" t="s">
        <v>20</v>
      </c>
      <c r="J351" t="s">
        <v>374</v>
      </c>
      <c r="K351" t="s">
        <v>1138</v>
      </c>
      <c r="L351" s="8" t="str">
        <f>mappings[field]&amp;mappings[institution]&amp;mappings[element/field]&amp;mappings[subelement/field(s)]&amp;mappings[constraints]</f>
        <v>related_work[label]GEN710i3i2=blank AND ($t OR $k)</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679</v>
      </c>
      <c r="B352" s="9" t="s">
        <v>693</v>
      </c>
      <c r="C352" t="s">
        <v>1</v>
      </c>
      <c r="D352" t="s">
        <v>2</v>
      </c>
      <c r="E352" t="s">
        <v>118</v>
      </c>
      <c r="F352" s="1">
        <v>710</v>
      </c>
      <c r="G352" t="s">
        <v>469</v>
      </c>
      <c r="H352" t="s">
        <v>1154</v>
      </c>
      <c r="I352" t="s">
        <v>1265</v>
      </c>
      <c r="J352" t="s">
        <v>1259</v>
      </c>
      <c r="K352" t="s">
        <v>1138</v>
      </c>
      <c r="L352" s="8" t="str">
        <f>mappings[field]&amp;mappings[institution]&amp;mappings[element/field]&amp;mappings[subelement/field(s)]&amp;mappings[constraints]</f>
        <v>related_work[title]GEN710(d)f(g)hklm(n)oprsti2=blank AND ($t OR $k)</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679</v>
      </c>
      <c r="B353" s="9" t="s">
        <v>1146</v>
      </c>
      <c r="C353" t="s">
        <v>1</v>
      </c>
      <c r="D353" t="s">
        <v>2</v>
      </c>
      <c r="E353" t="s">
        <v>118</v>
      </c>
      <c r="F353" s="1">
        <v>710</v>
      </c>
      <c r="G353" t="s">
        <v>882</v>
      </c>
      <c r="H353" t="s">
        <v>1154</v>
      </c>
      <c r="I353" t="s">
        <v>254</v>
      </c>
      <c r="J353" t="s">
        <v>1152</v>
      </c>
      <c r="K353" t="s">
        <v>1138</v>
      </c>
      <c r="L353" s="8" t="str">
        <f>mappings[field]&amp;mappings[institution]&amp;mappings[element/field]&amp;mappings[subelement/field(s)]&amp;mappings[constraints]</f>
        <v>related_work[type]GEN710{na}i2=blank AND ($t OR $k)</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679</v>
      </c>
      <c r="B354" s="9" t="s">
        <v>690</v>
      </c>
      <c r="C354" t="s">
        <v>1</v>
      </c>
      <c r="D354" t="s">
        <v>2</v>
      </c>
      <c r="E354" t="s">
        <v>118</v>
      </c>
      <c r="F354" s="1">
        <v>711</v>
      </c>
      <c r="G354" t="s">
        <v>1113</v>
      </c>
      <c r="H354" t="s">
        <v>1154</v>
      </c>
      <c r="I354" t="s">
        <v>20</v>
      </c>
      <c r="J354" t="s">
        <v>1182</v>
      </c>
      <c r="K354" t="s">
        <v>1138</v>
      </c>
      <c r="L354" s="8" t="str">
        <f>mappings[field]&amp;mappings[institution]&amp;mappings[element/field]&amp;mappings[subelement/field(s)]&amp;mappings[constraints]</f>
        <v>related_work[author]GEN711ac(d)e(g)(n)ui2=blank AND ($t OR $k)</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679</v>
      </c>
      <c r="B355" s="9" t="s">
        <v>691</v>
      </c>
      <c r="C355" t="s">
        <v>1</v>
      </c>
      <c r="D355" t="s">
        <v>2</v>
      </c>
      <c r="E355" t="s">
        <v>118</v>
      </c>
      <c r="F355" s="1">
        <v>711</v>
      </c>
      <c r="G355" t="s">
        <v>40</v>
      </c>
      <c r="H355" t="s">
        <v>1154</v>
      </c>
      <c r="I355" t="s">
        <v>20</v>
      </c>
      <c r="J355" t="s">
        <v>40</v>
      </c>
      <c r="K355" t="s">
        <v>1138</v>
      </c>
      <c r="L355" s="8" t="str">
        <f>mappings[field]&amp;mappings[institution]&amp;mappings[element/field]&amp;mappings[subelement/field(s)]&amp;mappings[constraints]</f>
        <v>related_work[issn]GEN711xi2=blank AND ($t OR $k)</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679</v>
      </c>
      <c r="B356" s="9" t="s">
        <v>692</v>
      </c>
      <c r="C356" t="s">
        <v>1</v>
      </c>
      <c r="D356" t="s">
        <v>2</v>
      </c>
      <c r="E356" t="s">
        <v>118</v>
      </c>
      <c r="F356" s="1">
        <v>711</v>
      </c>
      <c r="G356" t="s">
        <v>1101</v>
      </c>
      <c r="H356" t="s">
        <v>1154</v>
      </c>
      <c r="I356" t="s">
        <v>20</v>
      </c>
      <c r="J356" t="s">
        <v>374</v>
      </c>
      <c r="K356" t="s">
        <v>1138</v>
      </c>
      <c r="L356" s="8" t="str">
        <f>mappings[field]&amp;mappings[institution]&amp;mappings[element/field]&amp;mappings[subelement/field(s)]&amp;mappings[constraints]</f>
        <v>related_work[label]GEN711i3i2=blank AND ($t OR $k)</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679</v>
      </c>
      <c r="B357" s="9" t="s">
        <v>693</v>
      </c>
      <c r="C357" t="s">
        <v>1</v>
      </c>
      <c r="D357" t="s">
        <v>2</v>
      </c>
      <c r="E357" t="s">
        <v>118</v>
      </c>
      <c r="F357" s="1">
        <v>711</v>
      </c>
      <c r="G357" t="s">
        <v>1181</v>
      </c>
      <c r="H357" t="s">
        <v>1154</v>
      </c>
      <c r="I357" t="s">
        <v>1265</v>
      </c>
      <c r="J357" t="s">
        <v>1260</v>
      </c>
      <c r="K357" t="s">
        <v>1138</v>
      </c>
      <c r="L357" s="8" t="str">
        <f>mappings[field]&amp;mappings[institution]&amp;mappings[element/field]&amp;mappings[subelement/field(s)]&amp;mappings[constraints]</f>
        <v>related_work[title]GEN711(d)f(g)hklm(n)psti2=blank AND ($t OR $k)</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679</v>
      </c>
      <c r="B358" s="9" t="s">
        <v>1146</v>
      </c>
      <c r="C358" t="s">
        <v>1</v>
      </c>
      <c r="D358" t="s">
        <v>2</v>
      </c>
      <c r="E358" t="s">
        <v>118</v>
      </c>
      <c r="F358" s="1">
        <v>711</v>
      </c>
      <c r="G358" t="s">
        <v>882</v>
      </c>
      <c r="H358" t="s">
        <v>1154</v>
      </c>
      <c r="I358" t="s">
        <v>254</v>
      </c>
      <c r="J358" t="s">
        <v>1152</v>
      </c>
      <c r="K358" t="s">
        <v>1138</v>
      </c>
      <c r="L358" s="8" t="str">
        <f>mappings[field]&amp;mappings[institution]&amp;mappings[element/field]&amp;mappings[subelement/field(s)]&amp;mappings[constraints]</f>
        <v>related_work[type]GEN711{na}i2=blank AND ($t OR $k)</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679</v>
      </c>
      <c r="B359" s="9" t="s">
        <v>691</v>
      </c>
      <c r="C359" t="s">
        <v>1</v>
      </c>
      <c r="D359" t="s">
        <v>2</v>
      </c>
      <c r="E359" t="s">
        <v>118</v>
      </c>
      <c r="F359" s="1">
        <v>730</v>
      </c>
      <c r="G359" t="s">
        <v>40</v>
      </c>
      <c r="H359" t="s">
        <v>1155</v>
      </c>
      <c r="I359" t="s">
        <v>20</v>
      </c>
      <c r="J359" t="s">
        <v>40</v>
      </c>
      <c r="K359" t="s">
        <v>1138</v>
      </c>
      <c r="L359" s="8" t="str">
        <f>mappings[field]&amp;mappings[institution]&amp;mappings[element/field]&amp;mappings[subelement/field(s)]&amp;mappings[constraints]</f>
        <v>related_work[issn]GEN730xi2=blank</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679</v>
      </c>
      <c r="B360" s="9" t="s">
        <v>692</v>
      </c>
      <c r="C360" t="s">
        <v>1</v>
      </c>
      <c r="D360" t="s">
        <v>2</v>
      </c>
      <c r="E360" t="s">
        <v>118</v>
      </c>
      <c r="F360" s="1">
        <v>730</v>
      </c>
      <c r="G360" t="s">
        <v>1101</v>
      </c>
      <c r="H360" t="s">
        <v>1155</v>
      </c>
      <c r="I360" t="s">
        <v>20</v>
      </c>
      <c r="J360" t="s">
        <v>374</v>
      </c>
      <c r="K360" t="s">
        <v>1138</v>
      </c>
      <c r="L360" s="8" t="str">
        <f>mappings[field]&amp;mappings[institution]&amp;mappings[element/field]&amp;mappings[subelement/field(s)]&amp;mappings[constraints]</f>
        <v>related_work[label]GEN730i3i2=blank</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679</v>
      </c>
      <c r="B361" s="9" t="s">
        <v>693</v>
      </c>
      <c r="C361" t="s">
        <v>1</v>
      </c>
      <c r="D361" t="s">
        <v>2</v>
      </c>
      <c r="E361" t="s">
        <v>118</v>
      </c>
      <c r="F361" s="1">
        <v>730</v>
      </c>
      <c r="G361" t="s">
        <v>1120</v>
      </c>
      <c r="H361" t="s">
        <v>1155</v>
      </c>
      <c r="I361" t="s">
        <v>1265</v>
      </c>
      <c r="J361" t="s">
        <v>1261</v>
      </c>
      <c r="K361" t="s">
        <v>1138</v>
      </c>
      <c r="L361" s="8" t="str">
        <f>mappings[field]&amp;mappings[institution]&amp;mappings[element/field]&amp;mappings[subelement/field(s)]&amp;mappings[constraints]</f>
        <v>related_work[title]GEN730adfghklmnoprsi2=blank</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679</v>
      </c>
      <c r="B362" s="9" t="s">
        <v>1142</v>
      </c>
      <c r="C362" t="s">
        <v>1</v>
      </c>
      <c r="D362" t="s">
        <v>2</v>
      </c>
      <c r="E362" t="s">
        <v>118</v>
      </c>
      <c r="F362" s="1">
        <v>730</v>
      </c>
      <c r="G362" t="s">
        <v>1120</v>
      </c>
      <c r="H362" t="s">
        <v>1156</v>
      </c>
      <c r="I362" t="s">
        <v>20</v>
      </c>
      <c r="J362" t="s">
        <v>1122</v>
      </c>
      <c r="K362" t="s">
        <v>1138</v>
      </c>
      <c r="L362" s="8" t="str">
        <f>mappings[field]&amp;mappings[institution]&amp;mappings[element/field]&amp;mappings[subelement/field(s)]&amp;mappings[constraints]</f>
        <v>related_work[title_nonfiling]GEN730adfghklmnoprsi2=blank AND i1=~/[1-9]/</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679</v>
      </c>
      <c r="B363" s="9" t="s">
        <v>1144</v>
      </c>
      <c r="C363" t="s">
        <v>1</v>
      </c>
      <c r="D363" t="s">
        <v>2</v>
      </c>
      <c r="E363" t="s">
        <v>118</v>
      </c>
      <c r="F363" s="1">
        <v>730</v>
      </c>
      <c r="G363" t="s">
        <v>364</v>
      </c>
      <c r="H363" t="s">
        <v>1175</v>
      </c>
      <c r="I363" t="s">
        <v>20</v>
      </c>
      <c r="J363" t="s">
        <v>40</v>
      </c>
      <c r="K363" t="s">
        <v>1138</v>
      </c>
      <c r="L363" s="8" t="str">
        <f>mappings[field]&amp;mappings[institution]&amp;mappings[element/field]&amp;mappings[subelement/field(s)]&amp;mappings[constraints]</f>
        <v>related_work[title_variation]GEN730ti2=blank AND $a AND $t</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679</v>
      </c>
      <c r="B364" s="9" t="s">
        <v>1146</v>
      </c>
      <c r="C364" t="s">
        <v>1</v>
      </c>
      <c r="D364" t="s">
        <v>2</v>
      </c>
      <c r="E364" t="s">
        <v>118</v>
      </c>
      <c r="F364" s="1">
        <v>730</v>
      </c>
      <c r="G364" t="s">
        <v>882</v>
      </c>
      <c r="H364" t="s">
        <v>1155</v>
      </c>
      <c r="I364" t="s">
        <v>254</v>
      </c>
      <c r="J364" t="s">
        <v>1152</v>
      </c>
      <c r="K364" t="s">
        <v>1138</v>
      </c>
      <c r="L364" s="8" t="str">
        <f>mappings[field]&amp;mappings[institution]&amp;mappings[element/field]&amp;mappings[subelement/field(s)]&amp;mappings[constraints]</f>
        <v>related_work[type]GEN730{na}i2=blank</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679</v>
      </c>
      <c r="B365" s="9" t="s">
        <v>693</v>
      </c>
      <c r="C365" t="s">
        <v>1</v>
      </c>
      <c r="D365" t="s">
        <v>2</v>
      </c>
      <c r="E365" t="s">
        <v>118</v>
      </c>
      <c r="F365" s="1">
        <v>740</v>
      </c>
      <c r="G365" t="s">
        <v>470</v>
      </c>
      <c r="H365" t="s">
        <v>1155</v>
      </c>
      <c r="I365" t="s">
        <v>1265</v>
      </c>
      <c r="J365" t="s">
        <v>1261</v>
      </c>
      <c r="K365" t="s">
        <v>1138</v>
      </c>
      <c r="L365" s="8" t="str">
        <f>mappings[field]&amp;mappings[institution]&amp;mappings[element/field]&amp;mappings[subelement/field(s)]&amp;mappings[constraints]</f>
        <v>related_work[title]GEN740ahnpi2=blank</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679</v>
      </c>
      <c r="B366" s="9" t="s">
        <v>1142</v>
      </c>
      <c r="C366" t="s">
        <v>1</v>
      </c>
      <c r="D366" t="s">
        <v>2</v>
      </c>
      <c r="E366" t="s">
        <v>118</v>
      </c>
      <c r="F366" s="1">
        <v>740</v>
      </c>
      <c r="G366" t="s">
        <v>470</v>
      </c>
      <c r="H366" t="s">
        <v>1156</v>
      </c>
      <c r="I366" t="s">
        <v>20</v>
      </c>
      <c r="J366" t="s">
        <v>1122</v>
      </c>
      <c r="K366" t="s">
        <v>1138</v>
      </c>
      <c r="L366" s="8" t="str">
        <f>mappings[field]&amp;mappings[institution]&amp;mappings[element/field]&amp;mappings[subelement/field(s)]&amp;mappings[constraints]</f>
        <v>related_work[title_nonfiling]GEN740ahnpi2=blank AND i1=~/[1-9]/</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679</v>
      </c>
      <c r="B367" s="9" t="s">
        <v>1146</v>
      </c>
      <c r="C367" t="s">
        <v>1</v>
      </c>
      <c r="D367" t="s">
        <v>2</v>
      </c>
      <c r="E367" t="s">
        <v>118</v>
      </c>
      <c r="F367" s="1">
        <v>740</v>
      </c>
      <c r="G367" t="s">
        <v>882</v>
      </c>
      <c r="H367" t="s">
        <v>1155</v>
      </c>
      <c r="I367" t="s">
        <v>254</v>
      </c>
      <c r="J367" t="s">
        <v>1152</v>
      </c>
      <c r="K367" t="s">
        <v>1138</v>
      </c>
      <c r="L367" s="8" t="str">
        <f>mappings[field]&amp;mappings[institution]&amp;mappings[element/field]&amp;mappings[subelement/field(s)]&amp;mappings[constraints]</f>
        <v>related_work[type]GEN740{na}i2=blank</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679</v>
      </c>
      <c r="B368" s="9" t="s">
        <v>690</v>
      </c>
      <c r="C368" t="s">
        <v>1</v>
      </c>
      <c r="D368" t="s">
        <v>2</v>
      </c>
      <c r="E368" t="s">
        <v>118</v>
      </c>
      <c r="F368" s="1">
        <v>765</v>
      </c>
      <c r="G368" t="s">
        <v>7</v>
      </c>
      <c r="H368" t="s">
        <v>1130</v>
      </c>
      <c r="I368" t="s">
        <v>20</v>
      </c>
      <c r="J368" t="s">
        <v>40</v>
      </c>
      <c r="K368" t="s">
        <v>1138</v>
      </c>
      <c r="L368" s="8" t="str">
        <f>mappings[field]&amp;mappings[institution]&amp;mappings[element/field]&amp;mappings[subelement/field(s)]&amp;mappings[constraints]</f>
        <v>related_work[author]GEN765a$t OR $s</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679</v>
      </c>
      <c r="B369" s="9" t="s">
        <v>694</v>
      </c>
      <c r="C369" t="s">
        <v>1</v>
      </c>
      <c r="D369" t="s">
        <v>2</v>
      </c>
      <c r="E369" t="s">
        <v>118</v>
      </c>
      <c r="F369" s="1">
        <v>765</v>
      </c>
      <c r="G369" t="s">
        <v>1177</v>
      </c>
      <c r="H369" t="s">
        <v>1134</v>
      </c>
      <c r="I369" t="s">
        <v>20</v>
      </c>
      <c r="J369" t="s">
        <v>1136</v>
      </c>
      <c r="K369" t="s">
        <v>1138</v>
      </c>
      <c r="L369" s="8" t="str">
        <f>mappings[field]&amp;mappings[institution]&amp;mappings[element/field]&amp;mappings[subelement/field(s)]&amp;mappings[constraints]</f>
        <v>related_work[details]GEN765bcdgh(k)mno(r)(u)(y)($t OR $s) AND i1=0</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679</v>
      </c>
      <c r="B370" s="9" t="s">
        <v>1148</v>
      </c>
      <c r="C370" t="s">
        <v>1</v>
      </c>
      <c r="D370" t="s">
        <v>2</v>
      </c>
      <c r="E370" t="s">
        <v>118</v>
      </c>
      <c r="F370" s="1">
        <v>765</v>
      </c>
      <c r="G370" t="s">
        <v>882</v>
      </c>
      <c r="H370" t="s">
        <v>1135</v>
      </c>
      <c r="I370" t="s">
        <v>254</v>
      </c>
      <c r="J370" t="s">
        <v>1005</v>
      </c>
      <c r="K370" t="s">
        <v>1138</v>
      </c>
      <c r="L370" s="8" t="str">
        <f>mappings[field]&amp;mappings[institution]&amp;mappings[element/field]&amp;mappings[subelement/field(s)]&amp;mappings[constraints]</f>
        <v>related_work[display]GEN765{na}($t OR $s) AND i1=1</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679</v>
      </c>
      <c r="B371" s="9" t="s">
        <v>695</v>
      </c>
      <c r="C371" t="s">
        <v>1</v>
      </c>
      <c r="D371" t="s">
        <v>2</v>
      </c>
      <c r="E371" t="s">
        <v>118</v>
      </c>
      <c r="F371" s="1">
        <v>765</v>
      </c>
      <c r="G371" t="s">
        <v>37</v>
      </c>
      <c r="H371" t="s">
        <v>1130</v>
      </c>
      <c r="I371" t="s">
        <v>20</v>
      </c>
      <c r="J371" t="s">
        <v>40</v>
      </c>
      <c r="K371" t="s">
        <v>1138</v>
      </c>
      <c r="L371" s="8" t="str">
        <f>mappings[field]&amp;mappings[institution]&amp;mappings[element/field]&amp;mappings[subelement/field(s)]&amp;mappings[constraints]</f>
        <v>related_work[isbn]GEN765z$t OR $s</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679</v>
      </c>
      <c r="B372" s="9" t="s">
        <v>691</v>
      </c>
      <c r="C372" t="s">
        <v>1</v>
      </c>
      <c r="D372" t="s">
        <v>2</v>
      </c>
      <c r="E372" t="s">
        <v>118</v>
      </c>
      <c r="F372" s="1">
        <v>765</v>
      </c>
      <c r="G372" t="s">
        <v>40</v>
      </c>
      <c r="H372" t="s">
        <v>1130</v>
      </c>
      <c r="I372" t="s">
        <v>20</v>
      </c>
      <c r="J372" t="s">
        <v>40</v>
      </c>
      <c r="K372" t="s">
        <v>1138</v>
      </c>
      <c r="L372" s="8" t="str">
        <f>mappings[field]&amp;mappings[institution]&amp;mappings[element/field]&amp;mappings[subelement/field(s)]&amp;mappings[constraints]</f>
        <v>related_work[issn]GEN765x$t OR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679</v>
      </c>
      <c r="B373" s="9" t="s">
        <v>692</v>
      </c>
      <c r="C373" t="s">
        <v>1</v>
      </c>
      <c r="D373" t="s">
        <v>2</v>
      </c>
      <c r="E373" t="s">
        <v>118</v>
      </c>
      <c r="F373" s="1">
        <v>765</v>
      </c>
      <c r="G373" t="s">
        <v>129</v>
      </c>
      <c r="H373" t="s">
        <v>1134</v>
      </c>
      <c r="I373" t="s">
        <v>20</v>
      </c>
      <c r="J373" t="s">
        <v>1129</v>
      </c>
      <c r="K373" t="s">
        <v>1138</v>
      </c>
      <c r="L373" s="8" t="str">
        <f>mappings[field]&amp;mappings[institution]&amp;mappings[element/field]&amp;mappings[subelement/field(s)]&amp;mappings[constraints]</f>
        <v>related_work[label]GEN765i($t OR $s) AND i1=0</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679</v>
      </c>
      <c r="B374" s="9" t="s">
        <v>1149</v>
      </c>
      <c r="C374" t="s">
        <v>1</v>
      </c>
      <c r="D374" t="s">
        <v>2</v>
      </c>
      <c r="E374" t="s">
        <v>118</v>
      </c>
      <c r="F374" s="1">
        <v>765</v>
      </c>
      <c r="G374" t="s">
        <v>1180</v>
      </c>
      <c r="H374" t="s">
        <v>1130</v>
      </c>
      <c r="I374" t="s">
        <v>5</v>
      </c>
      <c r="J374" t="s">
        <v>1133</v>
      </c>
      <c r="K374" t="s">
        <v>1138</v>
      </c>
      <c r="L374" s="8" t="str">
        <f>mappings[field]&amp;mappings[institution]&amp;mappings[element/field]&amp;mappings[subelement/field(s)]&amp;mappings[constraints]</f>
        <v>related_work[other_ids]GEN765oru(w)y$t OR $s</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679</v>
      </c>
      <c r="B375" s="9" t="s">
        <v>693</v>
      </c>
      <c r="C375" t="s">
        <v>1</v>
      </c>
      <c r="D375" t="s">
        <v>2</v>
      </c>
      <c r="E375" t="s">
        <v>118</v>
      </c>
      <c r="F375" s="1">
        <v>765</v>
      </c>
      <c r="G375" t="s">
        <v>364</v>
      </c>
      <c r="H375" t="s">
        <v>1132</v>
      </c>
      <c r="I375" t="s">
        <v>5</v>
      </c>
      <c r="J375" t="s">
        <v>1264</v>
      </c>
      <c r="K375" t="s">
        <v>1138</v>
      </c>
      <c r="L375" s="8" t="str">
        <f>mappings[field]&amp;mappings[institution]&amp;mappings[element/field]&amp;mappings[subelement/field(s)]&amp;mappings[constraints]</f>
        <v>related_work[title]GEN765t$t NOT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679</v>
      </c>
      <c r="B376" s="9" t="s">
        <v>693</v>
      </c>
      <c r="C376" t="s">
        <v>1</v>
      </c>
      <c r="D376" t="s">
        <v>2</v>
      </c>
      <c r="E376" t="s">
        <v>118</v>
      </c>
      <c r="F376" s="1">
        <v>765</v>
      </c>
      <c r="G376" t="s">
        <v>148</v>
      </c>
      <c r="H376" t="s">
        <v>1131</v>
      </c>
      <c r="I376" t="s">
        <v>5</v>
      </c>
      <c r="J376" t="s">
        <v>1264</v>
      </c>
      <c r="K376" t="s">
        <v>1138</v>
      </c>
      <c r="L376" s="8" t="str">
        <f>mappings[field]&amp;mappings[institution]&amp;mappings[element/field]&amp;mappings[subelement/field(s)]&amp;mappings[constraints]</f>
        <v>related_work[title]GEN765s$t AND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679</v>
      </c>
      <c r="B377" s="9" t="s">
        <v>1144</v>
      </c>
      <c r="C377" t="s">
        <v>1</v>
      </c>
      <c r="D377" t="s">
        <v>2</v>
      </c>
      <c r="E377" t="s">
        <v>118</v>
      </c>
      <c r="F377" s="1">
        <v>765</v>
      </c>
      <c r="G377" t="s">
        <v>364</v>
      </c>
      <c r="H377" t="s">
        <v>1131</v>
      </c>
      <c r="I377" t="s">
        <v>20</v>
      </c>
      <c r="J377" t="s">
        <v>40</v>
      </c>
      <c r="K377" t="s">
        <v>1138</v>
      </c>
      <c r="L377" s="8" t="str">
        <f>mappings[field]&amp;mappings[institution]&amp;mappings[element/field]&amp;mappings[subelement/field(s)]&amp;mappings[constraints]</f>
        <v>related_work[title_variation]GEN765t$t AND $s</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679</v>
      </c>
      <c r="B378" s="9" t="s">
        <v>1146</v>
      </c>
      <c r="C378" t="s">
        <v>1</v>
      </c>
      <c r="D378" t="s">
        <v>2</v>
      </c>
      <c r="E378" t="s">
        <v>118</v>
      </c>
      <c r="F378" s="1">
        <v>765</v>
      </c>
      <c r="G378" t="s">
        <v>882</v>
      </c>
      <c r="H378" t="s">
        <v>1130</v>
      </c>
      <c r="I378" t="s">
        <v>254</v>
      </c>
      <c r="J378" t="s">
        <v>1157</v>
      </c>
      <c r="K378" t="s">
        <v>1138</v>
      </c>
      <c r="L378" s="8" t="str">
        <f>mappings[field]&amp;mappings[institution]&amp;mappings[element/field]&amp;mappings[subelement/field(s)]&amp;mappings[constraints]</f>
        <v>related_work[type]GEN765{na}$t OR $s</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679</v>
      </c>
      <c r="B379" s="9" t="s">
        <v>690</v>
      </c>
      <c r="C379" t="s">
        <v>1</v>
      </c>
      <c r="D379" t="s">
        <v>2</v>
      </c>
      <c r="E379" t="s">
        <v>118</v>
      </c>
      <c r="F379" s="1">
        <v>767</v>
      </c>
      <c r="G379" t="s">
        <v>7</v>
      </c>
      <c r="H379" t="s">
        <v>1130</v>
      </c>
      <c r="I379" t="s">
        <v>20</v>
      </c>
      <c r="J379" t="s">
        <v>40</v>
      </c>
      <c r="K379" t="s">
        <v>1138</v>
      </c>
      <c r="L379" s="8" t="str">
        <f>mappings[field]&amp;mappings[institution]&amp;mappings[element/field]&amp;mappings[subelement/field(s)]&amp;mappings[constraints]</f>
        <v>related_work[author]GEN767a$t OR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679</v>
      </c>
      <c r="B380" s="9" t="s">
        <v>694</v>
      </c>
      <c r="C380" t="s">
        <v>1</v>
      </c>
      <c r="D380" t="s">
        <v>2</v>
      </c>
      <c r="E380" t="s">
        <v>118</v>
      </c>
      <c r="F380" s="1">
        <v>767</v>
      </c>
      <c r="G380" t="s">
        <v>1177</v>
      </c>
      <c r="H380" t="s">
        <v>1134</v>
      </c>
      <c r="I380" t="s">
        <v>20</v>
      </c>
      <c r="J380" t="s">
        <v>1136</v>
      </c>
      <c r="K380" t="s">
        <v>1138</v>
      </c>
      <c r="L380" s="8" t="str">
        <f>mappings[field]&amp;mappings[institution]&amp;mappings[element/field]&amp;mappings[subelement/field(s)]&amp;mappings[constraints]</f>
        <v>related_work[details]GEN767bcdgh(k)mno(r)(u)(y)($t OR $s) AND i1=0</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679</v>
      </c>
      <c r="B381" s="9" t="s">
        <v>1148</v>
      </c>
      <c r="C381" t="s">
        <v>1</v>
      </c>
      <c r="D381" t="s">
        <v>2</v>
      </c>
      <c r="E381" t="s">
        <v>118</v>
      </c>
      <c r="F381" s="1">
        <v>767</v>
      </c>
      <c r="G381" t="s">
        <v>882</v>
      </c>
      <c r="H381" t="s">
        <v>1135</v>
      </c>
      <c r="I381" t="s">
        <v>254</v>
      </c>
      <c r="J381" t="s">
        <v>1005</v>
      </c>
      <c r="K381" t="s">
        <v>1138</v>
      </c>
      <c r="L381" s="8" t="str">
        <f>mappings[field]&amp;mappings[institution]&amp;mappings[element/field]&amp;mappings[subelement/field(s)]&amp;mappings[constraints]</f>
        <v>related_work[display]GEN767{na}($t OR $s) AND i1=1</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679</v>
      </c>
      <c r="B382" s="9" t="s">
        <v>695</v>
      </c>
      <c r="C382" t="s">
        <v>1</v>
      </c>
      <c r="D382" t="s">
        <v>2</v>
      </c>
      <c r="E382" t="s">
        <v>118</v>
      </c>
      <c r="F382" s="1">
        <v>767</v>
      </c>
      <c r="G382" t="s">
        <v>37</v>
      </c>
      <c r="H382" t="s">
        <v>1130</v>
      </c>
      <c r="I382" t="s">
        <v>20</v>
      </c>
      <c r="J382" t="s">
        <v>40</v>
      </c>
      <c r="K382" t="s">
        <v>1138</v>
      </c>
      <c r="L382" s="8" t="str">
        <f>mappings[field]&amp;mappings[institution]&amp;mappings[element/field]&amp;mappings[subelement/field(s)]&amp;mappings[constraints]</f>
        <v>related_work[isbn]GEN767z$t OR $s</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679</v>
      </c>
      <c r="B383" s="9" t="s">
        <v>691</v>
      </c>
      <c r="C383" t="s">
        <v>1</v>
      </c>
      <c r="D383" t="s">
        <v>2</v>
      </c>
      <c r="E383" t="s">
        <v>118</v>
      </c>
      <c r="F383" s="1">
        <v>767</v>
      </c>
      <c r="G383" t="s">
        <v>40</v>
      </c>
      <c r="H383" t="s">
        <v>1130</v>
      </c>
      <c r="I383" t="s">
        <v>20</v>
      </c>
      <c r="J383" t="s">
        <v>40</v>
      </c>
      <c r="K383" t="s">
        <v>1138</v>
      </c>
      <c r="L383" s="8" t="str">
        <f>mappings[field]&amp;mappings[institution]&amp;mappings[element/field]&amp;mappings[subelement/field(s)]&amp;mappings[constraints]</f>
        <v>related_work[issn]GEN767x$t OR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679</v>
      </c>
      <c r="B384" s="9" t="s">
        <v>692</v>
      </c>
      <c r="C384" t="s">
        <v>1</v>
      </c>
      <c r="D384" t="s">
        <v>2</v>
      </c>
      <c r="E384" t="s">
        <v>118</v>
      </c>
      <c r="F384" s="1">
        <v>767</v>
      </c>
      <c r="G384" t="s">
        <v>129</v>
      </c>
      <c r="H384" t="s">
        <v>1134</v>
      </c>
      <c r="I384" t="s">
        <v>20</v>
      </c>
      <c r="J384" t="s">
        <v>1129</v>
      </c>
      <c r="K384" t="s">
        <v>1138</v>
      </c>
      <c r="L384" s="8" t="str">
        <f>mappings[field]&amp;mappings[institution]&amp;mappings[element/field]&amp;mappings[subelement/field(s)]&amp;mappings[constraints]</f>
        <v>related_work[label]GEN767i($t OR $s) AND i1=0</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679</v>
      </c>
      <c r="B385" s="9" t="s">
        <v>1149</v>
      </c>
      <c r="C385" t="s">
        <v>1</v>
      </c>
      <c r="D385" t="s">
        <v>2</v>
      </c>
      <c r="E385" t="s">
        <v>118</v>
      </c>
      <c r="F385" s="1">
        <v>767</v>
      </c>
      <c r="G385" t="s">
        <v>1180</v>
      </c>
      <c r="H385" t="s">
        <v>1130</v>
      </c>
      <c r="I385" t="s">
        <v>5</v>
      </c>
      <c r="J385" t="s">
        <v>1133</v>
      </c>
      <c r="K385" t="s">
        <v>1138</v>
      </c>
      <c r="L385" s="8" t="str">
        <f>mappings[field]&amp;mappings[institution]&amp;mappings[element/field]&amp;mappings[subelement/field(s)]&amp;mappings[constraints]</f>
        <v>related_work[other_ids]GEN767oru(w)y$t OR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679</v>
      </c>
      <c r="B386" s="9" t="s">
        <v>693</v>
      </c>
      <c r="C386" t="s">
        <v>1</v>
      </c>
      <c r="D386" t="s">
        <v>2</v>
      </c>
      <c r="E386" t="s">
        <v>118</v>
      </c>
      <c r="F386" s="1">
        <v>767</v>
      </c>
      <c r="G386" t="s">
        <v>364</v>
      </c>
      <c r="H386" t="s">
        <v>1132</v>
      </c>
      <c r="I386" t="s">
        <v>5</v>
      </c>
      <c r="J386" t="s">
        <v>1264</v>
      </c>
      <c r="K386" t="s">
        <v>1138</v>
      </c>
      <c r="L386" s="8" t="str">
        <f>mappings[field]&amp;mappings[institution]&amp;mappings[element/field]&amp;mappings[subelement/field(s)]&amp;mappings[constraints]</f>
        <v>related_work[title]GEN767t$t NOT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679</v>
      </c>
      <c r="B387" s="9" t="s">
        <v>693</v>
      </c>
      <c r="C387" t="s">
        <v>1</v>
      </c>
      <c r="D387" t="s">
        <v>2</v>
      </c>
      <c r="E387" t="s">
        <v>118</v>
      </c>
      <c r="F387" s="1">
        <v>767</v>
      </c>
      <c r="G387" t="s">
        <v>148</v>
      </c>
      <c r="H387" t="s">
        <v>1131</v>
      </c>
      <c r="I387" t="s">
        <v>5</v>
      </c>
      <c r="J387" t="s">
        <v>1264</v>
      </c>
      <c r="K387" t="s">
        <v>1138</v>
      </c>
      <c r="L387" s="8" t="str">
        <f>mappings[field]&amp;mappings[institution]&amp;mappings[element/field]&amp;mappings[subelement/field(s)]&amp;mappings[constraints]</f>
        <v>related_work[title]GEN767s$t AND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679</v>
      </c>
      <c r="B388" s="9" t="s">
        <v>1144</v>
      </c>
      <c r="C388" t="s">
        <v>1</v>
      </c>
      <c r="D388" t="s">
        <v>2</v>
      </c>
      <c r="E388" t="s">
        <v>118</v>
      </c>
      <c r="F388" s="1">
        <v>767</v>
      </c>
      <c r="G388" t="s">
        <v>364</v>
      </c>
      <c r="H388" t="s">
        <v>1131</v>
      </c>
      <c r="I388" t="s">
        <v>20</v>
      </c>
      <c r="J388" t="s">
        <v>40</v>
      </c>
      <c r="K388" t="s">
        <v>1138</v>
      </c>
      <c r="L388" s="8" t="str">
        <f>mappings[field]&amp;mappings[institution]&amp;mappings[element/field]&amp;mappings[subelement/field(s)]&amp;mappings[constraints]</f>
        <v>related_work[title_variation]GEN767t$t AND $s</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679</v>
      </c>
      <c r="B389" s="9" t="s">
        <v>1146</v>
      </c>
      <c r="C389" t="s">
        <v>1</v>
      </c>
      <c r="D389" t="s">
        <v>2</v>
      </c>
      <c r="E389" t="s">
        <v>118</v>
      </c>
      <c r="F389" s="1">
        <v>767</v>
      </c>
      <c r="G389" t="s">
        <v>882</v>
      </c>
      <c r="H389" t="s">
        <v>1130</v>
      </c>
      <c r="I389" t="s">
        <v>254</v>
      </c>
      <c r="J389" t="s">
        <v>1160</v>
      </c>
      <c r="K389" t="s">
        <v>1138</v>
      </c>
      <c r="L389" s="8" t="str">
        <f>mappings[field]&amp;mappings[institution]&amp;mappings[element/field]&amp;mappings[subelement/field(s)]&amp;mappings[constraints]</f>
        <v>related_work[type]GEN767{na}$t OR $s</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679</v>
      </c>
      <c r="B390" s="9" t="s">
        <v>690</v>
      </c>
      <c r="C390" t="s">
        <v>1</v>
      </c>
      <c r="D390" t="s">
        <v>2</v>
      </c>
      <c r="E390" t="s">
        <v>118</v>
      </c>
      <c r="F390" s="1">
        <v>770</v>
      </c>
      <c r="G390" t="s">
        <v>7</v>
      </c>
      <c r="H390" t="s">
        <v>1130</v>
      </c>
      <c r="I390" t="s">
        <v>20</v>
      </c>
      <c r="J390" t="s">
        <v>40</v>
      </c>
      <c r="K390" t="s">
        <v>1138</v>
      </c>
      <c r="L390" s="8" t="str">
        <f>mappings[field]&amp;mappings[institution]&amp;mappings[element/field]&amp;mappings[subelement/field(s)]&amp;mappings[constraints]</f>
        <v>related_work[author]GEN770a$t OR $s</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679</v>
      </c>
      <c r="B391" s="9" t="s">
        <v>694</v>
      </c>
      <c r="C391" t="s">
        <v>1</v>
      </c>
      <c r="D391" t="s">
        <v>2</v>
      </c>
      <c r="E391" t="s">
        <v>118</v>
      </c>
      <c r="F391" s="1">
        <v>770</v>
      </c>
      <c r="G391" t="s">
        <v>1177</v>
      </c>
      <c r="H391" t="s">
        <v>1134</v>
      </c>
      <c r="I391" t="s">
        <v>20</v>
      </c>
      <c r="J391" t="s">
        <v>1136</v>
      </c>
      <c r="K391" t="s">
        <v>1138</v>
      </c>
      <c r="L391" s="8" t="str">
        <f>mappings[field]&amp;mappings[institution]&amp;mappings[element/field]&amp;mappings[subelement/field(s)]&amp;mappings[constraints]</f>
        <v>related_work[details]GEN770bcdgh(k)mno(r)(u)(y)($t OR $s) AND i1=0</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679</v>
      </c>
      <c r="B392" s="9" t="s">
        <v>1148</v>
      </c>
      <c r="C392" t="s">
        <v>1</v>
      </c>
      <c r="D392" t="s">
        <v>2</v>
      </c>
      <c r="E392" t="s">
        <v>118</v>
      </c>
      <c r="F392" s="1">
        <v>770</v>
      </c>
      <c r="G392" t="s">
        <v>882</v>
      </c>
      <c r="H392" t="s">
        <v>1135</v>
      </c>
      <c r="I392" t="s">
        <v>254</v>
      </c>
      <c r="J392" t="s">
        <v>1005</v>
      </c>
      <c r="K392" t="s">
        <v>1138</v>
      </c>
      <c r="L392" s="8" t="str">
        <f>mappings[field]&amp;mappings[institution]&amp;mappings[element/field]&amp;mappings[subelement/field(s)]&amp;mappings[constraints]</f>
        <v>related_work[display]GEN770{na}($t OR $s) AND i1=1</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679</v>
      </c>
      <c r="B393" s="9" t="s">
        <v>695</v>
      </c>
      <c r="C393" t="s">
        <v>1</v>
      </c>
      <c r="D393" t="s">
        <v>2</v>
      </c>
      <c r="E393" t="s">
        <v>118</v>
      </c>
      <c r="F393" s="1">
        <v>770</v>
      </c>
      <c r="G393" t="s">
        <v>37</v>
      </c>
      <c r="H393" t="s">
        <v>1130</v>
      </c>
      <c r="I393" t="s">
        <v>20</v>
      </c>
      <c r="J393" t="s">
        <v>40</v>
      </c>
      <c r="K393" t="s">
        <v>1138</v>
      </c>
      <c r="L393" s="8" t="str">
        <f>mappings[field]&amp;mappings[institution]&amp;mappings[element/field]&amp;mappings[subelement/field(s)]&amp;mappings[constraints]</f>
        <v>related_work[isbn]GEN770z$t OR $s</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679</v>
      </c>
      <c r="B394" s="9" t="s">
        <v>691</v>
      </c>
      <c r="C394" t="s">
        <v>1</v>
      </c>
      <c r="D394" t="s">
        <v>2</v>
      </c>
      <c r="E394" t="s">
        <v>118</v>
      </c>
      <c r="F394" s="1">
        <v>770</v>
      </c>
      <c r="G394" t="s">
        <v>40</v>
      </c>
      <c r="H394" t="s">
        <v>1130</v>
      </c>
      <c r="I394" t="s">
        <v>20</v>
      </c>
      <c r="J394" t="s">
        <v>40</v>
      </c>
      <c r="K394" t="s">
        <v>1138</v>
      </c>
      <c r="L394" s="8" t="str">
        <f>mappings[field]&amp;mappings[institution]&amp;mappings[element/field]&amp;mappings[subelement/field(s)]&amp;mappings[constraints]</f>
        <v>related_work[issn]GEN770x$t OR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679</v>
      </c>
      <c r="B395" s="9" t="s">
        <v>692</v>
      </c>
      <c r="C395" t="s">
        <v>1</v>
      </c>
      <c r="D395" t="s">
        <v>2</v>
      </c>
      <c r="E395" t="s">
        <v>118</v>
      </c>
      <c r="F395" s="1">
        <v>770</v>
      </c>
      <c r="G395" t="s">
        <v>129</v>
      </c>
      <c r="H395" t="s">
        <v>1134</v>
      </c>
      <c r="I395" t="s">
        <v>20</v>
      </c>
      <c r="J395" t="s">
        <v>1129</v>
      </c>
      <c r="K395" t="s">
        <v>1138</v>
      </c>
      <c r="L395" s="8" t="str">
        <f>mappings[field]&amp;mappings[institution]&amp;mappings[element/field]&amp;mappings[subelement/field(s)]&amp;mappings[constraints]</f>
        <v>related_work[label]GEN770i($t OR $s) AND i1=0</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679</v>
      </c>
      <c r="B396" s="9" t="s">
        <v>1149</v>
      </c>
      <c r="C396" t="s">
        <v>1</v>
      </c>
      <c r="D396" t="s">
        <v>2</v>
      </c>
      <c r="E396" t="s">
        <v>118</v>
      </c>
      <c r="F396" s="1">
        <v>770</v>
      </c>
      <c r="G396" t="s">
        <v>1180</v>
      </c>
      <c r="H396" t="s">
        <v>1130</v>
      </c>
      <c r="I396" t="s">
        <v>5</v>
      </c>
      <c r="J396" t="s">
        <v>1133</v>
      </c>
      <c r="K396" t="s">
        <v>1138</v>
      </c>
      <c r="L396" s="8" t="str">
        <f>mappings[field]&amp;mappings[institution]&amp;mappings[element/field]&amp;mappings[subelement/field(s)]&amp;mappings[constraints]</f>
        <v>related_work[other_ids]GEN770oru(w)y$t OR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679</v>
      </c>
      <c r="B397" s="9" t="s">
        <v>693</v>
      </c>
      <c r="C397" t="s">
        <v>1</v>
      </c>
      <c r="D397" t="s">
        <v>2</v>
      </c>
      <c r="E397" t="s">
        <v>118</v>
      </c>
      <c r="F397" s="1">
        <v>770</v>
      </c>
      <c r="G397" t="s">
        <v>364</v>
      </c>
      <c r="H397" t="s">
        <v>1132</v>
      </c>
      <c r="I397" t="s">
        <v>5</v>
      </c>
      <c r="J397" t="s">
        <v>1264</v>
      </c>
      <c r="K397" t="s">
        <v>1138</v>
      </c>
      <c r="L397" s="8" t="str">
        <f>mappings[field]&amp;mappings[institution]&amp;mappings[element/field]&amp;mappings[subelement/field(s)]&amp;mappings[constraints]</f>
        <v>related_work[title]GEN770t$t NOT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679</v>
      </c>
      <c r="B398" s="9" t="s">
        <v>693</v>
      </c>
      <c r="C398" t="s">
        <v>1</v>
      </c>
      <c r="D398" t="s">
        <v>2</v>
      </c>
      <c r="E398" t="s">
        <v>118</v>
      </c>
      <c r="F398" s="1">
        <v>770</v>
      </c>
      <c r="G398" t="s">
        <v>148</v>
      </c>
      <c r="H398" t="s">
        <v>1131</v>
      </c>
      <c r="I398" t="s">
        <v>5</v>
      </c>
      <c r="J398" t="s">
        <v>1264</v>
      </c>
      <c r="K398" t="s">
        <v>1138</v>
      </c>
      <c r="L398" s="8" t="str">
        <f>mappings[field]&amp;mappings[institution]&amp;mappings[element/field]&amp;mappings[subelement/field(s)]&amp;mappings[constraints]</f>
        <v>related_work[title]GEN770s$t AND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679</v>
      </c>
      <c r="B399" s="9" t="s">
        <v>1144</v>
      </c>
      <c r="C399" t="s">
        <v>1</v>
      </c>
      <c r="D399" t="s">
        <v>2</v>
      </c>
      <c r="E399" t="s">
        <v>118</v>
      </c>
      <c r="F399" s="1">
        <v>770</v>
      </c>
      <c r="G399" t="s">
        <v>364</v>
      </c>
      <c r="H399" t="s">
        <v>1131</v>
      </c>
      <c r="I399" t="s">
        <v>20</v>
      </c>
      <c r="J399" t="s">
        <v>40</v>
      </c>
      <c r="K399" t="s">
        <v>1138</v>
      </c>
      <c r="L399" s="8" t="str">
        <f>mappings[field]&amp;mappings[institution]&amp;mappings[element/field]&amp;mappings[subelement/field(s)]&amp;mappings[constraints]</f>
        <v>related_work[title_variation]GEN770t$t AND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679</v>
      </c>
      <c r="B400" s="9" t="s">
        <v>1146</v>
      </c>
      <c r="C400" t="s">
        <v>1</v>
      </c>
      <c r="D400" t="s">
        <v>2</v>
      </c>
      <c r="E400" t="s">
        <v>118</v>
      </c>
      <c r="F400" s="1">
        <v>770</v>
      </c>
      <c r="G400" t="s">
        <v>882</v>
      </c>
      <c r="H400" t="s">
        <v>1130</v>
      </c>
      <c r="I400" t="s">
        <v>254</v>
      </c>
      <c r="J400" t="s">
        <v>1159</v>
      </c>
      <c r="K400" t="s">
        <v>1138</v>
      </c>
      <c r="L400" s="8" t="str">
        <f>mappings[field]&amp;mappings[institution]&amp;mappings[element/field]&amp;mappings[subelement/field(s)]&amp;mappings[constraints]</f>
        <v>related_work[type]GEN770{na}$t OR $s</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679</v>
      </c>
      <c r="B401" s="9" t="s">
        <v>690</v>
      </c>
      <c r="C401" t="s">
        <v>1</v>
      </c>
      <c r="D401" t="s">
        <v>2</v>
      </c>
      <c r="E401" t="s">
        <v>118</v>
      </c>
      <c r="F401" s="1">
        <v>772</v>
      </c>
      <c r="G401" t="s">
        <v>7</v>
      </c>
      <c r="H401" t="s">
        <v>1130</v>
      </c>
      <c r="I401" t="s">
        <v>20</v>
      </c>
      <c r="J401" t="s">
        <v>40</v>
      </c>
      <c r="K401" t="s">
        <v>1138</v>
      </c>
      <c r="L401" s="8" t="str">
        <f>mappings[field]&amp;mappings[institution]&amp;mappings[element/field]&amp;mappings[subelement/field(s)]&amp;mappings[constraints]</f>
        <v>related_work[author]GEN772a$t OR $s</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679</v>
      </c>
      <c r="B402" s="9" t="s">
        <v>694</v>
      </c>
      <c r="C402" t="s">
        <v>1</v>
      </c>
      <c r="D402" t="s">
        <v>2</v>
      </c>
      <c r="E402" t="s">
        <v>118</v>
      </c>
      <c r="F402" s="1">
        <v>772</v>
      </c>
      <c r="G402" t="s">
        <v>1177</v>
      </c>
      <c r="H402" t="s">
        <v>1134</v>
      </c>
      <c r="I402" t="s">
        <v>20</v>
      </c>
      <c r="J402" t="s">
        <v>1136</v>
      </c>
      <c r="K402" t="s">
        <v>1138</v>
      </c>
      <c r="L402" s="8" t="str">
        <f>mappings[field]&amp;mappings[institution]&amp;mappings[element/field]&amp;mappings[subelement/field(s)]&amp;mappings[constraints]</f>
        <v>related_work[details]GEN772bcdgh(k)mno(r)(u)(y)($t OR $s) AND i1=0</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679</v>
      </c>
      <c r="B403" s="9" t="s">
        <v>1148</v>
      </c>
      <c r="C403" t="s">
        <v>1</v>
      </c>
      <c r="D403" t="s">
        <v>2</v>
      </c>
      <c r="E403" t="s">
        <v>118</v>
      </c>
      <c r="F403" s="1">
        <v>772</v>
      </c>
      <c r="G403" t="s">
        <v>882</v>
      </c>
      <c r="H403" t="s">
        <v>1135</v>
      </c>
      <c r="I403" t="s">
        <v>254</v>
      </c>
      <c r="J403" t="s">
        <v>1005</v>
      </c>
      <c r="K403" t="s">
        <v>1138</v>
      </c>
      <c r="L403" s="8" t="str">
        <f>mappings[field]&amp;mappings[institution]&amp;mappings[element/field]&amp;mappings[subelement/field(s)]&amp;mappings[constraints]</f>
        <v>related_work[display]GEN772{na}($t OR $s) AND i1=1</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679</v>
      </c>
      <c r="B404" s="9" t="s">
        <v>695</v>
      </c>
      <c r="C404" t="s">
        <v>1</v>
      </c>
      <c r="D404" t="s">
        <v>2</v>
      </c>
      <c r="E404" t="s">
        <v>118</v>
      </c>
      <c r="F404" s="1">
        <v>772</v>
      </c>
      <c r="G404" t="s">
        <v>37</v>
      </c>
      <c r="H404" t="s">
        <v>1130</v>
      </c>
      <c r="I404" t="s">
        <v>20</v>
      </c>
      <c r="J404" t="s">
        <v>40</v>
      </c>
      <c r="K404" t="s">
        <v>1138</v>
      </c>
      <c r="L404" s="8" t="str">
        <f>mappings[field]&amp;mappings[institution]&amp;mappings[element/field]&amp;mappings[subelement/field(s)]&amp;mappings[constraints]</f>
        <v>related_work[isbn]GEN772z$t OR $s</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679</v>
      </c>
      <c r="B405" s="9" t="s">
        <v>691</v>
      </c>
      <c r="C405" t="s">
        <v>1</v>
      </c>
      <c r="D405" t="s">
        <v>2</v>
      </c>
      <c r="E405" t="s">
        <v>118</v>
      </c>
      <c r="F405" s="1">
        <v>772</v>
      </c>
      <c r="G405" t="s">
        <v>40</v>
      </c>
      <c r="H405" t="s">
        <v>1130</v>
      </c>
      <c r="I405" t="s">
        <v>20</v>
      </c>
      <c r="J405" t="s">
        <v>40</v>
      </c>
      <c r="K405" t="s">
        <v>1138</v>
      </c>
      <c r="L405" s="8" t="str">
        <f>mappings[field]&amp;mappings[institution]&amp;mappings[element/field]&amp;mappings[subelement/field(s)]&amp;mappings[constraints]</f>
        <v>related_work[issn]GEN772x$t OR $s</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679</v>
      </c>
      <c r="B406" s="9" t="s">
        <v>692</v>
      </c>
      <c r="C406" t="s">
        <v>1</v>
      </c>
      <c r="D406" t="s">
        <v>2</v>
      </c>
      <c r="E406" t="s">
        <v>118</v>
      </c>
      <c r="F406" s="1">
        <v>772</v>
      </c>
      <c r="G406" t="s">
        <v>129</v>
      </c>
      <c r="H406" t="s">
        <v>1172</v>
      </c>
      <c r="I406" t="s">
        <v>20</v>
      </c>
      <c r="J406" t="s">
        <v>1129</v>
      </c>
      <c r="K406" t="s">
        <v>1138</v>
      </c>
      <c r="L406" s="8" t="str">
        <f>mappings[field]&amp;mappings[institution]&amp;mappings[element/field]&amp;mappings[subelement/field(s)]&amp;mappings[constraints]</f>
        <v>related_work[label]GEN772i($t OR $s) AND i1=0 AND ($i OR $4)</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679</v>
      </c>
      <c r="B407" s="9" t="s">
        <v>692</v>
      </c>
      <c r="C407" t="s">
        <v>1</v>
      </c>
      <c r="D407" t="s">
        <v>2</v>
      </c>
      <c r="E407" t="s">
        <v>118</v>
      </c>
      <c r="F407" s="1">
        <v>772</v>
      </c>
      <c r="G407" t="s">
        <v>882</v>
      </c>
      <c r="H407" t="s">
        <v>1161</v>
      </c>
      <c r="I407" t="s">
        <v>1011</v>
      </c>
      <c r="J407" t="s">
        <v>1162</v>
      </c>
      <c r="K407" t="s">
        <v>1138</v>
      </c>
      <c r="L407" s="8" t="str">
        <f>mappings[field]&amp;mappings[institution]&amp;mappings[element/field]&amp;mappings[subelement/field(s)]&amp;mappings[constraints]</f>
        <v>related_work[label]GEN772{na}($t OR $s) AND i1=0 AND i2=0 AND !($i OR $4)</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679</v>
      </c>
      <c r="B408" s="9" t="s">
        <v>1149</v>
      </c>
      <c r="C408" t="s">
        <v>1</v>
      </c>
      <c r="D408" t="s">
        <v>2</v>
      </c>
      <c r="E408" t="s">
        <v>118</v>
      </c>
      <c r="F408" s="1">
        <v>772</v>
      </c>
      <c r="G408" t="s">
        <v>1180</v>
      </c>
      <c r="H408" t="s">
        <v>1130</v>
      </c>
      <c r="I408" t="s">
        <v>5</v>
      </c>
      <c r="J408" t="s">
        <v>1133</v>
      </c>
      <c r="K408" t="s">
        <v>1138</v>
      </c>
      <c r="L408" s="8" t="str">
        <f>mappings[field]&amp;mappings[institution]&amp;mappings[element/field]&amp;mappings[subelement/field(s)]&amp;mappings[constraints]</f>
        <v>related_work[other_ids]GEN772oru(w)y$t OR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679</v>
      </c>
      <c r="B409" s="9" t="s">
        <v>693</v>
      </c>
      <c r="C409" t="s">
        <v>1</v>
      </c>
      <c r="D409" t="s">
        <v>2</v>
      </c>
      <c r="E409" t="s">
        <v>118</v>
      </c>
      <c r="F409" s="1">
        <v>772</v>
      </c>
      <c r="G409" t="s">
        <v>364</v>
      </c>
      <c r="H409" t="s">
        <v>1132</v>
      </c>
      <c r="I409" t="s">
        <v>5</v>
      </c>
      <c r="J409" t="s">
        <v>1264</v>
      </c>
      <c r="K409" t="s">
        <v>1138</v>
      </c>
      <c r="L409" s="8" t="str">
        <f>mappings[field]&amp;mappings[institution]&amp;mappings[element/field]&amp;mappings[subelement/field(s)]&amp;mappings[constraints]</f>
        <v>related_work[title]GEN772t$t NOT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679</v>
      </c>
      <c r="B410" s="9" t="s">
        <v>693</v>
      </c>
      <c r="C410" t="s">
        <v>1</v>
      </c>
      <c r="D410" t="s">
        <v>2</v>
      </c>
      <c r="E410" t="s">
        <v>118</v>
      </c>
      <c r="F410" s="1">
        <v>772</v>
      </c>
      <c r="G410" t="s">
        <v>148</v>
      </c>
      <c r="H410" t="s">
        <v>1131</v>
      </c>
      <c r="I410" t="s">
        <v>5</v>
      </c>
      <c r="J410" t="s">
        <v>1264</v>
      </c>
      <c r="K410" t="s">
        <v>1138</v>
      </c>
      <c r="L410" s="8" t="str">
        <f>mappings[field]&amp;mappings[institution]&amp;mappings[element/field]&amp;mappings[subelement/field(s)]&amp;mappings[constraints]</f>
        <v>related_work[title]GEN772s$t AND $s</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679</v>
      </c>
      <c r="B411" s="9" t="s">
        <v>1144</v>
      </c>
      <c r="C411" t="s">
        <v>1</v>
      </c>
      <c r="D411" t="s">
        <v>2</v>
      </c>
      <c r="E411" t="s">
        <v>118</v>
      </c>
      <c r="F411" s="1">
        <v>772</v>
      </c>
      <c r="G411" t="s">
        <v>364</v>
      </c>
      <c r="H411" t="s">
        <v>1131</v>
      </c>
      <c r="I411" t="s">
        <v>20</v>
      </c>
      <c r="J411" t="s">
        <v>40</v>
      </c>
      <c r="K411" t="s">
        <v>1138</v>
      </c>
      <c r="L411" s="8" t="str">
        <f>mappings[field]&amp;mappings[institution]&amp;mappings[element/field]&amp;mappings[subelement/field(s)]&amp;mappings[constraints]</f>
        <v>related_work[title_variation]GEN772t$t AND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679</v>
      </c>
      <c r="B412" s="9" t="s">
        <v>1146</v>
      </c>
      <c r="C412" t="s">
        <v>1</v>
      </c>
      <c r="D412" t="s">
        <v>2</v>
      </c>
      <c r="E412" t="s">
        <v>118</v>
      </c>
      <c r="F412" s="1">
        <v>772</v>
      </c>
      <c r="G412" t="s">
        <v>882</v>
      </c>
      <c r="H412" t="s">
        <v>1130</v>
      </c>
      <c r="I412" t="s">
        <v>254</v>
      </c>
      <c r="J412" t="s">
        <v>1158</v>
      </c>
      <c r="K412" t="s">
        <v>1138</v>
      </c>
      <c r="L412" s="8" t="str">
        <f>mappings[field]&amp;mappings[institution]&amp;mappings[element/field]&amp;mappings[subelement/field(s)]&amp;mappings[constraints]</f>
        <v>related_work[type]GEN772{na}$t OR $s</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679</v>
      </c>
      <c r="B413" s="9" t="s">
        <v>690</v>
      </c>
      <c r="C413" t="s">
        <v>1</v>
      </c>
      <c r="D413" t="s">
        <v>2</v>
      </c>
      <c r="E413" t="s">
        <v>118</v>
      </c>
      <c r="F413" s="1">
        <v>773</v>
      </c>
      <c r="G413" t="s">
        <v>7</v>
      </c>
      <c r="H413" t="s">
        <v>1130</v>
      </c>
      <c r="I413" t="s">
        <v>20</v>
      </c>
      <c r="J413" t="s">
        <v>40</v>
      </c>
      <c r="K413" t="s">
        <v>1138</v>
      </c>
      <c r="L413" s="8" t="str">
        <f>mappings[field]&amp;mappings[institution]&amp;mappings[element/field]&amp;mappings[subelement/field(s)]&amp;mappings[constraints]</f>
        <v>related_work[author]GEN773a$t OR $s</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679</v>
      </c>
      <c r="B414" s="9" t="s">
        <v>694</v>
      </c>
      <c r="C414" t="s">
        <v>1</v>
      </c>
      <c r="D414" t="s">
        <v>2</v>
      </c>
      <c r="E414" t="s">
        <v>118</v>
      </c>
      <c r="F414" s="1">
        <v>773</v>
      </c>
      <c r="G414" t="s">
        <v>1178</v>
      </c>
      <c r="H414" t="s">
        <v>1134</v>
      </c>
      <c r="I414" t="s">
        <v>20</v>
      </c>
      <c r="J414" t="s">
        <v>1136</v>
      </c>
      <c r="K414" t="s">
        <v>1138</v>
      </c>
      <c r="L414" s="8" t="str">
        <f>mappings[field]&amp;mappings[institution]&amp;mappings[element/field]&amp;mappings[subelement/field(s)]&amp;mappings[constraints]</f>
        <v>related_work[details]GEN773bdgh(k)mno(r)(u)(y)($t OR $s) AND i1=0</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679</v>
      </c>
      <c r="B415" s="9" t="s">
        <v>1148</v>
      </c>
      <c r="C415" t="s">
        <v>1</v>
      </c>
      <c r="D415" t="s">
        <v>2</v>
      </c>
      <c r="E415" t="s">
        <v>118</v>
      </c>
      <c r="F415" s="1">
        <v>773</v>
      </c>
      <c r="G415" t="s">
        <v>882</v>
      </c>
      <c r="H415" t="s">
        <v>1135</v>
      </c>
      <c r="I415" t="s">
        <v>254</v>
      </c>
      <c r="J415" t="s">
        <v>1005</v>
      </c>
      <c r="K415" t="s">
        <v>1138</v>
      </c>
      <c r="L415" s="8" t="str">
        <f>mappings[field]&amp;mappings[institution]&amp;mappings[element/field]&amp;mappings[subelement/field(s)]&amp;mappings[constraints]</f>
        <v>related_work[display]GEN773{na}($t OR $s) AND i1=1</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679</v>
      </c>
      <c r="B416" s="9" t="s">
        <v>695</v>
      </c>
      <c r="C416" t="s">
        <v>1</v>
      </c>
      <c r="D416" t="s">
        <v>2</v>
      </c>
      <c r="E416" t="s">
        <v>118</v>
      </c>
      <c r="F416" s="1">
        <v>773</v>
      </c>
      <c r="G416" t="s">
        <v>37</v>
      </c>
      <c r="H416" t="s">
        <v>1130</v>
      </c>
      <c r="I416" t="s">
        <v>20</v>
      </c>
      <c r="J416" t="s">
        <v>40</v>
      </c>
      <c r="K416" t="s">
        <v>1138</v>
      </c>
      <c r="L416" s="8" t="str">
        <f>mappings[field]&amp;mappings[institution]&amp;mappings[element/field]&amp;mappings[subelement/field(s)]&amp;mappings[constraints]</f>
        <v>related_work[isbn]GEN773z$t OR $s</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679</v>
      </c>
      <c r="B417" s="9" t="s">
        <v>691</v>
      </c>
      <c r="C417" t="s">
        <v>1</v>
      </c>
      <c r="D417" t="s">
        <v>2</v>
      </c>
      <c r="E417" t="s">
        <v>118</v>
      </c>
      <c r="F417" s="1">
        <v>773</v>
      </c>
      <c r="G417" t="s">
        <v>40</v>
      </c>
      <c r="H417" t="s">
        <v>1130</v>
      </c>
      <c r="I417" t="s">
        <v>20</v>
      </c>
      <c r="J417" t="s">
        <v>40</v>
      </c>
      <c r="K417" t="s">
        <v>1138</v>
      </c>
      <c r="L417" s="8" t="str">
        <f>mappings[field]&amp;mappings[institution]&amp;mappings[element/field]&amp;mappings[subelement/field(s)]&amp;mappings[constraints]</f>
        <v>related_work[issn]GEN773x$t OR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679</v>
      </c>
      <c r="B418" s="9" t="s">
        <v>692</v>
      </c>
      <c r="C418" t="s">
        <v>1</v>
      </c>
      <c r="D418" t="s">
        <v>2</v>
      </c>
      <c r="E418" t="s">
        <v>118</v>
      </c>
      <c r="F418" s="1">
        <v>773</v>
      </c>
      <c r="G418" t="s">
        <v>1101</v>
      </c>
      <c r="H418" t="s">
        <v>1134</v>
      </c>
      <c r="I418" t="s">
        <v>20</v>
      </c>
      <c r="J418" t="s">
        <v>1129</v>
      </c>
      <c r="K418" t="s">
        <v>1138</v>
      </c>
      <c r="L418" s="8" t="str">
        <f>mappings[field]&amp;mappings[institution]&amp;mappings[element/field]&amp;mappings[subelement/field(s)]&amp;mappings[constraints]</f>
        <v>related_work[label]GEN773i3($t OR $s) AND i1=0</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679</v>
      </c>
      <c r="B419" s="9" t="s">
        <v>1149</v>
      </c>
      <c r="C419" t="s">
        <v>1</v>
      </c>
      <c r="D419" t="s">
        <v>2</v>
      </c>
      <c r="E419" t="s">
        <v>118</v>
      </c>
      <c r="F419" s="1">
        <v>773</v>
      </c>
      <c r="G419" t="s">
        <v>1180</v>
      </c>
      <c r="H419" t="s">
        <v>1130</v>
      </c>
      <c r="I419" t="s">
        <v>5</v>
      </c>
      <c r="J419" t="s">
        <v>1133</v>
      </c>
      <c r="K419" t="s">
        <v>1138</v>
      </c>
      <c r="L419" s="8" t="str">
        <f>mappings[field]&amp;mappings[institution]&amp;mappings[element/field]&amp;mappings[subelement/field(s)]&amp;mappings[constraints]</f>
        <v>related_work[other_ids]GEN773oru(w)y$t OR $s</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9" t="s">
        <v>679</v>
      </c>
      <c r="B420" s="9" t="s">
        <v>693</v>
      </c>
      <c r="C420" t="s">
        <v>1</v>
      </c>
      <c r="D420" t="s">
        <v>2</v>
      </c>
      <c r="E420" t="s">
        <v>118</v>
      </c>
      <c r="F420" s="1">
        <v>773</v>
      </c>
      <c r="G420" t="s">
        <v>364</v>
      </c>
      <c r="H420" t="s">
        <v>1132</v>
      </c>
      <c r="I420" t="s">
        <v>5</v>
      </c>
      <c r="J420" t="s">
        <v>1264</v>
      </c>
      <c r="K420" t="s">
        <v>1138</v>
      </c>
      <c r="L420" s="8" t="str">
        <f>mappings[field]&amp;mappings[institution]&amp;mappings[element/field]&amp;mappings[subelement/field(s)]&amp;mappings[constraints]</f>
        <v>related_work[title]GEN773t$t NOT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679</v>
      </c>
      <c r="B421" s="9" t="s">
        <v>693</v>
      </c>
      <c r="C421" t="s">
        <v>1</v>
      </c>
      <c r="D421" t="s">
        <v>2</v>
      </c>
      <c r="E421" t="s">
        <v>118</v>
      </c>
      <c r="F421" s="1">
        <v>773</v>
      </c>
      <c r="G421" t="s">
        <v>148</v>
      </c>
      <c r="H421" t="s">
        <v>1131</v>
      </c>
      <c r="I421" t="s">
        <v>5</v>
      </c>
      <c r="J421" t="s">
        <v>1264</v>
      </c>
      <c r="K421" t="s">
        <v>1138</v>
      </c>
      <c r="L421" s="8" t="str">
        <f>mappings[field]&amp;mappings[institution]&amp;mappings[element/field]&amp;mappings[subelement/field(s)]&amp;mappings[constraints]</f>
        <v>related_work[title]GEN773s$t AND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24" t="s">
        <v>679</v>
      </c>
      <c r="B422" s="27" t="s">
        <v>1142</v>
      </c>
      <c r="C422" s="16" t="s">
        <v>1</v>
      </c>
      <c r="D422" s="16" t="s">
        <v>2</v>
      </c>
      <c r="E422" s="16" t="s">
        <v>118</v>
      </c>
      <c r="F422" s="25">
        <v>773</v>
      </c>
      <c r="G422" s="16" t="s">
        <v>952</v>
      </c>
      <c r="H422" s="16" t="s">
        <v>1130</v>
      </c>
      <c r="I422" s="16" t="s">
        <v>20</v>
      </c>
      <c r="J422" s="16" t="s">
        <v>40</v>
      </c>
      <c r="K422" s="16" t="s">
        <v>1138</v>
      </c>
      <c r="L422" s="26" t="str">
        <f>mappings[field]&amp;mappings[institution]&amp;mappings[element/field]&amp;mappings[subelement/field(s)]&amp;mappings[constraints]</f>
        <v>related_work[title_nonfiling]GEN773p$t OR $s</v>
      </c>
      <c r="M422" s="26">
        <f>IF(ISNUMBER(MATCH(mappings[mapping_id],issuesmap[mappingID],0)),COUNTIF(issuesmap[mappingID],mappings[mapping_id]),0)</f>
        <v>0</v>
      </c>
      <c r="N422" s="26">
        <f>IF(ISNUMBER(MATCH(mappings[field],issuesfield[field],0)),COUNTIF(issuesfield[field],mappings[field]),0)</f>
        <v>0</v>
      </c>
      <c r="O422" s="26" t="str">
        <f>IF(ISNUMBER(MATCH(mappings[field],fields[argot_field],0)),"y","n")</f>
        <v>y</v>
      </c>
      <c r="P422" s="26" t="s">
        <v>2</v>
      </c>
      <c r="Q422" s="26" t="s">
        <v>3</v>
      </c>
    </row>
    <row r="423" spans="1:17" x14ac:dyDescent="0.25">
      <c r="A423" s="9" t="s">
        <v>679</v>
      </c>
      <c r="B423" s="9" t="s">
        <v>1144</v>
      </c>
      <c r="C423" t="s">
        <v>1</v>
      </c>
      <c r="D423" t="s">
        <v>2</v>
      </c>
      <c r="E423" t="s">
        <v>118</v>
      </c>
      <c r="F423" s="1">
        <v>773</v>
      </c>
      <c r="G423" t="s">
        <v>364</v>
      </c>
      <c r="H423" t="s">
        <v>1131</v>
      </c>
      <c r="I423" t="s">
        <v>20</v>
      </c>
      <c r="J423" t="s">
        <v>40</v>
      </c>
      <c r="K423" t="s">
        <v>1138</v>
      </c>
      <c r="L423" s="8" t="str">
        <f>mappings[field]&amp;mappings[institution]&amp;mappings[element/field]&amp;mappings[subelement/field(s)]&amp;mappings[constraints]</f>
        <v>related_work[title_variation]GEN773t$t AND $s</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3</v>
      </c>
    </row>
    <row r="424" spans="1:17" x14ac:dyDescent="0.25">
      <c r="A424" s="9" t="s">
        <v>679</v>
      </c>
      <c r="B424" s="9" t="s">
        <v>1146</v>
      </c>
      <c r="C424" t="s">
        <v>1</v>
      </c>
      <c r="D424" t="s">
        <v>2</v>
      </c>
      <c r="E424" t="s">
        <v>118</v>
      </c>
      <c r="F424" s="1">
        <v>773</v>
      </c>
      <c r="G424" t="s">
        <v>882</v>
      </c>
      <c r="H424" t="s">
        <v>1130</v>
      </c>
      <c r="I424" t="s">
        <v>254</v>
      </c>
      <c r="J424" t="s">
        <v>1163</v>
      </c>
      <c r="K424" t="s">
        <v>1138</v>
      </c>
      <c r="L424" s="8" t="str">
        <f>mappings[field]&amp;mappings[institution]&amp;mappings[element/field]&amp;mappings[subelement/field(s)]&amp;mappings[constraints]</f>
        <v>related_work[type]GEN773{na}$t OR $s</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679</v>
      </c>
      <c r="B425" s="9" t="s">
        <v>690</v>
      </c>
      <c r="C425" t="s">
        <v>1</v>
      </c>
      <c r="D425" t="s">
        <v>2</v>
      </c>
      <c r="E425" t="s">
        <v>118</v>
      </c>
      <c r="F425" s="1">
        <v>775</v>
      </c>
      <c r="G425" t="s">
        <v>7</v>
      </c>
      <c r="H425" t="s">
        <v>1130</v>
      </c>
      <c r="I425" t="s">
        <v>20</v>
      </c>
      <c r="J425" t="s">
        <v>40</v>
      </c>
      <c r="K425" t="s">
        <v>1138</v>
      </c>
      <c r="L425" s="8" t="str">
        <f>mappings[field]&amp;mappings[institution]&amp;mappings[element/field]&amp;mappings[subelement/field(s)]&amp;mappings[constraints]</f>
        <v>related_work[author]GEN775a$t OR $s</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9" t="s">
        <v>679</v>
      </c>
      <c r="B426" s="9" t="s">
        <v>694</v>
      </c>
      <c r="C426" t="s">
        <v>1</v>
      </c>
      <c r="D426" t="s">
        <v>2</v>
      </c>
      <c r="E426" t="s">
        <v>118</v>
      </c>
      <c r="F426" s="1">
        <v>775</v>
      </c>
      <c r="G426" t="s">
        <v>1177</v>
      </c>
      <c r="H426" t="s">
        <v>1134</v>
      </c>
      <c r="I426" t="s">
        <v>20</v>
      </c>
      <c r="J426" t="s">
        <v>1136</v>
      </c>
      <c r="K426" t="s">
        <v>1138</v>
      </c>
      <c r="L426" s="8" t="str">
        <f>mappings[field]&amp;mappings[institution]&amp;mappings[element/field]&amp;mappings[subelement/field(s)]&amp;mappings[constraints]</f>
        <v>related_work[details]GEN775bcdgh(k)mno(r)(u)(y)($t OR $s) AND i1=0</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x14ac:dyDescent="0.25">
      <c r="A427" s="9" t="s">
        <v>679</v>
      </c>
      <c r="B427" s="9" t="s">
        <v>1148</v>
      </c>
      <c r="C427" t="s">
        <v>1</v>
      </c>
      <c r="D427" t="s">
        <v>2</v>
      </c>
      <c r="E427" t="s">
        <v>118</v>
      </c>
      <c r="F427" s="1">
        <v>775</v>
      </c>
      <c r="G427" t="s">
        <v>882</v>
      </c>
      <c r="H427" t="s">
        <v>1135</v>
      </c>
      <c r="I427" t="s">
        <v>254</v>
      </c>
      <c r="J427" t="s">
        <v>1005</v>
      </c>
      <c r="K427" t="s">
        <v>1138</v>
      </c>
      <c r="L427" s="8" t="str">
        <f>mappings[field]&amp;mappings[institution]&amp;mappings[element/field]&amp;mappings[subelement/field(s)]&amp;mappings[constraints]</f>
        <v>related_work[display]GEN775{na}($t OR $s) AND i1=1</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679</v>
      </c>
      <c r="B428" s="28" t="s">
        <v>695</v>
      </c>
      <c r="C428" t="s">
        <v>1</v>
      </c>
      <c r="D428" t="s">
        <v>2</v>
      </c>
      <c r="E428" t="s">
        <v>118</v>
      </c>
      <c r="F428" s="1">
        <v>775</v>
      </c>
      <c r="G428" t="s">
        <v>37</v>
      </c>
      <c r="H428" t="s">
        <v>1130</v>
      </c>
      <c r="I428" t="s">
        <v>20</v>
      </c>
      <c r="J428" t="s">
        <v>40</v>
      </c>
      <c r="K428" t="s">
        <v>1138</v>
      </c>
      <c r="L428" s="8" t="str">
        <f>mappings[field]&amp;mappings[institution]&amp;mappings[element/field]&amp;mappings[subelement/field(s)]&amp;mappings[constraints]</f>
        <v>related_work[isbn]GEN775z$t OR $s</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679</v>
      </c>
      <c r="B429" s="9" t="s">
        <v>691</v>
      </c>
      <c r="C429" t="s">
        <v>1</v>
      </c>
      <c r="D429" t="s">
        <v>2</v>
      </c>
      <c r="E429" t="s">
        <v>118</v>
      </c>
      <c r="F429" s="1">
        <v>775</v>
      </c>
      <c r="G429" t="s">
        <v>40</v>
      </c>
      <c r="H429" t="s">
        <v>1130</v>
      </c>
      <c r="I429" t="s">
        <v>20</v>
      </c>
      <c r="J429" t="s">
        <v>40</v>
      </c>
      <c r="K429" t="s">
        <v>1138</v>
      </c>
      <c r="L429" s="8" t="str">
        <f>mappings[field]&amp;mappings[institution]&amp;mappings[element/field]&amp;mappings[subelement/field(s)]&amp;mappings[constraints]</f>
        <v>related_work[issn]GEN775x$t OR $s</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9" t="s">
        <v>679</v>
      </c>
      <c r="B430" s="24" t="s">
        <v>692</v>
      </c>
      <c r="C430" t="s">
        <v>1</v>
      </c>
      <c r="D430" t="s">
        <v>2</v>
      </c>
      <c r="E430" t="s">
        <v>118</v>
      </c>
      <c r="F430" s="1">
        <v>775</v>
      </c>
      <c r="G430" t="s">
        <v>129</v>
      </c>
      <c r="H430" t="s">
        <v>1134</v>
      </c>
      <c r="I430" t="s">
        <v>20</v>
      </c>
      <c r="J430" t="s">
        <v>1129</v>
      </c>
      <c r="K430" t="s">
        <v>1138</v>
      </c>
      <c r="L430" s="8" t="str">
        <f>mappings[field]&amp;mappings[institution]&amp;mappings[element/field]&amp;mappings[subelement/field(s)]&amp;mappings[constraints]</f>
        <v>related_work[label]GEN775i($t OR $s) AND i1=0</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679</v>
      </c>
      <c r="B431" s="9" t="s">
        <v>692</v>
      </c>
      <c r="C431" t="s">
        <v>1</v>
      </c>
      <c r="D431" t="s">
        <v>2</v>
      </c>
      <c r="E431" t="s">
        <v>118</v>
      </c>
      <c r="F431" s="1">
        <v>775</v>
      </c>
      <c r="G431" t="s">
        <v>1165</v>
      </c>
      <c r="H431" t="s">
        <v>1171</v>
      </c>
      <c r="I431" t="s">
        <v>197</v>
      </c>
      <c r="J431" t="s">
        <v>1166</v>
      </c>
      <c r="K431" t="s">
        <v>1138</v>
      </c>
      <c r="L431" s="8" t="str">
        <f>mappings[field]&amp;mappings[institution]&amp;mappings[element/field]&amp;mappings[subelement/field(s)]&amp;mappings[constraints]</f>
        <v>related_work[label]GEN775e($t OR $s) AND !($i OR $4) AND $e</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679</v>
      </c>
      <c r="B432" s="24" t="s">
        <v>1149</v>
      </c>
      <c r="C432" t="s">
        <v>1</v>
      </c>
      <c r="D432" t="s">
        <v>2</v>
      </c>
      <c r="E432" t="s">
        <v>118</v>
      </c>
      <c r="F432" s="1">
        <v>775</v>
      </c>
      <c r="G432" t="s">
        <v>1180</v>
      </c>
      <c r="H432" t="s">
        <v>1130</v>
      </c>
      <c r="I432" t="s">
        <v>5</v>
      </c>
      <c r="J432" t="s">
        <v>1133</v>
      </c>
      <c r="K432" t="s">
        <v>1138</v>
      </c>
      <c r="L432" s="8" t="str">
        <f>mappings[field]&amp;mappings[institution]&amp;mappings[element/field]&amp;mappings[subelement/field(s)]&amp;mappings[constraints]</f>
        <v>related_work[other_ids]GEN775oru(w)y$t OR $s</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679</v>
      </c>
      <c r="B433" s="9" t="s">
        <v>693</v>
      </c>
      <c r="C433" t="s">
        <v>1</v>
      </c>
      <c r="D433" t="s">
        <v>2</v>
      </c>
      <c r="E433" t="s">
        <v>118</v>
      </c>
      <c r="F433" s="1">
        <v>775</v>
      </c>
      <c r="G433" t="s">
        <v>364</v>
      </c>
      <c r="H433" t="s">
        <v>1132</v>
      </c>
      <c r="I433" t="s">
        <v>5</v>
      </c>
      <c r="J433" t="s">
        <v>1264</v>
      </c>
      <c r="K433" t="s">
        <v>1138</v>
      </c>
      <c r="L433" s="8" t="str">
        <f>mappings[field]&amp;mappings[institution]&amp;mappings[element/field]&amp;mappings[subelement/field(s)]&amp;mappings[constraints]</f>
        <v>related_work[title]GEN775t$t NOT $s</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679</v>
      </c>
      <c r="B434" s="24" t="s">
        <v>693</v>
      </c>
      <c r="C434" t="s">
        <v>1</v>
      </c>
      <c r="D434" t="s">
        <v>2</v>
      </c>
      <c r="E434" t="s">
        <v>118</v>
      </c>
      <c r="F434" s="1">
        <v>775</v>
      </c>
      <c r="G434" t="s">
        <v>148</v>
      </c>
      <c r="H434" t="s">
        <v>1131</v>
      </c>
      <c r="I434" t="s">
        <v>5</v>
      </c>
      <c r="J434" t="s">
        <v>1264</v>
      </c>
      <c r="K434" t="s">
        <v>1138</v>
      </c>
      <c r="L434" s="8" t="str">
        <f>mappings[field]&amp;mappings[institution]&amp;mappings[element/field]&amp;mappings[subelement/field(s)]&amp;mappings[constraints]</f>
        <v>related_work[title]GEN775s$t AND $s</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679</v>
      </c>
      <c r="B435" s="9" t="s">
        <v>1144</v>
      </c>
      <c r="C435" t="s">
        <v>1</v>
      </c>
      <c r="D435" t="s">
        <v>2</v>
      </c>
      <c r="E435" t="s">
        <v>118</v>
      </c>
      <c r="F435" s="1">
        <v>775</v>
      </c>
      <c r="G435" t="s">
        <v>364</v>
      </c>
      <c r="H435" t="s">
        <v>1131</v>
      </c>
      <c r="I435" t="s">
        <v>20</v>
      </c>
      <c r="J435" t="s">
        <v>40</v>
      </c>
      <c r="K435" t="s">
        <v>1138</v>
      </c>
      <c r="L435" s="8" t="str">
        <f>mappings[field]&amp;mappings[institution]&amp;mappings[element/field]&amp;mappings[subelement/field(s)]&amp;mappings[constraints]</f>
        <v>related_work[title_variation]GEN775t$t AND $s</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679</v>
      </c>
      <c r="B436" s="9" t="s">
        <v>1146</v>
      </c>
      <c r="C436" t="s">
        <v>1</v>
      </c>
      <c r="D436" t="s">
        <v>2</v>
      </c>
      <c r="E436" t="s">
        <v>118</v>
      </c>
      <c r="F436" s="1">
        <v>775</v>
      </c>
      <c r="G436" t="s">
        <v>882</v>
      </c>
      <c r="H436" t="s">
        <v>1130</v>
      </c>
      <c r="I436" t="s">
        <v>254</v>
      </c>
      <c r="J436" t="s">
        <v>1164</v>
      </c>
      <c r="K436" t="s">
        <v>1138</v>
      </c>
      <c r="L436" s="8" t="str">
        <f>mappings[field]&amp;mappings[institution]&amp;mappings[element/field]&amp;mappings[subelement/field(s)]&amp;mappings[constraints]</f>
        <v>related_work[type]GEN775{na}$t OR $s</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679</v>
      </c>
      <c r="B437" s="9" t="s">
        <v>690</v>
      </c>
      <c r="C437" t="s">
        <v>1</v>
      </c>
      <c r="D437" t="s">
        <v>2</v>
      </c>
      <c r="E437" t="s">
        <v>118</v>
      </c>
      <c r="F437" s="1">
        <v>777</v>
      </c>
      <c r="G437" t="s">
        <v>7</v>
      </c>
      <c r="H437" t="s">
        <v>1130</v>
      </c>
      <c r="I437" t="s">
        <v>20</v>
      </c>
      <c r="J437" t="s">
        <v>40</v>
      </c>
      <c r="K437" t="s">
        <v>1138</v>
      </c>
      <c r="L437" s="8" t="str">
        <f>mappings[field]&amp;mappings[institution]&amp;mappings[element/field]&amp;mappings[subelement/field(s)]&amp;mappings[constraints]</f>
        <v>related_work[author]GEN777a$t OR $s</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679</v>
      </c>
      <c r="B438" s="9" t="s">
        <v>694</v>
      </c>
      <c r="C438" t="s">
        <v>1</v>
      </c>
      <c r="D438" t="s">
        <v>2</v>
      </c>
      <c r="E438" t="s">
        <v>118</v>
      </c>
      <c r="F438" s="1">
        <v>777</v>
      </c>
      <c r="G438" t="s">
        <v>1177</v>
      </c>
      <c r="H438" t="s">
        <v>1134</v>
      </c>
      <c r="I438" t="s">
        <v>20</v>
      </c>
      <c r="J438" t="s">
        <v>1136</v>
      </c>
      <c r="K438" t="s">
        <v>1138</v>
      </c>
      <c r="L438" s="8" t="str">
        <f>mappings[field]&amp;mappings[institution]&amp;mappings[element/field]&amp;mappings[subelement/field(s)]&amp;mappings[constraints]</f>
        <v>related_work[details]GEN777bcdgh(k)mno(r)(u)(y)($t OR $s) AND i1=0</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679</v>
      </c>
      <c r="B439" s="9" t="s">
        <v>1148</v>
      </c>
      <c r="C439" t="s">
        <v>1</v>
      </c>
      <c r="D439" t="s">
        <v>2</v>
      </c>
      <c r="E439" t="s">
        <v>118</v>
      </c>
      <c r="F439" s="1">
        <v>777</v>
      </c>
      <c r="G439" t="s">
        <v>882</v>
      </c>
      <c r="H439" t="s">
        <v>1135</v>
      </c>
      <c r="I439" t="s">
        <v>254</v>
      </c>
      <c r="J439" t="s">
        <v>1005</v>
      </c>
      <c r="K439" t="s">
        <v>1138</v>
      </c>
      <c r="L439" s="8" t="str">
        <f>mappings[field]&amp;mappings[institution]&amp;mappings[element/field]&amp;mappings[subelement/field(s)]&amp;mappings[constraints]</f>
        <v>related_work[display]GEN777{na}($t OR $s) AND i1=1</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679</v>
      </c>
      <c r="B440" s="9" t="s">
        <v>695</v>
      </c>
      <c r="C440" t="s">
        <v>1</v>
      </c>
      <c r="D440" t="s">
        <v>2</v>
      </c>
      <c r="E440" t="s">
        <v>118</v>
      </c>
      <c r="F440" s="1">
        <v>777</v>
      </c>
      <c r="G440" t="s">
        <v>37</v>
      </c>
      <c r="H440" t="s">
        <v>1130</v>
      </c>
      <c r="I440" t="s">
        <v>20</v>
      </c>
      <c r="J440" t="s">
        <v>40</v>
      </c>
      <c r="K440" t="s">
        <v>1138</v>
      </c>
      <c r="L440" s="8" t="str">
        <f>mappings[field]&amp;mappings[institution]&amp;mappings[element/field]&amp;mappings[subelement/field(s)]&amp;mappings[constraints]</f>
        <v>related_work[isbn]GEN777z$t OR $s</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679</v>
      </c>
      <c r="B441" s="9" t="s">
        <v>691</v>
      </c>
      <c r="C441" t="s">
        <v>1</v>
      </c>
      <c r="D441" t="s">
        <v>2</v>
      </c>
      <c r="E441" t="s">
        <v>118</v>
      </c>
      <c r="F441" s="1">
        <v>777</v>
      </c>
      <c r="G441" t="s">
        <v>40</v>
      </c>
      <c r="H441" t="s">
        <v>1130</v>
      </c>
      <c r="I441" t="s">
        <v>20</v>
      </c>
      <c r="J441" t="s">
        <v>40</v>
      </c>
      <c r="K441" t="s">
        <v>1138</v>
      </c>
      <c r="L441" s="8" t="str">
        <f>mappings[field]&amp;mappings[institution]&amp;mappings[element/field]&amp;mappings[subelement/field(s)]&amp;mappings[constraints]</f>
        <v>related_work[issn]GEN777x$t OR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679</v>
      </c>
      <c r="B442" s="9" t="s">
        <v>692</v>
      </c>
      <c r="C442" t="s">
        <v>1</v>
      </c>
      <c r="D442" t="s">
        <v>2</v>
      </c>
      <c r="E442" t="s">
        <v>118</v>
      </c>
      <c r="F442" s="1">
        <v>777</v>
      </c>
      <c r="G442" t="s">
        <v>129</v>
      </c>
      <c r="H442" t="s">
        <v>1134</v>
      </c>
      <c r="I442" t="s">
        <v>20</v>
      </c>
      <c r="J442" t="s">
        <v>1129</v>
      </c>
      <c r="K442" t="s">
        <v>1138</v>
      </c>
      <c r="L442" s="8" t="str">
        <f>mappings[field]&amp;mappings[institution]&amp;mappings[element/field]&amp;mappings[subelement/field(s)]&amp;mappings[constraints]</f>
        <v>related_work[label]GEN777i($t OR $s) AND i1=0</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679</v>
      </c>
      <c r="B443" s="9" t="s">
        <v>1149</v>
      </c>
      <c r="C443" t="s">
        <v>1</v>
      </c>
      <c r="D443" t="s">
        <v>2</v>
      </c>
      <c r="E443" t="s">
        <v>118</v>
      </c>
      <c r="F443" s="1">
        <v>777</v>
      </c>
      <c r="G443" t="s">
        <v>1180</v>
      </c>
      <c r="H443" t="s">
        <v>1130</v>
      </c>
      <c r="I443" t="s">
        <v>5</v>
      </c>
      <c r="J443" t="s">
        <v>1133</v>
      </c>
      <c r="K443" t="s">
        <v>1138</v>
      </c>
      <c r="L443" s="8" t="str">
        <f>mappings[field]&amp;mappings[institution]&amp;mappings[element/field]&amp;mappings[subelement/field(s)]&amp;mappings[constraints]</f>
        <v>related_work[other_ids]GEN777oru(w)y$t OR $s</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679</v>
      </c>
      <c r="B444" s="9" t="s">
        <v>693</v>
      </c>
      <c r="C444" t="s">
        <v>1</v>
      </c>
      <c r="D444" t="s">
        <v>2</v>
      </c>
      <c r="E444" t="s">
        <v>118</v>
      </c>
      <c r="F444" s="1">
        <v>777</v>
      </c>
      <c r="G444" t="s">
        <v>364</v>
      </c>
      <c r="H444" t="s">
        <v>1132</v>
      </c>
      <c r="I444" t="s">
        <v>5</v>
      </c>
      <c r="J444" t="s">
        <v>1264</v>
      </c>
      <c r="K444" t="s">
        <v>1138</v>
      </c>
      <c r="L444" s="8" t="str">
        <f>mappings[field]&amp;mappings[institution]&amp;mappings[element/field]&amp;mappings[subelement/field(s)]&amp;mappings[constraints]</f>
        <v>related_work[title]GEN777t$t NOT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679</v>
      </c>
      <c r="B445" s="9" t="s">
        <v>693</v>
      </c>
      <c r="C445" t="s">
        <v>1</v>
      </c>
      <c r="D445" t="s">
        <v>2</v>
      </c>
      <c r="E445" t="s">
        <v>118</v>
      </c>
      <c r="F445" s="1">
        <v>777</v>
      </c>
      <c r="G445" t="s">
        <v>148</v>
      </c>
      <c r="H445" t="s">
        <v>1131</v>
      </c>
      <c r="I445" t="s">
        <v>5</v>
      </c>
      <c r="J445" t="s">
        <v>1264</v>
      </c>
      <c r="K445" t="s">
        <v>1138</v>
      </c>
      <c r="L445" s="8" t="str">
        <f>mappings[field]&amp;mappings[institution]&amp;mappings[element/field]&amp;mappings[subelement/field(s)]&amp;mappings[constraints]</f>
        <v>related_work[title]GEN777s$t AND $s</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679</v>
      </c>
      <c r="B446" s="9" t="s">
        <v>1144</v>
      </c>
      <c r="C446" t="s">
        <v>1</v>
      </c>
      <c r="D446" t="s">
        <v>2</v>
      </c>
      <c r="E446" t="s">
        <v>118</v>
      </c>
      <c r="F446" s="1">
        <v>777</v>
      </c>
      <c r="G446" t="s">
        <v>364</v>
      </c>
      <c r="H446" t="s">
        <v>1131</v>
      </c>
      <c r="I446" t="s">
        <v>20</v>
      </c>
      <c r="J446" t="s">
        <v>40</v>
      </c>
      <c r="K446" t="s">
        <v>1138</v>
      </c>
      <c r="L446" s="8" t="str">
        <f>mappings[field]&amp;mappings[institution]&amp;mappings[element/field]&amp;mappings[subelement/field(s)]&amp;mappings[constraints]</f>
        <v>related_work[title_variation]GEN777t$t AND $s</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679</v>
      </c>
      <c r="B447" s="24" t="s">
        <v>1146</v>
      </c>
      <c r="C447" t="s">
        <v>1</v>
      </c>
      <c r="D447" t="s">
        <v>2</v>
      </c>
      <c r="E447" t="s">
        <v>118</v>
      </c>
      <c r="F447" s="1">
        <v>777</v>
      </c>
      <c r="G447" t="s">
        <v>882</v>
      </c>
      <c r="H447" t="s">
        <v>1130</v>
      </c>
      <c r="I447" t="s">
        <v>254</v>
      </c>
      <c r="J447" t="s">
        <v>1167</v>
      </c>
      <c r="K447" t="s">
        <v>1138</v>
      </c>
      <c r="L447" s="8" t="str">
        <f>mappings[field]&amp;mappings[institution]&amp;mappings[element/field]&amp;mappings[subelement/field(s)]&amp;mappings[constraints]</f>
        <v>related_work[type]GEN777{na}$t OR $s</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679</v>
      </c>
      <c r="B448" s="9" t="s">
        <v>690</v>
      </c>
      <c r="C448" t="s">
        <v>1</v>
      </c>
      <c r="D448" t="s">
        <v>2</v>
      </c>
      <c r="E448" t="s">
        <v>118</v>
      </c>
      <c r="F448" s="1">
        <v>780</v>
      </c>
      <c r="G448" t="s">
        <v>7</v>
      </c>
      <c r="H448" t="s">
        <v>1130</v>
      </c>
      <c r="I448" t="s">
        <v>20</v>
      </c>
      <c r="J448" t="s">
        <v>40</v>
      </c>
      <c r="K448" t="s">
        <v>1138</v>
      </c>
      <c r="L448" s="8" t="str">
        <f>mappings[field]&amp;mappings[institution]&amp;mappings[element/field]&amp;mappings[subelement/field(s)]&amp;mappings[constraints]</f>
        <v>related_work[author]GEN780a$t OR $s</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679</v>
      </c>
      <c r="B449" s="9" t="s">
        <v>694</v>
      </c>
      <c r="C449" t="s">
        <v>1</v>
      </c>
      <c r="D449" t="s">
        <v>2</v>
      </c>
      <c r="E449" t="s">
        <v>118</v>
      </c>
      <c r="F449" s="1">
        <v>780</v>
      </c>
      <c r="G449" t="s">
        <v>1177</v>
      </c>
      <c r="H449" t="s">
        <v>1134</v>
      </c>
      <c r="I449" t="s">
        <v>20</v>
      </c>
      <c r="J449" t="s">
        <v>1136</v>
      </c>
      <c r="K449" t="s">
        <v>1138</v>
      </c>
      <c r="L449" s="8" t="str">
        <f>mappings[field]&amp;mappings[institution]&amp;mappings[element/field]&amp;mappings[subelement/field(s)]&amp;mappings[constraints]</f>
        <v>related_work[details]GEN780bcdgh(k)mno(r)(u)(y)($t OR $s) AND i1=0</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679</v>
      </c>
      <c r="B450" s="9" t="s">
        <v>1148</v>
      </c>
      <c r="C450" t="s">
        <v>1</v>
      </c>
      <c r="D450" t="s">
        <v>2</v>
      </c>
      <c r="E450" t="s">
        <v>118</v>
      </c>
      <c r="F450" s="1">
        <v>780</v>
      </c>
      <c r="G450" t="s">
        <v>882</v>
      </c>
      <c r="H450" t="s">
        <v>1135</v>
      </c>
      <c r="I450" t="s">
        <v>254</v>
      </c>
      <c r="J450" t="s">
        <v>1005</v>
      </c>
      <c r="K450" t="s">
        <v>1138</v>
      </c>
      <c r="L450" s="8" t="str">
        <f>mappings[field]&amp;mappings[institution]&amp;mappings[element/field]&amp;mappings[subelement/field(s)]&amp;mappings[constraints]</f>
        <v>related_work[display]GEN780{na}($t OR $s) AND i1=1</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679</v>
      </c>
      <c r="B451" s="9" t="s">
        <v>695</v>
      </c>
      <c r="C451" t="s">
        <v>1</v>
      </c>
      <c r="D451" t="s">
        <v>2</v>
      </c>
      <c r="E451" t="s">
        <v>118</v>
      </c>
      <c r="F451" s="1">
        <v>780</v>
      </c>
      <c r="G451" t="s">
        <v>37</v>
      </c>
      <c r="H451" t="s">
        <v>1130</v>
      </c>
      <c r="I451" t="s">
        <v>20</v>
      </c>
      <c r="J451" t="s">
        <v>40</v>
      </c>
      <c r="K451" t="s">
        <v>1138</v>
      </c>
      <c r="L451" s="8" t="str">
        <f>mappings[field]&amp;mappings[institution]&amp;mappings[element/field]&amp;mappings[subelement/field(s)]&amp;mappings[constraints]</f>
        <v>related_work[isbn]GEN780z$t OR $s</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679</v>
      </c>
      <c r="B452" s="24" t="s">
        <v>691</v>
      </c>
      <c r="C452" t="s">
        <v>1</v>
      </c>
      <c r="D452" t="s">
        <v>2</v>
      </c>
      <c r="E452" t="s">
        <v>118</v>
      </c>
      <c r="F452" s="1">
        <v>780</v>
      </c>
      <c r="G452" t="s">
        <v>40</v>
      </c>
      <c r="H452" t="s">
        <v>1130</v>
      </c>
      <c r="I452" t="s">
        <v>20</v>
      </c>
      <c r="J452" t="s">
        <v>40</v>
      </c>
      <c r="K452" t="s">
        <v>1138</v>
      </c>
      <c r="L452" s="8" t="str">
        <f>mappings[field]&amp;mappings[institution]&amp;mappings[element/field]&amp;mappings[subelement/field(s)]&amp;mappings[constraints]</f>
        <v>related_work[issn]GEN780x$t OR $s</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679</v>
      </c>
      <c r="B453" s="9" t="s">
        <v>692</v>
      </c>
      <c r="C453" t="s">
        <v>1</v>
      </c>
      <c r="D453" t="s">
        <v>2</v>
      </c>
      <c r="E453" t="s">
        <v>118</v>
      </c>
      <c r="F453" s="1">
        <v>780</v>
      </c>
      <c r="G453" t="s">
        <v>129</v>
      </c>
      <c r="H453" t="s">
        <v>1134</v>
      </c>
      <c r="I453" t="s">
        <v>20</v>
      </c>
      <c r="J453" t="s">
        <v>1129</v>
      </c>
      <c r="K453" t="s">
        <v>1138</v>
      </c>
      <c r="L453" s="8" t="str">
        <f>mappings[field]&amp;mappings[institution]&amp;mappings[element/field]&amp;mappings[subelement/field(s)]&amp;mappings[constraints]</f>
        <v>related_work[label]GEN780i($t OR $s) AND i1=0</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679</v>
      </c>
      <c r="B454" s="9" t="s">
        <v>692</v>
      </c>
      <c r="C454" t="s">
        <v>1</v>
      </c>
      <c r="D454" t="s">
        <v>2</v>
      </c>
      <c r="E454" t="s">
        <v>118</v>
      </c>
      <c r="F454" s="1">
        <v>780</v>
      </c>
      <c r="G454" t="s">
        <v>882</v>
      </c>
      <c r="H454" t="s">
        <v>1173</v>
      </c>
      <c r="I454" t="s">
        <v>1011</v>
      </c>
      <c r="J454" t="s">
        <v>1174</v>
      </c>
      <c r="K454" t="s">
        <v>1138</v>
      </c>
      <c r="L454" s="8" t="str">
        <f>mappings[field]&amp;mappings[institution]&amp;mappings[element/field]&amp;mappings[subelement/field(s)]&amp;mappings[constraints]</f>
        <v>related_work[label]GEN780{na}($t OR $s) AND i1=0 AND !($i OR $4) AND i2=~/[0-7]/</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679</v>
      </c>
      <c r="B455" s="9" t="s">
        <v>1149</v>
      </c>
      <c r="C455" t="s">
        <v>1</v>
      </c>
      <c r="D455" t="s">
        <v>2</v>
      </c>
      <c r="E455" t="s">
        <v>118</v>
      </c>
      <c r="F455" s="1">
        <v>780</v>
      </c>
      <c r="G455" t="s">
        <v>1180</v>
      </c>
      <c r="H455" t="s">
        <v>1130</v>
      </c>
      <c r="I455" t="s">
        <v>5</v>
      </c>
      <c r="J455" t="s">
        <v>1133</v>
      </c>
      <c r="K455" t="s">
        <v>1138</v>
      </c>
      <c r="L455" s="8" t="str">
        <f>mappings[field]&amp;mappings[institution]&amp;mappings[element/field]&amp;mappings[subelement/field(s)]&amp;mappings[constraints]</f>
        <v>related_work[other_ids]GEN780oru(w)y$t OR $s</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679</v>
      </c>
      <c r="B456" s="9" t="s">
        <v>693</v>
      </c>
      <c r="C456" t="s">
        <v>1</v>
      </c>
      <c r="D456" t="s">
        <v>2</v>
      </c>
      <c r="E456" t="s">
        <v>118</v>
      </c>
      <c r="F456" s="1">
        <v>780</v>
      </c>
      <c r="G456" t="s">
        <v>364</v>
      </c>
      <c r="H456" t="s">
        <v>1132</v>
      </c>
      <c r="I456" t="s">
        <v>5</v>
      </c>
      <c r="J456" t="s">
        <v>1264</v>
      </c>
      <c r="K456" t="s">
        <v>1138</v>
      </c>
      <c r="L456" s="8" t="str">
        <f>mappings[field]&amp;mappings[institution]&amp;mappings[element/field]&amp;mappings[subelement/field(s)]&amp;mappings[constraints]</f>
        <v>related_work[title]GEN780t$t NOT $s</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679</v>
      </c>
      <c r="B457" s="24" t="s">
        <v>693</v>
      </c>
      <c r="C457" t="s">
        <v>1</v>
      </c>
      <c r="D457" t="s">
        <v>2</v>
      </c>
      <c r="E457" t="s">
        <v>118</v>
      </c>
      <c r="F457" s="1">
        <v>780</v>
      </c>
      <c r="G457" t="s">
        <v>148</v>
      </c>
      <c r="H457" t="s">
        <v>1131</v>
      </c>
      <c r="I457" t="s">
        <v>5</v>
      </c>
      <c r="J457" t="s">
        <v>1264</v>
      </c>
      <c r="K457" t="s">
        <v>1138</v>
      </c>
      <c r="L457" s="8" t="str">
        <f>mappings[field]&amp;mappings[institution]&amp;mappings[element/field]&amp;mappings[subelement/field(s)]&amp;mappings[constraints]</f>
        <v>related_work[title]GEN780s$t AND $s</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679</v>
      </c>
      <c r="B458" s="9" t="s">
        <v>1144</v>
      </c>
      <c r="C458" t="s">
        <v>1</v>
      </c>
      <c r="D458" t="s">
        <v>2</v>
      </c>
      <c r="E458" t="s">
        <v>118</v>
      </c>
      <c r="F458" s="1">
        <v>780</v>
      </c>
      <c r="G458" t="s">
        <v>364</v>
      </c>
      <c r="H458" t="s">
        <v>1131</v>
      </c>
      <c r="I458" t="s">
        <v>20</v>
      </c>
      <c r="J458" t="s">
        <v>40</v>
      </c>
      <c r="K458" t="s">
        <v>1138</v>
      </c>
      <c r="L458" s="8" t="str">
        <f>mappings[field]&amp;mappings[institution]&amp;mappings[element/field]&amp;mappings[subelement/field(s)]&amp;mappings[constraints]</f>
        <v>related_work[title_variation]GEN780t$t AND $s</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679</v>
      </c>
      <c r="B459" s="9" t="s">
        <v>1146</v>
      </c>
      <c r="C459" t="s">
        <v>1</v>
      </c>
      <c r="D459" t="s">
        <v>2</v>
      </c>
      <c r="E459" t="s">
        <v>118</v>
      </c>
      <c r="F459" s="1">
        <v>780</v>
      </c>
      <c r="G459" t="s">
        <v>882</v>
      </c>
      <c r="H459" t="s">
        <v>1130</v>
      </c>
      <c r="I459" t="s">
        <v>254</v>
      </c>
      <c r="J459" t="s">
        <v>1168</v>
      </c>
      <c r="K459" t="s">
        <v>1138</v>
      </c>
      <c r="L459" s="8" t="str">
        <f>mappings[field]&amp;mappings[institution]&amp;mappings[element/field]&amp;mappings[subelement/field(s)]&amp;mappings[constraints]</f>
        <v>related_work[type]GEN780{na}$t OR $s</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679</v>
      </c>
      <c r="B460" s="9" t="s">
        <v>690</v>
      </c>
      <c r="C460" t="s">
        <v>1</v>
      </c>
      <c r="D460" t="s">
        <v>2</v>
      </c>
      <c r="E460" t="s">
        <v>118</v>
      </c>
      <c r="F460" s="1">
        <v>785</v>
      </c>
      <c r="G460" t="s">
        <v>7</v>
      </c>
      <c r="H460" t="s">
        <v>1130</v>
      </c>
      <c r="I460" t="s">
        <v>20</v>
      </c>
      <c r="J460" t="s">
        <v>40</v>
      </c>
      <c r="K460" t="s">
        <v>1138</v>
      </c>
      <c r="L460" s="8" t="str">
        <f>mappings[field]&amp;mappings[institution]&amp;mappings[element/field]&amp;mappings[subelement/field(s)]&amp;mappings[constraints]</f>
        <v>related_work[author]GEN785a$t OR $s</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679</v>
      </c>
      <c r="B461" s="9" t="s">
        <v>694</v>
      </c>
      <c r="C461" t="s">
        <v>1</v>
      </c>
      <c r="D461" t="s">
        <v>2</v>
      </c>
      <c r="E461" t="s">
        <v>118</v>
      </c>
      <c r="F461" s="1">
        <v>785</v>
      </c>
      <c r="G461" t="s">
        <v>1177</v>
      </c>
      <c r="H461" t="s">
        <v>1134</v>
      </c>
      <c r="I461" t="s">
        <v>20</v>
      </c>
      <c r="J461" t="s">
        <v>1136</v>
      </c>
      <c r="K461" t="s">
        <v>1138</v>
      </c>
      <c r="L461" s="8" t="str">
        <f>mappings[field]&amp;mappings[institution]&amp;mappings[element/field]&amp;mappings[subelement/field(s)]&amp;mappings[constraints]</f>
        <v>related_work[details]GEN785bcdgh(k)mno(r)(u)(y)($t OR $s) AND i1=0</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679</v>
      </c>
      <c r="B462" s="9" t="s">
        <v>1148</v>
      </c>
      <c r="C462" t="s">
        <v>1</v>
      </c>
      <c r="D462" t="s">
        <v>2</v>
      </c>
      <c r="E462" t="s">
        <v>118</v>
      </c>
      <c r="F462" s="1">
        <v>785</v>
      </c>
      <c r="G462" t="s">
        <v>882</v>
      </c>
      <c r="H462" t="s">
        <v>1135</v>
      </c>
      <c r="I462" t="s">
        <v>254</v>
      </c>
      <c r="J462" t="s">
        <v>1005</v>
      </c>
      <c r="K462" t="s">
        <v>1138</v>
      </c>
      <c r="L462" s="8" t="str">
        <f>mappings[field]&amp;mappings[institution]&amp;mappings[element/field]&amp;mappings[subelement/field(s)]&amp;mappings[constraints]</f>
        <v>related_work[display]GEN785{na}($t OR $s) AND i1=1</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679</v>
      </c>
      <c r="B463" s="9" t="s">
        <v>695</v>
      </c>
      <c r="C463" t="s">
        <v>1</v>
      </c>
      <c r="D463" t="s">
        <v>2</v>
      </c>
      <c r="E463" t="s">
        <v>118</v>
      </c>
      <c r="F463" s="1">
        <v>785</v>
      </c>
      <c r="G463" t="s">
        <v>37</v>
      </c>
      <c r="H463" t="s">
        <v>1130</v>
      </c>
      <c r="I463" t="s">
        <v>20</v>
      </c>
      <c r="J463" t="s">
        <v>40</v>
      </c>
      <c r="K463" t="s">
        <v>1138</v>
      </c>
      <c r="L463" s="8" t="str">
        <f>mappings[field]&amp;mappings[institution]&amp;mappings[element/field]&amp;mappings[subelement/field(s)]&amp;mappings[constraints]</f>
        <v>related_work[isbn]GEN785z$t OR $s</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679</v>
      </c>
      <c r="B464" s="9" t="s">
        <v>691</v>
      </c>
      <c r="C464" t="s">
        <v>1</v>
      </c>
      <c r="D464" t="s">
        <v>2</v>
      </c>
      <c r="E464" t="s">
        <v>118</v>
      </c>
      <c r="F464" s="1">
        <v>785</v>
      </c>
      <c r="G464" t="s">
        <v>40</v>
      </c>
      <c r="H464" t="s">
        <v>1130</v>
      </c>
      <c r="I464" t="s">
        <v>20</v>
      </c>
      <c r="J464" t="s">
        <v>40</v>
      </c>
      <c r="K464" t="s">
        <v>1138</v>
      </c>
      <c r="L464" s="8" t="str">
        <f>mappings[field]&amp;mappings[institution]&amp;mappings[element/field]&amp;mappings[subelement/field(s)]&amp;mappings[constraints]</f>
        <v>related_work[issn]GEN785x$t OR $s</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679</v>
      </c>
      <c r="B465" s="9" t="s">
        <v>692</v>
      </c>
      <c r="C465" t="s">
        <v>1</v>
      </c>
      <c r="D465" t="s">
        <v>2</v>
      </c>
      <c r="E465" t="s">
        <v>118</v>
      </c>
      <c r="F465" s="1">
        <v>785</v>
      </c>
      <c r="G465" t="s">
        <v>129</v>
      </c>
      <c r="H465" t="s">
        <v>1134</v>
      </c>
      <c r="I465" t="s">
        <v>20</v>
      </c>
      <c r="J465" t="s">
        <v>1129</v>
      </c>
      <c r="K465" t="s">
        <v>1138</v>
      </c>
      <c r="L465" s="8" t="str">
        <f>mappings[field]&amp;mappings[institution]&amp;mappings[element/field]&amp;mappings[subelement/field(s)]&amp;mappings[constraints]</f>
        <v>related_work[label]GEN785i($t OR $s) AND i1=0</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679</v>
      </c>
      <c r="B466" s="9" t="s">
        <v>692</v>
      </c>
      <c r="C466" t="s">
        <v>1</v>
      </c>
      <c r="D466" t="s">
        <v>2</v>
      </c>
      <c r="E466" t="s">
        <v>118</v>
      </c>
      <c r="F466" s="1">
        <v>785</v>
      </c>
      <c r="G466" t="s">
        <v>882</v>
      </c>
      <c r="H466" t="s">
        <v>1173</v>
      </c>
      <c r="I466" t="s">
        <v>1011</v>
      </c>
      <c r="J466" t="s">
        <v>1174</v>
      </c>
      <c r="K466" t="s">
        <v>1138</v>
      </c>
      <c r="L466" s="8" t="str">
        <f>mappings[field]&amp;mappings[institution]&amp;mappings[element/field]&amp;mappings[subelement/field(s)]&amp;mappings[constraints]</f>
        <v>related_work[label]GEN785{na}($t OR $s) AND i1=0 AND !($i OR $4) AND i2=~/[0-7]/</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679</v>
      </c>
      <c r="B467" s="9" t="s">
        <v>1149</v>
      </c>
      <c r="C467" t="s">
        <v>1</v>
      </c>
      <c r="D467" t="s">
        <v>2</v>
      </c>
      <c r="E467" t="s">
        <v>118</v>
      </c>
      <c r="F467" s="1">
        <v>785</v>
      </c>
      <c r="G467" t="s">
        <v>1180</v>
      </c>
      <c r="H467" t="s">
        <v>1130</v>
      </c>
      <c r="I467" t="s">
        <v>5</v>
      </c>
      <c r="J467" t="s">
        <v>1133</v>
      </c>
      <c r="K467" t="s">
        <v>1138</v>
      </c>
      <c r="L467" s="8" t="str">
        <f>mappings[field]&amp;mappings[institution]&amp;mappings[element/field]&amp;mappings[subelement/field(s)]&amp;mappings[constraints]</f>
        <v>related_work[other_ids]GEN785oru(w)y$t OR $s</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679</v>
      </c>
      <c r="B468" s="9" t="s">
        <v>693</v>
      </c>
      <c r="C468" t="s">
        <v>1</v>
      </c>
      <c r="D468" t="s">
        <v>2</v>
      </c>
      <c r="E468" t="s">
        <v>118</v>
      </c>
      <c r="F468" s="1">
        <v>785</v>
      </c>
      <c r="G468" t="s">
        <v>364</v>
      </c>
      <c r="H468" t="s">
        <v>1132</v>
      </c>
      <c r="I468" t="s">
        <v>5</v>
      </c>
      <c r="J468" t="s">
        <v>1264</v>
      </c>
      <c r="K468" t="s">
        <v>1138</v>
      </c>
      <c r="L468" s="8" t="str">
        <f>mappings[field]&amp;mappings[institution]&amp;mappings[element/field]&amp;mappings[subelement/field(s)]&amp;mappings[constraints]</f>
        <v>related_work[title]GEN785t$t NOT $s</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s="9" t="s">
        <v>679</v>
      </c>
      <c r="B469" s="9" t="s">
        <v>693</v>
      </c>
      <c r="C469" t="s">
        <v>1</v>
      </c>
      <c r="D469" t="s">
        <v>2</v>
      </c>
      <c r="E469" t="s">
        <v>118</v>
      </c>
      <c r="F469" s="1">
        <v>785</v>
      </c>
      <c r="G469" t="s">
        <v>148</v>
      </c>
      <c r="H469" t="s">
        <v>1131</v>
      </c>
      <c r="I469" t="s">
        <v>5</v>
      </c>
      <c r="J469" t="s">
        <v>1264</v>
      </c>
      <c r="K469" t="s">
        <v>1138</v>
      </c>
      <c r="L469" s="8" t="str">
        <f>mappings[field]&amp;mappings[institution]&amp;mappings[element/field]&amp;mappings[subelement/field(s)]&amp;mappings[constraints]</f>
        <v>related_work[title]GEN785s$t AND $s</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x14ac:dyDescent="0.25">
      <c r="A470" s="9" t="s">
        <v>679</v>
      </c>
      <c r="B470" s="9" t="s">
        <v>1144</v>
      </c>
      <c r="C470" t="s">
        <v>1</v>
      </c>
      <c r="D470" t="s">
        <v>2</v>
      </c>
      <c r="E470" t="s">
        <v>118</v>
      </c>
      <c r="F470" s="1">
        <v>785</v>
      </c>
      <c r="G470" t="s">
        <v>364</v>
      </c>
      <c r="H470" t="s">
        <v>1131</v>
      </c>
      <c r="I470" t="s">
        <v>20</v>
      </c>
      <c r="J470" t="s">
        <v>40</v>
      </c>
      <c r="K470" t="s">
        <v>1138</v>
      </c>
      <c r="L470" s="8" t="str">
        <f>mappings[field]&amp;mappings[institution]&amp;mappings[element/field]&amp;mappings[subelement/field(s)]&amp;mappings[constraints]</f>
        <v>related_work[title_variation]GEN785t$t AND $s</v>
      </c>
      <c r="M470" s="8">
        <f>IF(ISNUMBER(MATCH(mappings[mapping_id],issuesmap[mappingID],0)),COUNTIF(issuesmap[mappingID],mappings[mapping_id]),0)</f>
        <v>0</v>
      </c>
      <c r="N470" s="8">
        <f>IF(ISNUMBER(MATCH(mappings[field],issuesfield[field],0)),COUNTIF(issuesfield[field],mappings[field]),0)</f>
        <v>0</v>
      </c>
      <c r="O470" s="8" t="str">
        <f>IF(ISNUMBER(MATCH(mappings[field],fields[argot_field],0)),"y","n")</f>
        <v>y</v>
      </c>
      <c r="P470" s="8" t="s">
        <v>2</v>
      </c>
      <c r="Q470" s="8" t="s">
        <v>3</v>
      </c>
    </row>
    <row r="471" spans="1:17" x14ac:dyDescent="0.25">
      <c r="A471" s="9" t="s">
        <v>679</v>
      </c>
      <c r="B471" s="9" t="s">
        <v>1146</v>
      </c>
      <c r="C471" t="s">
        <v>1</v>
      </c>
      <c r="D471" t="s">
        <v>2</v>
      </c>
      <c r="E471" t="s">
        <v>118</v>
      </c>
      <c r="F471" s="1">
        <v>785</v>
      </c>
      <c r="G471" t="s">
        <v>882</v>
      </c>
      <c r="H471" t="s">
        <v>1130</v>
      </c>
      <c r="I471" t="s">
        <v>254</v>
      </c>
      <c r="J471" t="s">
        <v>1169</v>
      </c>
      <c r="K471" t="s">
        <v>1138</v>
      </c>
      <c r="L471" s="8" t="str">
        <f>mappings[field]&amp;mappings[institution]&amp;mappings[element/field]&amp;mappings[subelement/field(s)]&amp;mappings[constraints]</f>
        <v>related_work[type]GEN785{na}$t OR $s</v>
      </c>
      <c r="M471" s="8">
        <f>IF(ISNUMBER(MATCH(mappings[mapping_id],issuesmap[mappingID],0)),COUNTIF(issuesmap[mappingID],mappings[mapping_id]),0)</f>
        <v>0</v>
      </c>
      <c r="N471" s="8">
        <f>IF(ISNUMBER(MATCH(mappings[field],issuesfield[field],0)),COUNTIF(issuesfield[field],mappings[field]),0)</f>
        <v>0</v>
      </c>
      <c r="O471" s="8" t="str">
        <f>IF(ISNUMBER(MATCH(mappings[field],fields[argot_field],0)),"y","n")</f>
        <v>y</v>
      </c>
      <c r="P471" s="8" t="s">
        <v>2</v>
      </c>
      <c r="Q471" s="8" t="s">
        <v>3</v>
      </c>
    </row>
    <row r="472" spans="1:17" x14ac:dyDescent="0.25">
      <c r="A472" s="9" t="s">
        <v>679</v>
      </c>
      <c r="B472" s="9" t="s">
        <v>690</v>
      </c>
      <c r="C472" t="s">
        <v>1</v>
      </c>
      <c r="D472" t="s">
        <v>2</v>
      </c>
      <c r="E472" t="s">
        <v>118</v>
      </c>
      <c r="F472" s="1">
        <v>786</v>
      </c>
      <c r="G472" t="s">
        <v>7</v>
      </c>
      <c r="H472" t="s">
        <v>1130</v>
      </c>
      <c r="I472" t="s">
        <v>20</v>
      </c>
      <c r="J472" t="s">
        <v>40</v>
      </c>
      <c r="K472" t="s">
        <v>1138</v>
      </c>
      <c r="L472" s="8" t="str">
        <f>mappings[field]&amp;mappings[institution]&amp;mappings[element/field]&amp;mappings[subelement/field(s)]&amp;mappings[constraints]</f>
        <v>related_work[author]GEN786a$t OR $s</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t="s">
        <v>2</v>
      </c>
      <c r="Q472" s="8" t="s">
        <v>3</v>
      </c>
    </row>
    <row r="473" spans="1:17" x14ac:dyDescent="0.25">
      <c r="A473" s="9" t="s">
        <v>679</v>
      </c>
      <c r="B473" s="9" t="s">
        <v>694</v>
      </c>
      <c r="C473" t="s">
        <v>1</v>
      </c>
      <c r="D473" t="s">
        <v>2</v>
      </c>
      <c r="E473" t="s">
        <v>118</v>
      </c>
      <c r="F473" s="1">
        <v>786</v>
      </c>
      <c r="G473" t="s">
        <v>1179</v>
      </c>
      <c r="H473" t="s">
        <v>1134</v>
      </c>
      <c r="I473" t="s">
        <v>20</v>
      </c>
      <c r="J473" t="s">
        <v>1136</v>
      </c>
      <c r="K473" t="s">
        <v>1138</v>
      </c>
      <c r="L473" s="8" t="str">
        <f>mappings[field]&amp;mappings[institution]&amp;mappings[element/field]&amp;mappings[subelement/field(s)]&amp;mappings[constraints]</f>
        <v>related_work[details]GEN786bcdgh(k)mno(r)(u)(v)(y)($t OR $s) AND i1=0</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t="s">
        <v>2</v>
      </c>
      <c r="Q473" s="8" t="s">
        <v>3</v>
      </c>
    </row>
    <row r="474" spans="1:17" x14ac:dyDescent="0.25">
      <c r="A474" s="9" t="s">
        <v>679</v>
      </c>
      <c r="B474" s="24" t="s">
        <v>1148</v>
      </c>
      <c r="C474" t="s">
        <v>1</v>
      </c>
      <c r="D474" t="s">
        <v>2</v>
      </c>
      <c r="E474" t="s">
        <v>118</v>
      </c>
      <c r="F474" s="1">
        <v>786</v>
      </c>
      <c r="G474" t="s">
        <v>882</v>
      </c>
      <c r="H474" t="s">
        <v>1135</v>
      </c>
      <c r="I474" t="s">
        <v>254</v>
      </c>
      <c r="J474" t="s">
        <v>1005</v>
      </c>
      <c r="K474" t="s">
        <v>1138</v>
      </c>
      <c r="L474" s="8" t="str">
        <f>mappings[field]&amp;mappings[institution]&amp;mappings[element/field]&amp;mappings[subelement/field(s)]&amp;mappings[constraints]</f>
        <v>related_work[display]GEN786{na}($t OR $s) AND i1=1</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t="s">
        <v>2</v>
      </c>
      <c r="Q474" s="8" t="s">
        <v>3</v>
      </c>
    </row>
    <row r="475" spans="1:17" x14ac:dyDescent="0.25">
      <c r="A475" s="9" t="s">
        <v>679</v>
      </c>
      <c r="B475" s="9" t="s">
        <v>695</v>
      </c>
      <c r="C475" t="s">
        <v>1</v>
      </c>
      <c r="D475" t="s">
        <v>2</v>
      </c>
      <c r="E475" t="s">
        <v>118</v>
      </c>
      <c r="F475" s="1">
        <v>786</v>
      </c>
      <c r="G475" t="s">
        <v>37</v>
      </c>
      <c r="H475" t="s">
        <v>1130</v>
      </c>
      <c r="I475" t="s">
        <v>20</v>
      </c>
      <c r="J475" t="s">
        <v>40</v>
      </c>
      <c r="K475" t="s">
        <v>1138</v>
      </c>
      <c r="L475" s="8" t="str">
        <f>mappings[field]&amp;mappings[institution]&amp;mappings[element/field]&amp;mappings[subelement/field(s)]&amp;mappings[constraints]</f>
        <v>related_work[isbn]GEN786z$t OR $s</v>
      </c>
      <c r="M475" s="8">
        <f>IF(ISNUMBER(MATCH(mappings[mapping_id],issuesmap[mappingID],0)),COUNTIF(issuesmap[mappingID],mappings[mapping_id]),0)</f>
        <v>0</v>
      </c>
      <c r="N475" s="8">
        <f>IF(ISNUMBER(MATCH(mappings[field],issuesfield[field],0)),COUNTIF(issuesfield[field],mappings[field]),0)</f>
        <v>0</v>
      </c>
      <c r="O475" s="8" t="str">
        <f>IF(ISNUMBER(MATCH(mappings[field],fields[argot_field],0)),"y","n")</f>
        <v>y</v>
      </c>
      <c r="P475" s="8" t="s">
        <v>2</v>
      </c>
      <c r="Q475" s="8" t="s">
        <v>3</v>
      </c>
    </row>
    <row r="476" spans="1:17" x14ac:dyDescent="0.25">
      <c r="A476" s="9" t="s">
        <v>679</v>
      </c>
      <c r="B476" s="9" t="s">
        <v>691</v>
      </c>
      <c r="C476" t="s">
        <v>1</v>
      </c>
      <c r="D476" t="s">
        <v>2</v>
      </c>
      <c r="E476" t="s">
        <v>118</v>
      </c>
      <c r="F476" s="1">
        <v>786</v>
      </c>
      <c r="G476" t="s">
        <v>40</v>
      </c>
      <c r="H476" t="s">
        <v>1130</v>
      </c>
      <c r="I476" t="s">
        <v>20</v>
      </c>
      <c r="J476" t="s">
        <v>40</v>
      </c>
      <c r="K476" t="s">
        <v>1138</v>
      </c>
      <c r="L476" s="8" t="str">
        <f>mappings[field]&amp;mappings[institution]&amp;mappings[element/field]&amp;mappings[subelement/field(s)]&amp;mappings[constraints]</f>
        <v>related_work[issn]GEN786x$t OR $s</v>
      </c>
      <c r="M476" s="8">
        <f>IF(ISNUMBER(MATCH(mappings[mapping_id],issuesmap[mappingID],0)),COUNTIF(issuesmap[mappingID],mappings[mapping_id]),0)</f>
        <v>0</v>
      </c>
      <c r="N476" s="8">
        <f>IF(ISNUMBER(MATCH(mappings[field],issuesfield[field],0)),COUNTIF(issuesfield[field],mappings[field]),0)</f>
        <v>0</v>
      </c>
      <c r="O476" s="8" t="str">
        <f>IF(ISNUMBER(MATCH(mappings[field],fields[argot_field],0)),"y","n")</f>
        <v>y</v>
      </c>
      <c r="P476" s="8" t="s">
        <v>2</v>
      </c>
      <c r="Q476" s="8" t="s">
        <v>3</v>
      </c>
    </row>
    <row r="477" spans="1:17" x14ac:dyDescent="0.25">
      <c r="A477" s="9" t="s">
        <v>679</v>
      </c>
      <c r="B477" s="9" t="s">
        <v>692</v>
      </c>
      <c r="C477" t="s">
        <v>1</v>
      </c>
      <c r="D477" t="s">
        <v>2</v>
      </c>
      <c r="E477" t="s">
        <v>118</v>
      </c>
      <c r="F477" s="1">
        <v>786</v>
      </c>
      <c r="G477" t="s">
        <v>129</v>
      </c>
      <c r="H477" t="s">
        <v>1134</v>
      </c>
      <c r="I477" t="s">
        <v>20</v>
      </c>
      <c r="J477" t="s">
        <v>1129</v>
      </c>
      <c r="K477" t="s">
        <v>1138</v>
      </c>
      <c r="L477" s="8" t="str">
        <f>mappings[field]&amp;mappings[institution]&amp;mappings[element/field]&amp;mappings[subelement/field(s)]&amp;mappings[constraints]</f>
        <v>related_work[label]GEN786i($t OR $s) AND i1=0</v>
      </c>
      <c r="M477" s="8">
        <f>IF(ISNUMBER(MATCH(mappings[mapping_id],issuesmap[mappingID],0)),COUNTIF(issuesmap[mappingID],mappings[mapping_id]),0)</f>
        <v>0</v>
      </c>
      <c r="N477" s="8">
        <f>IF(ISNUMBER(MATCH(mappings[field],issuesfield[field],0)),COUNTIF(issuesfield[field],mappings[field]),0)</f>
        <v>0</v>
      </c>
      <c r="O477" s="8" t="str">
        <f>IF(ISNUMBER(MATCH(mappings[field],fields[argot_field],0)),"y","n")</f>
        <v>y</v>
      </c>
      <c r="P477" s="8" t="s">
        <v>2</v>
      </c>
      <c r="Q477" s="8" t="s">
        <v>3</v>
      </c>
    </row>
    <row r="478" spans="1:17" x14ac:dyDescent="0.25">
      <c r="A478" s="9" t="s">
        <v>679</v>
      </c>
      <c r="B478" s="9" t="s">
        <v>1149</v>
      </c>
      <c r="C478" t="s">
        <v>1</v>
      </c>
      <c r="D478" t="s">
        <v>2</v>
      </c>
      <c r="E478" t="s">
        <v>118</v>
      </c>
      <c r="F478" s="1">
        <v>786</v>
      </c>
      <c r="G478" t="s">
        <v>1180</v>
      </c>
      <c r="H478" t="s">
        <v>1130</v>
      </c>
      <c r="I478" t="s">
        <v>5</v>
      </c>
      <c r="J478" t="s">
        <v>1133</v>
      </c>
      <c r="K478" t="s">
        <v>1138</v>
      </c>
      <c r="L478" s="8" t="str">
        <f>mappings[field]&amp;mappings[institution]&amp;mappings[element/field]&amp;mappings[subelement/field(s)]&amp;mappings[constraints]</f>
        <v>related_work[other_ids]GEN786oru(w)y$t OR $s</v>
      </c>
      <c r="M478" s="8">
        <f>IF(ISNUMBER(MATCH(mappings[mapping_id],issuesmap[mappingID],0)),COUNTIF(issuesmap[mappingID],mappings[mapping_id]),0)</f>
        <v>0</v>
      </c>
      <c r="N478" s="8">
        <f>IF(ISNUMBER(MATCH(mappings[field],issuesfield[field],0)),COUNTIF(issuesfield[field],mappings[field]),0)</f>
        <v>0</v>
      </c>
      <c r="O478" s="8" t="str">
        <f>IF(ISNUMBER(MATCH(mappings[field],fields[argot_field],0)),"y","n")</f>
        <v>y</v>
      </c>
      <c r="P478" s="8" t="s">
        <v>2</v>
      </c>
      <c r="Q478" s="8" t="s">
        <v>3</v>
      </c>
    </row>
    <row r="479" spans="1:17" x14ac:dyDescent="0.25">
      <c r="A479" s="9" t="s">
        <v>679</v>
      </c>
      <c r="B479" s="9" t="s">
        <v>693</v>
      </c>
      <c r="C479" t="s">
        <v>1</v>
      </c>
      <c r="D479" t="s">
        <v>2</v>
      </c>
      <c r="E479" t="s">
        <v>118</v>
      </c>
      <c r="F479" s="1">
        <v>786</v>
      </c>
      <c r="G479" t="s">
        <v>364</v>
      </c>
      <c r="H479" t="s">
        <v>1132</v>
      </c>
      <c r="I479" t="s">
        <v>5</v>
      </c>
      <c r="J479" t="s">
        <v>1264</v>
      </c>
      <c r="K479" t="s">
        <v>1138</v>
      </c>
      <c r="L479" s="8" t="str">
        <f>mappings[field]&amp;mappings[institution]&amp;mappings[element/field]&amp;mappings[subelement/field(s)]&amp;mappings[constraints]</f>
        <v>related_work[title]GEN786t$t NOT $s</v>
      </c>
      <c r="M479" s="8">
        <f>IF(ISNUMBER(MATCH(mappings[mapping_id],issuesmap[mappingID],0)),COUNTIF(issuesmap[mappingID],mappings[mapping_id]),0)</f>
        <v>0</v>
      </c>
      <c r="N479" s="8">
        <f>IF(ISNUMBER(MATCH(mappings[field],issuesfield[field],0)),COUNTIF(issuesfield[field],mappings[field]),0)</f>
        <v>0</v>
      </c>
      <c r="O479" s="8" t="str">
        <f>IF(ISNUMBER(MATCH(mappings[field],fields[argot_field],0)),"y","n")</f>
        <v>y</v>
      </c>
      <c r="P479" s="8" t="s">
        <v>2</v>
      </c>
      <c r="Q479" s="8" t="s">
        <v>3</v>
      </c>
    </row>
    <row r="480" spans="1:17" x14ac:dyDescent="0.25">
      <c r="A480" s="9" t="s">
        <v>679</v>
      </c>
      <c r="B480" s="9" t="s">
        <v>693</v>
      </c>
      <c r="C480" t="s">
        <v>1</v>
      </c>
      <c r="D480" t="s">
        <v>2</v>
      </c>
      <c r="E480" t="s">
        <v>118</v>
      </c>
      <c r="F480" s="1">
        <v>786</v>
      </c>
      <c r="G480" t="s">
        <v>148</v>
      </c>
      <c r="H480" t="s">
        <v>1131</v>
      </c>
      <c r="I480" t="s">
        <v>5</v>
      </c>
      <c r="J480" t="s">
        <v>1264</v>
      </c>
      <c r="K480" t="s">
        <v>1138</v>
      </c>
      <c r="L480" s="8" t="str">
        <f>mappings[field]&amp;mappings[institution]&amp;mappings[element/field]&amp;mappings[subelement/field(s)]&amp;mappings[constraints]</f>
        <v>related_work[title]GEN786s$t AND $s</v>
      </c>
      <c r="M480" s="8">
        <f>IF(ISNUMBER(MATCH(mappings[mapping_id],issuesmap[mappingID],0)),COUNTIF(issuesmap[mappingID],mappings[mapping_id]),0)</f>
        <v>0</v>
      </c>
      <c r="N480" s="8">
        <f>IF(ISNUMBER(MATCH(mappings[field],issuesfield[field],0)),COUNTIF(issuesfield[field],mappings[field]),0)</f>
        <v>0</v>
      </c>
      <c r="O480" s="8" t="str">
        <f>IF(ISNUMBER(MATCH(mappings[field],fields[argot_field],0)),"y","n")</f>
        <v>y</v>
      </c>
      <c r="P480" s="8" t="s">
        <v>2</v>
      </c>
      <c r="Q480" s="8" t="s">
        <v>3</v>
      </c>
    </row>
    <row r="481" spans="1:17" x14ac:dyDescent="0.25">
      <c r="A481" s="24" t="s">
        <v>679</v>
      </c>
      <c r="B481" s="27" t="s">
        <v>1142</v>
      </c>
      <c r="C481" s="16" t="s">
        <v>1</v>
      </c>
      <c r="D481" s="16" t="s">
        <v>2</v>
      </c>
      <c r="E481" s="16" t="s">
        <v>118</v>
      </c>
      <c r="F481" s="25">
        <v>786</v>
      </c>
      <c r="G481" s="16" t="s">
        <v>952</v>
      </c>
      <c r="H481" s="16" t="s">
        <v>1130</v>
      </c>
      <c r="I481" s="16" t="s">
        <v>20</v>
      </c>
      <c r="J481" s="16" t="s">
        <v>40</v>
      </c>
      <c r="K481" s="16" t="s">
        <v>1138</v>
      </c>
      <c r="L481" s="26" t="str">
        <f>mappings[field]&amp;mappings[institution]&amp;mappings[element/field]&amp;mappings[subelement/field(s)]&amp;mappings[constraints]</f>
        <v>related_work[title_nonfiling]GEN786p$t OR $s</v>
      </c>
      <c r="M481" s="26">
        <f>IF(ISNUMBER(MATCH(mappings[mapping_id],issuesmap[mappingID],0)),COUNTIF(issuesmap[mappingID],mappings[mapping_id]),0)</f>
        <v>0</v>
      </c>
      <c r="N481" s="26">
        <f>IF(ISNUMBER(MATCH(mappings[field],issuesfield[field],0)),COUNTIF(issuesfield[field],mappings[field]),0)</f>
        <v>0</v>
      </c>
      <c r="O481" s="26" t="str">
        <f>IF(ISNUMBER(MATCH(mappings[field],fields[argot_field],0)),"y","n")</f>
        <v>y</v>
      </c>
      <c r="P481" s="26" t="s">
        <v>2</v>
      </c>
      <c r="Q481" s="26" t="s">
        <v>3</v>
      </c>
    </row>
    <row r="482" spans="1:17" x14ac:dyDescent="0.25">
      <c r="A482" s="9" t="s">
        <v>679</v>
      </c>
      <c r="B482" s="9" t="s">
        <v>1144</v>
      </c>
      <c r="C482" t="s">
        <v>1</v>
      </c>
      <c r="D482" t="s">
        <v>2</v>
      </c>
      <c r="E482" t="s">
        <v>118</v>
      </c>
      <c r="F482" s="1">
        <v>786</v>
      </c>
      <c r="G482" t="s">
        <v>364</v>
      </c>
      <c r="H482" t="s">
        <v>1131</v>
      </c>
      <c r="I482" t="s">
        <v>20</v>
      </c>
      <c r="J482" t="s">
        <v>40</v>
      </c>
      <c r="K482" t="s">
        <v>1138</v>
      </c>
      <c r="L482" s="8" t="str">
        <f>mappings[field]&amp;mappings[institution]&amp;mappings[element/field]&amp;mappings[subelement/field(s)]&amp;mappings[constraints]</f>
        <v>related_work[title_variation]GEN786t$t AND $s</v>
      </c>
      <c r="M482" s="8">
        <f>IF(ISNUMBER(MATCH(mappings[mapping_id],issuesmap[mappingID],0)),COUNTIF(issuesmap[mappingID],mappings[mapping_id]),0)</f>
        <v>0</v>
      </c>
      <c r="N482" s="8">
        <f>IF(ISNUMBER(MATCH(mappings[field],issuesfield[field],0)),COUNTIF(issuesfield[field],mappings[field]),0)</f>
        <v>0</v>
      </c>
      <c r="O482" s="8" t="str">
        <f>IF(ISNUMBER(MATCH(mappings[field],fields[argot_field],0)),"y","n")</f>
        <v>y</v>
      </c>
      <c r="P482" s="8" t="s">
        <v>2</v>
      </c>
      <c r="Q482" s="8" t="s">
        <v>3</v>
      </c>
    </row>
    <row r="483" spans="1:17" x14ac:dyDescent="0.25">
      <c r="A483" s="9" t="s">
        <v>679</v>
      </c>
      <c r="B483" s="9" t="s">
        <v>1146</v>
      </c>
      <c r="C483" t="s">
        <v>1</v>
      </c>
      <c r="D483" t="s">
        <v>2</v>
      </c>
      <c r="E483" t="s">
        <v>118</v>
      </c>
      <c r="F483" s="1">
        <v>786</v>
      </c>
      <c r="G483" t="s">
        <v>882</v>
      </c>
      <c r="H483" t="s">
        <v>1130</v>
      </c>
      <c r="I483" t="s">
        <v>254</v>
      </c>
      <c r="J483" t="s">
        <v>1170</v>
      </c>
      <c r="K483" t="s">
        <v>1138</v>
      </c>
      <c r="L483" s="8" t="str">
        <f>mappings[field]&amp;mappings[institution]&amp;mappings[element/field]&amp;mappings[subelement/field(s)]&amp;mappings[constraints]</f>
        <v>related_work[type]GEN786{na}$t OR $s</v>
      </c>
      <c r="M483" s="8">
        <f>IF(ISNUMBER(MATCH(mappings[mapping_id],issuesmap[mappingID],0)),COUNTIF(issuesmap[mappingID],mappings[mapping_id]),0)</f>
        <v>0</v>
      </c>
      <c r="N483" s="8">
        <f>IF(ISNUMBER(MATCH(mappings[field],issuesfield[field],0)),COUNTIF(issuesfield[field],mappings[field]),0)</f>
        <v>0</v>
      </c>
      <c r="O483" s="8" t="str">
        <f>IF(ISNUMBER(MATCH(mappings[field],fields[argot_field],0)),"y","n")</f>
        <v>y</v>
      </c>
      <c r="P483" s="8" t="s">
        <v>2</v>
      </c>
      <c r="Q483" s="8" t="s">
        <v>3</v>
      </c>
    </row>
    <row r="484" spans="1:17" x14ac:dyDescent="0.25">
      <c r="A484" s="9" t="s">
        <v>679</v>
      </c>
      <c r="B484" s="9" t="s">
        <v>690</v>
      </c>
      <c r="C484" t="s">
        <v>1</v>
      </c>
      <c r="D484" t="s">
        <v>2</v>
      </c>
      <c r="E484" t="s">
        <v>118</v>
      </c>
      <c r="F484" s="1">
        <v>787</v>
      </c>
      <c r="G484" t="s">
        <v>7</v>
      </c>
      <c r="H484" t="s">
        <v>1130</v>
      </c>
      <c r="I484" t="s">
        <v>20</v>
      </c>
      <c r="J484" t="s">
        <v>40</v>
      </c>
      <c r="K484" t="s">
        <v>1138</v>
      </c>
      <c r="L484" s="8" t="str">
        <f>mappings[field]&amp;mappings[institution]&amp;mappings[element/field]&amp;mappings[subelement/field(s)]&amp;mappings[constraints]</f>
        <v>related_work[author]GEN787a$t OR $s</v>
      </c>
      <c r="M484" s="8">
        <f>IF(ISNUMBER(MATCH(mappings[mapping_id],issuesmap[mappingID],0)),COUNTIF(issuesmap[mappingID],mappings[mapping_id]),0)</f>
        <v>0</v>
      </c>
      <c r="N484" s="8">
        <f>IF(ISNUMBER(MATCH(mappings[field],issuesfield[field],0)),COUNTIF(issuesfield[field],mappings[field]),0)</f>
        <v>0</v>
      </c>
      <c r="O484" s="8" t="str">
        <f>IF(ISNUMBER(MATCH(mappings[field],fields[argot_field],0)),"y","n")</f>
        <v>y</v>
      </c>
      <c r="P484" s="8" t="s">
        <v>2</v>
      </c>
      <c r="Q484" s="8" t="s">
        <v>3</v>
      </c>
    </row>
    <row r="485" spans="1:17" x14ac:dyDescent="0.25">
      <c r="A485" s="9" t="s">
        <v>679</v>
      </c>
      <c r="B485" s="9" t="s">
        <v>694</v>
      </c>
      <c r="C485" t="s">
        <v>1</v>
      </c>
      <c r="D485" t="s">
        <v>2</v>
      </c>
      <c r="E485" t="s">
        <v>118</v>
      </c>
      <c r="F485" s="1">
        <v>787</v>
      </c>
      <c r="G485" t="s">
        <v>1177</v>
      </c>
      <c r="H485" t="s">
        <v>1134</v>
      </c>
      <c r="I485" t="s">
        <v>20</v>
      </c>
      <c r="J485" t="s">
        <v>1136</v>
      </c>
      <c r="K485" t="s">
        <v>1138</v>
      </c>
      <c r="L485" s="8" t="str">
        <f>mappings[field]&amp;mappings[institution]&amp;mappings[element/field]&amp;mappings[subelement/field(s)]&amp;mappings[constraints]</f>
        <v>related_work[details]GEN787bcdgh(k)mno(r)(u)(y)($t OR $s) AND i1=0</v>
      </c>
      <c r="M485" s="8">
        <f>IF(ISNUMBER(MATCH(mappings[mapping_id],issuesmap[mappingID],0)),COUNTIF(issuesmap[mappingID],mappings[mapping_id]),0)</f>
        <v>0</v>
      </c>
      <c r="N485" s="8">
        <f>IF(ISNUMBER(MATCH(mappings[field],issuesfield[field],0)),COUNTIF(issuesfield[field],mappings[field]),0)</f>
        <v>0</v>
      </c>
      <c r="O485" s="8" t="str">
        <f>IF(ISNUMBER(MATCH(mappings[field],fields[argot_field],0)),"y","n")</f>
        <v>y</v>
      </c>
      <c r="P485" s="8" t="s">
        <v>2</v>
      </c>
      <c r="Q485" s="8" t="s">
        <v>3</v>
      </c>
    </row>
    <row r="486" spans="1:17" x14ac:dyDescent="0.25">
      <c r="A486" s="9" t="s">
        <v>679</v>
      </c>
      <c r="B486" s="9" t="s">
        <v>1148</v>
      </c>
      <c r="C486" t="s">
        <v>1</v>
      </c>
      <c r="D486" t="s">
        <v>2</v>
      </c>
      <c r="E486" t="s">
        <v>118</v>
      </c>
      <c r="F486" s="1">
        <v>787</v>
      </c>
      <c r="G486" t="s">
        <v>882</v>
      </c>
      <c r="H486" t="s">
        <v>1135</v>
      </c>
      <c r="I486" t="s">
        <v>254</v>
      </c>
      <c r="J486" t="s">
        <v>1005</v>
      </c>
      <c r="K486" t="s">
        <v>1138</v>
      </c>
      <c r="L486" s="8" t="str">
        <f>mappings[field]&amp;mappings[institution]&amp;mappings[element/field]&amp;mappings[subelement/field(s)]&amp;mappings[constraints]</f>
        <v>related_work[display]GEN787{na}($t OR $s) AND i1=1</v>
      </c>
      <c r="M486" s="8">
        <f>IF(ISNUMBER(MATCH(mappings[mapping_id],issuesmap[mappingID],0)),COUNTIF(issuesmap[mappingID],mappings[mapping_id]),0)</f>
        <v>0</v>
      </c>
      <c r="N486" s="8">
        <f>IF(ISNUMBER(MATCH(mappings[field],issuesfield[field],0)),COUNTIF(issuesfield[field],mappings[field]),0)</f>
        <v>0</v>
      </c>
      <c r="O486" s="8" t="str">
        <f>IF(ISNUMBER(MATCH(mappings[field],fields[argot_field],0)),"y","n")</f>
        <v>y</v>
      </c>
      <c r="P486" s="8" t="s">
        <v>2</v>
      </c>
      <c r="Q486" s="8" t="s">
        <v>3</v>
      </c>
    </row>
    <row r="487" spans="1:17" x14ac:dyDescent="0.25">
      <c r="A487" s="9" t="s">
        <v>679</v>
      </c>
      <c r="B487" s="9" t="s">
        <v>695</v>
      </c>
      <c r="C487" t="s">
        <v>1</v>
      </c>
      <c r="D487" t="s">
        <v>2</v>
      </c>
      <c r="E487" t="s">
        <v>118</v>
      </c>
      <c r="F487" s="1">
        <v>787</v>
      </c>
      <c r="G487" t="s">
        <v>37</v>
      </c>
      <c r="H487" t="s">
        <v>1130</v>
      </c>
      <c r="I487" t="s">
        <v>20</v>
      </c>
      <c r="J487" t="s">
        <v>40</v>
      </c>
      <c r="K487" t="s">
        <v>1138</v>
      </c>
      <c r="L487" s="8" t="str">
        <f>mappings[field]&amp;mappings[institution]&amp;mappings[element/field]&amp;mappings[subelement/field(s)]&amp;mappings[constraints]</f>
        <v>related_work[isbn]GEN787z$t OR $s</v>
      </c>
      <c r="M487" s="8">
        <f>IF(ISNUMBER(MATCH(mappings[mapping_id],issuesmap[mappingID],0)),COUNTIF(issuesmap[mappingID],mappings[mapping_id]),0)</f>
        <v>0</v>
      </c>
      <c r="N487" s="8">
        <f>IF(ISNUMBER(MATCH(mappings[field],issuesfield[field],0)),COUNTIF(issuesfield[field],mappings[field]),0)</f>
        <v>0</v>
      </c>
      <c r="O487" s="8" t="str">
        <f>IF(ISNUMBER(MATCH(mappings[field],fields[argot_field],0)),"y","n")</f>
        <v>y</v>
      </c>
      <c r="P487" s="8" t="s">
        <v>2</v>
      </c>
      <c r="Q487" s="8" t="s">
        <v>3</v>
      </c>
    </row>
    <row r="488" spans="1:17" x14ac:dyDescent="0.25">
      <c r="A488" s="9" t="s">
        <v>679</v>
      </c>
      <c r="B488" s="9" t="s">
        <v>691</v>
      </c>
      <c r="C488" t="s">
        <v>1</v>
      </c>
      <c r="D488" t="s">
        <v>2</v>
      </c>
      <c r="E488" t="s">
        <v>118</v>
      </c>
      <c r="F488" s="1">
        <v>787</v>
      </c>
      <c r="G488" t="s">
        <v>40</v>
      </c>
      <c r="H488" t="s">
        <v>1130</v>
      </c>
      <c r="I488" t="s">
        <v>20</v>
      </c>
      <c r="J488" t="s">
        <v>40</v>
      </c>
      <c r="K488" t="s">
        <v>1138</v>
      </c>
      <c r="L488" s="8" t="str">
        <f>mappings[field]&amp;mappings[institution]&amp;mappings[element/field]&amp;mappings[subelement/field(s)]&amp;mappings[constraints]</f>
        <v>related_work[issn]GEN787x$t OR $s</v>
      </c>
      <c r="M488" s="8">
        <f>IF(ISNUMBER(MATCH(mappings[mapping_id],issuesmap[mappingID],0)),COUNTIF(issuesmap[mappingID],mappings[mapping_id]),0)</f>
        <v>0</v>
      </c>
      <c r="N488" s="8">
        <f>IF(ISNUMBER(MATCH(mappings[field],issuesfield[field],0)),COUNTIF(issuesfield[field],mappings[field]),0)</f>
        <v>0</v>
      </c>
      <c r="O488" s="8" t="str">
        <f>IF(ISNUMBER(MATCH(mappings[field],fields[argot_field],0)),"y","n")</f>
        <v>y</v>
      </c>
      <c r="P488" s="8" t="s">
        <v>2</v>
      </c>
      <c r="Q488" s="8" t="s">
        <v>3</v>
      </c>
    </row>
    <row r="489" spans="1:17" x14ac:dyDescent="0.25">
      <c r="A489" s="9" t="s">
        <v>679</v>
      </c>
      <c r="B489" s="9" t="s">
        <v>692</v>
      </c>
      <c r="C489" t="s">
        <v>1</v>
      </c>
      <c r="D489" t="s">
        <v>2</v>
      </c>
      <c r="E489" t="s">
        <v>118</v>
      </c>
      <c r="F489" s="1">
        <v>787</v>
      </c>
      <c r="G489" t="s">
        <v>129</v>
      </c>
      <c r="H489" t="s">
        <v>1134</v>
      </c>
      <c r="I489" t="s">
        <v>20</v>
      </c>
      <c r="J489" t="s">
        <v>1129</v>
      </c>
      <c r="K489" t="s">
        <v>1138</v>
      </c>
      <c r="L489" s="8" t="str">
        <f>mappings[field]&amp;mappings[institution]&amp;mappings[element/field]&amp;mappings[subelement/field(s)]&amp;mappings[constraints]</f>
        <v>related_work[label]GEN787i($t OR $s) AND i1=0</v>
      </c>
      <c r="M489" s="8">
        <f>IF(ISNUMBER(MATCH(mappings[mapping_id],issuesmap[mappingID],0)),COUNTIF(issuesmap[mappingID],mappings[mapping_id]),0)</f>
        <v>0</v>
      </c>
      <c r="N489" s="8">
        <f>IF(ISNUMBER(MATCH(mappings[field],issuesfield[field],0)),COUNTIF(issuesfield[field],mappings[field]),0)</f>
        <v>0</v>
      </c>
      <c r="O489" s="8" t="str">
        <f>IF(ISNUMBER(MATCH(mappings[field],fields[argot_field],0)),"y","n")</f>
        <v>y</v>
      </c>
      <c r="P489" s="8" t="s">
        <v>2</v>
      </c>
      <c r="Q489" s="8" t="s">
        <v>3</v>
      </c>
    </row>
    <row r="490" spans="1:17" x14ac:dyDescent="0.25">
      <c r="A490" s="9" t="s">
        <v>679</v>
      </c>
      <c r="B490" s="9" t="s">
        <v>1149</v>
      </c>
      <c r="C490" t="s">
        <v>1</v>
      </c>
      <c r="D490" t="s">
        <v>2</v>
      </c>
      <c r="E490" t="s">
        <v>118</v>
      </c>
      <c r="F490" s="1">
        <v>787</v>
      </c>
      <c r="G490" t="s">
        <v>1180</v>
      </c>
      <c r="H490" t="s">
        <v>1130</v>
      </c>
      <c r="I490" t="s">
        <v>5</v>
      </c>
      <c r="J490" t="s">
        <v>1133</v>
      </c>
      <c r="K490" t="s">
        <v>1138</v>
      </c>
      <c r="L490" s="8" t="str">
        <f>mappings[field]&amp;mappings[institution]&amp;mappings[element/field]&amp;mappings[subelement/field(s)]&amp;mappings[constraints]</f>
        <v>related_work[other_ids]GEN787oru(w)y$t OR $s</v>
      </c>
      <c r="M490" s="8">
        <f>IF(ISNUMBER(MATCH(mappings[mapping_id],issuesmap[mappingID],0)),COUNTIF(issuesmap[mappingID],mappings[mapping_id]),0)</f>
        <v>0</v>
      </c>
      <c r="N490" s="8">
        <f>IF(ISNUMBER(MATCH(mappings[field],issuesfield[field],0)),COUNTIF(issuesfield[field],mappings[field]),0)</f>
        <v>0</v>
      </c>
      <c r="O490" s="8" t="str">
        <f>IF(ISNUMBER(MATCH(mappings[field],fields[argot_field],0)),"y","n")</f>
        <v>y</v>
      </c>
      <c r="P490" s="8" t="s">
        <v>2</v>
      </c>
      <c r="Q490" s="8" t="s">
        <v>3</v>
      </c>
    </row>
    <row r="491" spans="1:17" x14ac:dyDescent="0.25">
      <c r="A491" s="9" t="s">
        <v>679</v>
      </c>
      <c r="B491" s="9" t="s">
        <v>693</v>
      </c>
      <c r="C491" t="s">
        <v>1</v>
      </c>
      <c r="D491" t="s">
        <v>2</v>
      </c>
      <c r="E491" t="s">
        <v>118</v>
      </c>
      <c r="F491" s="1">
        <v>787</v>
      </c>
      <c r="G491" t="s">
        <v>364</v>
      </c>
      <c r="H491" t="s">
        <v>1132</v>
      </c>
      <c r="I491" t="s">
        <v>5</v>
      </c>
      <c r="J491" t="s">
        <v>1264</v>
      </c>
      <c r="K491" t="s">
        <v>1138</v>
      </c>
      <c r="L491" s="8" t="str">
        <f>mappings[field]&amp;mappings[institution]&amp;mappings[element/field]&amp;mappings[subelement/field(s)]&amp;mappings[constraints]</f>
        <v>related_work[title]GEN787t$t NOT $s</v>
      </c>
      <c r="M491" s="8">
        <f>IF(ISNUMBER(MATCH(mappings[mapping_id],issuesmap[mappingID],0)),COUNTIF(issuesmap[mappingID],mappings[mapping_id]),0)</f>
        <v>0</v>
      </c>
      <c r="N491" s="8">
        <f>IF(ISNUMBER(MATCH(mappings[field],issuesfield[field],0)),COUNTIF(issuesfield[field],mappings[field]),0)</f>
        <v>0</v>
      </c>
      <c r="O491" s="8" t="str">
        <f>IF(ISNUMBER(MATCH(mappings[field],fields[argot_field],0)),"y","n")</f>
        <v>y</v>
      </c>
      <c r="P491" s="8" t="s">
        <v>2</v>
      </c>
      <c r="Q491" s="8" t="s">
        <v>3</v>
      </c>
    </row>
    <row r="492" spans="1:17" x14ac:dyDescent="0.25">
      <c r="A492" s="9" t="s">
        <v>679</v>
      </c>
      <c r="B492" s="9" t="s">
        <v>693</v>
      </c>
      <c r="C492" t="s">
        <v>1</v>
      </c>
      <c r="D492" t="s">
        <v>2</v>
      </c>
      <c r="E492" t="s">
        <v>118</v>
      </c>
      <c r="F492" s="1">
        <v>787</v>
      </c>
      <c r="G492" t="s">
        <v>148</v>
      </c>
      <c r="H492" t="s">
        <v>1131</v>
      </c>
      <c r="I492" t="s">
        <v>5</v>
      </c>
      <c r="J492" t="s">
        <v>1264</v>
      </c>
      <c r="K492" t="s">
        <v>1138</v>
      </c>
      <c r="L492" s="8" t="str">
        <f>mappings[field]&amp;mappings[institution]&amp;mappings[element/field]&amp;mappings[subelement/field(s)]&amp;mappings[constraints]</f>
        <v>related_work[title]GEN787s$t AND $s</v>
      </c>
      <c r="M492" s="8">
        <f>IF(ISNUMBER(MATCH(mappings[mapping_id],issuesmap[mappingID],0)),COUNTIF(issuesmap[mappingID],mappings[mapping_id]),0)</f>
        <v>0</v>
      </c>
      <c r="N492" s="8">
        <f>IF(ISNUMBER(MATCH(mappings[field],issuesfield[field],0)),COUNTIF(issuesfield[field],mappings[field]),0)</f>
        <v>0</v>
      </c>
      <c r="O492" s="8" t="str">
        <f>IF(ISNUMBER(MATCH(mappings[field],fields[argot_field],0)),"y","n")</f>
        <v>y</v>
      </c>
      <c r="P492" s="8" t="s">
        <v>2</v>
      </c>
      <c r="Q492" s="8" t="s">
        <v>3</v>
      </c>
    </row>
    <row r="493" spans="1:17" x14ac:dyDescent="0.25">
      <c r="A493" s="9" t="s">
        <v>679</v>
      </c>
      <c r="B493" s="9" t="s">
        <v>1144</v>
      </c>
      <c r="C493" t="s">
        <v>1</v>
      </c>
      <c r="D493" t="s">
        <v>2</v>
      </c>
      <c r="E493" t="s">
        <v>118</v>
      </c>
      <c r="F493" s="1">
        <v>787</v>
      </c>
      <c r="G493" t="s">
        <v>364</v>
      </c>
      <c r="H493" t="s">
        <v>1131</v>
      </c>
      <c r="I493" t="s">
        <v>20</v>
      </c>
      <c r="J493" t="s">
        <v>40</v>
      </c>
      <c r="K493" t="s">
        <v>1138</v>
      </c>
      <c r="L493" s="8" t="str">
        <f>mappings[field]&amp;mappings[institution]&amp;mappings[element/field]&amp;mappings[subelement/field(s)]&amp;mappings[constraints]</f>
        <v>related_work[title_variation]GEN787t$t AND $s</v>
      </c>
      <c r="M493" s="8">
        <f>IF(ISNUMBER(MATCH(mappings[mapping_id],issuesmap[mappingID],0)),COUNTIF(issuesmap[mappingID],mappings[mapping_id]),0)</f>
        <v>0</v>
      </c>
      <c r="N493" s="8">
        <f>IF(ISNUMBER(MATCH(mappings[field],issuesfield[field],0)),COUNTIF(issuesfield[field],mappings[field]),0)</f>
        <v>0</v>
      </c>
      <c r="O493" s="8" t="str">
        <f>IF(ISNUMBER(MATCH(mappings[field],fields[argot_field],0)),"y","n")</f>
        <v>y</v>
      </c>
      <c r="P493" s="8" t="s">
        <v>2</v>
      </c>
      <c r="Q493" s="8" t="s">
        <v>3</v>
      </c>
    </row>
    <row r="494" spans="1:17" x14ac:dyDescent="0.25">
      <c r="A494" s="9" t="s">
        <v>679</v>
      </c>
      <c r="B494" s="9" t="s">
        <v>1146</v>
      </c>
      <c r="C494" t="s">
        <v>1</v>
      </c>
      <c r="D494" t="s">
        <v>2</v>
      </c>
      <c r="E494" t="s">
        <v>118</v>
      </c>
      <c r="F494" s="1">
        <v>787</v>
      </c>
      <c r="G494" t="s">
        <v>882</v>
      </c>
      <c r="H494" t="s">
        <v>1130</v>
      </c>
      <c r="I494" t="s">
        <v>254</v>
      </c>
      <c r="J494" t="s">
        <v>1152</v>
      </c>
      <c r="K494" t="s">
        <v>1138</v>
      </c>
      <c r="L494" s="8" t="str">
        <f>mappings[field]&amp;mappings[institution]&amp;mappings[element/field]&amp;mappings[subelement/field(s)]&amp;mappings[constraints]</f>
        <v>related_work[type]GEN787{na}$t OR $s</v>
      </c>
      <c r="M494" s="8">
        <f>IF(ISNUMBER(MATCH(mappings[mapping_id],issuesmap[mappingID],0)),COUNTIF(issuesmap[mappingID],mappings[mapping_id]),0)</f>
        <v>0</v>
      </c>
      <c r="N494" s="8">
        <f>IF(ISNUMBER(MATCH(mappings[field],issuesfield[field],0)),COUNTIF(issuesfield[field],mappings[field]),0)</f>
        <v>0</v>
      </c>
      <c r="O494" s="8" t="str">
        <f>IF(ISNUMBER(MATCH(mappings[field],fields[argot_field],0)),"y","n")</f>
        <v>y</v>
      </c>
      <c r="P494" s="8" t="s">
        <v>2</v>
      </c>
      <c r="Q494" s="8" t="s">
        <v>3</v>
      </c>
    </row>
    <row r="495" spans="1:17" x14ac:dyDescent="0.25">
      <c r="A495" t="s">
        <v>322</v>
      </c>
      <c r="B495" t="s">
        <v>322</v>
      </c>
      <c r="C495" t="s">
        <v>256</v>
      </c>
      <c r="D495" t="s">
        <v>2</v>
      </c>
      <c r="E495" t="s">
        <v>53</v>
      </c>
      <c r="F495" s="1">
        <v>1</v>
      </c>
      <c r="G495" t="s">
        <v>6</v>
      </c>
      <c r="H495" t="s">
        <v>328</v>
      </c>
      <c r="I495" t="s">
        <v>197</v>
      </c>
      <c r="J495" t="s">
        <v>329</v>
      </c>
      <c r="K495" t="s">
        <v>40</v>
      </c>
      <c r="L495" s="8" t="str">
        <f>mappings[field]&amp;mappings[institution]&amp;mappings[element/field]&amp;mappings[subelement/field(s)]&amp;mappings[constraints]</f>
        <v>rollup_idUNC1.Is OCLC number or SerialsSolutions number</v>
      </c>
      <c r="M495" s="8">
        <f>IF(ISNUMBER(MATCH(mappings[mapping_id],issuesmap[mappingID],0)),COUNTIF(issuesmap[mappingID],mappings[mapping_id]),0)</f>
        <v>0</v>
      </c>
      <c r="N495" s="8">
        <f>IF(ISNUMBER(MATCH(mappings[field],issuesfield[field],0)),COUNTIF(issuesfield[field],mappings[field]),0)</f>
        <v>2</v>
      </c>
      <c r="O495" s="8" t="str">
        <f>IF(ISNUMBER(MATCH(mappings[field],fields[argot_field],0)),"y","n")</f>
        <v>y</v>
      </c>
      <c r="P495" s="8" t="s">
        <v>3</v>
      </c>
      <c r="Q495" s="8" t="s">
        <v>3</v>
      </c>
    </row>
    <row r="496" spans="1:17" x14ac:dyDescent="0.25">
      <c r="A496" t="s">
        <v>322</v>
      </c>
      <c r="B496" t="s">
        <v>322</v>
      </c>
      <c r="C496" t="s">
        <v>256</v>
      </c>
      <c r="D496" t="s">
        <v>2</v>
      </c>
      <c r="E496" t="s">
        <v>53</v>
      </c>
      <c r="F496" s="1">
        <v>19</v>
      </c>
      <c r="G496" t="s">
        <v>6</v>
      </c>
      <c r="H496" t="s">
        <v>330</v>
      </c>
      <c r="I496" t="s">
        <v>197</v>
      </c>
      <c r="J496" t="s">
        <v>331</v>
      </c>
      <c r="K496" t="s">
        <v>40</v>
      </c>
      <c r="L496" s="8" t="str">
        <f>mappings[field]&amp;mappings[institution]&amp;mappings[element/field]&amp;mappings[subelement/field(s)]&amp;mappings[constraints]</f>
        <v>rollup_idUNC19.If oclc_number is not set, and 019 has at least 1 $a</v>
      </c>
      <c r="M496" s="8">
        <f>IF(ISNUMBER(MATCH(mappings[mapping_id],issuesmap[mappingID],0)),COUNTIF(issuesmap[mappingID],mappings[mapping_id]),0)</f>
        <v>0</v>
      </c>
      <c r="N496" s="8">
        <f>IF(ISNUMBER(MATCH(mappings[field],issuesfield[field],0)),COUNTIF(issuesfield[field],mappings[field]),0)</f>
        <v>2</v>
      </c>
      <c r="O496" s="8" t="str">
        <f>IF(ISNUMBER(MATCH(mappings[field],fields[argot_field],0)),"y","n")</f>
        <v>y</v>
      </c>
      <c r="P496" s="8" t="s">
        <v>3</v>
      </c>
      <c r="Q496" s="8" t="s">
        <v>3</v>
      </c>
    </row>
    <row r="497" spans="1:17" x14ac:dyDescent="0.25">
      <c r="A497" t="s">
        <v>1267</v>
      </c>
      <c r="B497" t="s">
        <v>1276</v>
      </c>
      <c r="C497" s="16" t="s">
        <v>1</v>
      </c>
      <c r="D497" s="16" t="s">
        <v>2</v>
      </c>
      <c r="E497" s="16" t="s">
        <v>118</v>
      </c>
      <c r="F497" s="1">
        <v>440</v>
      </c>
      <c r="G497" t="s">
        <v>40</v>
      </c>
      <c r="H497" t="s">
        <v>568</v>
      </c>
      <c r="I497" t="s">
        <v>1265</v>
      </c>
      <c r="J497" t="s">
        <v>1287</v>
      </c>
      <c r="K497" t="s">
        <v>1273</v>
      </c>
      <c r="L497" s="8" t="str">
        <f>mappings[field]&amp;mappings[institution]&amp;mappings[element/field]&amp;mappings[subelement/field(s)]&amp;mappings[constraints]</f>
        <v>series_statement[issn]GEN440xnone</v>
      </c>
      <c r="M497" s="8">
        <f>IF(ISNUMBER(MATCH(mappings[mapping_id],issuesmap[mappingID],0)),COUNTIF(issuesmap[mappingID],mappings[mapping_id]),0)</f>
        <v>0</v>
      </c>
      <c r="N497" s="8">
        <f>IF(ISNUMBER(MATCH(mappings[field],issuesfield[field],0)),COUNTIF(issuesfield[field],mappings[field]),0)</f>
        <v>0</v>
      </c>
      <c r="O497" s="8" t="str">
        <f>IF(ISNUMBER(MATCH(mappings[field],fields[argot_field],0)),"y","n")</f>
        <v>y</v>
      </c>
      <c r="P497" s="8"/>
      <c r="Q497" s="8"/>
    </row>
    <row r="498" spans="1:17" x14ac:dyDescent="0.25">
      <c r="A498" t="s">
        <v>1267</v>
      </c>
      <c r="B498" t="s">
        <v>1277</v>
      </c>
      <c r="C498" s="16" t="s">
        <v>1</v>
      </c>
      <c r="D498" s="16" t="s">
        <v>2</v>
      </c>
      <c r="E498" s="16" t="s">
        <v>118</v>
      </c>
      <c r="F498" s="1">
        <v>440</v>
      </c>
      <c r="G498" t="s">
        <v>1288</v>
      </c>
      <c r="H498" t="s">
        <v>568</v>
      </c>
      <c r="I498" t="s">
        <v>1265</v>
      </c>
      <c r="J498" t="s">
        <v>1289</v>
      </c>
      <c r="K498" t="s">
        <v>1273</v>
      </c>
      <c r="L498" s="8" t="str">
        <f>mappings[field]&amp;mappings[institution]&amp;mappings[element/field]&amp;mappings[subelement/field(s)]&amp;mappings[constraints]</f>
        <v>series_statement[other_ids]GEN440wnone</v>
      </c>
      <c r="M498" s="8">
        <f>IF(ISNUMBER(MATCH(mappings[mapping_id],issuesmap[mappingID],0)),COUNTIF(issuesmap[mappingID],mappings[mapping_id]),0)</f>
        <v>0</v>
      </c>
      <c r="N498" s="8">
        <f>IF(ISNUMBER(MATCH(mappings[field],issuesfield[field],0)),COUNTIF(issuesfield[field],mappings[field]),0)</f>
        <v>0</v>
      </c>
      <c r="O498" s="8" t="str">
        <f>IF(ISNUMBER(MATCH(mappings[field],fields[argot_field],0)),"y","n")</f>
        <v>y</v>
      </c>
      <c r="P498" s="8"/>
      <c r="Q498" s="8"/>
    </row>
    <row r="499" spans="1:17" x14ac:dyDescent="0.25">
      <c r="A499" t="s">
        <v>1267</v>
      </c>
      <c r="B499" t="s">
        <v>1275</v>
      </c>
      <c r="C499" s="16" t="s">
        <v>1</v>
      </c>
      <c r="D499" s="16" t="s">
        <v>2</v>
      </c>
      <c r="E499" s="16" t="s">
        <v>118</v>
      </c>
      <c r="F499" s="1">
        <v>440</v>
      </c>
      <c r="G499" t="s">
        <v>1286</v>
      </c>
      <c r="H499" t="s">
        <v>568</v>
      </c>
      <c r="I499" t="s">
        <v>20</v>
      </c>
      <c r="J499" t="s">
        <v>40</v>
      </c>
      <c r="K499" t="s">
        <v>1273</v>
      </c>
      <c r="L499" s="8" t="str">
        <f>mappings[field]&amp;mappings[institution]&amp;mappings[element/field]&amp;mappings[subelement/field(s)]&amp;mappings[constraints]</f>
        <v>series_statement[value]GEN440anpvxnone</v>
      </c>
      <c r="M499" s="8">
        <f>IF(ISNUMBER(MATCH(mappings[mapping_id],issuesmap[mappingID],0)),COUNTIF(issuesmap[mappingID],mappings[mapping_id]),0)</f>
        <v>0</v>
      </c>
      <c r="N499" s="8">
        <f>IF(ISNUMBER(MATCH(mappings[field],issuesfield[field],0)),COUNTIF(issuesfield[field],mappings[field]),0)</f>
        <v>0</v>
      </c>
      <c r="O499" s="8" t="str">
        <f>IF(ISNUMBER(MATCH(mappings[field],fields[argot_field],0)),"y","n")</f>
        <v>y</v>
      </c>
      <c r="P499" s="8"/>
      <c r="Q499" s="8"/>
    </row>
    <row r="500" spans="1:17" x14ac:dyDescent="0.25">
      <c r="A500" t="s">
        <v>1267</v>
      </c>
      <c r="B500" t="s">
        <v>1276</v>
      </c>
      <c r="C500" s="16" t="s">
        <v>1</v>
      </c>
      <c r="D500" s="16" t="s">
        <v>2</v>
      </c>
      <c r="E500" s="16" t="s">
        <v>118</v>
      </c>
      <c r="F500" s="1">
        <v>490</v>
      </c>
      <c r="G500" t="s">
        <v>40</v>
      </c>
      <c r="H500" t="s">
        <v>568</v>
      </c>
      <c r="I500" t="s">
        <v>1265</v>
      </c>
      <c r="J500" t="s">
        <v>1287</v>
      </c>
      <c r="K500" t="s">
        <v>1273</v>
      </c>
      <c r="L500" s="8" t="str">
        <f>mappings[field]&amp;mappings[institution]&amp;mappings[element/field]&amp;mappings[subelement/field(s)]&amp;mappings[constraints]</f>
        <v>series_statement[issn]GEN490xnone</v>
      </c>
      <c r="M500" s="8">
        <f>IF(ISNUMBER(MATCH(mappings[mapping_id],issuesmap[mappingID],0)),COUNTIF(issuesmap[mappingID],mappings[mapping_id]),0)</f>
        <v>0</v>
      </c>
      <c r="N500" s="8">
        <f>IF(ISNUMBER(MATCH(mappings[field],issuesfield[field],0)),COUNTIF(issuesfield[field],mappings[field]),0)</f>
        <v>0</v>
      </c>
      <c r="O500" s="8" t="str">
        <f>IF(ISNUMBER(MATCH(mappings[field],fields[argot_field],0)),"y","n")</f>
        <v>y</v>
      </c>
      <c r="P500" s="8"/>
      <c r="Q500" s="8"/>
    </row>
    <row r="501" spans="1:17" x14ac:dyDescent="0.25">
      <c r="A501" t="s">
        <v>1267</v>
      </c>
      <c r="B501" t="s">
        <v>1278</v>
      </c>
      <c r="C501" s="16" t="s">
        <v>1</v>
      </c>
      <c r="D501" s="16" t="s">
        <v>2</v>
      </c>
      <c r="E501" s="16" t="s">
        <v>118</v>
      </c>
      <c r="F501" s="1">
        <v>490</v>
      </c>
      <c r="G501">
        <v>3</v>
      </c>
      <c r="H501" t="s">
        <v>568</v>
      </c>
      <c r="I501" t="s">
        <v>20</v>
      </c>
      <c r="J501" t="s">
        <v>40</v>
      </c>
      <c r="K501" t="s">
        <v>1273</v>
      </c>
      <c r="L501" s="8" t="str">
        <f>mappings[field]&amp;mappings[institution]&amp;mappings[element/field]&amp;mappings[subelement/field(s)]&amp;mappings[constraints]</f>
        <v>series_statement[label]GEN4903none</v>
      </c>
      <c r="M501" s="8">
        <f>IF(ISNUMBER(MATCH(mappings[mapping_id],issuesmap[mappingID],0)),COUNTIF(issuesmap[mappingID],mappings[mapping_id]),0)</f>
        <v>0</v>
      </c>
      <c r="N501" s="8">
        <f>IF(ISNUMBER(MATCH(mappings[field],issuesfield[field],0)),COUNTIF(issuesfield[field],mappings[field]),0)</f>
        <v>0</v>
      </c>
      <c r="O501" s="8" t="str">
        <f>IF(ISNUMBER(MATCH(mappings[field],fields[argot_field],0)),"y","n")</f>
        <v>y</v>
      </c>
      <c r="P501" s="8"/>
      <c r="Q501" s="8"/>
    </row>
    <row r="502" spans="1:17" x14ac:dyDescent="0.25">
      <c r="A502" t="s">
        <v>1267</v>
      </c>
      <c r="B502" t="s">
        <v>1275</v>
      </c>
      <c r="C502" s="16" t="s">
        <v>1</v>
      </c>
      <c r="D502" s="16" t="s">
        <v>2</v>
      </c>
      <c r="E502" s="16" t="s">
        <v>118</v>
      </c>
      <c r="F502" s="1">
        <v>490</v>
      </c>
      <c r="G502" t="s">
        <v>1290</v>
      </c>
      <c r="H502" t="s">
        <v>568</v>
      </c>
      <c r="I502" t="s">
        <v>20</v>
      </c>
      <c r="J502" t="s">
        <v>40</v>
      </c>
      <c r="K502" t="s">
        <v>1273</v>
      </c>
      <c r="L502" s="8" t="str">
        <f>mappings[field]&amp;mappings[institution]&amp;mappings[element/field]&amp;mappings[subelement/field(s)]&amp;mappings[constraints]</f>
        <v>series_statement[value]GEN490alvxnone</v>
      </c>
      <c r="M502" s="8">
        <f>IF(ISNUMBER(MATCH(mappings[mapping_id],issuesmap[mappingID],0)),COUNTIF(issuesmap[mappingID],mappings[mapping_id]),0)</f>
        <v>0</v>
      </c>
      <c r="N502" s="8">
        <f>IF(ISNUMBER(MATCH(mappings[field],issuesfield[field],0)),COUNTIF(issuesfield[field],mappings[field]),0)</f>
        <v>0</v>
      </c>
      <c r="O502" s="8" t="str">
        <f>IF(ISNUMBER(MATCH(mappings[field],fields[argot_field],0)),"y","n")</f>
        <v>y</v>
      </c>
      <c r="P502" s="8"/>
      <c r="Q502" s="8"/>
    </row>
    <row r="503" spans="1:17" x14ac:dyDescent="0.25">
      <c r="A503" s="9" t="s">
        <v>1184</v>
      </c>
      <c r="B503" s="24" t="s">
        <v>1189</v>
      </c>
      <c r="C503" t="s">
        <v>1</v>
      </c>
      <c r="D503" t="s">
        <v>2</v>
      </c>
      <c r="E503" t="s">
        <v>118</v>
      </c>
      <c r="F503" s="1">
        <v>440</v>
      </c>
      <c r="G503" t="s">
        <v>16</v>
      </c>
      <c r="H503" t="s">
        <v>568</v>
      </c>
      <c r="I503" t="s">
        <v>20</v>
      </c>
      <c r="J503" t="s">
        <v>1136</v>
      </c>
      <c r="K503" t="s">
        <v>1186</v>
      </c>
      <c r="L503" s="8" t="str">
        <f>mappings[field]&amp;mappings[institution]&amp;mappings[element/field]&amp;mappings[subelement/field(s)]&amp;mappings[constraints]</f>
        <v>series_work[details]GEN440vnone</v>
      </c>
      <c r="M503" s="8">
        <f>IF(ISNUMBER(MATCH(mappings[mapping_id],issuesmap[mappingID],0)),COUNTIF(issuesmap[mappingID],mappings[mapping_id]),0)</f>
        <v>0</v>
      </c>
      <c r="N503" s="8">
        <f>IF(ISNUMBER(MATCH(mappings[field],issuesfield[field],0)),COUNTIF(issuesfield[field],mappings[field]),0)</f>
        <v>0</v>
      </c>
      <c r="O503" s="8" t="str">
        <f>IF(ISNUMBER(MATCH(mappings[field],fields[argot_field],0)),"y","n")</f>
        <v>y</v>
      </c>
      <c r="P503" s="8" t="s">
        <v>2</v>
      </c>
      <c r="Q503" s="8" t="s">
        <v>3</v>
      </c>
    </row>
    <row r="504" spans="1:17" x14ac:dyDescent="0.25">
      <c r="A504" s="9" t="s">
        <v>1184</v>
      </c>
      <c r="B504" s="9" t="s">
        <v>1193</v>
      </c>
      <c r="C504" t="s">
        <v>1</v>
      </c>
      <c r="D504" t="s">
        <v>2</v>
      </c>
      <c r="E504" t="s">
        <v>118</v>
      </c>
      <c r="F504" s="1">
        <v>440</v>
      </c>
      <c r="G504" t="s">
        <v>40</v>
      </c>
      <c r="H504" t="s">
        <v>568</v>
      </c>
      <c r="I504" t="s">
        <v>20</v>
      </c>
      <c r="J504" t="s">
        <v>40</v>
      </c>
      <c r="K504" t="s">
        <v>1186</v>
      </c>
      <c r="L504" s="8" t="str">
        <f>mappings[field]&amp;mappings[institution]&amp;mappings[element/field]&amp;mappings[subelement/field(s)]&amp;mappings[constraints]</f>
        <v>series_work[issn]GEN440xnone</v>
      </c>
      <c r="M504" s="8">
        <f>IF(ISNUMBER(MATCH(mappings[mapping_id],issuesmap[mappingID],0)),COUNTIF(issuesmap[mappingID],mappings[mapping_id]),0)</f>
        <v>0</v>
      </c>
      <c r="N504" s="8">
        <f>IF(ISNUMBER(MATCH(mappings[field],issuesfield[field],0)),COUNTIF(issuesfield[field],mappings[field]),0)</f>
        <v>0</v>
      </c>
      <c r="O504" s="8" t="str">
        <f>IF(ISNUMBER(MATCH(mappings[field],fields[argot_field],0)),"y","n")</f>
        <v>y</v>
      </c>
      <c r="P504" s="8" t="s">
        <v>2</v>
      </c>
      <c r="Q504" s="8" t="s">
        <v>3</v>
      </c>
    </row>
    <row r="505" spans="1:17" x14ac:dyDescent="0.25">
      <c r="A505" s="9" t="s">
        <v>1184</v>
      </c>
      <c r="B505" s="24" t="s">
        <v>1197</v>
      </c>
      <c r="C505" t="s">
        <v>1</v>
      </c>
      <c r="D505" t="s">
        <v>2</v>
      </c>
      <c r="E505" t="s">
        <v>118</v>
      </c>
      <c r="F505" s="1">
        <v>440</v>
      </c>
      <c r="G505" t="s">
        <v>1256</v>
      </c>
      <c r="H505" t="s">
        <v>568</v>
      </c>
      <c r="I505" t="s">
        <v>1265</v>
      </c>
      <c r="J505" t="s">
        <v>1258</v>
      </c>
      <c r="K505" t="s">
        <v>1186</v>
      </c>
      <c r="L505" s="8" t="str">
        <f>mappings[field]&amp;mappings[institution]&amp;mappings[element/field]&amp;mappings[subelement/field(s)]&amp;mappings[constraints]</f>
        <v>series_work[title]GEN440anpnone</v>
      </c>
      <c r="M505" s="8">
        <f>IF(ISNUMBER(MATCH(mappings[mapping_id],issuesmap[mappingID],0)),COUNTIF(issuesmap[mappingID],mappings[mapping_id]),0)</f>
        <v>0</v>
      </c>
      <c r="N505" s="8">
        <f>IF(ISNUMBER(MATCH(mappings[field],issuesfield[field],0)),COUNTIF(issuesfield[field],mappings[field]),0)</f>
        <v>0</v>
      </c>
      <c r="O505" s="8" t="str">
        <f>IF(ISNUMBER(MATCH(mappings[field],fields[argot_field],0)),"y","n")</f>
        <v>y</v>
      </c>
      <c r="P505" s="8" t="s">
        <v>2</v>
      </c>
      <c r="Q505" s="8" t="s">
        <v>3</v>
      </c>
    </row>
    <row r="506" spans="1:17" x14ac:dyDescent="0.25">
      <c r="A506" s="9" t="s">
        <v>1184</v>
      </c>
      <c r="B506" s="24" t="s">
        <v>1199</v>
      </c>
      <c r="C506" t="s">
        <v>1</v>
      </c>
      <c r="D506" t="s">
        <v>2</v>
      </c>
      <c r="E506" t="s">
        <v>118</v>
      </c>
      <c r="F506" s="1">
        <v>440</v>
      </c>
      <c r="G506" t="s">
        <v>1256</v>
      </c>
      <c r="H506" t="s">
        <v>1209</v>
      </c>
      <c r="I506" t="s">
        <v>20</v>
      </c>
      <c r="J506" t="s">
        <v>1257</v>
      </c>
      <c r="K506" t="s">
        <v>1186</v>
      </c>
      <c r="L506" s="8" t="str">
        <f>mappings[field]&amp;mappings[institution]&amp;mappings[element/field]&amp;mappings[subelement/field(s)]&amp;mappings[constraints]</f>
        <v>series_work[title_nonfiling]GEN440anpi2=~/[1-9]/</v>
      </c>
      <c r="M506" s="8">
        <f>IF(ISNUMBER(MATCH(mappings[mapping_id],issuesmap[mappingID],0)),COUNTIF(issuesmap[mappingID],mappings[mapping_id]),0)</f>
        <v>0</v>
      </c>
      <c r="N506" s="8">
        <f>IF(ISNUMBER(MATCH(mappings[field],issuesfield[field],0)),COUNTIF(issuesfield[field],mappings[field]),0)</f>
        <v>0</v>
      </c>
      <c r="O506" s="8" t="str">
        <f>IF(ISNUMBER(MATCH(mappings[field],fields[argot_field],0)),"y","n")</f>
        <v>y</v>
      </c>
      <c r="P506" s="8" t="s">
        <v>2</v>
      </c>
      <c r="Q506" s="8" t="s">
        <v>3</v>
      </c>
    </row>
    <row r="507" spans="1:17" x14ac:dyDescent="0.25">
      <c r="A507" s="9" t="s">
        <v>1184</v>
      </c>
      <c r="B507" s="9" t="s">
        <v>1187</v>
      </c>
      <c r="C507" t="s">
        <v>1</v>
      </c>
      <c r="D507" t="s">
        <v>2</v>
      </c>
      <c r="E507" t="s">
        <v>118</v>
      </c>
      <c r="F507" s="1">
        <v>760</v>
      </c>
      <c r="G507" t="s">
        <v>7</v>
      </c>
      <c r="H507" t="s">
        <v>1130</v>
      </c>
      <c r="I507" t="s">
        <v>20</v>
      </c>
      <c r="J507" t="s">
        <v>40</v>
      </c>
      <c r="K507" t="s">
        <v>1186</v>
      </c>
      <c r="L507" s="8" t="str">
        <f>mappings[field]&amp;mappings[institution]&amp;mappings[element/field]&amp;mappings[subelement/field(s)]&amp;mappings[constraints]</f>
        <v>series_work[author]GEN760a$t OR $s</v>
      </c>
      <c r="M507" s="8">
        <f>IF(ISNUMBER(MATCH(mappings[mapping_id],issuesmap[mappingID],0)),COUNTIF(issuesmap[mappingID],mappings[mapping_id]),0)</f>
        <v>0</v>
      </c>
      <c r="N507" s="8">
        <f>IF(ISNUMBER(MATCH(mappings[field],issuesfield[field],0)),COUNTIF(issuesfield[field],mappings[field]),0)</f>
        <v>0</v>
      </c>
      <c r="O507" s="8" t="str">
        <f>IF(ISNUMBER(MATCH(mappings[field],fields[argot_field],0)),"y","n")</f>
        <v>y</v>
      </c>
      <c r="P507" s="8" t="s">
        <v>2</v>
      </c>
      <c r="Q507" s="8" t="s">
        <v>3</v>
      </c>
    </row>
    <row r="508" spans="1:17" x14ac:dyDescent="0.25">
      <c r="A508" s="9" t="s">
        <v>1184</v>
      </c>
      <c r="B508" s="9" t="s">
        <v>1189</v>
      </c>
      <c r="C508" t="s">
        <v>1</v>
      </c>
      <c r="D508" t="s">
        <v>2</v>
      </c>
      <c r="E508" t="s">
        <v>118</v>
      </c>
      <c r="F508" s="1">
        <v>760</v>
      </c>
      <c r="G508" t="s">
        <v>1211</v>
      </c>
      <c r="H508" t="s">
        <v>1134</v>
      </c>
      <c r="I508" t="s">
        <v>20</v>
      </c>
      <c r="J508" t="s">
        <v>1136</v>
      </c>
      <c r="K508" t="s">
        <v>1186</v>
      </c>
      <c r="L508" s="8" t="str">
        <f>mappings[field]&amp;mappings[institution]&amp;mappings[element/field]&amp;mappings[subelement/field(s)]&amp;mappings[constraints]</f>
        <v>series_work[details]GEN760bcdghmno(y)($t OR $s) AND i1=0</v>
      </c>
      <c r="M508" s="8">
        <f>IF(ISNUMBER(MATCH(mappings[mapping_id],issuesmap[mappingID],0)),COUNTIF(issuesmap[mappingID],mappings[mapping_id]),0)</f>
        <v>0</v>
      </c>
      <c r="N508" s="8">
        <f>IF(ISNUMBER(MATCH(mappings[field],issuesfield[field],0)),COUNTIF(issuesfield[field],mappings[field]),0)</f>
        <v>0</v>
      </c>
      <c r="O508" s="8" t="str">
        <f>IF(ISNUMBER(MATCH(mappings[field],fields[argot_field],0)),"y","n")</f>
        <v>y</v>
      </c>
      <c r="P508" s="8" t="s">
        <v>2</v>
      </c>
      <c r="Q508" s="8" t="s">
        <v>3</v>
      </c>
    </row>
    <row r="509" spans="1:17" x14ac:dyDescent="0.25">
      <c r="A509" s="9" t="s">
        <v>1184</v>
      </c>
      <c r="B509" s="9" t="s">
        <v>1191</v>
      </c>
      <c r="C509" t="s">
        <v>1</v>
      </c>
      <c r="D509" t="s">
        <v>2</v>
      </c>
      <c r="E509" t="s">
        <v>118</v>
      </c>
      <c r="F509" s="1">
        <v>760</v>
      </c>
      <c r="G509" t="s">
        <v>882</v>
      </c>
      <c r="H509" t="s">
        <v>1135</v>
      </c>
      <c r="I509" t="s">
        <v>254</v>
      </c>
      <c r="J509" t="s">
        <v>1005</v>
      </c>
      <c r="K509" t="s">
        <v>1186</v>
      </c>
      <c r="L509" s="8" t="str">
        <f>mappings[field]&amp;mappings[institution]&amp;mappings[element/field]&amp;mappings[subelement/field(s)]&amp;mappings[constraints]</f>
        <v>series_work[display]GEN760{na}($t OR $s) AND i1=1</v>
      </c>
      <c r="M509" s="8">
        <f>IF(ISNUMBER(MATCH(mappings[mapping_id],issuesmap[mappingID],0)),COUNTIF(issuesmap[mappingID],mappings[mapping_id]),0)</f>
        <v>0</v>
      </c>
      <c r="N509" s="8">
        <f>IF(ISNUMBER(MATCH(mappings[field],issuesfield[field],0)),COUNTIF(issuesfield[field],mappings[field]),0)</f>
        <v>0</v>
      </c>
      <c r="O509" s="8" t="str">
        <f>IF(ISNUMBER(MATCH(mappings[field],fields[argot_field],0)),"y","n")</f>
        <v>y</v>
      </c>
      <c r="P509" s="8" t="s">
        <v>2</v>
      </c>
      <c r="Q509" s="8" t="s">
        <v>3</v>
      </c>
    </row>
    <row r="510" spans="1:17" x14ac:dyDescent="0.25">
      <c r="A510" s="9" t="s">
        <v>1184</v>
      </c>
      <c r="B510" s="9" t="s">
        <v>1193</v>
      </c>
      <c r="C510" t="s">
        <v>1</v>
      </c>
      <c r="D510" t="s">
        <v>2</v>
      </c>
      <c r="E510" t="s">
        <v>118</v>
      </c>
      <c r="F510" s="1">
        <v>760</v>
      </c>
      <c r="G510" t="s">
        <v>40</v>
      </c>
      <c r="H510" t="s">
        <v>1130</v>
      </c>
      <c r="I510" t="s">
        <v>20</v>
      </c>
      <c r="J510" t="s">
        <v>40</v>
      </c>
      <c r="K510" t="s">
        <v>1186</v>
      </c>
      <c r="L510" s="8" t="str">
        <f>mappings[field]&amp;mappings[institution]&amp;mappings[element/field]&amp;mappings[subelement/field(s)]&amp;mappings[constraints]</f>
        <v>series_work[issn]GEN760x$t OR $s</v>
      </c>
      <c r="M510" s="8">
        <f>IF(ISNUMBER(MATCH(mappings[mapping_id],issuesmap[mappingID],0)),COUNTIF(issuesmap[mappingID],mappings[mapping_id]),0)</f>
        <v>0</v>
      </c>
      <c r="N510" s="8">
        <f>IF(ISNUMBER(MATCH(mappings[field],issuesfield[field],0)),COUNTIF(issuesfield[field],mappings[field]),0)</f>
        <v>0</v>
      </c>
      <c r="O510" s="8" t="str">
        <f>IF(ISNUMBER(MATCH(mappings[field],fields[argot_field],0)),"y","n")</f>
        <v>y</v>
      </c>
      <c r="P510" s="8" t="s">
        <v>2</v>
      </c>
      <c r="Q510" s="8" t="s">
        <v>3</v>
      </c>
    </row>
    <row r="511" spans="1:17" x14ac:dyDescent="0.25">
      <c r="A511" s="9" t="s">
        <v>1184</v>
      </c>
      <c r="B511" s="9" t="s">
        <v>1194</v>
      </c>
      <c r="C511" t="s">
        <v>1</v>
      </c>
      <c r="D511" t="s">
        <v>2</v>
      </c>
      <c r="E511" t="s">
        <v>118</v>
      </c>
      <c r="F511" s="1">
        <v>760</v>
      </c>
      <c r="G511" t="s">
        <v>129</v>
      </c>
      <c r="H511" t="s">
        <v>1134</v>
      </c>
      <c r="I511" t="s">
        <v>20</v>
      </c>
      <c r="J511" t="s">
        <v>1129</v>
      </c>
      <c r="K511" t="s">
        <v>1186</v>
      </c>
      <c r="L511" s="8" t="str">
        <f>mappings[field]&amp;mappings[institution]&amp;mappings[element/field]&amp;mappings[subelement/field(s)]&amp;mappings[constraints]</f>
        <v>series_work[label]GEN760i($t OR $s) AND i1=0</v>
      </c>
      <c r="M511" s="8">
        <f>IF(ISNUMBER(MATCH(mappings[mapping_id],issuesmap[mappingID],0)),COUNTIF(issuesmap[mappingID],mappings[mapping_id]),0)</f>
        <v>0</v>
      </c>
      <c r="N511" s="8">
        <f>IF(ISNUMBER(MATCH(mappings[field],issuesfield[field],0)),COUNTIF(issuesfield[field],mappings[field]),0)</f>
        <v>0</v>
      </c>
      <c r="O511" s="8" t="str">
        <f>IF(ISNUMBER(MATCH(mappings[field],fields[argot_field],0)),"y","n")</f>
        <v>y</v>
      </c>
      <c r="P511" s="8" t="s">
        <v>2</v>
      </c>
      <c r="Q511" s="8" t="s">
        <v>3</v>
      </c>
    </row>
    <row r="512" spans="1:17" x14ac:dyDescent="0.25">
      <c r="A512" s="9" t="s">
        <v>1184</v>
      </c>
      <c r="B512" s="24" t="s">
        <v>1195</v>
      </c>
      <c r="C512" t="s">
        <v>1</v>
      </c>
      <c r="D512" t="s">
        <v>2</v>
      </c>
      <c r="E512" t="s">
        <v>118</v>
      </c>
      <c r="F512" s="1">
        <v>760</v>
      </c>
      <c r="G512" t="s">
        <v>1212</v>
      </c>
      <c r="H512" t="s">
        <v>1130</v>
      </c>
      <c r="I512" t="s">
        <v>5</v>
      </c>
      <c r="J512" t="s">
        <v>1133</v>
      </c>
      <c r="K512" t="s">
        <v>1186</v>
      </c>
      <c r="L512" s="8" t="str">
        <f>mappings[field]&amp;mappings[institution]&amp;mappings[element/field]&amp;mappings[subelement/field(s)]&amp;mappings[constraints]</f>
        <v>series_work[other_ids]GEN760o(w)y$t OR $s</v>
      </c>
      <c r="M512" s="8">
        <f>IF(ISNUMBER(MATCH(mappings[mapping_id],issuesmap[mappingID],0)),COUNTIF(issuesmap[mappingID],mappings[mapping_id]),0)</f>
        <v>0</v>
      </c>
      <c r="N512" s="8">
        <f>IF(ISNUMBER(MATCH(mappings[field],issuesfield[field],0)),COUNTIF(issuesfield[field],mappings[field]),0)</f>
        <v>0</v>
      </c>
      <c r="O512" s="8" t="str">
        <f>IF(ISNUMBER(MATCH(mappings[field],fields[argot_field],0)),"y","n")</f>
        <v>y</v>
      </c>
      <c r="P512" s="8" t="s">
        <v>2</v>
      </c>
      <c r="Q512" s="8" t="s">
        <v>3</v>
      </c>
    </row>
    <row r="513" spans="1:17" x14ac:dyDescent="0.25">
      <c r="A513" s="9" t="s">
        <v>1184</v>
      </c>
      <c r="B513" s="9" t="s">
        <v>1197</v>
      </c>
      <c r="C513" t="s">
        <v>1</v>
      </c>
      <c r="D513" t="s">
        <v>2</v>
      </c>
      <c r="E513" t="s">
        <v>118</v>
      </c>
      <c r="F513" s="1">
        <v>760</v>
      </c>
      <c r="G513" t="s">
        <v>364</v>
      </c>
      <c r="H513" t="s">
        <v>1132</v>
      </c>
      <c r="I513" t="s">
        <v>5</v>
      </c>
      <c r="J513" t="s">
        <v>1264</v>
      </c>
      <c r="K513" t="s">
        <v>1186</v>
      </c>
      <c r="L513" s="8" t="str">
        <f>mappings[field]&amp;mappings[institution]&amp;mappings[element/field]&amp;mappings[subelement/field(s)]&amp;mappings[constraints]</f>
        <v>series_work[title]GEN760t$t NOT $s</v>
      </c>
      <c r="M513" s="8">
        <f>IF(ISNUMBER(MATCH(mappings[mapping_id],issuesmap[mappingID],0)),COUNTIF(issuesmap[mappingID],mappings[mapping_id]),0)</f>
        <v>0</v>
      </c>
      <c r="N513" s="8">
        <f>IF(ISNUMBER(MATCH(mappings[field],issuesfield[field],0)),COUNTIF(issuesfield[field],mappings[field]),0)</f>
        <v>0</v>
      </c>
      <c r="O513" s="8" t="str">
        <f>IF(ISNUMBER(MATCH(mappings[field],fields[argot_field],0)),"y","n")</f>
        <v>y</v>
      </c>
      <c r="P513" s="8" t="s">
        <v>2</v>
      </c>
      <c r="Q513" s="8" t="s">
        <v>3</v>
      </c>
    </row>
    <row r="514" spans="1:17" x14ac:dyDescent="0.25">
      <c r="A514" s="9" t="s">
        <v>1184</v>
      </c>
      <c r="B514" s="9" t="s">
        <v>1197</v>
      </c>
      <c r="C514" t="s">
        <v>1</v>
      </c>
      <c r="D514" t="s">
        <v>2</v>
      </c>
      <c r="E514" t="s">
        <v>118</v>
      </c>
      <c r="F514" s="1">
        <v>760</v>
      </c>
      <c r="G514" t="s">
        <v>148</v>
      </c>
      <c r="H514" t="s">
        <v>1131</v>
      </c>
      <c r="I514" t="s">
        <v>5</v>
      </c>
      <c r="J514" t="s">
        <v>1264</v>
      </c>
      <c r="K514" t="s">
        <v>1186</v>
      </c>
      <c r="L514" s="8" t="str">
        <f>mappings[field]&amp;mappings[institution]&amp;mappings[element/field]&amp;mappings[subelement/field(s)]&amp;mappings[constraints]</f>
        <v>series_work[title]GEN760s$t AND $s</v>
      </c>
      <c r="M514" s="8">
        <f>IF(ISNUMBER(MATCH(mappings[mapping_id],issuesmap[mappingID],0)),COUNTIF(issuesmap[mappingID],mappings[mapping_id]),0)</f>
        <v>0</v>
      </c>
      <c r="N514" s="8">
        <f>IF(ISNUMBER(MATCH(mappings[field],issuesfield[field],0)),COUNTIF(issuesfield[field],mappings[field]),0)</f>
        <v>0</v>
      </c>
      <c r="O514" s="8" t="str">
        <f>IF(ISNUMBER(MATCH(mappings[field],fields[argot_field],0)),"y","n")</f>
        <v>y</v>
      </c>
      <c r="P514" s="8" t="s">
        <v>2</v>
      </c>
      <c r="Q514" s="8" t="s">
        <v>3</v>
      </c>
    </row>
    <row r="515" spans="1:17" x14ac:dyDescent="0.25">
      <c r="A515" s="9" t="s">
        <v>1184</v>
      </c>
      <c r="B515" s="9" t="s">
        <v>1201</v>
      </c>
      <c r="C515" t="s">
        <v>1</v>
      </c>
      <c r="D515" t="s">
        <v>2</v>
      </c>
      <c r="E515" t="s">
        <v>118</v>
      </c>
      <c r="F515" s="1">
        <v>760</v>
      </c>
      <c r="G515" t="s">
        <v>364</v>
      </c>
      <c r="H515" t="s">
        <v>1131</v>
      </c>
      <c r="I515" t="s">
        <v>20</v>
      </c>
      <c r="J515" t="s">
        <v>40</v>
      </c>
      <c r="K515" t="s">
        <v>1186</v>
      </c>
      <c r="L515" s="8" t="str">
        <f>mappings[field]&amp;mappings[institution]&amp;mappings[element/field]&amp;mappings[subelement/field(s)]&amp;mappings[constraints]</f>
        <v>series_work[title_variation]GEN760t$t AND $s</v>
      </c>
      <c r="M515" s="8">
        <f>IF(ISNUMBER(MATCH(mappings[mapping_id],issuesmap[mappingID],0)),COUNTIF(issuesmap[mappingID],mappings[mapping_id]),0)</f>
        <v>0</v>
      </c>
      <c r="N515" s="8">
        <f>IF(ISNUMBER(MATCH(mappings[field],issuesfield[field],0)),COUNTIF(issuesfield[field],mappings[field]),0)</f>
        <v>0</v>
      </c>
      <c r="O515" s="8" t="str">
        <f>IF(ISNUMBER(MATCH(mappings[field],fields[argot_field],0)),"y","n")</f>
        <v>y</v>
      </c>
      <c r="P515" s="8" t="s">
        <v>2</v>
      </c>
      <c r="Q515" s="8" t="s">
        <v>3</v>
      </c>
    </row>
    <row r="516" spans="1:17" x14ac:dyDescent="0.25">
      <c r="A516" s="9" t="s">
        <v>1184</v>
      </c>
      <c r="B516" s="24" t="s">
        <v>1203</v>
      </c>
      <c r="C516" t="s">
        <v>1</v>
      </c>
      <c r="D516" t="s">
        <v>2</v>
      </c>
      <c r="E516" t="s">
        <v>118</v>
      </c>
      <c r="F516" s="1">
        <v>760</v>
      </c>
      <c r="G516" t="s">
        <v>882</v>
      </c>
      <c r="H516" t="s">
        <v>1130</v>
      </c>
      <c r="I516" t="s">
        <v>254</v>
      </c>
      <c r="J516" t="s">
        <v>1208</v>
      </c>
      <c r="K516" t="s">
        <v>1186</v>
      </c>
      <c r="L516" s="8" t="str">
        <f>mappings[field]&amp;mappings[institution]&amp;mappings[element/field]&amp;mappings[subelement/field(s)]&amp;mappings[constraints]</f>
        <v>series_work[type]GEN760{na}$t OR $s</v>
      </c>
      <c r="M516" s="8">
        <f>IF(ISNUMBER(MATCH(mappings[mapping_id],issuesmap[mappingID],0)),COUNTIF(issuesmap[mappingID],mappings[mapping_id]),0)</f>
        <v>0</v>
      </c>
      <c r="N516" s="8">
        <f>IF(ISNUMBER(MATCH(mappings[field],issuesfield[field],0)),COUNTIF(issuesfield[field],mappings[field]),0)</f>
        <v>0</v>
      </c>
      <c r="O516" s="8" t="str">
        <f>IF(ISNUMBER(MATCH(mappings[field],fields[argot_field],0)),"y","n")</f>
        <v>y</v>
      </c>
      <c r="P516" s="8" t="s">
        <v>2</v>
      </c>
      <c r="Q516" s="8" t="s">
        <v>3</v>
      </c>
    </row>
    <row r="517" spans="1:17" x14ac:dyDescent="0.25">
      <c r="A517" s="9" t="s">
        <v>1184</v>
      </c>
      <c r="B517" s="9" t="s">
        <v>1187</v>
      </c>
      <c r="C517" t="s">
        <v>1</v>
      </c>
      <c r="D517" t="s">
        <v>2</v>
      </c>
      <c r="E517" t="s">
        <v>118</v>
      </c>
      <c r="F517" s="1">
        <v>762</v>
      </c>
      <c r="G517" t="s">
        <v>7</v>
      </c>
      <c r="H517" t="s">
        <v>1130</v>
      </c>
      <c r="I517" t="s">
        <v>20</v>
      </c>
      <c r="J517" t="s">
        <v>40</v>
      </c>
      <c r="K517" t="s">
        <v>1186</v>
      </c>
      <c r="L517" s="8" t="str">
        <f>mappings[field]&amp;mappings[institution]&amp;mappings[element/field]&amp;mappings[subelement/field(s)]&amp;mappings[constraints]</f>
        <v>series_work[author]GEN762a$t OR $s</v>
      </c>
      <c r="M517" s="8">
        <f>IF(ISNUMBER(MATCH(mappings[mapping_id],issuesmap[mappingID],0)),COUNTIF(issuesmap[mappingID],mappings[mapping_id]),0)</f>
        <v>0</v>
      </c>
      <c r="N517" s="8">
        <f>IF(ISNUMBER(MATCH(mappings[field],issuesfield[field],0)),COUNTIF(issuesfield[field],mappings[field]),0)</f>
        <v>0</v>
      </c>
      <c r="O517" s="8" t="str">
        <f>IF(ISNUMBER(MATCH(mappings[field],fields[argot_field],0)),"y","n")</f>
        <v>y</v>
      </c>
      <c r="P517" s="8" t="s">
        <v>2</v>
      </c>
      <c r="Q517" s="8" t="s">
        <v>3</v>
      </c>
    </row>
    <row r="518" spans="1:17" x14ac:dyDescent="0.25">
      <c r="A518" s="9" t="s">
        <v>1184</v>
      </c>
      <c r="B518" s="9" t="s">
        <v>1189</v>
      </c>
      <c r="C518" t="s">
        <v>1</v>
      </c>
      <c r="D518" t="s">
        <v>2</v>
      </c>
      <c r="E518" t="s">
        <v>118</v>
      </c>
      <c r="F518" s="1">
        <v>762</v>
      </c>
      <c r="G518" t="s">
        <v>1211</v>
      </c>
      <c r="H518" t="s">
        <v>1134</v>
      </c>
      <c r="I518" t="s">
        <v>20</v>
      </c>
      <c r="J518" t="s">
        <v>1136</v>
      </c>
      <c r="K518" t="s">
        <v>1186</v>
      </c>
      <c r="L518" s="8" t="str">
        <f>mappings[field]&amp;mappings[institution]&amp;mappings[element/field]&amp;mappings[subelement/field(s)]&amp;mappings[constraints]</f>
        <v>series_work[details]GEN762bcdghmno(y)($t OR $s) AND i1=0</v>
      </c>
      <c r="M518" s="8">
        <f>IF(ISNUMBER(MATCH(mappings[mapping_id],issuesmap[mappingID],0)),COUNTIF(issuesmap[mappingID],mappings[mapping_id]),0)</f>
        <v>0</v>
      </c>
      <c r="N518" s="8">
        <f>IF(ISNUMBER(MATCH(mappings[field],issuesfield[field],0)),COUNTIF(issuesfield[field],mappings[field]),0)</f>
        <v>0</v>
      </c>
      <c r="O518" s="8" t="str">
        <f>IF(ISNUMBER(MATCH(mappings[field],fields[argot_field],0)),"y","n")</f>
        <v>y</v>
      </c>
      <c r="P518" s="8" t="s">
        <v>2</v>
      </c>
      <c r="Q518" s="8" t="s">
        <v>3</v>
      </c>
    </row>
    <row r="519" spans="1:17" x14ac:dyDescent="0.25">
      <c r="A519" s="9" t="s">
        <v>1184</v>
      </c>
      <c r="B519" s="9" t="s">
        <v>1191</v>
      </c>
      <c r="C519" t="s">
        <v>1</v>
      </c>
      <c r="D519" t="s">
        <v>2</v>
      </c>
      <c r="E519" t="s">
        <v>118</v>
      </c>
      <c r="F519" s="1">
        <v>762</v>
      </c>
      <c r="G519" t="s">
        <v>882</v>
      </c>
      <c r="H519" t="s">
        <v>1135</v>
      </c>
      <c r="I519" t="s">
        <v>254</v>
      </c>
      <c r="J519" t="s">
        <v>1005</v>
      </c>
      <c r="K519" t="s">
        <v>1186</v>
      </c>
      <c r="L519" s="8" t="str">
        <f>mappings[field]&amp;mappings[institution]&amp;mappings[element/field]&amp;mappings[subelement/field(s)]&amp;mappings[constraints]</f>
        <v>series_work[display]GEN762{na}($t OR $s) AND i1=1</v>
      </c>
      <c r="M519" s="8">
        <f>IF(ISNUMBER(MATCH(mappings[mapping_id],issuesmap[mappingID],0)),COUNTIF(issuesmap[mappingID],mappings[mapping_id]),0)</f>
        <v>0</v>
      </c>
      <c r="N519" s="8">
        <f>IF(ISNUMBER(MATCH(mappings[field],issuesfield[field],0)),COUNTIF(issuesfield[field],mappings[field]),0)</f>
        <v>0</v>
      </c>
      <c r="O519" s="8" t="str">
        <f>IF(ISNUMBER(MATCH(mappings[field],fields[argot_field],0)),"y","n")</f>
        <v>y</v>
      </c>
      <c r="P519" s="8" t="s">
        <v>2</v>
      </c>
      <c r="Q519" s="8" t="s">
        <v>3</v>
      </c>
    </row>
    <row r="520" spans="1:17" x14ac:dyDescent="0.25">
      <c r="A520" s="9" t="s">
        <v>1184</v>
      </c>
      <c r="B520" s="9" t="s">
        <v>1193</v>
      </c>
      <c r="C520" t="s">
        <v>1</v>
      </c>
      <c r="D520" t="s">
        <v>2</v>
      </c>
      <c r="E520" t="s">
        <v>118</v>
      </c>
      <c r="F520" s="1">
        <v>762</v>
      </c>
      <c r="G520" t="s">
        <v>40</v>
      </c>
      <c r="H520" t="s">
        <v>1130</v>
      </c>
      <c r="I520" t="s">
        <v>20</v>
      </c>
      <c r="J520" t="s">
        <v>40</v>
      </c>
      <c r="K520" t="s">
        <v>1186</v>
      </c>
      <c r="L520" s="8" t="str">
        <f>mappings[field]&amp;mappings[institution]&amp;mappings[element/field]&amp;mappings[subelement/field(s)]&amp;mappings[constraints]</f>
        <v>series_work[issn]GEN762x$t OR $s</v>
      </c>
      <c r="M520" s="8">
        <f>IF(ISNUMBER(MATCH(mappings[mapping_id],issuesmap[mappingID],0)),COUNTIF(issuesmap[mappingID],mappings[mapping_id]),0)</f>
        <v>0</v>
      </c>
      <c r="N520" s="8">
        <f>IF(ISNUMBER(MATCH(mappings[field],issuesfield[field],0)),COUNTIF(issuesfield[field],mappings[field]),0)</f>
        <v>0</v>
      </c>
      <c r="O520" s="8" t="str">
        <f>IF(ISNUMBER(MATCH(mappings[field],fields[argot_field],0)),"y","n")</f>
        <v>y</v>
      </c>
      <c r="P520" s="8" t="s">
        <v>2</v>
      </c>
      <c r="Q520" s="8" t="s">
        <v>3</v>
      </c>
    </row>
    <row r="521" spans="1:17" x14ac:dyDescent="0.25">
      <c r="A521" s="9" t="s">
        <v>1184</v>
      </c>
      <c r="B521" s="9" t="s">
        <v>1194</v>
      </c>
      <c r="C521" t="s">
        <v>1</v>
      </c>
      <c r="D521" t="s">
        <v>2</v>
      </c>
      <c r="E521" t="s">
        <v>118</v>
      </c>
      <c r="F521" s="1">
        <v>762</v>
      </c>
      <c r="G521" t="s">
        <v>129</v>
      </c>
      <c r="H521" t="s">
        <v>1134</v>
      </c>
      <c r="I521" t="s">
        <v>20</v>
      </c>
      <c r="J521" t="s">
        <v>1129</v>
      </c>
      <c r="K521" t="s">
        <v>1186</v>
      </c>
      <c r="L521" s="8" t="str">
        <f>mappings[field]&amp;mappings[institution]&amp;mappings[element/field]&amp;mappings[subelement/field(s)]&amp;mappings[constraints]</f>
        <v>series_work[label]GEN762i($t OR $s) AND i1=0</v>
      </c>
      <c r="M521" s="8">
        <f>IF(ISNUMBER(MATCH(mappings[mapping_id],issuesmap[mappingID],0)),COUNTIF(issuesmap[mappingID],mappings[mapping_id]),0)</f>
        <v>0</v>
      </c>
      <c r="N521" s="8">
        <f>IF(ISNUMBER(MATCH(mappings[field],issuesfield[field],0)),COUNTIF(issuesfield[field],mappings[field]),0)</f>
        <v>0</v>
      </c>
      <c r="O521" s="8" t="str">
        <f>IF(ISNUMBER(MATCH(mappings[field],fields[argot_field],0)),"y","n")</f>
        <v>y</v>
      </c>
      <c r="P521" s="8" t="s">
        <v>2</v>
      </c>
      <c r="Q521" s="8" t="s">
        <v>3</v>
      </c>
    </row>
    <row r="522" spans="1:17" x14ac:dyDescent="0.25">
      <c r="A522" s="9" t="s">
        <v>1184</v>
      </c>
      <c r="B522" s="9" t="s">
        <v>1195</v>
      </c>
      <c r="C522" t="s">
        <v>1</v>
      </c>
      <c r="D522" t="s">
        <v>2</v>
      </c>
      <c r="E522" t="s">
        <v>118</v>
      </c>
      <c r="F522" s="1">
        <v>762</v>
      </c>
      <c r="G522" t="s">
        <v>1212</v>
      </c>
      <c r="H522" t="s">
        <v>1130</v>
      </c>
      <c r="I522" t="s">
        <v>5</v>
      </c>
      <c r="J522" t="s">
        <v>1133</v>
      </c>
      <c r="K522" t="s">
        <v>1186</v>
      </c>
      <c r="L522" s="8" t="str">
        <f>mappings[field]&amp;mappings[institution]&amp;mappings[element/field]&amp;mappings[subelement/field(s)]&amp;mappings[constraints]</f>
        <v>series_work[other_ids]GEN762o(w)y$t OR $s</v>
      </c>
      <c r="M522" s="8">
        <f>IF(ISNUMBER(MATCH(mappings[mapping_id],issuesmap[mappingID],0)),COUNTIF(issuesmap[mappingID],mappings[mapping_id]),0)</f>
        <v>0</v>
      </c>
      <c r="N522" s="8">
        <f>IF(ISNUMBER(MATCH(mappings[field],issuesfield[field],0)),COUNTIF(issuesfield[field],mappings[field]),0)</f>
        <v>0</v>
      </c>
      <c r="O522" s="8" t="str">
        <f>IF(ISNUMBER(MATCH(mappings[field],fields[argot_field],0)),"y","n")</f>
        <v>y</v>
      </c>
      <c r="P522" s="8" t="s">
        <v>2</v>
      </c>
      <c r="Q522" s="8" t="s">
        <v>3</v>
      </c>
    </row>
    <row r="523" spans="1:17" x14ac:dyDescent="0.25">
      <c r="A523" s="9" t="s">
        <v>1184</v>
      </c>
      <c r="B523" s="9" t="s">
        <v>1197</v>
      </c>
      <c r="C523" t="s">
        <v>1</v>
      </c>
      <c r="D523" t="s">
        <v>2</v>
      </c>
      <c r="E523" t="s">
        <v>118</v>
      </c>
      <c r="F523" s="1">
        <v>762</v>
      </c>
      <c r="G523" t="s">
        <v>364</v>
      </c>
      <c r="H523" t="s">
        <v>1132</v>
      </c>
      <c r="I523" t="s">
        <v>5</v>
      </c>
      <c r="J523" t="s">
        <v>1264</v>
      </c>
      <c r="K523" t="s">
        <v>1186</v>
      </c>
      <c r="L523" s="8" t="str">
        <f>mappings[field]&amp;mappings[institution]&amp;mappings[element/field]&amp;mappings[subelement/field(s)]&amp;mappings[constraints]</f>
        <v>series_work[title]GEN762t$t NOT $s</v>
      </c>
      <c r="M523" s="8">
        <f>IF(ISNUMBER(MATCH(mappings[mapping_id],issuesmap[mappingID],0)),COUNTIF(issuesmap[mappingID],mappings[mapping_id]),0)</f>
        <v>0</v>
      </c>
      <c r="N523" s="8">
        <f>IF(ISNUMBER(MATCH(mappings[field],issuesfield[field],0)),COUNTIF(issuesfield[field],mappings[field]),0)</f>
        <v>0</v>
      </c>
      <c r="O523" s="8" t="str">
        <f>IF(ISNUMBER(MATCH(mappings[field],fields[argot_field],0)),"y","n")</f>
        <v>y</v>
      </c>
      <c r="P523" s="8" t="s">
        <v>2</v>
      </c>
      <c r="Q523" s="8" t="s">
        <v>3</v>
      </c>
    </row>
    <row r="524" spans="1:17" x14ac:dyDescent="0.25">
      <c r="A524" s="9" t="s">
        <v>1184</v>
      </c>
      <c r="B524" s="9" t="s">
        <v>1197</v>
      </c>
      <c r="C524" t="s">
        <v>1</v>
      </c>
      <c r="D524" t="s">
        <v>2</v>
      </c>
      <c r="E524" t="s">
        <v>118</v>
      </c>
      <c r="F524" s="1">
        <v>762</v>
      </c>
      <c r="G524" t="s">
        <v>148</v>
      </c>
      <c r="H524" t="s">
        <v>1131</v>
      </c>
      <c r="I524" t="s">
        <v>5</v>
      </c>
      <c r="J524" t="s">
        <v>1264</v>
      </c>
      <c r="K524" t="s">
        <v>1186</v>
      </c>
      <c r="L524" s="8" t="str">
        <f>mappings[field]&amp;mappings[institution]&amp;mappings[element/field]&amp;mappings[subelement/field(s)]&amp;mappings[constraints]</f>
        <v>series_work[title]GEN762s$t AND $s</v>
      </c>
      <c r="M524" s="8">
        <f>IF(ISNUMBER(MATCH(mappings[mapping_id],issuesmap[mappingID],0)),COUNTIF(issuesmap[mappingID],mappings[mapping_id]),0)</f>
        <v>0</v>
      </c>
      <c r="N524" s="8">
        <f>IF(ISNUMBER(MATCH(mappings[field],issuesfield[field],0)),COUNTIF(issuesfield[field],mappings[field]),0)</f>
        <v>0</v>
      </c>
      <c r="O524" s="8" t="str">
        <f>IF(ISNUMBER(MATCH(mappings[field],fields[argot_field],0)),"y","n")</f>
        <v>y</v>
      </c>
      <c r="P524" s="8" t="s">
        <v>2</v>
      </c>
      <c r="Q524" s="8" t="s">
        <v>3</v>
      </c>
    </row>
    <row r="525" spans="1:17" x14ac:dyDescent="0.25">
      <c r="A525" s="9" t="s">
        <v>1184</v>
      </c>
      <c r="B525" s="9" t="s">
        <v>1201</v>
      </c>
      <c r="C525" t="s">
        <v>1</v>
      </c>
      <c r="D525" t="s">
        <v>2</v>
      </c>
      <c r="E525" t="s">
        <v>118</v>
      </c>
      <c r="F525" s="1">
        <v>762</v>
      </c>
      <c r="G525" t="s">
        <v>364</v>
      </c>
      <c r="H525" t="s">
        <v>1131</v>
      </c>
      <c r="I525" t="s">
        <v>20</v>
      </c>
      <c r="J525" t="s">
        <v>40</v>
      </c>
      <c r="K525" t="s">
        <v>1186</v>
      </c>
      <c r="L525" s="8" t="str">
        <f>mappings[field]&amp;mappings[institution]&amp;mappings[element/field]&amp;mappings[subelement/field(s)]&amp;mappings[constraints]</f>
        <v>series_work[title_variation]GEN762t$t AND $s</v>
      </c>
      <c r="M525" s="8">
        <f>IF(ISNUMBER(MATCH(mappings[mapping_id],issuesmap[mappingID],0)),COUNTIF(issuesmap[mappingID],mappings[mapping_id]),0)</f>
        <v>0</v>
      </c>
      <c r="N525" s="8">
        <f>IF(ISNUMBER(MATCH(mappings[field],issuesfield[field],0)),COUNTIF(issuesfield[field],mappings[field]),0)</f>
        <v>0</v>
      </c>
      <c r="O525" s="8" t="str">
        <f>IF(ISNUMBER(MATCH(mappings[field],fields[argot_field],0)),"y","n")</f>
        <v>y</v>
      </c>
      <c r="P525" s="8" t="s">
        <v>2</v>
      </c>
      <c r="Q525" s="8" t="s">
        <v>3</v>
      </c>
    </row>
    <row r="526" spans="1:17" x14ac:dyDescent="0.25">
      <c r="A526" s="9" t="s">
        <v>1184</v>
      </c>
      <c r="B526" s="9" t="s">
        <v>1203</v>
      </c>
      <c r="C526" t="s">
        <v>1</v>
      </c>
      <c r="D526" t="s">
        <v>2</v>
      </c>
      <c r="E526" t="s">
        <v>118</v>
      </c>
      <c r="F526" s="1">
        <v>762</v>
      </c>
      <c r="G526" t="s">
        <v>882</v>
      </c>
      <c r="H526" t="s">
        <v>1130</v>
      </c>
      <c r="I526" t="s">
        <v>254</v>
      </c>
      <c r="J526" t="s">
        <v>1213</v>
      </c>
      <c r="K526" t="s">
        <v>1186</v>
      </c>
      <c r="L526" s="8" t="str">
        <f>mappings[field]&amp;mappings[institution]&amp;mappings[element/field]&amp;mappings[subelement/field(s)]&amp;mappings[constraints]</f>
        <v>series_work[type]GEN762{na}$t OR $s</v>
      </c>
      <c r="M526" s="8">
        <f>IF(ISNUMBER(MATCH(mappings[mapping_id],issuesmap[mappingID],0)),COUNTIF(issuesmap[mappingID],mappings[mapping_id]),0)</f>
        <v>0</v>
      </c>
      <c r="N526" s="8">
        <f>IF(ISNUMBER(MATCH(mappings[field],issuesfield[field],0)),COUNTIF(issuesfield[field],mappings[field]),0)</f>
        <v>0</v>
      </c>
      <c r="O526" s="8" t="str">
        <f>IF(ISNUMBER(MATCH(mappings[field],fields[argot_field],0)),"y","n")</f>
        <v>y</v>
      </c>
      <c r="P526" s="8" t="s">
        <v>2</v>
      </c>
      <c r="Q526" s="8" t="s">
        <v>3</v>
      </c>
    </row>
    <row r="527" spans="1:17" x14ac:dyDescent="0.25">
      <c r="A527" s="9" t="s">
        <v>1184</v>
      </c>
      <c r="B527" s="9" t="s">
        <v>1187</v>
      </c>
      <c r="C527" t="s">
        <v>1</v>
      </c>
      <c r="D527" t="s">
        <v>2</v>
      </c>
      <c r="E527" t="s">
        <v>118</v>
      </c>
      <c r="F527" s="1">
        <v>800</v>
      </c>
      <c r="G527" t="s">
        <v>220</v>
      </c>
      <c r="H527" t="s">
        <v>1421</v>
      </c>
      <c r="I527" t="s">
        <v>20</v>
      </c>
      <c r="J527" t="s">
        <v>1183</v>
      </c>
      <c r="K527" t="s">
        <v>1186</v>
      </c>
      <c r="L527" s="8" t="str">
        <f>mappings[field]&amp;mappings[institution]&amp;mappings[element/field]&amp;mappings[subelement/field(s)]&amp;mappings[constraints]</f>
        <v>series_work[author]GEN800abcd(g)jqu$t OR $k</v>
      </c>
      <c r="M527" s="8">
        <f>IF(ISNUMBER(MATCH(mappings[mapping_id],issuesmap[mappingID],0)),COUNTIF(issuesmap[mappingID],mappings[mapping_id]),0)</f>
        <v>0</v>
      </c>
      <c r="N527" s="8">
        <f>IF(ISNUMBER(MATCH(mappings[field],issuesfield[field],0)),COUNTIF(issuesfield[field],mappings[field]),0)</f>
        <v>0</v>
      </c>
      <c r="O527" s="8" t="str">
        <f>IF(ISNUMBER(MATCH(mappings[field],fields[argot_field],0)),"y","n")</f>
        <v>y</v>
      </c>
      <c r="P527" s="8" t="s">
        <v>2</v>
      </c>
      <c r="Q527" s="8" t="s">
        <v>3</v>
      </c>
    </row>
    <row r="528" spans="1:17" x14ac:dyDescent="0.25">
      <c r="A528" s="9" t="s">
        <v>1184</v>
      </c>
      <c r="B528" s="9" t="s">
        <v>1193</v>
      </c>
      <c r="C528" t="s">
        <v>1</v>
      </c>
      <c r="D528" t="s">
        <v>2</v>
      </c>
      <c r="E528" t="s">
        <v>118</v>
      </c>
      <c r="F528" s="1">
        <v>800</v>
      </c>
      <c r="G528" t="s">
        <v>40</v>
      </c>
      <c r="H528" t="s">
        <v>1421</v>
      </c>
      <c r="I528" t="s">
        <v>20</v>
      </c>
      <c r="J528" t="s">
        <v>40</v>
      </c>
      <c r="K528" t="s">
        <v>1186</v>
      </c>
      <c r="L528" s="8" t="str">
        <f>mappings[field]&amp;mappings[institution]&amp;mappings[element/field]&amp;mappings[subelement/field(s)]&amp;mappings[constraints]</f>
        <v>series_work[issn]GEN800x$t OR $k</v>
      </c>
      <c r="M528" s="8">
        <f>IF(ISNUMBER(MATCH(mappings[mapping_id],issuesmap[mappingID],0)),COUNTIF(issuesmap[mappingID],mappings[mapping_id]),0)</f>
        <v>0</v>
      </c>
      <c r="N528" s="8">
        <f>IF(ISNUMBER(MATCH(mappings[field],issuesfield[field],0)),COUNTIF(issuesfield[field],mappings[field]),0)</f>
        <v>0</v>
      </c>
      <c r="O528" s="8" t="str">
        <f>IF(ISNUMBER(MATCH(mappings[field],fields[argot_field],0)),"y","n")</f>
        <v>y</v>
      </c>
      <c r="P528" s="8" t="s">
        <v>2</v>
      </c>
      <c r="Q528" s="8" t="s">
        <v>3</v>
      </c>
    </row>
    <row r="529" spans="1:17" x14ac:dyDescent="0.25">
      <c r="A529" s="9" t="s">
        <v>1184</v>
      </c>
      <c r="B529" s="9" t="s">
        <v>1194</v>
      </c>
      <c r="C529" t="s">
        <v>1</v>
      </c>
      <c r="D529" t="s">
        <v>2</v>
      </c>
      <c r="E529" t="s">
        <v>118</v>
      </c>
      <c r="F529" s="1">
        <v>800</v>
      </c>
      <c r="G529" t="s">
        <v>1101</v>
      </c>
      <c r="H529" t="s">
        <v>1422</v>
      </c>
      <c r="I529" t="s">
        <v>20</v>
      </c>
      <c r="J529" t="s">
        <v>374</v>
      </c>
      <c r="K529" t="s">
        <v>1186</v>
      </c>
      <c r="L529" s="8" t="str">
        <f>mappings[field]&amp;mappings[institution]&amp;mappings[element/field]&amp;mappings[subelement/field(s)]&amp;mappings[constraints]</f>
        <v>series_work[label]GEN800i3($t OR $k) AND ($i OR $3)</v>
      </c>
      <c r="M529" s="8">
        <f>IF(ISNUMBER(MATCH(mappings[mapping_id],issuesmap[mappingID],0)),COUNTIF(issuesmap[mappingID],mappings[mapping_id]),0)</f>
        <v>0</v>
      </c>
      <c r="N529" s="8">
        <f>IF(ISNUMBER(MATCH(mappings[field],issuesfield[field],0)),COUNTIF(issuesfield[field],mappings[field]),0)</f>
        <v>0</v>
      </c>
      <c r="O529" s="8" t="str">
        <f>IF(ISNUMBER(MATCH(mappings[field],fields[argot_field],0)),"y","n")</f>
        <v>y</v>
      </c>
      <c r="P529" s="8" t="s">
        <v>2</v>
      </c>
      <c r="Q529" s="8" t="s">
        <v>3</v>
      </c>
    </row>
    <row r="530" spans="1:17" x14ac:dyDescent="0.25">
      <c r="A530" s="9" t="s">
        <v>1184</v>
      </c>
      <c r="B530" s="9" t="s">
        <v>1197</v>
      </c>
      <c r="C530" t="s">
        <v>1</v>
      </c>
      <c r="D530" t="s">
        <v>2</v>
      </c>
      <c r="E530" t="s">
        <v>118</v>
      </c>
      <c r="F530" s="1">
        <v>800</v>
      </c>
      <c r="G530" t="s">
        <v>467</v>
      </c>
      <c r="H530" t="s">
        <v>1421</v>
      </c>
      <c r="I530" t="s">
        <v>1265</v>
      </c>
      <c r="J530" t="s">
        <v>1262</v>
      </c>
      <c r="K530" t="s">
        <v>1186</v>
      </c>
      <c r="L530" s="34" t="str">
        <f>mappings[field]&amp;mappings[institution]&amp;mappings[element/field]&amp;mappings[subelement/field(s)]&amp;mappings[constraints]</f>
        <v>series_work[title]GEN800f(g)hklmnoprst$t OR $k</v>
      </c>
      <c r="M530" s="8">
        <f>IF(ISNUMBER(MATCH(mappings[mapping_id],issuesmap[mappingID],0)),COUNTIF(issuesmap[mappingID],mappings[mapping_id]),0)</f>
        <v>0</v>
      </c>
      <c r="N530" s="8">
        <f>IF(ISNUMBER(MATCH(mappings[field],issuesfield[field],0)),COUNTIF(issuesfield[field],mappings[field]),0)</f>
        <v>0</v>
      </c>
      <c r="O530" s="8" t="str">
        <f>IF(ISNUMBER(MATCH(mappings[field],fields[argot_field],0)),"y","n")</f>
        <v>y</v>
      </c>
      <c r="P530" s="8" t="s">
        <v>2</v>
      </c>
      <c r="Q530" s="8" t="s">
        <v>3</v>
      </c>
    </row>
    <row r="531" spans="1:17" x14ac:dyDescent="0.25">
      <c r="A531" s="9" t="s">
        <v>1184</v>
      </c>
      <c r="B531" s="9" t="s">
        <v>1203</v>
      </c>
      <c r="C531" t="s">
        <v>1</v>
      </c>
      <c r="D531" t="s">
        <v>2</v>
      </c>
      <c r="E531" t="s">
        <v>118</v>
      </c>
      <c r="F531" s="1">
        <v>800</v>
      </c>
      <c r="G531" t="s">
        <v>882</v>
      </c>
      <c r="H531" t="s">
        <v>1421</v>
      </c>
      <c r="I531" t="s">
        <v>254</v>
      </c>
      <c r="J531" t="s">
        <v>1208</v>
      </c>
      <c r="K531" t="s">
        <v>1186</v>
      </c>
      <c r="L531" s="8" t="str">
        <f>mappings[field]&amp;mappings[institution]&amp;mappings[element/field]&amp;mappings[subelement/field(s)]&amp;mappings[constraints]</f>
        <v>series_work[type]GEN800{na}$t OR $k</v>
      </c>
      <c r="M531" s="8">
        <f>IF(ISNUMBER(MATCH(mappings[mapping_id],issuesmap[mappingID],0)),COUNTIF(issuesmap[mappingID],mappings[mapping_id]),0)</f>
        <v>0</v>
      </c>
      <c r="N531" s="8">
        <f>IF(ISNUMBER(MATCH(mappings[field],issuesfield[field],0)),COUNTIF(issuesfield[field],mappings[field]),0)</f>
        <v>0</v>
      </c>
      <c r="O531" s="8" t="str">
        <f>IF(ISNUMBER(MATCH(mappings[field],fields[argot_field],0)),"y","n")</f>
        <v>y</v>
      </c>
      <c r="P531" s="8" t="s">
        <v>2</v>
      </c>
      <c r="Q531" s="8" t="s">
        <v>3</v>
      </c>
    </row>
    <row r="532" spans="1:17" x14ac:dyDescent="0.25">
      <c r="A532" s="40" t="s">
        <v>1184</v>
      </c>
      <c r="B532" s="41" t="s">
        <v>1187</v>
      </c>
      <c r="C532" s="29" t="s">
        <v>1</v>
      </c>
      <c r="D532" s="29" t="s">
        <v>2</v>
      </c>
      <c r="E532" s="29" t="s">
        <v>118</v>
      </c>
      <c r="F532" s="32">
        <v>810</v>
      </c>
      <c r="G532" s="29" t="s">
        <v>1108</v>
      </c>
      <c r="H532" t="s">
        <v>1421</v>
      </c>
      <c r="I532" t="s">
        <v>20</v>
      </c>
      <c r="J532" t="s">
        <v>1153</v>
      </c>
      <c r="K532" s="29" t="s">
        <v>1186</v>
      </c>
      <c r="L532" s="34" t="str">
        <f>mappings[field]&amp;mappings[institution]&amp;mappings[element/field]&amp;mappings[subelement/field(s)]&amp;mappings[constraints]</f>
        <v>series_work[author]GEN810abc(d)(g)(n)u$t OR $k</v>
      </c>
      <c r="M532" s="34">
        <f>IF(ISNUMBER(MATCH(mappings[mapping_id],issuesmap[mappingID],0)),COUNTIF(issuesmap[mappingID],mappings[mapping_id]),0)</f>
        <v>0</v>
      </c>
      <c r="N532" s="34">
        <f>IF(ISNUMBER(MATCH(mappings[field],issuesfield[field],0)),COUNTIF(issuesfield[field],mappings[field]),0)</f>
        <v>0</v>
      </c>
      <c r="O532" s="34" t="str">
        <f>IF(ISNUMBER(MATCH(mappings[field],fields[argot_field],0)),"y","n")</f>
        <v>y</v>
      </c>
      <c r="P532" s="34" t="s">
        <v>2</v>
      </c>
      <c r="Q532" s="37" t="s">
        <v>3</v>
      </c>
    </row>
    <row r="533" spans="1:17" x14ac:dyDescent="0.25">
      <c r="A533" s="28" t="s">
        <v>1184</v>
      </c>
      <c r="B533" s="42" t="s">
        <v>1193</v>
      </c>
      <c r="C533" s="30" t="s">
        <v>1</v>
      </c>
      <c r="D533" s="30" t="s">
        <v>2</v>
      </c>
      <c r="E533" s="30" t="s">
        <v>118</v>
      </c>
      <c r="F533" s="33">
        <v>810</v>
      </c>
      <c r="G533" s="30" t="s">
        <v>40</v>
      </c>
      <c r="H533" t="s">
        <v>1421</v>
      </c>
      <c r="I533" t="s">
        <v>20</v>
      </c>
      <c r="J533" s="30" t="s">
        <v>40</v>
      </c>
      <c r="K533" s="30" t="s">
        <v>1186</v>
      </c>
      <c r="L533" s="36" t="str">
        <f>mappings[field]&amp;mappings[institution]&amp;mappings[element/field]&amp;mappings[subelement/field(s)]&amp;mappings[constraints]</f>
        <v>series_work[issn]GEN810x$t OR $k</v>
      </c>
      <c r="M533" s="36">
        <f>IF(ISNUMBER(MATCH(mappings[mapping_id],issuesmap[mappingID],0)),COUNTIF(issuesmap[mappingID],mappings[mapping_id]),0)</f>
        <v>0</v>
      </c>
      <c r="N533" s="36">
        <f>IF(ISNUMBER(MATCH(mappings[field],issuesfield[field],0)),COUNTIF(issuesfield[field],mappings[field]),0)</f>
        <v>0</v>
      </c>
      <c r="O533" s="36" t="str">
        <f>IF(ISNUMBER(MATCH(mappings[field],fields[argot_field],0)),"y","n")</f>
        <v>y</v>
      </c>
      <c r="P533" s="36" t="s">
        <v>2</v>
      </c>
      <c r="Q533" s="38" t="s">
        <v>3</v>
      </c>
    </row>
    <row r="534" spans="1:17" x14ac:dyDescent="0.25">
      <c r="A534" s="28" t="s">
        <v>1184</v>
      </c>
      <c r="B534" s="42" t="s">
        <v>1194</v>
      </c>
      <c r="C534" s="30" t="s">
        <v>1</v>
      </c>
      <c r="D534" s="30" t="s">
        <v>2</v>
      </c>
      <c r="E534" s="30" t="s">
        <v>118</v>
      </c>
      <c r="F534" s="33">
        <v>810</v>
      </c>
      <c r="G534" s="30" t="s">
        <v>1101</v>
      </c>
      <c r="H534" t="s">
        <v>1422</v>
      </c>
      <c r="I534" s="30" t="s">
        <v>20</v>
      </c>
      <c r="J534" t="s">
        <v>374</v>
      </c>
      <c r="K534" s="30" t="s">
        <v>1186</v>
      </c>
      <c r="L534" s="36" t="str">
        <f>mappings[field]&amp;mappings[institution]&amp;mappings[element/field]&amp;mappings[subelement/field(s)]&amp;mappings[constraints]</f>
        <v>series_work[label]GEN810i3($t OR $k) AND ($i OR $3)</v>
      </c>
      <c r="M534" s="36">
        <f>IF(ISNUMBER(MATCH(mappings[mapping_id],issuesmap[mappingID],0)),COUNTIF(issuesmap[mappingID],mappings[mapping_id]),0)</f>
        <v>0</v>
      </c>
      <c r="N534" s="36">
        <f>IF(ISNUMBER(MATCH(mappings[field],issuesfield[field],0)),COUNTIF(issuesfield[field],mappings[field]),0)</f>
        <v>0</v>
      </c>
      <c r="O534" s="36" t="str">
        <f>IF(ISNUMBER(MATCH(mappings[field],fields[argot_field],0)),"y","n")</f>
        <v>y</v>
      </c>
      <c r="P534" s="36" t="s">
        <v>2</v>
      </c>
      <c r="Q534" s="38" t="s">
        <v>3</v>
      </c>
    </row>
    <row r="535" spans="1:17" x14ac:dyDescent="0.25">
      <c r="A535" s="40" t="s">
        <v>1184</v>
      </c>
      <c r="B535" s="41" t="s">
        <v>1197</v>
      </c>
      <c r="C535" s="29" t="s">
        <v>1</v>
      </c>
      <c r="D535" s="29" t="s">
        <v>2</v>
      </c>
      <c r="E535" s="29" t="s">
        <v>118</v>
      </c>
      <c r="F535" s="32">
        <v>810</v>
      </c>
      <c r="G535" s="29" t="s">
        <v>469</v>
      </c>
      <c r="H535" t="s">
        <v>1421</v>
      </c>
      <c r="I535" s="29" t="s">
        <v>1265</v>
      </c>
      <c r="J535" s="29" t="s">
        <v>1259</v>
      </c>
      <c r="K535" s="29" t="s">
        <v>1186</v>
      </c>
      <c r="L535" s="34" t="str">
        <f>mappings[field]&amp;mappings[institution]&amp;mappings[element/field]&amp;mappings[subelement/field(s)]&amp;mappings[constraints]</f>
        <v>series_work[title]GEN810(d)f(g)hklm(n)oprst$t OR $k</v>
      </c>
      <c r="M535" s="34">
        <f>IF(ISNUMBER(MATCH(mappings[mapping_id],issuesmap[mappingID],0)),COUNTIF(issuesmap[mappingID],mappings[mapping_id]),0)</f>
        <v>0</v>
      </c>
      <c r="N535" s="34">
        <f>IF(ISNUMBER(MATCH(mappings[field],issuesfield[field],0)),COUNTIF(issuesfield[field],mappings[field]),0)</f>
        <v>0</v>
      </c>
      <c r="O535" s="34" t="str">
        <f>IF(ISNUMBER(MATCH(mappings[field],fields[argot_field],0)),"y","n")</f>
        <v>y</v>
      </c>
      <c r="P535" s="34" t="s">
        <v>2</v>
      </c>
      <c r="Q535" s="37" t="s">
        <v>3</v>
      </c>
    </row>
    <row r="536" spans="1:17" x14ac:dyDescent="0.25">
      <c r="A536" s="40" t="s">
        <v>1184</v>
      </c>
      <c r="B536" s="41" t="s">
        <v>1203</v>
      </c>
      <c r="C536" s="29" t="s">
        <v>1</v>
      </c>
      <c r="D536" s="29" t="s">
        <v>2</v>
      </c>
      <c r="E536" s="29" t="s">
        <v>118</v>
      </c>
      <c r="F536" s="32">
        <v>810</v>
      </c>
      <c r="G536" s="29" t="s">
        <v>882</v>
      </c>
      <c r="H536" t="s">
        <v>1421</v>
      </c>
      <c r="I536" s="16" t="s">
        <v>254</v>
      </c>
      <c r="J536" t="s">
        <v>1208</v>
      </c>
      <c r="K536" s="29" t="s">
        <v>1186</v>
      </c>
      <c r="L536" s="34" t="str">
        <f>mappings[field]&amp;mappings[institution]&amp;mappings[element/field]&amp;mappings[subelement/field(s)]&amp;mappings[constraints]</f>
        <v>series_work[type]GEN810{na}$t OR $k</v>
      </c>
      <c r="M536" s="34">
        <f>IF(ISNUMBER(MATCH(mappings[mapping_id],issuesmap[mappingID],0)),COUNTIF(issuesmap[mappingID],mappings[mapping_id]),0)</f>
        <v>0</v>
      </c>
      <c r="N536" s="34">
        <f>IF(ISNUMBER(MATCH(mappings[field],issuesfield[field],0)),COUNTIF(issuesfield[field],mappings[field]),0)</f>
        <v>0</v>
      </c>
      <c r="O536" s="34" t="str">
        <f>IF(ISNUMBER(MATCH(mappings[field],fields[argot_field],0)),"y","n")</f>
        <v>y</v>
      </c>
      <c r="P536" s="34" t="s">
        <v>2</v>
      </c>
      <c r="Q536" s="37" t="s">
        <v>3</v>
      </c>
    </row>
    <row r="537" spans="1:17" x14ac:dyDescent="0.25">
      <c r="A537" s="28" t="s">
        <v>1184</v>
      </c>
      <c r="B537" s="42" t="s">
        <v>1187</v>
      </c>
      <c r="C537" s="30" t="s">
        <v>1</v>
      </c>
      <c r="D537" s="30" t="s">
        <v>2</v>
      </c>
      <c r="E537" s="30" t="s">
        <v>118</v>
      </c>
      <c r="F537" s="33">
        <v>811</v>
      </c>
      <c r="G537" s="30" t="s">
        <v>1113</v>
      </c>
      <c r="H537" t="s">
        <v>1421</v>
      </c>
      <c r="I537" s="16" t="s">
        <v>20</v>
      </c>
      <c r="J537" s="30" t="s">
        <v>1182</v>
      </c>
      <c r="K537" s="30" t="s">
        <v>1186</v>
      </c>
      <c r="L537" s="36" t="str">
        <f>mappings[field]&amp;mappings[institution]&amp;mappings[element/field]&amp;mappings[subelement/field(s)]&amp;mappings[constraints]</f>
        <v>series_work[author]GEN811ac(d)e(g)(n)u$t OR $k</v>
      </c>
      <c r="M537" s="36">
        <f>IF(ISNUMBER(MATCH(mappings[mapping_id],issuesmap[mappingID],0)),COUNTIF(issuesmap[mappingID],mappings[mapping_id]),0)</f>
        <v>0</v>
      </c>
      <c r="N537" s="36">
        <f>IF(ISNUMBER(MATCH(mappings[field],issuesfield[field],0)),COUNTIF(issuesfield[field],mappings[field]),0)</f>
        <v>0</v>
      </c>
      <c r="O537" s="36" t="str">
        <f>IF(ISNUMBER(MATCH(mappings[field],fields[argot_field],0)),"y","n")</f>
        <v>y</v>
      </c>
      <c r="P537" s="36" t="s">
        <v>2</v>
      </c>
      <c r="Q537" s="38" t="s">
        <v>3</v>
      </c>
    </row>
    <row r="538" spans="1:17" x14ac:dyDescent="0.25">
      <c r="A538" s="40" t="s">
        <v>1184</v>
      </c>
      <c r="B538" s="41" t="s">
        <v>1193</v>
      </c>
      <c r="C538" s="29" t="s">
        <v>1</v>
      </c>
      <c r="D538" s="29" t="s">
        <v>2</v>
      </c>
      <c r="E538" s="29" t="s">
        <v>118</v>
      </c>
      <c r="F538" s="32">
        <v>811</v>
      </c>
      <c r="G538" s="29" t="s">
        <v>40</v>
      </c>
      <c r="H538" s="29" t="s">
        <v>1421</v>
      </c>
      <c r="I538" s="29" t="s">
        <v>20</v>
      </c>
      <c r="J538" s="29" t="s">
        <v>40</v>
      </c>
      <c r="K538" s="29" t="s">
        <v>1186</v>
      </c>
      <c r="L538" s="34" t="str">
        <f>mappings[field]&amp;mappings[institution]&amp;mappings[element/field]&amp;mappings[subelement/field(s)]&amp;mappings[constraints]</f>
        <v>series_work[issn]GEN811x$t OR $k</v>
      </c>
      <c r="M538" s="34">
        <f>IF(ISNUMBER(MATCH(mappings[mapping_id],issuesmap[mappingID],0)),COUNTIF(issuesmap[mappingID],mappings[mapping_id]),0)</f>
        <v>0</v>
      </c>
      <c r="N538" s="34">
        <f>IF(ISNUMBER(MATCH(mappings[field],issuesfield[field],0)),COUNTIF(issuesfield[field],mappings[field]),0)</f>
        <v>0</v>
      </c>
      <c r="O538" s="34" t="str">
        <f>IF(ISNUMBER(MATCH(mappings[field],fields[argot_field],0)),"y","n")</f>
        <v>y</v>
      </c>
      <c r="P538" s="34" t="s">
        <v>2</v>
      </c>
      <c r="Q538" s="37" t="s">
        <v>3</v>
      </c>
    </row>
    <row r="539" spans="1:17" x14ac:dyDescent="0.25">
      <c r="A539" s="28" t="s">
        <v>1184</v>
      </c>
      <c r="B539" s="42" t="s">
        <v>1194</v>
      </c>
      <c r="C539" s="30" t="s">
        <v>1</v>
      </c>
      <c r="D539" s="30" t="s">
        <v>2</v>
      </c>
      <c r="E539" s="30" t="s">
        <v>118</v>
      </c>
      <c r="F539" s="32">
        <v>811</v>
      </c>
      <c r="G539" s="29" t="s">
        <v>1101</v>
      </c>
      <c r="H539" s="29" t="s">
        <v>1422</v>
      </c>
      <c r="I539" s="16" t="s">
        <v>20</v>
      </c>
      <c r="J539" s="16" t="s">
        <v>374</v>
      </c>
      <c r="K539" s="30" t="s">
        <v>1186</v>
      </c>
      <c r="L539" s="36" t="str">
        <f>mappings[field]&amp;mappings[institution]&amp;mappings[element/field]&amp;mappings[subelement/field(s)]&amp;mappings[constraints]</f>
        <v>series_work[label]GEN811i3($t OR $k) AND ($i OR $3)</v>
      </c>
      <c r="M539" s="36">
        <f>IF(ISNUMBER(MATCH(mappings[mapping_id],issuesmap[mappingID],0)),COUNTIF(issuesmap[mappingID],mappings[mapping_id]),0)</f>
        <v>0</v>
      </c>
      <c r="N539" s="36">
        <f>IF(ISNUMBER(MATCH(mappings[field],issuesfield[field],0)),COUNTIF(issuesfield[field],mappings[field]),0)</f>
        <v>0</v>
      </c>
      <c r="O539" s="36" t="str">
        <f>IF(ISNUMBER(MATCH(mappings[field],fields[argot_field],0)),"y","n")</f>
        <v>y</v>
      </c>
      <c r="P539" s="36" t="s">
        <v>2</v>
      </c>
      <c r="Q539" s="38" t="s">
        <v>3</v>
      </c>
    </row>
    <row r="540" spans="1:17" x14ac:dyDescent="0.25">
      <c r="A540" s="28" t="s">
        <v>1184</v>
      </c>
      <c r="B540" s="42" t="s">
        <v>1197</v>
      </c>
      <c r="C540" s="30" t="s">
        <v>1</v>
      </c>
      <c r="D540" s="30" t="s">
        <v>2</v>
      </c>
      <c r="E540" s="30" t="s">
        <v>118</v>
      </c>
      <c r="F540" s="32">
        <v>811</v>
      </c>
      <c r="G540" s="29" t="s">
        <v>1181</v>
      </c>
      <c r="H540" s="29" t="s">
        <v>1421</v>
      </c>
      <c r="I540" s="16" t="s">
        <v>1265</v>
      </c>
      <c r="J540" s="30" t="s">
        <v>1260</v>
      </c>
      <c r="K540" s="30" t="s">
        <v>1186</v>
      </c>
      <c r="L540" s="36" t="str">
        <f>mappings[field]&amp;mappings[institution]&amp;mappings[element/field]&amp;mappings[subelement/field(s)]&amp;mappings[constraints]</f>
        <v>series_work[title]GEN811(d)f(g)hklm(n)pst$t OR $k</v>
      </c>
      <c r="M540" s="36">
        <f>IF(ISNUMBER(MATCH(mappings[mapping_id],issuesmap[mappingID],0)),COUNTIF(issuesmap[mappingID],mappings[mapping_id]),0)</f>
        <v>0</v>
      </c>
      <c r="N540" s="36">
        <f>IF(ISNUMBER(MATCH(mappings[field],issuesfield[field],0)),COUNTIF(issuesfield[field],mappings[field]),0)</f>
        <v>0</v>
      </c>
      <c r="O540" s="36" t="str">
        <f>IF(ISNUMBER(MATCH(mappings[field],fields[argot_field],0)),"y","n")</f>
        <v>y</v>
      </c>
      <c r="P540" s="36" t="s">
        <v>2</v>
      </c>
      <c r="Q540" s="38" t="s">
        <v>3</v>
      </c>
    </row>
    <row r="541" spans="1:17" x14ac:dyDescent="0.25">
      <c r="A541" s="40" t="s">
        <v>1184</v>
      </c>
      <c r="B541" s="41" t="s">
        <v>1203</v>
      </c>
      <c r="C541" s="29" t="s">
        <v>1</v>
      </c>
      <c r="D541" s="29" t="s">
        <v>2</v>
      </c>
      <c r="E541" s="29" t="s">
        <v>118</v>
      </c>
      <c r="F541" s="32">
        <v>811</v>
      </c>
      <c r="G541" s="29" t="s">
        <v>882</v>
      </c>
      <c r="H541" s="29" t="s">
        <v>1421</v>
      </c>
      <c r="I541" s="29" t="s">
        <v>254</v>
      </c>
      <c r="J541" s="29" t="s">
        <v>1208</v>
      </c>
      <c r="K541" s="29" t="s">
        <v>1186</v>
      </c>
      <c r="L541" s="34" t="str">
        <f>mappings[field]&amp;mappings[institution]&amp;mappings[element/field]&amp;mappings[subelement/field(s)]&amp;mappings[constraints]</f>
        <v>series_work[type]GEN811{na}$t OR $k</v>
      </c>
      <c r="M541" s="34">
        <f>IF(ISNUMBER(MATCH(mappings[mapping_id],issuesmap[mappingID],0)),COUNTIF(issuesmap[mappingID],mappings[mapping_id]),0)</f>
        <v>0</v>
      </c>
      <c r="N541" s="34">
        <f>IF(ISNUMBER(MATCH(mappings[field],issuesfield[field],0)),COUNTIF(issuesfield[field],mappings[field]),0)</f>
        <v>0</v>
      </c>
      <c r="O541" s="34" t="str">
        <f>IF(ISNUMBER(MATCH(mappings[field],fields[argot_field],0)),"y","n")</f>
        <v>y</v>
      </c>
      <c r="P541" s="34" t="s">
        <v>2</v>
      </c>
      <c r="Q541" s="37" t="s">
        <v>3</v>
      </c>
    </row>
    <row r="542" spans="1:17" x14ac:dyDescent="0.25">
      <c r="A542" s="28" t="s">
        <v>1184</v>
      </c>
      <c r="B542" s="42" t="s">
        <v>1193</v>
      </c>
      <c r="C542" s="30" t="s">
        <v>1</v>
      </c>
      <c r="D542" s="30" t="s">
        <v>2</v>
      </c>
      <c r="E542" s="30" t="s">
        <v>118</v>
      </c>
      <c r="F542" s="32">
        <v>830</v>
      </c>
      <c r="G542" s="29" t="s">
        <v>40</v>
      </c>
      <c r="H542" s="29" t="s">
        <v>568</v>
      </c>
      <c r="I542" s="30" t="s">
        <v>20</v>
      </c>
      <c r="J542" s="30" t="s">
        <v>40</v>
      </c>
      <c r="K542" s="30" t="s">
        <v>1186</v>
      </c>
      <c r="L542" s="36" t="str">
        <f>mappings[field]&amp;mappings[institution]&amp;mappings[element/field]&amp;mappings[subelement/field(s)]&amp;mappings[constraints]</f>
        <v>series_work[issn]GEN830xnone</v>
      </c>
      <c r="M542" s="36">
        <f>IF(ISNUMBER(MATCH(mappings[mapping_id],issuesmap[mappingID],0)),COUNTIF(issuesmap[mappingID],mappings[mapping_id]),0)</f>
        <v>0</v>
      </c>
      <c r="N542" s="36">
        <f>IF(ISNUMBER(MATCH(mappings[field],issuesfield[field],0)),COUNTIF(issuesfield[field],mappings[field]),0)</f>
        <v>0</v>
      </c>
      <c r="O542" s="36" t="str">
        <f>IF(ISNUMBER(MATCH(mappings[field],fields[argot_field],0)),"y","n")</f>
        <v>y</v>
      </c>
      <c r="P542" s="36" t="s">
        <v>2</v>
      </c>
      <c r="Q542" s="38" t="s">
        <v>3</v>
      </c>
    </row>
    <row r="543" spans="1:17" x14ac:dyDescent="0.25">
      <c r="A543" s="28" t="s">
        <v>1184</v>
      </c>
      <c r="B543" s="42" t="s">
        <v>1194</v>
      </c>
      <c r="C543" s="30" t="s">
        <v>1</v>
      </c>
      <c r="D543" s="30" t="s">
        <v>2</v>
      </c>
      <c r="E543" s="30" t="s">
        <v>118</v>
      </c>
      <c r="F543" s="32">
        <v>830</v>
      </c>
      <c r="G543" s="29" t="s">
        <v>1101</v>
      </c>
      <c r="H543" s="29" t="s">
        <v>1207</v>
      </c>
      <c r="I543" s="30" t="s">
        <v>20</v>
      </c>
      <c r="J543" s="16" t="s">
        <v>374</v>
      </c>
      <c r="K543" s="30" t="s">
        <v>1186</v>
      </c>
      <c r="L543" s="36" t="str">
        <f>mappings[field]&amp;mappings[institution]&amp;mappings[element/field]&amp;mappings[subelement/field(s)]&amp;mappings[constraints]</f>
        <v>series_work[label]GEN830i3$i OR $3</v>
      </c>
      <c r="M543" s="36">
        <f>IF(ISNUMBER(MATCH(mappings[mapping_id],issuesmap[mappingID],0)),COUNTIF(issuesmap[mappingID],mappings[mapping_id]),0)</f>
        <v>0</v>
      </c>
      <c r="N543" s="36">
        <f>IF(ISNUMBER(MATCH(mappings[field],issuesfield[field],0)),COUNTIF(issuesfield[field],mappings[field]),0)</f>
        <v>0</v>
      </c>
      <c r="O543" s="36" t="str">
        <f>IF(ISNUMBER(MATCH(mappings[field],fields[argot_field],0)),"y","n")</f>
        <v>y</v>
      </c>
      <c r="P543" s="36" t="s">
        <v>2</v>
      </c>
      <c r="Q543" s="38" t="s">
        <v>3</v>
      </c>
    </row>
    <row r="544" spans="1:17" x14ac:dyDescent="0.25">
      <c r="A544" s="28" t="s">
        <v>1184</v>
      </c>
      <c r="B544" s="42" t="s">
        <v>1197</v>
      </c>
      <c r="C544" s="30" t="s">
        <v>1</v>
      </c>
      <c r="D544" s="30" t="s">
        <v>2</v>
      </c>
      <c r="E544" s="30" t="s">
        <v>118</v>
      </c>
      <c r="F544" s="33">
        <v>830</v>
      </c>
      <c r="G544" s="30" t="s">
        <v>1120</v>
      </c>
      <c r="H544" s="30" t="s">
        <v>568</v>
      </c>
      <c r="I544" s="30" t="s">
        <v>1265</v>
      </c>
      <c r="J544" s="16" t="s">
        <v>1263</v>
      </c>
      <c r="K544" s="30" t="s">
        <v>1186</v>
      </c>
      <c r="L544" s="36" t="str">
        <f>mappings[field]&amp;mappings[institution]&amp;mappings[element/field]&amp;mappings[subelement/field(s)]&amp;mappings[constraints]</f>
        <v>series_work[title]GEN830adfghklmnoprsnone</v>
      </c>
      <c r="M544" s="36">
        <f>IF(ISNUMBER(MATCH(mappings[mapping_id],issuesmap[mappingID],0)),COUNTIF(issuesmap[mappingID],mappings[mapping_id]),0)</f>
        <v>0</v>
      </c>
      <c r="N544" s="36">
        <f>IF(ISNUMBER(MATCH(mappings[field],issuesfield[field],0)),COUNTIF(issuesfield[field],mappings[field]),0)</f>
        <v>0</v>
      </c>
      <c r="O544" s="36" t="str">
        <f>IF(ISNUMBER(MATCH(mappings[field],fields[argot_field],0)),"y","n")</f>
        <v>y</v>
      </c>
      <c r="P544" s="36" t="s">
        <v>2</v>
      </c>
      <c r="Q544" s="38" t="s">
        <v>3</v>
      </c>
    </row>
    <row r="545" spans="1:17" x14ac:dyDescent="0.25">
      <c r="A545" s="24" t="s">
        <v>1184</v>
      </c>
      <c r="B545" s="24" t="s">
        <v>1199</v>
      </c>
      <c r="C545" s="30" t="s">
        <v>1</v>
      </c>
      <c r="D545" s="30" t="s">
        <v>2</v>
      </c>
      <c r="E545" s="30" t="s">
        <v>118</v>
      </c>
      <c r="F545" s="25">
        <v>830</v>
      </c>
      <c r="G545" s="16" t="s">
        <v>1120</v>
      </c>
      <c r="H545" s="16" t="s">
        <v>1209</v>
      </c>
      <c r="I545" s="30" t="s">
        <v>20</v>
      </c>
      <c r="J545" s="16" t="s">
        <v>1122</v>
      </c>
      <c r="K545" s="16" t="s">
        <v>1186</v>
      </c>
      <c r="L545" s="26" t="str">
        <f>mappings[field]&amp;mappings[institution]&amp;mappings[element/field]&amp;mappings[subelement/field(s)]&amp;mappings[constraints]</f>
        <v>series_work[title_nonfiling]GEN830adfghklmnoprsi2=~/[1-9]/</v>
      </c>
      <c r="M545" s="26">
        <f>IF(ISNUMBER(MATCH(mappings[mapping_id],issuesmap[mappingID],0)),COUNTIF(issuesmap[mappingID],mappings[mapping_id]),0)</f>
        <v>0</v>
      </c>
      <c r="N545" s="26">
        <f>IF(ISNUMBER(MATCH(mappings[field],issuesfield[field],0)),COUNTIF(issuesfield[field],mappings[field]),0)</f>
        <v>0</v>
      </c>
      <c r="O545" s="26" t="str">
        <f>IF(ISNUMBER(MATCH(mappings[field],fields[argot_field],0)),"y","n")</f>
        <v>y</v>
      </c>
      <c r="P545" s="26" t="s">
        <v>2</v>
      </c>
      <c r="Q545" s="26" t="s">
        <v>3</v>
      </c>
    </row>
    <row r="546" spans="1:17" x14ac:dyDescent="0.25">
      <c r="A546" s="24" t="s">
        <v>1184</v>
      </c>
      <c r="B546" s="24" t="s">
        <v>1201</v>
      </c>
      <c r="C546" s="30" t="s">
        <v>1</v>
      </c>
      <c r="D546" s="30" t="s">
        <v>2</v>
      </c>
      <c r="E546" s="30" t="s">
        <v>118</v>
      </c>
      <c r="F546" s="25">
        <v>830</v>
      </c>
      <c r="G546" s="16" t="s">
        <v>364</v>
      </c>
      <c r="H546" s="16" t="s">
        <v>1210</v>
      </c>
      <c r="I546" s="16" t="s">
        <v>20</v>
      </c>
      <c r="J546" s="16" t="s">
        <v>40</v>
      </c>
      <c r="K546" s="16" t="s">
        <v>1186</v>
      </c>
      <c r="L546" s="26" t="str">
        <f>mappings[field]&amp;mappings[institution]&amp;mappings[element/field]&amp;mappings[subelement/field(s)]&amp;mappings[constraints]</f>
        <v>series_work[title_variation]GEN830t$a AND $t</v>
      </c>
      <c r="M546" s="26">
        <f>IF(ISNUMBER(MATCH(mappings[mapping_id],issuesmap[mappingID],0)),COUNTIF(issuesmap[mappingID],mappings[mapping_id]),0)</f>
        <v>0</v>
      </c>
      <c r="N546" s="26">
        <f>IF(ISNUMBER(MATCH(mappings[field],issuesfield[field],0)),COUNTIF(issuesfield[field],mappings[field]),0)</f>
        <v>0</v>
      </c>
      <c r="O546" s="26" t="str">
        <f>IF(ISNUMBER(MATCH(mappings[field],fields[argot_field],0)),"y","n")</f>
        <v>y</v>
      </c>
      <c r="P546" s="26" t="s">
        <v>2</v>
      </c>
      <c r="Q546" s="26" t="s">
        <v>3</v>
      </c>
    </row>
    <row r="547" spans="1:17" x14ac:dyDescent="0.25">
      <c r="A547" s="24" t="s">
        <v>1184</v>
      </c>
      <c r="B547" s="24" t="s">
        <v>1203</v>
      </c>
      <c r="C547" s="30" t="s">
        <v>1</v>
      </c>
      <c r="D547" s="30" t="s">
        <v>2</v>
      </c>
      <c r="E547" s="30" t="s">
        <v>118</v>
      </c>
      <c r="F547" s="25">
        <v>830</v>
      </c>
      <c r="G547" s="16" t="s">
        <v>882</v>
      </c>
      <c r="H547" s="16" t="s">
        <v>568</v>
      </c>
      <c r="I547" s="16" t="s">
        <v>254</v>
      </c>
      <c r="J547" s="16" t="s">
        <v>1208</v>
      </c>
      <c r="K547" s="16" t="s">
        <v>1186</v>
      </c>
      <c r="L547" s="26" t="str">
        <f>mappings[field]&amp;mappings[institution]&amp;mappings[element/field]&amp;mappings[subelement/field(s)]&amp;mappings[constraints]</f>
        <v>series_work[type]GEN830{na}none</v>
      </c>
      <c r="M547" s="26">
        <f>IF(ISNUMBER(MATCH(mappings[mapping_id],issuesmap[mappingID],0)),COUNTIF(issuesmap[mappingID],mappings[mapping_id]),0)</f>
        <v>0</v>
      </c>
      <c r="N547" s="26">
        <f>IF(ISNUMBER(MATCH(mappings[field],issuesfield[field],0)),COUNTIF(issuesfield[field],mappings[field]),0)</f>
        <v>0</v>
      </c>
      <c r="O547" s="26" t="str">
        <f>IF(ISNUMBER(MATCH(mappings[field],fields[argot_field],0)),"y","n")</f>
        <v>y</v>
      </c>
      <c r="P547" s="26" t="s">
        <v>2</v>
      </c>
      <c r="Q547" s="26" t="s">
        <v>3</v>
      </c>
    </row>
    <row r="548" spans="1:17" x14ac:dyDescent="0.25">
      <c r="A548" s="16" t="s">
        <v>314</v>
      </c>
      <c r="B548" s="16" t="s">
        <v>314</v>
      </c>
      <c r="C548" s="30" t="s">
        <v>1</v>
      </c>
      <c r="D548" s="30" t="s">
        <v>2</v>
      </c>
      <c r="E548" s="30" t="s">
        <v>118</v>
      </c>
      <c r="F548" s="25">
        <v>245</v>
      </c>
      <c r="G548" s="16" t="s">
        <v>248</v>
      </c>
      <c r="H548" s="16" t="s">
        <v>568</v>
      </c>
      <c r="I548" s="30" t="s">
        <v>20</v>
      </c>
      <c r="J548" s="16" t="s">
        <v>40</v>
      </c>
      <c r="K548" s="16" t="s">
        <v>656</v>
      </c>
      <c r="L548" s="26" t="str">
        <f>mappings[field]&amp;mappings[institution]&amp;mappings[element/field]&amp;mappings[subelement/field(s)]&amp;mappings[constraints]</f>
        <v>statement_of_responsibilityGEN245cnone</v>
      </c>
      <c r="M548" s="26">
        <f>IF(ISNUMBER(MATCH(mappings[mapping_id],issuesmap[mappingID],0)),COUNTIF(issuesmap[mappingID],mappings[mapping_id]),0)</f>
        <v>0</v>
      </c>
      <c r="N548" s="26">
        <f>IF(ISNUMBER(MATCH(mappings[field],issuesfield[field],0)),COUNTIF(issuesfield[field],mappings[field]),0)</f>
        <v>0</v>
      </c>
      <c r="O548" s="26" t="str">
        <f>IF(ISNUMBER(MATCH(mappings[field],fields[argot_field],0)),"y","n")</f>
        <v>y</v>
      </c>
      <c r="P548" s="26" t="s">
        <v>3</v>
      </c>
      <c r="Q548" s="26"/>
    </row>
    <row r="549" spans="1:17" x14ac:dyDescent="0.25">
      <c r="A549" s="16" t="s">
        <v>515</v>
      </c>
      <c r="B549" s="16" t="s">
        <v>515</v>
      </c>
      <c r="C549" s="30" t="s">
        <v>1</v>
      </c>
      <c r="D549" s="30" t="s">
        <v>2</v>
      </c>
      <c r="E549" s="30" t="s">
        <v>118</v>
      </c>
      <c r="F549" s="25">
        <v>600</v>
      </c>
      <c r="G549" s="16" t="s">
        <v>3</v>
      </c>
      <c r="H549" s="16" t="s">
        <v>4</v>
      </c>
      <c r="I549" s="16" t="s">
        <v>5</v>
      </c>
      <c r="J549" t="s">
        <v>6</v>
      </c>
      <c r="K549" s="16" t="s">
        <v>6</v>
      </c>
      <c r="L549" s="16" t="str">
        <f>mappings[field]&amp;mappings[institution]&amp;mappings[element/field]&amp;mappings[subelement/field(s)]&amp;mappings[constraints]</f>
        <v>subject_chronologicalGEN600yi2=0 OR (i2=7 AND $2=lcsh)</v>
      </c>
      <c r="M549" s="16">
        <f>IF(ISNUMBER(MATCH(mappings[mapping_id],issuesmap[mappingID],0)),COUNTIF(issuesmap[mappingID],mappings[mapping_id]),0)</f>
        <v>0</v>
      </c>
      <c r="N549" s="16">
        <f>IF(ISNUMBER(MATCH(mappings[field],issuesfield[field],0)),COUNTIF(issuesfield[field],mappings[field]),0)</f>
        <v>1</v>
      </c>
      <c r="O549" s="26" t="str">
        <f>IF(ISNUMBER(MATCH(mappings[field],fields[argot_field],0)),"y","n")</f>
        <v>y</v>
      </c>
      <c r="P549" s="26" t="s">
        <v>3</v>
      </c>
      <c r="Q549" s="26" t="s">
        <v>6</v>
      </c>
    </row>
    <row r="550" spans="1:17" x14ac:dyDescent="0.25">
      <c r="A550" s="16" t="s">
        <v>515</v>
      </c>
      <c r="B550" s="16" t="s">
        <v>515</v>
      </c>
      <c r="C550" s="30" t="s">
        <v>1</v>
      </c>
      <c r="D550" s="30" t="s">
        <v>2</v>
      </c>
      <c r="E550" s="30" t="s">
        <v>118</v>
      </c>
      <c r="F550" s="25">
        <v>610</v>
      </c>
      <c r="G550" s="16" t="s">
        <v>3</v>
      </c>
      <c r="H550" s="16" t="s">
        <v>4</v>
      </c>
      <c r="I550" s="16" t="s">
        <v>5</v>
      </c>
      <c r="J550" t="s">
        <v>6</v>
      </c>
      <c r="K550" s="16" t="s">
        <v>6</v>
      </c>
      <c r="L550" s="16" t="str">
        <f>mappings[field]&amp;mappings[institution]&amp;mappings[element/field]&amp;mappings[subelement/field(s)]&amp;mappings[constraints]</f>
        <v>subject_chronologicalGEN610yi2=0 OR (i2=7 AND $2=lcsh)</v>
      </c>
      <c r="M550" s="16">
        <f>IF(ISNUMBER(MATCH(mappings[mapping_id],issuesmap[mappingID],0)),COUNTIF(issuesmap[mappingID],mappings[mapping_id]),0)</f>
        <v>0</v>
      </c>
      <c r="N550" s="16">
        <f>IF(ISNUMBER(MATCH(mappings[field],issuesfield[field],0)),COUNTIF(issuesfield[field],mappings[field]),0)</f>
        <v>1</v>
      </c>
      <c r="O550" s="26" t="str">
        <f>IF(ISNUMBER(MATCH(mappings[field],fields[argot_field],0)),"y","n")</f>
        <v>y</v>
      </c>
      <c r="P550" s="26" t="s">
        <v>3</v>
      </c>
      <c r="Q550" s="26" t="s">
        <v>6</v>
      </c>
    </row>
    <row r="551" spans="1:17" x14ac:dyDescent="0.25">
      <c r="A551" s="16" t="s">
        <v>515</v>
      </c>
      <c r="B551" s="16" t="s">
        <v>515</v>
      </c>
      <c r="C551" s="30" t="s">
        <v>1</v>
      </c>
      <c r="D551" s="30" t="s">
        <v>2</v>
      </c>
      <c r="E551" s="30" t="s">
        <v>118</v>
      </c>
      <c r="F551" s="25">
        <v>611</v>
      </c>
      <c r="G551" s="16" t="s">
        <v>3</v>
      </c>
      <c r="H551" s="16" t="s">
        <v>4</v>
      </c>
      <c r="I551" s="30" t="s">
        <v>5</v>
      </c>
      <c r="J551" t="s">
        <v>6</v>
      </c>
      <c r="K551" s="16" t="s">
        <v>6</v>
      </c>
      <c r="L551" s="16" t="str">
        <f>mappings[field]&amp;mappings[institution]&amp;mappings[element/field]&amp;mappings[subelement/field(s)]&amp;mappings[constraints]</f>
        <v>subject_chronologicalGEN611yi2=0 OR (i2=7 AND $2=lcsh)</v>
      </c>
      <c r="M551" s="16">
        <f>IF(ISNUMBER(MATCH(mappings[mapping_id],issuesmap[mappingID],0)),COUNTIF(issuesmap[mappingID],mappings[mapping_id]),0)</f>
        <v>0</v>
      </c>
      <c r="N551" s="16">
        <f>IF(ISNUMBER(MATCH(mappings[field],issuesfield[field],0)),COUNTIF(issuesfield[field],mappings[field]),0)</f>
        <v>1</v>
      </c>
      <c r="O551" s="26" t="str">
        <f>IF(ISNUMBER(MATCH(mappings[field],fields[argot_field],0)),"y","n")</f>
        <v>y</v>
      </c>
      <c r="P551" s="26" t="s">
        <v>3</v>
      </c>
      <c r="Q551" s="26" t="s">
        <v>6</v>
      </c>
    </row>
    <row r="552" spans="1:17" x14ac:dyDescent="0.25">
      <c r="A552" s="16" t="s">
        <v>515</v>
      </c>
      <c r="B552" s="16" t="s">
        <v>515</v>
      </c>
      <c r="C552" s="30" t="s">
        <v>1</v>
      </c>
      <c r="D552" s="30" t="s">
        <v>2</v>
      </c>
      <c r="E552" s="30" t="s">
        <v>118</v>
      </c>
      <c r="F552" s="25">
        <v>630</v>
      </c>
      <c r="G552" s="16" t="s">
        <v>3</v>
      </c>
      <c r="H552" s="16" t="s">
        <v>4</v>
      </c>
      <c r="I552" s="16" t="s">
        <v>5</v>
      </c>
      <c r="J552" s="16" t="s">
        <v>6</v>
      </c>
      <c r="K552" s="16" t="s">
        <v>6</v>
      </c>
      <c r="L552" s="16" t="str">
        <f>mappings[field]&amp;mappings[institution]&amp;mappings[element/field]&amp;mappings[subelement/field(s)]&amp;mappings[constraints]</f>
        <v>subject_chronologicalGEN630yi2=0 OR (i2=7 AND $2=lcsh)</v>
      </c>
      <c r="M552" s="16">
        <f>IF(ISNUMBER(MATCH(mappings[mapping_id],issuesmap[mappingID],0)),COUNTIF(issuesmap[mappingID],mappings[mapping_id]),0)</f>
        <v>0</v>
      </c>
      <c r="N552" s="16">
        <f>IF(ISNUMBER(MATCH(mappings[field],issuesfield[field],0)),COUNTIF(issuesfield[field],mappings[field]),0)</f>
        <v>1</v>
      </c>
      <c r="O552" s="26" t="str">
        <f>IF(ISNUMBER(MATCH(mappings[field],fields[argot_field],0)),"y","n")</f>
        <v>y</v>
      </c>
      <c r="P552" s="26" t="s">
        <v>3</v>
      </c>
      <c r="Q552" s="26" t="s">
        <v>6</v>
      </c>
    </row>
    <row r="553" spans="1:17" x14ac:dyDescent="0.25">
      <c r="A553" s="16" t="s">
        <v>515</v>
      </c>
      <c r="B553" s="16" t="s">
        <v>515</v>
      </c>
      <c r="C553" s="30" t="s">
        <v>1</v>
      </c>
      <c r="D553" s="30" t="s">
        <v>3</v>
      </c>
      <c r="E553" s="30" t="s">
        <v>118</v>
      </c>
      <c r="F553" s="25">
        <v>648</v>
      </c>
      <c r="G553" s="16" t="s">
        <v>7</v>
      </c>
      <c r="H553" s="16" t="s">
        <v>8</v>
      </c>
      <c r="I553" s="16" t="s">
        <v>5</v>
      </c>
      <c r="J553" t="s">
        <v>6</v>
      </c>
      <c r="K553" s="16" t="s">
        <v>9</v>
      </c>
      <c r="L553" s="16" t="str">
        <f>mappings[field]&amp;mappings[institution]&amp;mappings[element/field]&amp;mappings[subelement/field(s)]&amp;mappings[constraints]</f>
        <v>subject_chronologicalGEN648ai2=0 OR (i2=7 AND $2=~/lcsh|fast/)</v>
      </c>
      <c r="M553" s="16">
        <f>IF(ISNUMBER(MATCH(mappings[mapping_id],issuesmap[mappingID],0)),COUNTIF(issuesmap[mappingID],mappings[mapping_id]),0)</f>
        <v>0</v>
      </c>
      <c r="N553" s="16">
        <f>IF(ISNUMBER(MATCH(mappings[field],issuesfield[field],0)),COUNTIF(issuesfield[field],mappings[field]),0)</f>
        <v>1</v>
      </c>
      <c r="O553" s="26" t="str">
        <f>IF(ISNUMBER(MATCH(mappings[field],fields[argot_field],0)),"y","n")</f>
        <v>y</v>
      </c>
      <c r="P553" s="26" t="s">
        <v>3</v>
      </c>
      <c r="Q553" s="26" t="s">
        <v>6</v>
      </c>
    </row>
    <row r="554" spans="1:17" x14ac:dyDescent="0.25">
      <c r="A554" s="16" t="s">
        <v>515</v>
      </c>
      <c r="B554" s="16" t="s">
        <v>515</v>
      </c>
      <c r="C554" s="30" t="s">
        <v>1</v>
      </c>
      <c r="D554" s="30" t="s">
        <v>2</v>
      </c>
      <c r="E554" s="30" t="s">
        <v>118</v>
      </c>
      <c r="F554" s="25">
        <v>650</v>
      </c>
      <c r="G554" s="16" t="s">
        <v>3</v>
      </c>
      <c r="H554" s="16" t="s">
        <v>4</v>
      </c>
      <c r="I554" s="30" t="s">
        <v>5</v>
      </c>
      <c r="J554" s="16" t="s">
        <v>6</v>
      </c>
      <c r="K554" s="16" t="s">
        <v>6</v>
      </c>
      <c r="L554" s="16" t="str">
        <f>mappings[field]&amp;mappings[institution]&amp;mappings[element/field]&amp;mappings[subelement/field(s)]&amp;mappings[constraints]</f>
        <v>subject_chronologicalGEN650yi2=0 OR (i2=7 AND $2=lcsh)</v>
      </c>
      <c r="M554" s="16">
        <f>IF(ISNUMBER(MATCH(mappings[mapping_id],issuesmap[mappingID],0)),COUNTIF(issuesmap[mappingID],mappings[mapping_id]),0)</f>
        <v>0</v>
      </c>
      <c r="N554" s="16">
        <f>IF(ISNUMBER(MATCH(mappings[field],issuesfield[field],0)),COUNTIF(issuesfield[field],mappings[field]),0)</f>
        <v>1</v>
      </c>
      <c r="O554" s="26" t="str">
        <f>IF(ISNUMBER(MATCH(mappings[field],fields[argot_field],0)),"y","n")</f>
        <v>y</v>
      </c>
      <c r="P554" s="26" t="s">
        <v>3</v>
      </c>
      <c r="Q554" s="26" t="s">
        <v>6</v>
      </c>
    </row>
    <row r="555" spans="1:17" x14ac:dyDescent="0.25">
      <c r="A555" s="16" t="s">
        <v>515</v>
      </c>
      <c r="B555" s="16" t="s">
        <v>515</v>
      </c>
      <c r="C555" s="30" t="s">
        <v>1</v>
      </c>
      <c r="D555" s="30" t="s">
        <v>2</v>
      </c>
      <c r="E555" s="30" t="s">
        <v>118</v>
      </c>
      <c r="F555" s="25">
        <v>651</v>
      </c>
      <c r="G555" s="16" t="s">
        <v>3</v>
      </c>
      <c r="H555" s="16" t="s">
        <v>4</v>
      </c>
      <c r="I555" s="16" t="s">
        <v>5</v>
      </c>
      <c r="J555" t="s">
        <v>6</v>
      </c>
      <c r="K555" s="16" t="s">
        <v>6</v>
      </c>
      <c r="L555" s="16" t="str">
        <f>mappings[field]&amp;mappings[institution]&amp;mappings[element/field]&amp;mappings[subelement/field(s)]&amp;mappings[constraints]</f>
        <v>subject_chronologicalGEN651yi2=0 OR (i2=7 AND $2=lcsh)</v>
      </c>
      <c r="M555" s="16">
        <f>IF(ISNUMBER(MATCH(mappings[mapping_id],issuesmap[mappingID],0)),COUNTIF(issuesmap[mappingID],mappings[mapping_id]),0)</f>
        <v>0</v>
      </c>
      <c r="N555" s="16">
        <f>IF(ISNUMBER(MATCH(mappings[field],issuesfield[field],0)),COUNTIF(issuesfield[field],mappings[field]),0)</f>
        <v>1</v>
      </c>
      <c r="O555" s="26" t="str">
        <f>IF(ISNUMBER(MATCH(mappings[field],fields[argot_field],0)),"y","n")</f>
        <v>y</v>
      </c>
      <c r="P555" s="26" t="s">
        <v>3</v>
      </c>
      <c r="Q555" s="26" t="s">
        <v>6</v>
      </c>
    </row>
    <row r="556" spans="1:17" x14ac:dyDescent="0.25">
      <c r="A556" s="16" t="s">
        <v>515</v>
      </c>
      <c r="B556" s="16" t="s">
        <v>515</v>
      </c>
      <c r="C556" s="30" t="s">
        <v>1</v>
      </c>
      <c r="D556" s="30" t="s">
        <v>2</v>
      </c>
      <c r="E556" s="30" t="s">
        <v>118</v>
      </c>
      <c r="F556" s="25">
        <v>655</v>
      </c>
      <c r="G556" s="16" t="s">
        <v>3</v>
      </c>
      <c r="H556" s="16" t="s">
        <v>4</v>
      </c>
      <c r="I556" s="16" t="s">
        <v>5</v>
      </c>
      <c r="J556" s="16" t="s">
        <v>6</v>
      </c>
      <c r="K556" s="16" t="s">
        <v>6</v>
      </c>
      <c r="L556" s="16" t="str">
        <f>mappings[field]&amp;mappings[institution]&amp;mappings[element/field]&amp;mappings[subelement/field(s)]&amp;mappings[constraints]</f>
        <v>subject_chronologicalGEN655yi2=0 OR (i2=7 AND $2=lcsh)</v>
      </c>
      <c r="M556" s="16">
        <f>IF(ISNUMBER(MATCH(mappings[mapping_id],issuesmap[mappingID],0)),COUNTIF(issuesmap[mappingID],mappings[mapping_id]),0)</f>
        <v>0</v>
      </c>
      <c r="N556" s="16">
        <f>IF(ISNUMBER(MATCH(mappings[field],issuesfield[field],0)),COUNTIF(issuesfield[field],mappings[field]),0)</f>
        <v>1</v>
      </c>
      <c r="O556" s="26" t="str">
        <f>IF(ISNUMBER(MATCH(mappings[field],fields[argot_field],0)),"y","n")</f>
        <v>y</v>
      </c>
      <c r="P556" s="26" t="s">
        <v>3</v>
      </c>
      <c r="Q556" s="26" t="s">
        <v>6</v>
      </c>
    </row>
    <row r="557" spans="1:17" x14ac:dyDescent="0.25">
      <c r="A557" s="16" t="s">
        <v>514</v>
      </c>
      <c r="B557" s="16" t="s">
        <v>514</v>
      </c>
      <c r="C557" s="30" t="s">
        <v>1</v>
      </c>
      <c r="D557" s="30" t="s">
        <v>2</v>
      </c>
      <c r="E557" s="30" t="s">
        <v>118</v>
      </c>
      <c r="F557" s="25">
        <v>6</v>
      </c>
      <c r="G557" s="16">
        <v>16</v>
      </c>
      <c r="H557" s="16" t="s">
        <v>11</v>
      </c>
      <c r="I557" s="16" t="s">
        <v>5</v>
      </c>
      <c r="J557" s="16" t="s">
        <v>14</v>
      </c>
      <c r="K557" s="16" t="s">
        <v>6</v>
      </c>
      <c r="L557" s="16" t="str">
        <f>mappings[field]&amp;mappings[institution]&amp;mappings[element/field]&amp;mappings[subelement/field(s)]&amp;mappings[constraints]</f>
        <v>subject_genreGEN616LDR/06 = a AND LDR/07 =~ [acdm] AND 006/00 =~ [at]</v>
      </c>
      <c r="M557" s="16">
        <f>IF(ISNUMBER(MATCH(mappings[mapping_id],issuesmap[mappingID],0)),COUNTIF(issuesmap[mappingID],mappings[mapping_id]),0)</f>
        <v>0</v>
      </c>
      <c r="N557" s="16">
        <f>IF(ISNUMBER(MATCH(mappings[field],issuesfield[field],0)),COUNTIF(issuesfield[field],mappings[field]),0)</f>
        <v>3</v>
      </c>
      <c r="O557" s="26" t="str">
        <f>IF(ISNUMBER(MATCH(mappings[field],fields[argot_field],0)),"y","n")</f>
        <v>y</v>
      </c>
      <c r="P557" s="26" t="s">
        <v>3</v>
      </c>
      <c r="Q557" s="26" t="s">
        <v>6</v>
      </c>
    </row>
    <row r="558" spans="1:17" x14ac:dyDescent="0.25">
      <c r="A558" s="16" t="s">
        <v>514</v>
      </c>
      <c r="B558" s="16" t="s">
        <v>514</v>
      </c>
      <c r="C558" s="30" t="s">
        <v>1</v>
      </c>
      <c r="D558" s="30" t="s">
        <v>2</v>
      </c>
      <c r="E558" s="30" t="s">
        <v>118</v>
      </c>
      <c r="F558" s="25">
        <v>6</v>
      </c>
      <c r="G558" s="16">
        <v>17</v>
      </c>
      <c r="H558" s="16" t="s">
        <v>11</v>
      </c>
      <c r="I558" s="16" t="s">
        <v>5</v>
      </c>
      <c r="J558" t="s">
        <v>12</v>
      </c>
      <c r="K558" s="16" t="s">
        <v>13</v>
      </c>
      <c r="L558" s="16" t="str">
        <f>mappings[field]&amp;mappings[institution]&amp;mappings[element/field]&amp;mappings[subelement/field(s)]&amp;mappings[constraints]</f>
        <v>subject_genreGEN617LDR/06 = a AND LDR/07 =~ [acdm] AND 006/00 =~ [at]</v>
      </c>
      <c r="M558" s="16">
        <f>IF(ISNUMBER(MATCH(mappings[mapping_id],issuesmap[mappingID],0)),COUNTIF(issuesmap[mappingID],mappings[mapping_id]),0)</f>
        <v>0</v>
      </c>
      <c r="N558" s="16">
        <f>IF(ISNUMBER(MATCH(mappings[field],issuesfield[field],0)),COUNTIF(issuesfield[field],mappings[field]),0)</f>
        <v>3</v>
      </c>
      <c r="O558" s="26" t="str">
        <f>IF(ISNUMBER(MATCH(mappings[field],fields[argot_field],0)),"y","n")</f>
        <v>y</v>
      </c>
      <c r="P558" s="26" t="s">
        <v>3</v>
      </c>
      <c r="Q558" s="26" t="s">
        <v>6</v>
      </c>
    </row>
    <row r="559" spans="1:17" x14ac:dyDescent="0.25">
      <c r="A559" s="16" t="s">
        <v>514</v>
      </c>
      <c r="B559" s="16" t="s">
        <v>514</v>
      </c>
      <c r="C559" s="30" t="s">
        <v>1</v>
      </c>
      <c r="D559" s="30" t="s">
        <v>2</v>
      </c>
      <c r="E559" s="30" t="s">
        <v>118</v>
      </c>
      <c r="F559" s="25">
        <v>8</v>
      </c>
      <c r="G559" s="16">
        <v>33</v>
      </c>
      <c r="H559" s="16" t="s">
        <v>15</v>
      </c>
      <c r="I559" s="16" t="s">
        <v>5</v>
      </c>
      <c r="J559" s="16" t="s">
        <v>14</v>
      </c>
      <c r="K559" s="16" t="s">
        <v>6</v>
      </c>
      <c r="L559" s="16" t="str">
        <f>mappings[field]&amp;mappings[institution]&amp;mappings[element/field]&amp;mappings[subelement/field(s)]&amp;mappings[constraints]</f>
        <v>subject_genreGEN833LDR/06 = a AND LDR/07 =~ [acdm]</v>
      </c>
      <c r="M559" s="16">
        <f>IF(ISNUMBER(MATCH(mappings[mapping_id],issuesmap[mappingID],0)),COUNTIF(issuesmap[mappingID],mappings[mapping_id]),0)</f>
        <v>0</v>
      </c>
      <c r="N559" s="16">
        <f>IF(ISNUMBER(MATCH(mappings[field],issuesfield[field],0)),COUNTIF(issuesfield[field],mappings[field]),0)</f>
        <v>3</v>
      </c>
      <c r="O559" s="26" t="str">
        <f>IF(ISNUMBER(MATCH(mappings[field],fields[argot_field],0)),"y","n")</f>
        <v>y</v>
      </c>
      <c r="P559" s="26" t="s">
        <v>3</v>
      </c>
      <c r="Q559" s="26" t="s">
        <v>6</v>
      </c>
    </row>
    <row r="560" spans="1:17" x14ac:dyDescent="0.25">
      <c r="A560" s="16" t="s">
        <v>514</v>
      </c>
      <c r="B560" s="16" t="s">
        <v>514</v>
      </c>
      <c r="C560" s="30" t="s">
        <v>1</v>
      </c>
      <c r="D560" s="30" t="s">
        <v>2</v>
      </c>
      <c r="E560" s="30" t="s">
        <v>118</v>
      </c>
      <c r="F560" s="25">
        <v>8</v>
      </c>
      <c r="G560" s="16">
        <v>34</v>
      </c>
      <c r="H560" s="16" t="s">
        <v>15</v>
      </c>
      <c r="I560" s="30" t="s">
        <v>5</v>
      </c>
      <c r="J560" s="16" t="s">
        <v>12</v>
      </c>
      <c r="K560" s="16" t="s">
        <v>13</v>
      </c>
      <c r="L560" s="16" t="str">
        <f>mappings[field]&amp;mappings[institution]&amp;mappings[element/field]&amp;mappings[subelement/field(s)]&amp;mappings[constraints]</f>
        <v>subject_genreGEN834LDR/06 = a AND LDR/07 =~ [acdm]</v>
      </c>
      <c r="M560" s="16">
        <f>IF(ISNUMBER(MATCH(mappings[mapping_id],issuesmap[mappingID],0)),COUNTIF(issuesmap[mappingID],mappings[mapping_id]),0)</f>
        <v>0</v>
      </c>
      <c r="N560" s="16">
        <f>IF(ISNUMBER(MATCH(mappings[field],issuesfield[field],0)),COUNTIF(issuesfield[field],mappings[field]),0)</f>
        <v>3</v>
      </c>
      <c r="O560" s="26" t="str">
        <f>IF(ISNUMBER(MATCH(mappings[field],fields[argot_field],0)),"y","n")</f>
        <v>y</v>
      </c>
      <c r="P560" s="26" t="s">
        <v>3</v>
      </c>
      <c r="Q560" s="26" t="s">
        <v>6</v>
      </c>
    </row>
    <row r="561" spans="1:17" x14ac:dyDescent="0.25">
      <c r="A561" s="16" t="s">
        <v>514</v>
      </c>
      <c r="B561" s="16" t="s">
        <v>514</v>
      </c>
      <c r="C561" s="30" t="s">
        <v>1</v>
      </c>
      <c r="D561" s="30" t="s">
        <v>3</v>
      </c>
      <c r="E561" s="30" t="s">
        <v>118</v>
      </c>
      <c r="F561" s="25">
        <v>382</v>
      </c>
      <c r="G561" s="16" t="s">
        <v>1423</v>
      </c>
      <c r="H561" s="16" t="s">
        <v>1423</v>
      </c>
      <c r="I561" s="16" t="s">
        <v>1423</v>
      </c>
      <c r="J561" s="16" t="s">
        <v>1423</v>
      </c>
      <c r="K561" s="16" t="s">
        <v>1423</v>
      </c>
      <c r="L561" s="26" t="str">
        <f>mappings[field]&amp;mappings[institution]&amp;mappings[element/field]&amp;mappings[subelement/field(s)]&amp;mappings[constraints]</f>
        <v>subject_genreGEN382todotodo</v>
      </c>
      <c r="M561" s="26">
        <f>IF(ISNUMBER(MATCH(mappings[mapping_id],issuesmap[mappingID],0)),COUNTIF(issuesmap[mappingID],mappings[mapping_id]),0)</f>
        <v>0</v>
      </c>
      <c r="N561" s="26">
        <f>IF(ISNUMBER(MATCH(mappings[field],issuesfield[field],0)),COUNTIF(issuesfield[field],mappings[field]),0)</f>
        <v>3</v>
      </c>
      <c r="O561" s="26" t="str">
        <f>IF(ISNUMBER(MATCH(mappings[field],fields[argot_field],0)),"y","n")</f>
        <v>y</v>
      </c>
      <c r="P561" s="26"/>
      <c r="Q561" s="26"/>
    </row>
    <row r="562" spans="1:17" x14ac:dyDescent="0.25">
      <c r="A562" s="16" t="s">
        <v>514</v>
      </c>
      <c r="B562" s="16" t="s">
        <v>514</v>
      </c>
      <c r="C562" s="30" t="s">
        <v>1</v>
      </c>
      <c r="D562" s="30" t="s">
        <v>3</v>
      </c>
      <c r="E562" s="30" t="s">
        <v>118</v>
      </c>
      <c r="F562" s="25">
        <v>384</v>
      </c>
      <c r="G562" s="16" t="s">
        <v>1423</v>
      </c>
      <c r="H562" s="16" t="s">
        <v>1423</v>
      </c>
      <c r="I562" s="16" t="s">
        <v>1423</v>
      </c>
      <c r="J562" s="16" t="s">
        <v>1423</v>
      </c>
      <c r="K562" s="16" t="s">
        <v>1423</v>
      </c>
      <c r="L562" s="26" t="s">
        <v>1425</v>
      </c>
      <c r="M562" s="26">
        <v>0</v>
      </c>
      <c r="N562" s="26">
        <v>3</v>
      </c>
      <c r="O562" s="26" t="s">
        <v>3</v>
      </c>
      <c r="P562" s="8"/>
      <c r="Q562" s="8"/>
    </row>
    <row r="563" spans="1:17" x14ac:dyDescent="0.25">
      <c r="A563" s="16" t="s">
        <v>514</v>
      </c>
      <c r="B563" s="16" t="s">
        <v>514</v>
      </c>
      <c r="C563" s="30" t="s">
        <v>1</v>
      </c>
      <c r="D563" s="30" t="s">
        <v>2</v>
      </c>
      <c r="E563" s="30" t="s">
        <v>118</v>
      </c>
      <c r="F563" s="25">
        <v>567</v>
      </c>
      <c r="G563" s="16" t="s">
        <v>143</v>
      </c>
      <c r="H563" s="16" t="s">
        <v>568</v>
      </c>
      <c r="I563" s="30" t="s">
        <v>5</v>
      </c>
      <c r="J563" s="16" t="s">
        <v>40</v>
      </c>
      <c r="K563" s="16" t="s">
        <v>40</v>
      </c>
      <c r="L563" s="26" t="str">
        <f>mappings[field]&amp;mappings[institution]&amp;mappings[element/field]&amp;mappings[subelement/field(s)]&amp;mappings[constraints]</f>
        <v>subject_genreGEN567bnone</v>
      </c>
      <c r="M563" s="26">
        <f>IF(ISNUMBER(MATCH(mappings[mapping_id],issuesmap[mappingID],0)),COUNTIF(issuesmap[mappingID],mappings[mapping_id]),0)</f>
        <v>0</v>
      </c>
      <c r="N563" s="26">
        <f>IF(ISNUMBER(MATCH(mappings[field],issuesfield[field],0)),COUNTIF(issuesfield[field],mappings[field]),0)</f>
        <v>3</v>
      </c>
      <c r="O563" s="26" t="str">
        <f>IF(ISNUMBER(MATCH(mappings[field],fields[argot_field],0)),"y","n")</f>
        <v>y</v>
      </c>
      <c r="P563" s="26" t="s">
        <v>2</v>
      </c>
      <c r="Q563" s="26" t="s">
        <v>2</v>
      </c>
    </row>
    <row r="564" spans="1:17" x14ac:dyDescent="0.25">
      <c r="A564" s="16" t="s">
        <v>514</v>
      </c>
      <c r="B564" s="16" t="s">
        <v>514</v>
      </c>
      <c r="C564" s="30" t="s">
        <v>1</v>
      </c>
      <c r="D564" s="30" t="s">
        <v>2</v>
      </c>
      <c r="E564" s="30" t="s">
        <v>118</v>
      </c>
      <c r="F564" s="25">
        <v>600</v>
      </c>
      <c r="G564" s="16" t="s">
        <v>16</v>
      </c>
      <c r="H564" s="16" t="s">
        <v>4</v>
      </c>
      <c r="I564" s="16" t="s">
        <v>5</v>
      </c>
      <c r="J564" t="s">
        <v>6</v>
      </c>
      <c r="K564" s="16" t="s">
        <v>6</v>
      </c>
      <c r="L564" s="16" t="str">
        <f>mappings[field]&amp;mappings[institution]&amp;mappings[element/field]&amp;mappings[subelement/field(s)]&amp;mappings[constraints]</f>
        <v>subject_genreGEN600vi2=0 OR (i2=7 AND $2=lcsh)</v>
      </c>
      <c r="M564" s="16">
        <f>IF(ISNUMBER(MATCH(mappings[mapping_id],issuesmap[mappingID],0)),COUNTIF(issuesmap[mappingID],mappings[mapping_id]),0)</f>
        <v>0</v>
      </c>
      <c r="N564" s="16">
        <f>IF(ISNUMBER(MATCH(mappings[field],issuesfield[field],0)),COUNTIF(issuesfield[field],mappings[field]),0)</f>
        <v>3</v>
      </c>
      <c r="O564" s="26" t="str">
        <f>IF(ISNUMBER(MATCH(mappings[field],fields[argot_field],0)),"y","n")</f>
        <v>y</v>
      </c>
      <c r="P564" s="26" t="s">
        <v>3</v>
      </c>
      <c r="Q564" s="26" t="s">
        <v>6</v>
      </c>
    </row>
    <row r="565" spans="1:17" x14ac:dyDescent="0.25">
      <c r="A565" s="16" t="s">
        <v>514</v>
      </c>
      <c r="B565" s="16" t="s">
        <v>514</v>
      </c>
      <c r="C565" s="30" t="s">
        <v>1</v>
      </c>
      <c r="D565" s="30" t="s">
        <v>2</v>
      </c>
      <c r="E565" s="30" t="s">
        <v>118</v>
      </c>
      <c r="F565" s="25">
        <v>610</v>
      </c>
      <c r="G565" s="16" t="s">
        <v>16</v>
      </c>
      <c r="H565" s="16" t="s">
        <v>4</v>
      </c>
      <c r="I565" s="16" t="s">
        <v>5</v>
      </c>
      <c r="J565" s="16" t="s">
        <v>6</v>
      </c>
      <c r="K565" s="16" t="s">
        <v>6</v>
      </c>
      <c r="L565" s="16" t="str">
        <f>mappings[field]&amp;mappings[institution]&amp;mappings[element/field]&amp;mappings[subelement/field(s)]&amp;mappings[constraints]</f>
        <v>subject_genreGEN610vi2=0 OR (i2=7 AND $2=lcsh)</v>
      </c>
      <c r="M565" s="16">
        <f>IF(ISNUMBER(MATCH(mappings[mapping_id],issuesmap[mappingID],0)),COUNTIF(issuesmap[mappingID],mappings[mapping_id]),0)</f>
        <v>0</v>
      </c>
      <c r="N565" s="16">
        <f>IF(ISNUMBER(MATCH(mappings[field],issuesfield[field],0)),COUNTIF(issuesfield[field],mappings[field]),0)</f>
        <v>3</v>
      </c>
      <c r="O565" s="26" t="str">
        <f>IF(ISNUMBER(MATCH(mappings[field],fields[argot_field],0)),"y","n")</f>
        <v>y</v>
      </c>
      <c r="P565" s="26" t="s">
        <v>3</v>
      </c>
      <c r="Q565" s="26" t="s">
        <v>6</v>
      </c>
    </row>
    <row r="566" spans="1:17" x14ac:dyDescent="0.25">
      <c r="A566" s="16" t="s">
        <v>514</v>
      </c>
      <c r="B566" s="16" t="s">
        <v>514</v>
      </c>
      <c r="C566" s="16" t="s">
        <v>1</v>
      </c>
      <c r="D566" s="16" t="s">
        <v>2</v>
      </c>
      <c r="E566" s="16" t="s">
        <v>118</v>
      </c>
      <c r="F566" s="25">
        <v>611</v>
      </c>
      <c r="G566" s="16" t="s">
        <v>16</v>
      </c>
      <c r="H566" s="16" t="s">
        <v>4</v>
      </c>
      <c r="I566" s="16" t="s">
        <v>5</v>
      </c>
      <c r="J566" s="16" t="s">
        <v>6</v>
      </c>
      <c r="K566" s="16" t="s">
        <v>6</v>
      </c>
      <c r="L566" s="16" t="str">
        <f>mappings[field]&amp;mappings[institution]&amp;mappings[element/field]&amp;mappings[subelement/field(s)]&amp;mappings[constraints]</f>
        <v>subject_genreGEN611vi2=0 OR (i2=7 AND $2=lcsh)</v>
      </c>
      <c r="M566" s="16">
        <f>IF(ISNUMBER(MATCH(mappings[mapping_id],issuesmap[mappingID],0)),COUNTIF(issuesmap[mappingID],mappings[mapping_id]),0)</f>
        <v>0</v>
      </c>
      <c r="N566" s="16">
        <f>IF(ISNUMBER(MATCH(mappings[field],issuesfield[field],0)),COUNTIF(issuesfield[field],mappings[field]),0)</f>
        <v>3</v>
      </c>
      <c r="O566" s="26" t="str">
        <f>IF(ISNUMBER(MATCH(mappings[field],fields[argot_field],0)),"y","n")</f>
        <v>y</v>
      </c>
      <c r="P566" s="26" t="s">
        <v>3</v>
      </c>
      <c r="Q566" s="26" t="s">
        <v>6</v>
      </c>
    </row>
    <row r="567" spans="1:17" x14ac:dyDescent="0.25">
      <c r="A567" s="16" t="s">
        <v>514</v>
      </c>
      <c r="B567" s="16" t="s">
        <v>514</v>
      </c>
      <c r="C567" s="16" t="s">
        <v>1</v>
      </c>
      <c r="D567" s="16" t="s">
        <v>2</v>
      </c>
      <c r="E567" s="16" t="s">
        <v>118</v>
      </c>
      <c r="F567" s="25">
        <v>630</v>
      </c>
      <c r="G567" s="16" t="s">
        <v>16</v>
      </c>
      <c r="H567" s="16" t="s">
        <v>4</v>
      </c>
      <c r="I567" s="16" t="s">
        <v>5</v>
      </c>
      <c r="J567" s="16" t="s">
        <v>6</v>
      </c>
      <c r="K567" s="16" t="s">
        <v>6</v>
      </c>
      <c r="L567" s="16" t="str">
        <f>mappings[field]&amp;mappings[institution]&amp;mappings[element/field]&amp;mappings[subelement/field(s)]&amp;mappings[constraints]</f>
        <v>subject_genreGEN630vi2=0 OR (i2=7 AND $2=lcsh)</v>
      </c>
      <c r="M567" s="16">
        <f>IF(ISNUMBER(MATCH(mappings[mapping_id],issuesmap[mappingID],0)),COUNTIF(issuesmap[mappingID],mappings[mapping_id]),0)</f>
        <v>0</v>
      </c>
      <c r="N567" s="16">
        <f>IF(ISNUMBER(MATCH(mappings[field],issuesfield[field],0)),COUNTIF(issuesfield[field],mappings[field]),0)</f>
        <v>3</v>
      </c>
      <c r="O567" s="26" t="str">
        <f>IF(ISNUMBER(MATCH(mappings[field],fields[argot_field],0)),"y","n")</f>
        <v>y</v>
      </c>
      <c r="P567" s="26" t="s">
        <v>3</v>
      </c>
      <c r="Q567" s="26" t="s">
        <v>6</v>
      </c>
    </row>
    <row r="568" spans="1:17" x14ac:dyDescent="0.25">
      <c r="A568" s="16" t="s">
        <v>514</v>
      </c>
      <c r="B568" s="16" t="s">
        <v>514</v>
      </c>
      <c r="C568" s="16" t="s">
        <v>1</v>
      </c>
      <c r="D568" s="16" t="s">
        <v>3</v>
      </c>
      <c r="E568" s="16" t="s">
        <v>118</v>
      </c>
      <c r="F568" s="25">
        <v>647</v>
      </c>
      <c r="G568" s="16" t="s">
        <v>16</v>
      </c>
      <c r="H568" s="16" t="s">
        <v>4</v>
      </c>
      <c r="I568" s="16" t="s">
        <v>5</v>
      </c>
      <c r="J568" s="16" t="s">
        <v>6</v>
      </c>
      <c r="K568" s="16" t="s">
        <v>17</v>
      </c>
      <c r="L568" s="16" t="str">
        <f>mappings[field]&amp;mappings[institution]&amp;mappings[element/field]&amp;mappings[subelement/field(s)]&amp;mappings[constraints]</f>
        <v>subject_genreGEN647vi2=0 OR (i2=7 AND $2=lcsh)</v>
      </c>
      <c r="M568" s="16">
        <f>IF(ISNUMBER(MATCH(mappings[mapping_id],issuesmap[mappingID],0)),COUNTIF(issuesmap[mappingID],mappings[mapping_id]),0)</f>
        <v>0</v>
      </c>
      <c r="N568" s="16">
        <f>IF(ISNUMBER(MATCH(mappings[field],issuesfield[field],0)),COUNTIF(issuesfield[field],mappings[field]),0)</f>
        <v>3</v>
      </c>
      <c r="O568" s="26" t="str">
        <f>IF(ISNUMBER(MATCH(mappings[field],fields[argot_field],0)),"y","n")</f>
        <v>y</v>
      </c>
      <c r="P568" s="26" t="s">
        <v>3</v>
      </c>
      <c r="Q568" s="26" t="s">
        <v>6</v>
      </c>
    </row>
    <row r="569" spans="1:17" x14ac:dyDescent="0.25">
      <c r="A569" s="16" t="s">
        <v>514</v>
      </c>
      <c r="B569" s="16" t="s">
        <v>514</v>
      </c>
      <c r="C569" s="16" t="s">
        <v>1</v>
      </c>
      <c r="D569" s="16" t="s">
        <v>3</v>
      </c>
      <c r="E569" s="16" t="s">
        <v>118</v>
      </c>
      <c r="F569" s="25">
        <v>648</v>
      </c>
      <c r="G569" s="16" t="s">
        <v>16</v>
      </c>
      <c r="H569" s="16" t="s">
        <v>4</v>
      </c>
      <c r="I569" s="16" t="s">
        <v>5</v>
      </c>
      <c r="J569" t="s">
        <v>6</v>
      </c>
      <c r="K569" s="16" t="s">
        <v>18</v>
      </c>
      <c r="L569" s="16" t="str">
        <f>mappings[field]&amp;mappings[institution]&amp;mappings[element/field]&amp;mappings[subelement/field(s)]&amp;mappings[constraints]</f>
        <v>subject_genreGEN648vi2=0 OR (i2=7 AND $2=lcsh)</v>
      </c>
      <c r="M569" s="16">
        <f>IF(ISNUMBER(MATCH(mappings[mapping_id],issuesmap[mappingID],0)),COUNTIF(issuesmap[mappingID],mappings[mapping_id]),0)</f>
        <v>0</v>
      </c>
      <c r="N569" s="16">
        <f>IF(ISNUMBER(MATCH(mappings[field],issuesfield[field],0)),COUNTIF(issuesfield[field],mappings[field]),0)</f>
        <v>3</v>
      </c>
      <c r="O569" s="26" t="str">
        <f>IF(ISNUMBER(MATCH(mappings[field],fields[argot_field],0)),"y","n")</f>
        <v>y</v>
      </c>
      <c r="P569" s="26" t="s">
        <v>3</v>
      </c>
      <c r="Q569" s="26" t="s">
        <v>6</v>
      </c>
    </row>
    <row r="570" spans="1:17" x14ac:dyDescent="0.25">
      <c r="A570" s="16" t="s">
        <v>514</v>
      </c>
      <c r="B570" s="16" t="s">
        <v>514</v>
      </c>
      <c r="C570" s="16" t="s">
        <v>1</v>
      </c>
      <c r="D570" s="16" t="s">
        <v>2</v>
      </c>
      <c r="E570" s="16" t="s">
        <v>118</v>
      </c>
      <c r="F570" s="25">
        <v>650</v>
      </c>
      <c r="G570" s="16" t="s">
        <v>16</v>
      </c>
      <c r="H570" s="16" t="s">
        <v>4</v>
      </c>
      <c r="I570" s="16" t="s">
        <v>5</v>
      </c>
      <c r="J570" s="16" t="s">
        <v>6</v>
      </c>
      <c r="K570" s="16" t="s">
        <v>6</v>
      </c>
      <c r="L570" s="16" t="str">
        <f>mappings[field]&amp;mappings[institution]&amp;mappings[element/field]&amp;mappings[subelement/field(s)]&amp;mappings[constraints]</f>
        <v>subject_genreGEN650vi2=0 OR (i2=7 AND $2=lcsh)</v>
      </c>
      <c r="M570" s="16">
        <f>IF(ISNUMBER(MATCH(mappings[mapping_id],issuesmap[mappingID],0)),COUNTIF(issuesmap[mappingID],mappings[mapping_id]),0)</f>
        <v>0</v>
      </c>
      <c r="N570" s="16">
        <f>IF(ISNUMBER(MATCH(mappings[field],issuesfield[field],0)),COUNTIF(issuesfield[field],mappings[field]),0)</f>
        <v>3</v>
      </c>
      <c r="O570" s="26" t="str">
        <f>IF(ISNUMBER(MATCH(mappings[field],fields[argot_field],0)),"y","n")</f>
        <v>y</v>
      </c>
      <c r="P570" s="26" t="s">
        <v>3</v>
      </c>
      <c r="Q570" s="26" t="s">
        <v>6</v>
      </c>
    </row>
    <row r="571" spans="1:17" x14ac:dyDescent="0.25">
      <c r="A571" s="16" t="s">
        <v>514</v>
      </c>
      <c r="B571" s="16" t="s">
        <v>514</v>
      </c>
      <c r="C571" s="16" t="s">
        <v>1</v>
      </c>
      <c r="D571" s="16" t="s">
        <v>2</v>
      </c>
      <c r="E571" s="16" t="s">
        <v>118</v>
      </c>
      <c r="F571" s="25">
        <v>651</v>
      </c>
      <c r="G571" s="16" t="s">
        <v>16</v>
      </c>
      <c r="H571" s="16" t="s">
        <v>4</v>
      </c>
      <c r="I571" s="16" t="s">
        <v>5</v>
      </c>
      <c r="J571" s="16" t="s">
        <v>6</v>
      </c>
      <c r="K571" s="16" t="s">
        <v>6</v>
      </c>
      <c r="L571" s="16" t="str">
        <f>mappings[field]&amp;mappings[institution]&amp;mappings[element/field]&amp;mappings[subelement/field(s)]&amp;mappings[constraints]</f>
        <v>subject_genreGEN651vi2=0 OR (i2=7 AND $2=lcsh)</v>
      </c>
      <c r="M571" s="16">
        <f>IF(ISNUMBER(MATCH(mappings[mapping_id],issuesmap[mappingID],0)),COUNTIF(issuesmap[mappingID],mappings[mapping_id]),0)</f>
        <v>0</v>
      </c>
      <c r="N571" s="16">
        <f>IF(ISNUMBER(MATCH(mappings[field],issuesfield[field],0)),COUNTIF(issuesfield[field],mappings[field]),0)</f>
        <v>3</v>
      </c>
      <c r="O571" s="26" t="str">
        <f>IF(ISNUMBER(MATCH(mappings[field],fields[argot_field],0)),"y","n")</f>
        <v>y</v>
      </c>
      <c r="P571" s="26" t="s">
        <v>3</v>
      </c>
      <c r="Q571" s="26" t="s">
        <v>6</v>
      </c>
    </row>
    <row r="572" spans="1:17" x14ac:dyDescent="0.25">
      <c r="A572" s="16" t="s">
        <v>514</v>
      </c>
      <c r="B572" s="16" t="s">
        <v>514</v>
      </c>
      <c r="C572" s="16" t="s">
        <v>1</v>
      </c>
      <c r="D572" s="16" t="s">
        <v>3</v>
      </c>
      <c r="E572" s="16" t="s">
        <v>118</v>
      </c>
      <c r="F572" s="25">
        <v>655</v>
      </c>
      <c r="G572" s="16" t="s">
        <v>19</v>
      </c>
      <c r="H572" s="16" t="s">
        <v>4</v>
      </c>
      <c r="I572" s="16" t="s">
        <v>20</v>
      </c>
      <c r="J572" s="16" t="s">
        <v>21</v>
      </c>
      <c r="K572" s="16" t="s">
        <v>22</v>
      </c>
      <c r="L572" s="16" t="str">
        <f>mappings[field]&amp;mappings[institution]&amp;mappings[element/field]&amp;mappings[subelement/field(s)]&amp;mappings[constraints]</f>
        <v>subject_genreGEN655axi2=0 OR (i2=7 AND $2=lcsh)</v>
      </c>
      <c r="M572" s="16">
        <f>IF(ISNUMBER(MATCH(mappings[mapping_id],issuesmap[mappingID],0)),COUNTIF(issuesmap[mappingID],mappings[mapping_id]),0)</f>
        <v>0</v>
      </c>
      <c r="N572" s="16">
        <f>IF(ISNUMBER(MATCH(mappings[field],issuesfield[field],0)),COUNTIF(issuesfield[field],mappings[field]),0)</f>
        <v>3</v>
      </c>
      <c r="O572" s="26" t="str">
        <f>IF(ISNUMBER(MATCH(mappings[field],fields[argot_field],0)),"y","n")</f>
        <v>y</v>
      </c>
      <c r="P572" s="26" t="s">
        <v>3</v>
      </c>
      <c r="Q572" s="26" t="s">
        <v>6</v>
      </c>
    </row>
    <row r="573" spans="1:17" x14ac:dyDescent="0.25">
      <c r="A573" s="16" t="s">
        <v>514</v>
      </c>
      <c r="B573" s="16" t="s">
        <v>514</v>
      </c>
      <c r="C573" s="16" t="s">
        <v>1</v>
      </c>
      <c r="D573" s="16" t="s">
        <v>3</v>
      </c>
      <c r="E573" s="16" t="s">
        <v>118</v>
      </c>
      <c r="F573" s="25">
        <v>655</v>
      </c>
      <c r="G573" s="16" t="s">
        <v>19</v>
      </c>
      <c r="H573" s="16" t="s">
        <v>23</v>
      </c>
      <c r="I573" s="16" t="s">
        <v>20</v>
      </c>
      <c r="J573" t="s">
        <v>21</v>
      </c>
      <c r="K573" s="16" t="s">
        <v>24</v>
      </c>
      <c r="L573" s="16" t="str">
        <f>mappings[field]&amp;mappings[institution]&amp;mappings[element/field]&amp;mappings[subelement/field(s)]&amp;mappings[constraints]</f>
        <v>subject_genreGEN655axi2=7 AND $2=lcgft</v>
      </c>
      <c r="M573" s="16">
        <f>IF(ISNUMBER(MATCH(mappings[mapping_id],issuesmap[mappingID],0)),COUNTIF(issuesmap[mappingID],mappings[mapping_id]),0)</f>
        <v>0</v>
      </c>
      <c r="N573" s="16">
        <f>IF(ISNUMBER(MATCH(mappings[field],issuesfield[field],0)),COUNTIF(issuesfield[field],mappings[field]),0)</f>
        <v>3</v>
      </c>
      <c r="O573" s="26" t="str">
        <f>IF(ISNUMBER(MATCH(mappings[field],fields[argot_field],0)),"y","n")</f>
        <v>y</v>
      </c>
      <c r="P573" s="26" t="s">
        <v>3</v>
      </c>
      <c r="Q573" s="26" t="s">
        <v>6</v>
      </c>
    </row>
    <row r="574" spans="1:17" x14ac:dyDescent="0.25">
      <c r="A574" s="16" t="s">
        <v>514</v>
      </c>
      <c r="B574" s="16" t="s">
        <v>514</v>
      </c>
      <c r="C574" s="16" t="s">
        <v>1</v>
      </c>
      <c r="D574" s="16" t="s">
        <v>3</v>
      </c>
      <c r="E574" s="16" t="s">
        <v>118</v>
      </c>
      <c r="F574" s="25">
        <v>655</v>
      </c>
      <c r="G574" s="16" t="s">
        <v>19</v>
      </c>
      <c r="H574" s="16" t="s">
        <v>26</v>
      </c>
      <c r="I574" s="16" t="s">
        <v>20</v>
      </c>
      <c r="J574" t="s">
        <v>21</v>
      </c>
      <c r="K574" s="16" t="s">
        <v>27</v>
      </c>
      <c r="L574" s="16" t="str">
        <f>mappings[field]&amp;mappings[institution]&amp;mappings[element/field]&amp;mappings[subelement/field(s)]&amp;mappings[constraints]</f>
        <v>subject_genreGEN655axi2=7 AND $2=rbbin</v>
      </c>
      <c r="M574" s="16">
        <f>IF(ISNUMBER(MATCH(mappings[mapping_id],issuesmap[mappingID],0)),COUNTIF(issuesmap[mappingID],mappings[mapping_id]),0)</f>
        <v>0</v>
      </c>
      <c r="N574" s="16">
        <f>IF(ISNUMBER(MATCH(mappings[field],issuesfield[field],0)),COUNTIF(issuesfield[field],mappings[field]),0)</f>
        <v>3</v>
      </c>
      <c r="O574" s="26" t="str">
        <f>IF(ISNUMBER(MATCH(mappings[field],fields[argot_field],0)),"y","n")</f>
        <v>y</v>
      </c>
      <c r="P574" s="26" t="s">
        <v>3</v>
      </c>
      <c r="Q574" s="26" t="s">
        <v>6</v>
      </c>
    </row>
    <row r="575" spans="1:17" x14ac:dyDescent="0.25">
      <c r="A575" t="s">
        <v>514</v>
      </c>
      <c r="B575" t="s">
        <v>514</v>
      </c>
      <c r="C575" s="16" t="s">
        <v>1</v>
      </c>
      <c r="D575" s="16" t="s">
        <v>3</v>
      </c>
      <c r="E575" s="16" t="s">
        <v>118</v>
      </c>
      <c r="F575" s="1">
        <v>655</v>
      </c>
      <c r="G575" t="s">
        <v>19</v>
      </c>
      <c r="H575" t="s">
        <v>28</v>
      </c>
      <c r="I575" s="16" t="s">
        <v>20</v>
      </c>
      <c r="J575" t="s">
        <v>21</v>
      </c>
      <c r="K575" t="s">
        <v>29</v>
      </c>
      <c r="L575" t="str">
        <f>mappings[field]&amp;mappings[institution]&amp;mappings[element/field]&amp;mappings[subelement/field(s)]&amp;mappings[constraints]</f>
        <v>subject_genreGEN655axi2=7 AND $2=rbgenr</v>
      </c>
      <c r="M575">
        <f>IF(ISNUMBER(MATCH(mappings[mapping_id],issuesmap[mappingID],0)),COUNTIF(issuesmap[mappingID],mappings[mapping_id]),0)</f>
        <v>0</v>
      </c>
      <c r="N575">
        <f>IF(ISNUMBER(MATCH(mappings[field],issuesfield[field],0)),COUNTIF(issuesfield[field],mappings[field]),0)</f>
        <v>3</v>
      </c>
      <c r="O575" s="8" t="str">
        <f>IF(ISNUMBER(MATCH(mappings[field],fields[argot_field],0)),"y","n")</f>
        <v>y</v>
      </c>
      <c r="P575" s="8" t="s">
        <v>3</v>
      </c>
      <c r="Q575" s="8" t="s">
        <v>6</v>
      </c>
    </row>
    <row r="576" spans="1:17" x14ac:dyDescent="0.25">
      <c r="A576" t="s">
        <v>514</v>
      </c>
      <c r="B576" t="s">
        <v>514</v>
      </c>
      <c r="C576" s="16" t="s">
        <v>1</v>
      </c>
      <c r="D576" s="16" t="s">
        <v>3</v>
      </c>
      <c r="E576" s="16" t="s">
        <v>118</v>
      </c>
      <c r="F576" s="1">
        <v>655</v>
      </c>
      <c r="G576" t="s">
        <v>19</v>
      </c>
      <c r="H576" t="s">
        <v>30</v>
      </c>
      <c r="I576" s="16" t="s">
        <v>20</v>
      </c>
      <c r="J576" t="s">
        <v>31</v>
      </c>
      <c r="K576" t="s">
        <v>32</v>
      </c>
      <c r="L576" t="str">
        <f>mappings[field]&amp;mappings[institution]&amp;mappings[element/field]&amp;mappings[subelement/field(s)]&amp;mappings[constraints]</f>
        <v>subject_genreGEN655axi2=7 AND $2=rbprov</v>
      </c>
      <c r="M576">
        <f>IF(ISNUMBER(MATCH(mappings[mapping_id],issuesmap[mappingID],0)),COUNTIF(issuesmap[mappingID],mappings[mapping_id]),0)</f>
        <v>0</v>
      </c>
      <c r="N576">
        <f>IF(ISNUMBER(MATCH(mappings[field],issuesfield[field],0)),COUNTIF(issuesfield[field],mappings[field]),0)</f>
        <v>3</v>
      </c>
      <c r="O576" s="8" t="str">
        <f>IF(ISNUMBER(MATCH(mappings[field],fields[argot_field],0)),"y","n")</f>
        <v>y</v>
      </c>
      <c r="P576" s="8" t="s">
        <v>3</v>
      </c>
      <c r="Q576" s="8" t="s">
        <v>6</v>
      </c>
    </row>
    <row r="577" spans="1:17" x14ac:dyDescent="0.25">
      <c r="A577" t="s">
        <v>514</v>
      </c>
      <c r="B577" t="s">
        <v>514</v>
      </c>
      <c r="C577" s="16" t="s">
        <v>1</v>
      </c>
      <c r="D577" s="16" t="s">
        <v>2</v>
      </c>
      <c r="E577" s="16" t="s">
        <v>118</v>
      </c>
      <c r="F577" s="1">
        <v>655</v>
      </c>
      <c r="G577" t="s">
        <v>16</v>
      </c>
      <c r="H577" s="16" t="s">
        <v>4</v>
      </c>
      <c r="I577" s="16" t="s">
        <v>5</v>
      </c>
      <c r="J577" t="s">
        <v>6</v>
      </c>
      <c r="K577" t="s">
        <v>6</v>
      </c>
      <c r="L577" s="16" t="str">
        <f>mappings[field]&amp;mappings[institution]&amp;mappings[element/field]&amp;mappings[subelement/field(s)]&amp;mappings[constraints]</f>
        <v>subject_genreGEN655vi2=0 OR (i2=7 AND $2=lcsh)</v>
      </c>
      <c r="M577">
        <f>IF(ISNUMBER(MATCH(mappings[mapping_id],issuesmap[mappingID],0)),COUNTIF(issuesmap[mappingID],mappings[mapping_id]),0)</f>
        <v>0</v>
      </c>
      <c r="N577">
        <f>IF(ISNUMBER(MATCH(mappings[field],issuesfield[field],0)),COUNTIF(issuesfield[field],mappings[field]),0)</f>
        <v>3</v>
      </c>
      <c r="O577" s="8" t="str">
        <f>IF(ISNUMBER(MATCH(mappings[field],fields[argot_field],0)),"y","n")</f>
        <v>y</v>
      </c>
      <c r="P577" s="8" t="s">
        <v>3</v>
      </c>
      <c r="Q577" s="8" t="s">
        <v>6</v>
      </c>
    </row>
    <row r="578" spans="1:17" x14ac:dyDescent="0.25">
      <c r="A578" t="s">
        <v>514</v>
      </c>
      <c r="B578" t="s">
        <v>514</v>
      </c>
      <c r="C578" s="16" t="s">
        <v>1</v>
      </c>
      <c r="D578" s="16" t="s">
        <v>3</v>
      </c>
      <c r="E578" s="16" t="s">
        <v>118</v>
      </c>
      <c r="F578" s="1">
        <v>655</v>
      </c>
      <c r="G578" t="s">
        <v>16</v>
      </c>
      <c r="H578" s="16" t="s">
        <v>23</v>
      </c>
      <c r="I578" s="16" t="s">
        <v>5</v>
      </c>
      <c r="J578" t="s">
        <v>6</v>
      </c>
      <c r="K578" t="s">
        <v>25</v>
      </c>
      <c r="L578" t="str">
        <f>mappings[field]&amp;mappings[institution]&amp;mappings[element/field]&amp;mappings[subelement/field(s)]&amp;mappings[constraints]</f>
        <v>subject_genreGEN655vi2=7 AND $2=lcgft</v>
      </c>
      <c r="M578">
        <f>IF(ISNUMBER(MATCH(mappings[mapping_id],issuesmap[mappingID],0)),COUNTIF(issuesmap[mappingID],mappings[mapping_id]),0)</f>
        <v>0</v>
      </c>
      <c r="N578">
        <f>IF(ISNUMBER(MATCH(mappings[field],issuesfield[field],0)),COUNTIF(issuesfield[field],mappings[field]),0)</f>
        <v>3</v>
      </c>
      <c r="O578" s="8" t="str">
        <f>IF(ISNUMBER(MATCH(mappings[field],fields[argot_field],0)),"y","n")</f>
        <v>y</v>
      </c>
      <c r="P578" s="8" t="s">
        <v>3</v>
      </c>
      <c r="Q578" s="8" t="s">
        <v>6</v>
      </c>
    </row>
    <row r="579" spans="1:17" x14ac:dyDescent="0.25">
      <c r="A579" s="16" t="s">
        <v>514</v>
      </c>
      <c r="B579" s="16" t="s">
        <v>514</v>
      </c>
      <c r="C579" s="16" t="s">
        <v>1</v>
      </c>
      <c r="D579" s="16" t="s">
        <v>3</v>
      </c>
      <c r="E579" s="16" t="s">
        <v>118</v>
      </c>
      <c r="F579" s="25">
        <v>655</v>
      </c>
      <c r="G579" s="16" t="s">
        <v>16</v>
      </c>
      <c r="H579" s="16" t="s">
        <v>26</v>
      </c>
      <c r="I579" s="16" t="s">
        <v>5</v>
      </c>
      <c r="J579" t="s">
        <v>6</v>
      </c>
      <c r="K579" s="16" t="s">
        <v>27</v>
      </c>
      <c r="L579" s="16" t="str">
        <f>mappings[field]&amp;mappings[institution]&amp;mappings[element/field]&amp;mappings[subelement/field(s)]&amp;mappings[constraints]</f>
        <v>subject_genreGEN655vi2=7 AND $2=rbbin</v>
      </c>
      <c r="M579" s="16">
        <f>IF(ISNUMBER(MATCH(mappings[mapping_id],issuesmap[mappingID],0)),COUNTIF(issuesmap[mappingID],mappings[mapping_id]),0)</f>
        <v>0</v>
      </c>
      <c r="N579" s="16">
        <f>IF(ISNUMBER(MATCH(mappings[field],issuesfield[field],0)),COUNTIF(issuesfield[field],mappings[field]),0)</f>
        <v>3</v>
      </c>
      <c r="O579" s="26" t="str">
        <f>IF(ISNUMBER(MATCH(mappings[field],fields[argot_field],0)),"y","n")</f>
        <v>y</v>
      </c>
      <c r="P579" s="26" t="s">
        <v>3</v>
      </c>
      <c r="Q579" s="26" t="s">
        <v>6</v>
      </c>
    </row>
    <row r="580" spans="1:17" x14ac:dyDescent="0.25">
      <c r="A580" s="16" t="s">
        <v>514</v>
      </c>
      <c r="B580" s="16" t="s">
        <v>514</v>
      </c>
      <c r="C580" s="16" t="s">
        <v>1</v>
      </c>
      <c r="D580" s="16" t="s">
        <v>3</v>
      </c>
      <c r="E580" s="16" t="s">
        <v>118</v>
      </c>
      <c r="F580" s="25">
        <v>655</v>
      </c>
      <c r="G580" s="16" t="s">
        <v>16</v>
      </c>
      <c r="H580" s="16" t="s">
        <v>28</v>
      </c>
      <c r="I580" s="16" t="s">
        <v>5</v>
      </c>
      <c r="J580" s="16" t="s">
        <v>6</v>
      </c>
      <c r="K580" s="16" t="s">
        <v>29</v>
      </c>
      <c r="L580" s="16" t="str">
        <f>mappings[field]&amp;mappings[institution]&amp;mappings[element/field]&amp;mappings[subelement/field(s)]&amp;mappings[constraints]</f>
        <v>subject_genreGEN655vi2=7 AND $2=rbgenr</v>
      </c>
      <c r="M580" s="16">
        <f>IF(ISNUMBER(MATCH(mappings[mapping_id],issuesmap[mappingID],0)),COUNTIF(issuesmap[mappingID],mappings[mapping_id]),0)</f>
        <v>0</v>
      </c>
      <c r="N580" s="16">
        <f>IF(ISNUMBER(MATCH(mappings[field],issuesfield[field],0)),COUNTIF(issuesfield[field],mappings[field]),0)</f>
        <v>3</v>
      </c>
      <c r="O580" s="26" t="str">
        <f>IF(ISNUMBER(MATCH(mappings[field],fields[argot_field],0)),"y","n")</f>
        <v>y</v>
      </c>
      <c r="P580" s="26" t="s">
        <v>3</v>
      </c>
      <c r="Q580" s="26" t="s">
        <v>6</v>
      </c>
    </row>
    <row r="581" spans="1:17" x14ac:dyDescent="0.25">
      <c r="A581" s="16" t="s">
        <v>514</v>
      </c>
      <c r="B581" s="16" t="s">
        <v>514</v>
      </c>
      <c r="C581" s="16" t="s">
        <v>1</v>
      </c>
      <c r="D581" s="16" t="s">
        <v>3</v>
      </c>
      <c r="E581" s="16" t="s">
        <v>118</v>
      </c>
      <c r="F581" s="25">
        <v>655</v>
      </c>
      <c r="G581" s="16" t="s">
        <v>16</v>
      </c>
      <c r="H581" s="16" t="s">
        <v>30</v>
      </c>
      <c r="I581" s="16" t="s">
        <v>5</v>
      </c>
      <c r="J581" t="s">
        <v>6</v>
      </c>
      <c r="K581" s="16" t="s">
        <v>32</v>
      </c>
      <c r="L581" s="16" t="str">
        <f>mappings[field]&amp;mappings[institution]&amp;mappings[element/field]&amp;mappings[subelement/field(s)]&amp;mappings[constraints]</f>
        <v>subject_genreGEN655vi2=7 AND $2=rbprov</v>
      </c>
      <c r="M581" s="16">
        <f>IF(ISNUMBER(MATCH(mappings[mapping_id],issuesmap[mappingID],0)),COUNTIF(issuesmap[mappingID],mappings[mapping_id]),0)</f>
        <v>0</v>
      </c>
      <c r="N581" s="16">
        <f>IF(ISNUMBER(MATCH(mappings[field],issuesfield[field],0)),COUNTIF(issuesfield[field],mappings[field]),0)</f>
        <v>3</v>
      </c>
      <c r="O581" s="26" t="str">
        <f>IF(ISNUMBER(MATCH(mappings[field],fields[argot_field],0)),"y","n")</f>
        <v>y</v>
      </c>
      <c r="P581" s="26" t="s">
        <v>3</v>
      </c>
      <c r="Q581" s="26" t="s">
        <v>6</v>
      </c>
    </row>
    <row r="582" spans="1:17" x14ac:dyDescent="0.25">
      <c r="A582" s="16" t="s">
        <v>514</v>
      </c>
      <c r="B582" s="16" t="s">
        <v>514</v>
      </c>
      <c r="C582" s="16" t="s">
        <v>1</v>
      </c>
      <c r="D582" s="16" t="s">
        <v>3</v>
      </c>
      <c r="E582" s="16" t="s">
        <v>118</v>
      </c>
      <c r="F582" s="25">
        <v>656</v>
      </c>
      <c r="G582" s="16" t="s">
        <v>33</v>
      </c>
      <c r="H582" s="16" t="s">
        <v>34</v>
      </c>
      <c r="I582" s="16" t="s">
        <v>5</v>
      </c>
      <c r="J582" s="16" t="s">
        <v>6</v>
      </c>
      <c r="K582" s="16" t="s">
        <v>35</v>
      </c>
      <c r="L582" s="16" t="str">
        <f>mappings[field]&amp;mappings[institution]&amp;mappings[element/field]&amp;mappings[subelement/field(s)]&amp;mappings[constraints]</f>
        <v>subject_genreGEN656kvi2=7 AND $2=lcsh</v>
      </c>
      <c r="M582" s="16">
        <f>IF(ISNUMBER(MATCH(mappings[mapping_id],issuesmap[mappingID],0)),COUNTIF(issuesmap[mappingID],mappings[mapping_id]),0)</f>
        <v>0</v>
      </c>
      <c r="N582" s="16">
        <f>IF(ISNUMBER(MATCH(mappings[field],issuesfield[field],0)),COUNTIF(issuesfield[field],mappings[field]),0)</f>
        <v>3</v>
      </c>
      <c r="O582" s="26" t="str">
        <f>IF(ISNUMBER(MATCH(mappings[field],fields[argot_field],0)),"y","n")</f>
        <v>y</v>
      </c>
      <c r="P582" s="26" t="s">
        <v>3</v>
      </c>
      <c r="Q582" s="26" t="s">
        <v>6</v>
      </c>
    </row>
    <row r="583" spans="1:17" x14ac:dyDescent="0.25">
      <c r="A583" s="16" t="s">
        <v>514</v>
      </c>
      <c r="B583" s="16" t="s">
        <v>514</v>
      </c>
      <c r="C583" s="16" t="s">
        <v>1</v>
      </c>
      <c r="D583" s="16" t="s">
        <v>3</v>
      </c>
      <c r="E583" s="16" t="s">
        <v>118</v>
      </c>
      <c r="F583" s="25">
        <v>657</v>
      </c>
      <c r="G583" s="16" t="s">
        <v>16</v>
      </c>
      <c r="H583" s="16" t="s">
        <v>34</v>
      </c>
      <c r="I583" s="16" t="s">
        <v>5</v>
      </c>
      <c r="J583" t="s">
        <v>6</v>
      </c>
      <c r="K583" s="16" t="s">
        <v>35</v>
      </c>
      <c r="L583" s="16" t="str">
        <f>mappings[field]&amp;mappings[institution]&amp;mappings[element/field]&amp;mappings[subelement/field(s)]&amp;mappings[constraints]</f>
        <v>subject_genreGEN657vi2=7 AND $2=lcsh</v>
      </c>
      <c r="M583" s="16">
        <f>IF(ISNUMBER(MATCH(mappings[mapping_id],issuesmap[mappingID],0)),COUNTIF(issuesmap[mappingID],mappings[mapping_id]),0)</f>
        <v>0</v>
      </c>
      <c r="N583" s="16">
        <f>IF(ISNUMBER(MATCH(mappings[field],issuesfield[field],0)),COUNTIF(issuesfield[field],mappings[field]),0)</f>
        <v>3</v>
      </c>
      <c r="O583" s="26" t="str">
        <f>IF(ISNUMBER(MATCH(mappings[field],fields[argot_field],0)),"y","n")</f>
        <v>y</v>
      </c>
      <c r="P583" s="26" t="s">
        <v>3</v>
      </c>
      <c r="Q583" s="26" t="s">
        <v>6</v>
      </c>
    </row>
    <row r="584" spans="1:17" x14ac:dyDescent="0.25">
      <c r="A584" s="16" t="s">
        <v>516</v>
      </c>
      <c r="B584" s="16" t="s">
        <v>516</v>
      </c>
      <c r="C584" s="16" t="s">
        <v>1</v>
      </c>
      <c r="D584" s="16" t="s">
        <v>2</v>
      </c>
      <c r="E584" s="16" t="s">
        <v>118</v>
      </c>
      <c r="F584" s="25">
        <v>600</v>
      </c>
      <c r="G584" s="16" t="s">
        <v>37</v>
      </c>
      <c r="H584" s="16" t="s">
        <v>4</v>
      </c>
      <c r="I584" s="16" t="s">
        <v>5</v>
      </c>
      <c r="J584" s="16" t="s">
        <v>6</v>
      </c>
      <c r="K584" s="16" t="s">
        <v>6</v>
      </c>
      <c r="L584" s="16" t="str">
        <f>mappings[field]&amp;mappings[institution]&amp;mappings[element/field]&amp;mappings[subelement/field(s)]&amp;mappings[constraints]</f>
        <v>subject_geographicGEN600zi2=0 OR (i2=7 AND $2=lcsh)</v>
      </c>
      <c r="M584" s="16">
        <f>IF(ISNUMBER(MATCH(mappings[mapping_id],issuesmap[mappingID],0)),COUNTIF(issuesmap[mappingID],mappings[mapping_id]),0)</f>
        <v>0</v>
      </c>
      <c r="N584" s="16">
        <f>IF(ISNUMBER(MATCH(mappings[field],issuesfield[field],0)),COUNTIF(issuesfield[field],mappings[field]),0)</f>
        <v>1</v>
      </c>
      <c r="O584" s="26" t="str">
        <f>IF(ISNUMBER(MATCH(mappings[field],fields[argot_field],0)),"y","n")</f>
        <v>y</v>
      </c>
      <c r="P584" s="26" t="s">
        <v>3</v>
      </c>
      <c r="Q584" s="26" t="s">
        <v>6</v>
      </c>
    </row>
    <row r="585" spans="1:17" x14ac:dyDescent="0.25">
      <c r="A585" s="16" t="s">
        <v>516</v>
      </c>
      <c r="B585" s="16" t="s">
        <v>516</v>
      </c>
      <c r="C585" s="16" t="s">
        <v>1</v>
      </c>
      <c r="D585" s="16" t="s">
        <v>2</v>
      </c>
      <c r="E585" s="16" t="s">
        <v>118</v>
      </c>
      <c r="F585" s="25">
        <v>610</v>
      </c>
      <c r="G585" s="16" t="s">
        <v>37</v>
      </c>
      <c r="H585" s="16" t="s">
        <v>4</v>
      </c>
      <c r="I585" s="16" t="s">
        <v>5</v>
      </c>
      <c r="J585" s="16" t="s">
        <v>6</v>
      </c>
      <c r="K585" s="16" t="s">
        <v>6</v>
      </c>
      <c r="L585" s="16" t="str">
        <f>mappings[field]&amp;mappings[institution]&amp;mappings[element/field]&amp;mappings[subelement/field(s)]&amp;mappings[constraints]</f>
        <v>subject_geographicGEN610zi2=0 OR (i2=7 AND $2=lcsh)</v>
      </c>
      <c r="M585" s="16">
        <f>IF(ISNUMBER(MATCH(mappings[mapping_id],issuesmap[mappingID],0)),COUNTIF(issuesmap[mappingID],mappings[mapping_id]),0)</f>
        <v>0</v>
      </c>
      <c r="N585" s="16">
        <f>IF(ISNUMBER(MATCH(mappings[field],issuesfield[field],0)),COUNTIF(issuesfield[field],mappings[field]),0)</f>
        <v>1</v>
      </c>
      <c r="O585" s="26" t="str">
        <f>IF(ISNUMBER(MATCH(mappings[field],fields[argot_field],0)),"y","n")</f>
        <v>y</v>
      </c>
      <c r="P585" s="26" t="s">
        <v>3</v>
      </c>
      <c r="Q585" s="26" t="s">
        <v>6</v>
      </c>
    </row>
    <row r="586" spans="1:17" x14ac:dyDescent="0.25">
      <c r="A586" s="16" t="s">
        <v>516</v>
      </c>
      <c r="B586" s="16" t="s">
        <v>516</v>
      </c>
      <c r="C586" s="16" t="s">
        <v>1</v>
      </c>
      <c r="D586" s="16" t="s">
        <v>2</v>
      </c>
      <c r="E586" s="16" t="s">
        <v>118</v>
      </c>
      <c r="F586" s="25">
        <v>611</v>
      </c>
      <c r="G586" s="16" t="s">
        <v>37</v>
      </c>
      <c r="H586" s="16" t="s">
        <v>4</v>
      </c>
      <c r="I586" t="s">
        <v>5</v>
      </c>
      <c r="J586" t="s">
        <v>6</v>
      </c>
      <c r="K586" s="16" t="s">
        <v>6</v>
      </c>
      <c r="L586" s="16" t="str">
        <f>mappings[field]&amp;mappings[institution]&amp;mappings[element/field]&amp;mappings[subelement/field(s)]&amp;mappings[constraints]</f>
        <v>subject_geographicGEN611zi2=0 OR (i2=7 AND $2=lcsh)</v>
      </c>
      <c r="M586" s="16">
        <f>IF(ISNUMBER(MATCH(mappings[mapping_id],issuesmap[mappingID],0)),COUNTIF(issuesmap[mappingID],mappings[mapping_id]),0)</f>
        <v>0</v>
      </c>
      <c r="N586" s="16">
        <f>IF(ISNUMBER(MATCH(mappings[field],issuesfield[field],0)),COUNTIF(issuesfield[field],mappings[field]),0)</f>
        <v>1</v>
      </c>
      <c r="O586" s="26" t="str">
        <f>IF(ISNUMBER(MATCH(mappings[field],fields[argot_field],0)),"y","n")</f>
        <v>y</v>
      </c>
      <c r="P586" s="26" t="s">
        <v>3</v>
      </c>
      <c r="Q586" s="26" t="s">
        <v>6</v>
      </c>
    </row>
    <row r="587" spans="1:17" x14ac:dyDescent="0.25">
      <c r="A587" s="16" t="s">
        <v>516</v>
      </c>
      <c r="B587" s="16" t="s">
        <v>516</v>
      </c>
      <c r="C587" s="16" t="s">
        <v>1</v>
      </c>
      <c r="D587" s="16" t="s">
        <v>2</v>
      </c>
      <c r="E587" s="16" t="s">
        <v>118</v>
      </c>
      <c r="F587" s="25">
        <v>630</v>
      </c>
      <c r="G587" s="16" t="s">
        <v>37</v>
      </c>
      <c r="H587" s="16" t="s">
        <v>4</v>
      </c>
      <c r="I587" s="16" t="s">
        <v>5</v>
      </c>
      <c r="J587" s="16" t="s">
        <v>6</v>
      </c>
      <c r="K587" s="16" t="s">
        <v>6</v>
      </c>
      <c r="L587" s="16" t="str">
        <f>mappings[field]&amp;mappings[institution]&amp;mappings[element/field]&amp;mappings[subelement/field(s)]&amp;mappings[constraints]</f>
        <v>subject_geographicGEN630zi2=0 OR (i2=7 AND $2=lcsh)</v>
      </c>
      <c r="M587" s="16">
        <f>IF(ISNUMBER(MATCH(mappings[mapping_id],issuesmap[mappingID],0)),COUNTIF(issuesmap[mappingID],mappings[mapping_id]),0)</f>
        <v>0</v>
      </c>
      <c r="N587" s="16">
        <f>IF(ISNUMBER(MATCH(mappings[field],issuesfield[field],0)),COUNTIF(issuesfield[field],mappings[field]),0)</f>
        <v>1</v>
      </c>
      <c r="O587" s="26" t="str">
        <f>IF(ISNUMBER(MATCH(mappings[field],fields[argot_field],0)),"y","n")</f>
        <v>y</v>
      </c>
      <c r="P587" s="26" t="s">
        <v>3</v>
      </c>
      <c r="Q587" s="26" t="s">
        <v>6</v>
      </c>
    </row>
    <row r="588" spans="1:17" x14ac:dyDescent="0.25">
      <c r="A588" s="16" t="s">
        <v>516</v>
      </c>
      <c r="B588" s="16" t="s">
        <v>516</v>
      </c>
      <c r="C588" s="16" t="s">
        <v>1</v>
      </c>
      <c r="D588" s="16" t="s">
        <v>3</v>
      </c>
      <c r="E588" s="16" t="s">
        <v>118</v>
      </c>
      <c r="F588" s="25">
        <v>648</v>
      </c>
      <c r="G588" s="16" t="s">
        <v>37</v>
      </c>
      <c r="H588" s="16" t="s">
        <v>8</v>
      </c>
      <c r="I588" s="16" t="s">
        <v>5</v>
      </c>
      <c r="J588" s="16" t="s">
        <v>6</v>
      </c>
      <c r="K588" s="16" t="s">
        <v>18</v>
      </c>
      <c r="L588" s="16" t="str">
        <f>mappings[field]&amp;mappings[institution]&amp;mappings[element/field]&amp;mappings[subelement/field(s)]&amp;mappings[constraints]</f>
        <v>subject_geographicGEN648zi2=0 OR (i2=7 AND $2=~/lcsh|fast/)</v>
      </c>
      <c r="M588" s="16">
        <f>IF(ISNUMBER(MATCH(mappings[mapping_id],issuesmap[mappingID],0)),COUNTIF(issuesmap[mappingID],mappings[mapping_id]),0)</f>
        <v>0</v>
      </c>
      <c r="N588" s="16">
        <f>IF(ISNUMBER(MATCH(mappings[field],issuesfield[field],0)),COUNTIF(issuesfield[field],mappings[field]),0)</f>
        <v>1</v>
      </c>
      <c r="O588" s="26" t="str">
        <f>IF(ISNUMBER(MATCH(mappings[field],fields[argot_field],0)),"y","n")</f>
        <v>y</v>
      </c>
      <c r="P588" s="26" t="s">
        <v>3</v>
      </c>
      <c r="Q588" s="26" t="s">
        <v>6</v>
      </c>
    </row>
    <row r="589" spans="1:17" x14ac:dyDescent="0.25">
      <c r="A589" s="16" t="s">
        <v>516</v>
      </c>
      <c r="B589" s="16" t="s">
        <v>516</v>
      </c>
      <c r="C589" s="16" t="s">
        <v>1</v>
      </c>
      <c r="D589" s="16" t="s">
        <v>2</v>
      </c>
      <c r="E589" s="16" t="s">
        <v>118</v>
      </c>
      <c r="F589" s="25">
        <v>650</v>
      </c>
      <c r="G589" s="16" t="s">
        <v>37</v>
      </c>
      <c r="H589" s="16" t="s">
        <v>4</v>
      </c>
      <c r="I589" s="16" t="s">
        <v>5</v>
      </c>
      <c r="J589" s="16" t="s">
        <v>6</v>
      </c>
      <c r="K589" s="16" t="s">
        <v>6</v>
      </c>
      <c r="L589" s="16" t="str">
        <f>mappings[field]&amp;mappings[institution]&amp;mappings[element/field]&amp;mappings[subelement/field(s)]&amp;mappings[constraints]</f>
        <v>subject_geographicGEN650zi2=0 OR (i2=7 AND $2=lcsh)</v>
      </c>
      <c r="M589" s="16">
        <f>IF(ISNUMBER(MATCH(mappings[mapping_id],issuesmap[mappingID],0)),COUNTIF(issuesmap[mappingID],mappings[mapping_id]),0)</f>
        <v>0</v>
      </c>
      <c r="N589" s="16">
        <f>IF(ISNUMBER(MATCH(mappings[field],issuesfield[field],0)),COUNTIF(issuesfield[field],mappings[field]),0)</f>
        <v>1</v>
      </c>
      <c r="O589" s="26" t="str">
        <f>IF(ISNUMBER(MATCH(mappings[field],fields[argot_field],0)),"y","n")</f>
        <v>y</v>
      </c>
      <c r="P589" s="26" t="s">
        <v>3</v>
      </c>
      <c r="Q589" s="26" t="s">
        <v>6</v>
      </c>
    </row>
    <row r="590" spans="1:17" x14ac:dyDescent="0.25">
      <c r="A590" s="16" t="s">
        <v>516</v>
      </c>
      <c r="B590" s="16" t="s">
        <v>516</v>
      </c>
      <c r="C590" s="16" t="s">
        <v>1</v>
      </c>
      <c r="D590" s="16" t="s">
        <v>2</v>
      </c>
      <c r="E590" s="16" t="s">
        <v>118</v>
      </c>
      <c r="F590" s="25">
        <v>651</v>
      </c>
      <c r="G590" s="16" t="s">
        <v>37</v>
      </c>
      <c r="H590" s="16" t="s">
        <v>4</v>
      </c>
      <c r="I590" s="16" t="s">
        <v>5</v>
      </c>
      <c r="J590" t="s">
        <v>6</v>
      </c>
      <c r="K590" s="16" t="s">
        <v>6</v>
      </c>
      <c r="L590" s="16" t="str">
        <f>mappings[field]&amp;mappings[institution]&amp;mappings[element/field]&amp;mappings[subelement/field(s)]&amp;mappings[constraints]</f>
        <v>subject_geographicGEN651zi2=0 OR (i2=7 AND $2=lcsh)</v>
      </c>
      <c r="M590" s="16">
        <f>IF(ISNUMBER(MATCH(mappings[mapping_id],issuesmap[mappingID],0)),COUNTIF(issuesmap[mappingID],mappings[mapping_id]),0)</f>
        <v>0</v>
      </c>
      <c r="N590" s="16">
        <f>IF(ISNUMBER(MATCH(mappings[field],issuesfield[field],0)),COUNTIF(issuesfield[field],mappings[field]),0)</f>
        <v>1</v>
      </c>
      <c r="O590" s="26" t="str">
        <f>IF(ISNUMBER(MATCH(mappings[field],fields[argot_field],0)),"y","n")</f>
        <v>y</v>
      </c>
      <c r="P590" s="26" t="s">
        <v>3</v>
      </c>
      <c r="Q590" s="26" t="s">
        <v>6</v>
      </c>
    </row>
    <row r="591" spans="1:17" x14ac:dyDescent="0.25">
      <c r="A591" s="16" t="s">
        <v>516</v>
      </c>
      <c r="B591" s="16" t="s">
        <v>516</v>
      </c>
      <c r="C591" s="16" t="s">
        <v>1</v>
      </c>
      <c r="D591" s="16" t="s">
        <v>2</v>
      </c>
      <c r="E591" s="16" t="s">
        <v>118</v>
      </c>
      <c r="F591" s="25">
        <v>655</v>
      </c>
      <c r="G591" s="16" t="s">
        <v>37</v>
      </c>
      <c r="H591" s="16" t="s">
        <v>4</v>
      </c>
      <c r="I591" s="16" t="s">
        <v>5</v>
      </c>
      <c r="J591" t="s">
        <v>6</v>
      </c>
      <c r="K591" s="16" t="s">
        <v>6</v>
      </c>
      <c r="L591" s="16" t="str">
        <f>mappings[field]&amp;mappings[institution]&amp;mappings[element/field]&amp;mappings[subelement/field(s)]&amp;mappings[constraints]</f>
        <v>subject_geographicGEN655zi2=0 OR (i2=7 AND $2=lcsh)</v>
      </c>
      <c r="M591" s="16">
        <f>IF(ISNUMBER(MATCH(mappings[mapping_id],issuesmap[mappingID],0)),COUNTIF(issuesmap[mappingID],mappings[mapping_id]),0)</f>
        <v>0</v>
      </c>
      <c r="N591" s="16">
        <f>IF(ISNUMBER(MATCH(mappings[field],issuesfield[field],0)),COUNTIF(issuesfield[field],mappings[field]),0)</f>
        <v>1</v>
      </c>
      <c r="O591" s="26" t="str">
        <f>IF(ISNUMBER(MATCH(mappings[field],fields[argot_field],0)),"y","n")</f>
        <v>y</v>
      </c>
      <c r="P591" s="26" t="s">
        <v>3</v>
      </c>
      <c r="Q591" s="26" t="s">
        <v>6</v>
      </c>
    </row>
    <row r="592" spans="1:17" x14ac:dyDescent="0.25">
      <c r="A592" t="s">
        <v>513</v>
      </c>
      <c r="B592" t="s">
        <v>513</v>
      </c>
      <c r="C592" s="16" t="s">
        <v>1</v>
      </c>
      <c r="D592" s="16" t="s">
        <v>2</v>
      </c>
      <c r="E592" s="16" t="s">
        <v>118</v>
      </c>
      <c r="F592" s="1">
        <v>600</v>
      </c>
      <c r="G592" t="s">
        <v>38</v>
      </c>
      <c r="H592" t="s">
        <v>4</v>
      </c>
      <c r="I592" s="16" t="s">
        <v>20</v>
      </c>
      <c r="J592" t="s">
        <v>6</v>
      </c>
      <c r="K592" t="s">
        <v>39</v>
      </c>
      <c r="L592" t="str">
        <f>mappings[field]&amp;mappings[institution]&amp;mappings[element/field]&amp;mappings[subelement/field(s)]&amp;mappings[constraints]</f>
        <v>subject_topic_lcshGEN600abcdfghjklmnopqrstui2=0 OR (i2=7 AND $2=lcsh)</v>
      </c>
      <c r="M592">
        <f>IF(ISNUMBER(MATCH(mappings[mapping_id],issuesmap[mappingID],0)),COUNTIF(issuesmap[mappingID],mappings[mapping_id]),0)</f>
        <v>0</v>
      </c>
      <c r="N592">
        <f>IF(ISNUMBER(MATCH(mappings[field],issuesfield[field],0)),COUNTIF(issuesfield[field],mappings[field]),0)</f>
        <v>2</v>
      </c>
      <c r="O592" s="8" t="str">
        <f>IF(ISNUMBER(MATCH(mappings[field],fields[argot_field],0)),"y","n")</f>
        <v>y</v>
      </c>
      <c r="P592" s="8" t="s">
        <v>3</v>
      </c>
      <c r="Q592" s="8" t="s">
        <v>6</v>
      </c>
    </row>
    <row r="593" spans="1:17" x14ac:dyDescent="0.25">
      <c r="A593" t="s">
        <v>513</v>
      </c>
      <c r="B593" t="s">
        <v>513</v>
      </c>
      <c r="C593" s="16" t="s">
        <v>1</v>
      </c>
      <c r="D593" s="16" t="s">
        <v>2</v>
      </c>
      <c r="E593" s="16" t="s">
        <v>118</v>
      </c>
      <c r="F593" s="1">
        <v>600</v>
      </c>
      <c r="G593" t="s">
        <v>40</v>
      </c>
      <c r="H593" t="s">
        <v>4</v>
      </c>
      <c r="I593" s="16" t="s">
        <v>5</v>
      </c>
      <c r="J593" t="s">
        <v>6</v>
      </c>
      <c r="K593" t="s">
        <v>6</v>
      </c>
      <c r="L593" t="str">
        <f>mappings[field]&amp;mappings[institution]&amp;mappings[element/field]&amp;mappings[subelement/field(s)]&amp;mappings[constraints]</f>
        <v>subject_topic_lcshGEN600xi2=0 OR (i2=7 AND $2=lcsh)</v>
      </c>
      <c r="M593">
        <f>IF(ISNUMBER(MATCH(mappings[mapping_id],issuesmap[mappingID],0)),COUNTIF(issuesmap[mappingID],mappings[mapping_id]),0)</f>
        <v>0</v>
      </c>
      <c r="N593">
        <f>IF(ISNUMBER(MATCH(mappings[field],issuesfield[field],0)),COUNTIF(issuesfield[field],mappings[field]),0)</f>
        <v>2</v>
      </c>
      <c r="O593" s="8" t="str">
        <f>IF(ISNUMBER(MATCH(mappings[field],fields[argot_field],0)),"y","n")</f>
        <v>y</v>
      </c>
      <c r="P593" s="8" t="s">
        <v>3</v>
      </c>
      <c r="Q593" s="8" t="s">
        <v>6</v>
      </c>
    </row>
    <row r="594" spans="1:17" x14ac:dyDescent="0.25">
      <c r="A594" t="s">
        <v>513</v>
      </c>
      <c r="B594" t="s">
        <v>513</v>
      </c>
      <c r="C594" s="16" t="s">
        <v>1</v>
      </c>
      <c r="D594" s="16" t="s">
        <v>2</v>
      </c>
      <c r="E594" s="16" t="s">
        <v>118</v>
      </c>
      <c r="F594" s="1">
        <v>610</v>
      </c>
      <c r="G594" t="s">
        <v>41</v>
      </c>
      <c r="H594" t="s">
        <v>4</v>
      </c>
      <c r="I594" t="s">
        <v>20</v>
      </c>
      <c r="J594" t="s">
        <v>6</v>
      </c>
      <c r="K594" t="s">
        <v>42</v>
      </c>
      <c r="L594" t="str">
        <f>mappings[field]&amp;mappings[institution]&amp;mappings[element/field]&amp;mappings[subelement/field(s)]&amp;mappings[constraints]</f>
        <v>subject_topic_lcshGEN610abcdfghklmnoprstui2=0 OR (i2=7 AND $2=lcsh)</v>
      </c>
      <c r="M594">
        <f>IF(ISNUMBER(MATCH(mappings[mapping_id],issuesmap[mappingID],0)),COUNTIF(issuesmap[mappingID],mappings[mapping_id]),0)</f>
        <v>0</v>
      </c>
      <c r="N594">
        <f>IF(ISNUMBER(MATCH(mappings[field],issuesfield[field],0)),COUNTIF(issuesfield[field],mappings[field]),0)</f>
        <v>2</v>
      </c>
      <c r="O594" s="8" t="str">
        <f>IF(ISNUMBER(MATCH(mappings[field],fields[argot_field],0)),"y","n")</f>
        <v>y</v>
      </c>
      <c r="P594" s="8" t="s">
        <v>3</v>
      </c>
      <c r="Q594" s="8" t="s">
        <v>6</v>
      </c>
    </row>
    <row r="595" spans="1:17" x14ac:dyDescent="0.25">
      <c r="A595" t="s">
        <v>513</v>
      </c>
      <c r="B595" t="s">
        <v>513</v>
      </c>
      <c r="C595" s="16" t="s">
        <v>1</v>
      </c>
      <c r="D595" s="16" t="s">
        <v>2</v>
      </c>
      <c r="E595" s="16" t="s">
        <v>118</v>
      </c>
      <c r="F595" s="1">
        <v>610</v>
      </c>
      <c r="G595" t="s">
        <v>40</v>
      </c>
      <c r="H595" t="s">
        <v>4</v>
      </c>
      <c r="I595" s="16" t="s">
        <v>5</v>
      </c>
      <c r="J595" t="s">
        <v>6</v>
      </c>
      <c r="K595" t="s">
        <v>6</v>
      </c>
      <c r="L595" t="str">
        <f>mappings[field]&amp;mappings[institution]&amp;mappings[element/field]&amp;mappings[subelement/field(s)]&amp;mappings[constraints]</f>
        <v>subject_topic_lcshGEN610xi2=0 OR (i2=7 AND $2=lcsh)</v>
      </c>
      <c r="M595">
        <f>IF(ISNUMBER(MATCH(mappings[mapping_id],issuesmap[mappingID],0)),COUNTIF(issuesmap[mappingID],mappings[mapping_id]),0)</f>
        <v>0</v>
      </c>
      <c r="N595">
        <f>IF(ISNUMBER(MATCH(mappings[field],issuesfield[field],0)),COUNTIF(issuesfield[field],mappings[field]),0)</f>
        <v>2</v>
      </c>
      <c r="O595" s="8" t="str">
        <f>IF(ISNUMBER(MATCH(mappings[field],fields[argot_field],0)),"y","n")</f>
        <v>y</v>
      </c>
      <c r="P595" s="8" t="s">
        <v>3</v>
      </c>
      <c r="Q595" s="8" t="s">
        <v>6</v>
      </c>
    </row>
    <row r="596" spans="1:17" x14ac:dyDescent="0.25">
      <c r="A596" t="s">
        <v>513</v>
      </c>
      <c r="B596" t="s">
        <v>513</v>
      </c>
      <c r="C596" s="16" t="s">
        <v>1</v>
      </c>
      <c r="D596" s="16" t="s">
        <v>2</v>
      </c>
      <c r="E596" s="16" t="s">
        <v>118</v>
      </c>
      <c r="F596" s="1">
        <v>611</v>
      </c>
      <c r="G596" t="s">
        <v>43</v>
      </c>
      <c r="H596" t="s">
        <v>4</v>
      </c>
      <c r="I596" t="s">
        <v>20</v>
      </c>
      <c r="J596" t="s">
        <v>6</v>
      </c>
      <c r="K596" t="s">
        <v>44</v>
      </c>
      <c r="L596" t="str">
        <f>mappings[field]&amp;mappings[institution]&amp;mappings[element/field]&amp;mappings[subelement/field(s)]&amp;mappings[constraints]</f>
        <v>subject_topic_lcshGEN611acdefghklnpqstui2=0 OR (i2=7 AND $2=lcsh)</v>
      </c>
      <c r="M596">
        <f>IF(ISNUMBER(MATCH(mappings[mapping_id],issuesmap[mappingID],0)),COUNTIF(issuesmap[mappingID],mappings[mapping_id]),0)</f>
        <v>0</v>
      </c>
      <c r="N596">
        <f>IF(ISNUMBER(MATCH(mappings[field],issuesfield[field],0)),COUNTIF(issuesfield[field],mappings[field]),0)</f>
        <v>2</v>
      </c>
      <c r="O596" s="8" t="str">
        <f>IF(ISNUMBER(MATCH(mappings[field],fields[argot_field],0)),"y","n")</f>
        <v>y</v>
      </c>
      <c r="P596" s="8" t="s">
        <v>3</v>
      </c>
      <c r="Q596" s="8" t="s">
        <v>6</v>
      </c>
    </row>
    <row r="597" spans="1:17" x14ac:dyDescent="0.25">
      <c r="A597" t="s">
        <v>513</v>
      </c>
      <c r="B597" t="s">
        <v>513</v>
      </c>
      <c r="C597" s="16" t="s">
        <v>1</v>
      </c>
      <c r="D597" s="16" t="s">
        <v>2</v>
      </c>
      <c r="E597" s="16" t="s">
        <v>118</v>
      </c>
      <c r="F597" s="1">
        <v>611</v>
      </c>
      <c r="G597" t="s">
        <v>40</v>
      </c>
      <c r="H597" t="s">
        <v>4</v>
      </c>
      <c r="I597" t="s">
        <v>5</v>
      </c>
      <c r="J597" t="s">
        <v>6</v>
      </c>
      <c r="K597" t="s">
        <v>6</v>
      </c>
      <c r="L597" t="str">
        <f>mappings[field]&amp;mappings[institution]&amp;mappings[element/field]&amp;mappings[subelement/field(s)]&amp;mappings[constraints]</f>
        <v>subject_topic_lcshGEN611xi2=0 OR (i2=7 AND $2=lcsh)</v>
      </c>
      <c r="M597">
        <f>IF(ISNUMBER(MATCH(mappings[mapping_id],issuesmap[mappingID],0)),COUNTIF(issuesmap[mappingID],mappings[mapping_id]),0)</f>
        <v>0</v>
      </c>
      <c r="N597">
        <f>IF(ISNUMBER(MATCH(mappings[field],issuesfield[field],0)),COUNTIF(issuesfield[field],mappings[field]),0)</f>
        <v>2</v>
      </c>
      <c r="O597" s="8" t="str">
        <f>IF(ISNUMBER(MATCH(mappings[field],fields[argot_field],0)),"y","n")</f>
        <v>y</v>
      </c>
      <c r="P597" s="8" t="s">
        <v>3</v>
      </c>
      <c r="Q597" s="8" t="s">
        <v>6</v>
      </c>
    </row>
    <row r="598" spans="1:17" x14ac:dyDescent="0.25">
      <c r="A598" t="s">
        <v>513</v>
      </c>
      <c r="B598" t="s">
        <v>513</v>
      </c>
      <c r="C598" s="16" t="s">
        <v>1</v>
      </c>
      <c r="D598" s="16" t="s">
        <v>2</v>
      </c>
      <c r="E598" s="16" t="s">
        <v>118</v>
      </c>
      <c r="F598" s="1">
        <v>630</v>
      </c>
      <c r="G598" t="s">
        <v>45</v>
      </c>
      <c r="H598" t="s">
        <v>4</v>
      </c>
      <c r="I598" s="16" t="s">
        <v>20</v>
      </c>
      <c r="J598" t="s">
        <v>6</v>
      </c>
      <c r="K598" t="s">
        <v>46</v>
      </c>
      <c r="L598" t="str">
        <f>mappings[field]&amp;mappings[institution]&amp;mappings[element/field]&amp;mappings[subelement/field(s)]&amp;mappings[constraints]</f>
        <v>subject_topic_lcshGEN630adfghklmnoprsti2=0 OR (i2=7 AND $2=lcsh)</v>
      </c>
      <c r="M598">
        <f>IF(ISNUMBER(MATCH(mappings[mapping_id],issuesmap[mappingID],0)),COUNTIF(issuesmap[mappingID],mappings[mapping_id]),0)</f>
        <v>0</v>
      </c>
      <c r="N598">
        <f>IF(ISNUMBER(MATCH(mappings[field],issuesfield[field],0)),COUNTIF(issuesfield[field],mappings[field]),0)</f>
        <v>2</v>
      </c>
      <c r="O598" s="8" t="str">
        <f>IF(ISNUMBER(MATCH(mappings[field],fields[argot_field],0)),"y","n")</f>
        <v>y</v>
      </c>
      <c r="P598" s="8" t="s">
        <v>3</v>
      </c>
      <c r="Q598" s="8" t="s">
        <v>6</v>
      </c>
    </row>
    <row r="599" spans="1:17" x14ac:dyDescent="0.25">
      <c r="A599" t="s">
        <v>513</v>
      </c>
      <c r="B599" t="s">
        <v>513</v>
      </c>
      <c r="C599" s="16" t="s">
        <v>1</v>
      </c>
      <c r="D599" s="16" t="s">
        <v>2</v>
      </c>
      <c r="E599" s="16" t="s">
        <v>118</v>
      </c>
      <c r="F599" s="1">
        <v>630</v>
      </c>
      <c r="G599" t="s">
        <v>40</v>
      </c>
      <c r="H599" t="s">
        <v>4</v>
      </c>
      <c r="I599" t="s">
        <v>5</v>
      </c>
      <c r="J599" t="s">
        <v>6</v>
      </c>
      <c r="K599" t="s">
        <v>6</v>
      </c>
      <c r="L599" t="str">
        <f>mappings[field]&amp;mappings[institution]&amp;mappings[element/field]&amp;mappings[subelement/field(s)]&amp;mappings[constraints]</f>
        <v>subject_topic_lcshGEN630xi2=0 OR (i2=7 AND $2=lcsh)</v>
      </c>
      <c r="M599">
        <f>IF(ISNUMBER(MATCH(mappings[mapping_id],issuesmap[mappingID],0)),COUNTIF(issuesmap[mappingID],mappings[mapping_id]),0)</f>
        <v>0</v>
      </c>
      <c r="N599">
        <f>IF(ISNUMBER(MATCH(mappings[field],issuesfield[field],0)),COUNTIF(issuesfield[field],mappings[field]),0)</f>
        <v>2</v>
      </c>
      <c r="O599" s="8" t="str">
        <f>IF(ISNUMBER(MATCH(mappings[field],fields[argot_field],0)),"y","n")</f>
        <v>y</v>
      </c>
      <c r="P599" s="8" t="s">
        <v>3</v>
      </c>
      <c r="Q599" s="8" t="s">
        <v>6</v>
      </c>
    </row>
    <row r="600" spans="1:17" x14ac:dyDescent="0.25">
      <c r="A600" t="s">
        <v>513</v>
      </c>
      <c r="B600" t="s">
        <v>513</v>
      </c>
      <c r="C600" s="16" t="s">
        <v>1</v>
      </c>
      <c r="D600" s="16" t="s">
        <v>3</v>
      </c>
      <c r="E600" s="16" t="s">
        <v>118</v>
      </c>
      <c r="F600" s="1">
        <v>647</v>
      </c>
      <c r="G600" t="s">
        <v>47</v>
      </c>
      <c r="H600" t="s">
        <v>4</v>
      </c>
      <c r="I600" t="s">
        <v>20</v>
      </c>
      <c r="J600" t="s">
        <v>6</v>
      </c>
      <c r="K600" t="s">
        <v>17</v>
      </c>
      <c r="L600" t="str">
        <f>mappings[field]&amp;mappings[institution]&amp;mappings[element/field]&amp;mappings[subelement/field(s)]&amp;mappings[constraints]</f>
        <v>subject_topic_lcshGEN647acdgi2=0 OR (i2=7 AND $2=lcsh)</v>
      </c>
      <c r="M600">
        <f>IF(ISNUMBER(MATCH(mappings[mapping_id],issuesmap[mappingID],0)),COUNTIF(issuesmap[mappingID],mappings[mapping_id]),0)</f>
        <v>0</v>
      </c>
      <c r="N600">
        <f>IF(ISNUMBER(MATCH(mappings[field],issuesfield[field],0)),COUNTIF(issuesfield[field],mappings[field]),0)</f>
        <v>2</v>
      </c>
      <c r="O600" s="8" t="str">
        <f>IF(ISNUMBER(MATCH(mappings[field],fields[argot_field],0)),"y","n")</f>
        <v>y</v>
      </c>
      <c r="P600" s="8" t="s">
        <v>3</v>
      </c>
      <c r="Q600" s="8" t="s">
        <v>6</v>
      </c>
    </row>
    <row r="601" spans="1:17" x14ac:dyDescent="0.25">
      <c r="A601" t="s">
        <v>513</v>
      </c>
      <c r="B601" t="s">
        <v>513</v>
      </c>
      <c r="C601" s="16" t="s">
        <v>1</v>
      </c>
      <c r="D601" s="16" t="s">
        <v>3</v>
      </c>
      <c r="E601" s="16" t="s">
        <v>118</v>
      </c>
      <c r="F601" s="1">
        <v>647</v>
      </c>
      <c r="G601" t="s">
        <v>40</v>
      </c>
      <c r="H601" t="s">
        <v>4</v>
      </c>
      <c r="I601" s="16" t="s">
        <v>5</v>
      </c>
      <c r="J601" t="s">
        <v>6</v>
      </c>
      <c r="K601" t="s">
        <v>17</v>
      </c>
      <c r="L601" t="str">
        <f>mappings[field]&amp;mappings[institution]&amp;mappings[element/field]&amp;mappings[subelement/field(s)]&amp;mappings[constraints]</f>
        <v>subject_topic_lcshGEN647xi2=0 OR (i2=7 AND $2=lcsh)</v>
      </c>
      <c r="M601">
        <f>IF(ISNUMBER(MATCH(mappings[mapping_id],issuesmap[mappingID],0)),COUNTIF(issuesmap[mappingID],mappings[mapping_id]),0)</f>
        <v>0</v>
      </c>
      <c r="N601">
        <f>IF(ISNUMBER(MATCH(mappings[field],issuesfield[field],0)),COUNTIF(issuesfield[field],mappings[field]),0)</f>
        <v>2</v>
      </c>
      <c r="O601" s="8" t="str">
        <f>IF(ISNUMBER(MATCH(mappings[field],fields[argot_field],0)),"y","n")</f>
        <v>y</v>
      </c>
      <c r="P601" s="8" t="s">
        <v>3</v>
      </c>
      <c r="Q601" s="8" t="s">
        <v>6</v>
      </c>
    </row>
    <row r="602" spans="1:17" x14ac:dyDescent="0.25">
      <c r="A602" t="s">
        <v>513</v>
      </c>
      <c r="B602" t="s">
        <v>513</v>
      </c>
      <c r="C602" s="16" t="s">
        <v>1</v>
      </c>
      <c r="D602" s="16" t="s">
        <v>3</v>
      </c>
      <c r="E602" s="16" t="s">
        <v>118</v>
      </c>
      <c r="F602" s="1">
        <v>648</v>
      </c>
      <c r="G602" t="s">
        <v>40</v>
      </c>
      <c r="H602" t="s">
        <v>4</v>
      </c>
      <c r="I602" t="s">
        <v>5</v>
      </c>
      <c r="J602" t="s">
        <v>6</v>
      </c>
      <c r="K602" t="s">
        <v>18</v>
      </c>
      <c r="L602" t="str">
        <f>mappings[field]&amp;mappings[institution]&amp;mappings[element/field]&amp;mappings[subelement/field(s)]&amp;mappings[constraints]</f>
        <v>subject_topic_lcshGEN648xi2=0 OR (i2=7 AND $2=lcsh)</v>
      </c>
      <c r="M602">
        <f>IF(ISNUMBER(MATCH(mappings[mapping_id],issuesmap[mappingID],0)),COUNTIF(issuesmap[mappingID],mappings[mapping_id]),0)</f>
        <v>0</v>
      </c>
      <c r="N602">
        <f>IF(ISNUMBER(MATCH(mappings[field],issuesfield[field],0)),COUNTIF(issuesfield[field],mappings[field]),0)</f>
        <v>2</v>
      </c>
      <c r="O602" s="8" t="str">
        <f>IF(ISNUMBER(MATCH(mappings[field],fields[argot_field],0)),"y","n")</f>
        <v>y</v>
      </c>
      <c r="P602" s="8" t="s">
        <v>3</v>
      </c>
      <c r="Q602" s="8" t="s">
        <v>6</v>
      </c>
    </row>
    <row r="603" spans="1:17" x14ac:dyDescent="0.25">
      <c r="A603" t="s">
        <v>513</v>
      </c>
      <c r="B603" t="s">
        <v>513</v>
      </c>
      <c r="C603" s="16" t="s">
        <v>1</v>
      </c>
      <c r="D603" s="16" t="s">
        <v>2</v>
      </c>
      <c r="E603" s="16" t="s">
        <v>118</v>
      </c>
      <c r="F603" s="1">
        <v>650</v>
      </c>
      <c r="G603" t="s">
        <v>48</v>
      </c>
      <c r="H603" t="s">
        <v>4</v>
      </c>
      <c r="I603" t="s">
        <v>20</v>
      </c>
      <c r="J603" t="s">
        <v>6</v>
      </c>
      <c r="K603" t="s">
        <v>6</v>
      </c>
      <c r="L603" t="str">
        <f>mappings[field]&amp;mappings[institution]&amp;mappings[element/field]&amp;mappings[subelement/field(s)]&amp;mappings[constraints]</f>
        <v>subject_topic_lcshGEN650abcdgi2=0 OR (i2=7 AND $2=lcsh)</v>
      </c>
      <c r="M603">
        <f>IF(ISNUMBER(MATCH(mappings[mapping_id],issuesmap[mappingID],0)),COUNTIF(issuesmap[mappingID],mappings[mapping_id]),0)</f>
        <v>0</v>
      </c>
      <c r="N603">
        <f>IF(ISNUMBER(MATCH(mappings[field],issuesfield[field],0)),COUNTIF(issuesfield[field],mappings[field]),0)</f>
        <v>2</v>
      </c>
      <c r="O603" s="8" t="str">
        <f>IF(ISNUMBER(MATCH(mappings[field],fields[argot_field],0)),"y","n")</f>
        <v>y</v>
      </c>
      <c r="P603" s="8" t="s">
        <v>3</v>
      </c>
      <c r="Q603" s="8" t="s">
        <v>6</v>
      </c>
    </row>
    <row r="604" spans="1:17" x14ac:dyDescent="0.25">
      <c r="A604" t="s">
        <v>513</v>
      </c>
      <c r="B604" t="s">
        <v>513</v>
      </c>
      <c r="C604" s="16" t="s">
        <v>1</v>
      </c>
      <c r="D604" s="16" t="s">
        <v>2</v>
      </c>
      <c r="E604" s="16" t="s">
        <v>118</v>
      </c>
      <c r="F604" s="1">
        <v>650</v>
      </c>
      <c r="G604" t="s">
        <v>40</v>
      </c>
      <c r="H604" t="s">
        <v>4</v>
      </c>
      <c r="I604" s="16" t="s">
        <v>5</v>
      </c>
      <c r="J604" t="s">
        <v>6</v>
      </c>
      <c r="K604" t="s">
        <v>6</v>
      </c>
      <c r="L604" t="str">
        <f>mappings[field]&amp;mappings[institution]&amp;mappings[element/field]&amp;mappings[subelement/field(s)]&amp;mappings[constraints]</f>
        <v>subject_topic_lcshGEN650xi2=0 OR (i2=7 AND $2=lcsh)</v>
      </c>
      <c r="M604">
        <f>IF(ISNUMBER(MATCH(mappings[mapping_id],issuesmap[mappingID],0)),COUNTIF(issuesmap[mappingID],mappings[mapping_id]),0)</f>
        <v>0</v>
      </c>
      <c r="N604">
        <f>IF(ISNUMBER(MATCH(mappings[field],issuesfield[field],0)),COUNTIF(issuesfield[field],mappings[field]),0)</f>
        <v>2</v>
      </c>
      <c r="O604" s="8" t="str">
        <f>IF(ISNUMBER(MATCH(mappings[field],fields[argot_field],0)),"y","n")</f>
        <v>y</v>
      </c>
      <c r="P604" s="8" t="s">
        <v>3</v>
      </c>
      <c r="Q604" s="8" t="s">
        <v>6</v>
      </c>
    </row>
    <row r="605" spans="1:17" x14ac:dyDescent="0.25">
      <c r="A605" t="s">
        <v>513</v>
      </c>
      <c r="B605" t="s">
        <v>513</v>
      </c>
      <c r="C605" s="16" t="s">
        <v>1</v>
      </c>
      <c r="D605" s="16" t="s">
        <v>2</v>
      </c>
      <c r="E605" s="16" t="s">
        <v>118</v>
      </c>
      <c r="F605" s="1">
        <v>651</v>
      </c>
      <c r="G605" t="s">
        <v>40</v>
      </c>
      <c r="H605" t="s">
        <v>4</v>
      </c>
      <c r="I605" t="s">
        <v>5</v>
      </c>
      <c r="J605" t="s">
        <v>6</v>
      </c>
      <c r="K605" t="s">
        <v>6</v>
      </c>
      <c r="L605" t="str">
        <f>mappings[field]&amp;mappings[institution]&amp;mappings[element/field]&amp;mappings[subelement/field(s)]&amp;mappings[constraints]</f>
        <v>subject_topic_lcshGEN651xi2=0 OR (i2=7 AND $2=lcsh)</v>
      </c>
      <c r="M605">
        <f>IF(ISNUMBER(MATCH(mappings[mapping_id],issuesmap[mappingID],0)),COUNTIF(issuesmap[mappingID],mappings[mapping_id]),0)</f>
        <v>0</v>
      </c>
      <c r="N605">
        <f>IF(ISNUMBER(MATCH(mappings[field],issuesfield[field],0)),COUNTIF(issuesfield[field],mappings[field]),0)</f>
        <v>2</v>
      </c>
      <c r="O605" s="8" t="str">
        <f>IF(ISNUMBER(MATCH(mappings[field],fields[argot_field],0)),"y","n")</f>
        <v>y</v>
      </c>
      <c r="P605" s="8" t="s">
        <v>3</v>
      </c>
      <c r="Q605" s="8" t="s">
        <v>6</v>
      </c>
    </row>
    <row r="606" spans="1:17" x14ac:dyDescent="0.25">
      <c r="A606" t="s">
        <v>513</v>
      </c>
      <c r="B606" t="s">
        <v>513</v>
      </c>
      <c r="C606" s="16" t="s">
        <v>1</v>
      </c>
      <c r="D606" s="16" t="s">
        <v>3</v>
      </c>
      <c r="E606" s="16" t="s">
        <v>118</v>
      </c>
      <c r="F606" s="1">
        <v>655</v>
      </c>
      <c r="G606" t="s">
        <v>40</v>
      </c>
      <c r="H606" s="16" t="s">
        <v>4</v>
      </c>
      <c r="I606" t="s">
        <v>5</v>
      </c>
      <c r="J606" t="s">
        <v>6</v>
      </c>
      <c r="K606" t="s">
        <v>6</v>
      </c>
      <c r="L606" s="26" t="str">
        <f>mappings[field]&amp;mappings[institution]&amp;mappings[element/field]&amp;mappings[subelement/field(s)]&amp;mappings[constraints]</f>
        <v>subject_topic_lcshGEN655xi2=0 OR (i2=7 AND $2=lcsh)</v>
      </c>
      <c r="M606">
        <f>IF(ISNUMBER(MATCH(mappings[mapping_id],issuesmap[mappingID],0)),COUNTIF(issuesmap[mappingID],mappings[mapping_id]),0)</f>
        <v>0</v>
      </c>
      <c r="N606">
        <f>IF(ISNUMBER(MATCH(mappings[field],issuesfield[field],0)),COUNTIF(issuesfield[field],mappings[field]),0)</f>
        <v>2</v>
      </c>
      <c r="O606" s="8" t="str">
        <f>IF(ISNUMBER(MATCH(mappings[field],fields[argot_field],0)),"y","n")</f>
        <v>y</v>
      </c>
      <c r="P606" s="8" t="s">
        <v>3</v>
      </c>
      <c r="Q606" s="8" t="s">
        <v>6</v>
      </c>
    </row>
    <row r="607" spans="1:17" x14ac:dyDescent="0.25">
      <c r="A607" t="s">
        <v>513</v>
      </c>
      <c r="B607" t="s">
        <v>513</v>
      </c>
      <c r="C607" s="16" t="s">
        <v>1</v>
      </c>
      <c r="D607" s="16" t="s">
        <v>3</v>
      </c>
      <c r="E607" s="16" t="s">
        <v>118</v>
      </c>
      <c r="F607" s="1">
        <v>656</v>
      </c>
      <c r="G607" t="s">
        <v>7</v>
      </c>
      <c r="H607" s="16" t="s">
        <v>34</v>
      </c>
      <c r="I607" s="16" t="s">
        <v>5</v>
      </c>
      <c r="J607" t="s">
        <v>6</v>
      </c>
      <c r="K607" t="s">
        <v>49</v>
      </c>
      <c r="L607" t="str">
        <f>mappings[field]&amp;mappings[institution]&amp;mappings[element/field]&amp;mappings[subelement/field(s)]&amp;mappings[constraints]</f>
        <v>subject_topic_lcshGEN656ai2=7 AND $2=lcsh</v>
      </c>
      <c r="M607">
        <f>IF(ISNUMBER(MATCH(mappings[mapping_id],issuesmap[mappingID],0)),COUNTIF(issuesmap[mappingID],mappings[mapping_id]),0)</f>
        <v>0</v>
      </c>
      <c r="N607">
        <f>IF(ISNUMBER(MATCH(mappings[field],issuesfield[field],0)),COUNTIF(issuesfield[field],mappings[field]),0)</f>
        <v>2</v>
      </c>
      <c r="O607" s="8" t="str">
        <f>IF(ISNUMBER(MATCH(mappings[field],fields[argot_field],0)),"y","n")</f>
        <v>y</v>
      </c>
      <c r="P607" s="8" t="s">
        <v>3</v>
      </c>
      <c r="Q607" s="8" t="s">
        <v>6</v>
      </c>
    </row>
    <row r="608" spans="1:17" x14ac:dyDescent="0.25">
      <c r="A608" s="16" t="s">
        <v>513</v>
      </c>
      <c r="B608" s="16" t="s">
        <v>513</v>
      </c>
      <c r="C608" s="16" t="s">
        <v>1</v>
      </c>
      <c r="D608" s="16" t="s">
        <v>3</v>
      </c>
      <c r="E608" s="16" t="s">
        <v>118</v>
      </c>
      <c r="F608" s="25">
        <v>656</v>
      </c>
      <c r="G608" s="16" t="s">
        <v>40</v>
      </c>
      <c r="H608" s="16" t="s">
        <v>34</v>
      </c>
      <c r="I608" t="s">
        <v>5</v>
      </c>
      <c r="J608" t="s">
        <v>6</v>
      </c>
      <c r="K608" s="16" t="s">
        <v>35</v>
      </c>
      <c r="L608" s="16" t="str">
        <f>mappings[field]&amp;mappings[institution]&amp;mappings[element/field]&amp;mappings[subelement/field(s)]&amp;mappings[constraints]</f>
        <v>subject_topic_lcshGEN656xi2=7 AND $2=lcsh</v>
      </c>
      <c r="M608" s="16">
        <f>IF(ISNUMBER(MATCH(mappings[mapping_id],issuesmap[mappingID],0)),COUNTIF(issuesmap[mappingID],mappings[mapping_id]),0)</f>
        <v>0</v>
      </c>
      <c r="N608" s="16">
        <f>IF(ISNUMBER(MATCH(mappings[field],issuesfield[field],0)),COUNTIF(issuesfield[field],mappings[field]),0)</f>
        <v>2</v>
      </c>
      <c r="O608" s="26" t="str">
        <f>IF(ISNUMBER(MATCH(mappings[field],fields[argot_field],0)),"y","n")</f>
        <v>y</v>
      </c>
      <c r="P608" s="26" t="s">
        <v>3</v>
      </c>
      <c r="Q608" s="26" t="s">
        <v>6</v>
      </c>
    </row>
    <row r="609" spans="1:17" x14ac:dyDescent="0.25">
      <c r="A609" s="16" t="s">
        <v>513</v>
      </c>
      <c r="B609" s="16" t="s">
        <v>513</v>
      </c>
      <c r="C609" s="16" t="s">
        <v>1</v>
      </c>
      <c r="D609" s="16" t="s">
        <v>3</v>
      </c>
      <c r="E609" s="16" t="s">
        <v>118</v>
      </c>
      <c r="F609" s="25">
        <v>657</v>
      </c>
      <c r="G609" s="16" t="s">
        <v>7</v>
      </c>
      <c r="H609" s="16" t="s">
        <v>34</v>
      </c>
      <c r="I609" t="s">
        <v>5</v>
      </c>
      <c r="J609" s="16" t="s">
        <v>6</v>
      </c>
      <c r="K609" s="16" t="s">
        <v>50</v>
      </c>
      <c r="L609" s="16" t="str">
        <f>mappings[field]&amp;mappings[institution]&amp;mappings[element/field]&amp;mappings[subelement/field(s)]&amp;mappings[constraints]</f>
        <v>subject_topic_lcshGEN657ai2=7 AND $2=lcsh</v>
      </c>
      <c r="M609" s="16">
        <f>IF(ISNUMBER(MATCH(mappings[mapping_id],issuesmap[mappingID],0)),COUNTIF(issuesmap[mappingID],mappings[mapping_id]),0)</f>
        <v>0</v>
      </c>
      <c r="N609" s="16">
        <f>IF(ISNUMBER(MATCH(mappings[field],issuesfield[field],0)),COUNTIF(issuesfield[field],mappings[field]),0)</f>
        <v>2</v>
      </c>
      <c r="O609" s="26" t="str">
        <f>IF(ISNUMBER(MATCH(mappings[field],fields[argot_field],0)),"y","n")</f>
        <v>y</v>
      </c>
      <c r="P609" s="26" t="s">
        <v>3</v>
      </c>
      <c r="Q609" s="26" t="s">
        <v>6</v>
      </c>
    </row>
    <row r="610" spans="1:17" x14ac:dyDescent="0.25">
      <c r="A610" s="16" t="s">
        <v>513</v>
      </c>
      <c r="B610" s="16" t="s">
        <v>513</v>
      </c>
      <c r="C610" s="16" t="s">
        <v>1</v>
      </c>
      <c r="D610" s="16" t="s">
        <v>3</v>
      </c>
      <c r="E610" s="16" t="s">
        <v>118</v>
      </c>
      <c r="F610" s="25">
        <v>657</v>
      </c>
      <c r="G610" s="16" t="s">
        <v>40</v>
      </c>
      <c r="H610" s="16" t="s">
        <v>34</v>
      </c>
      <c r="I610" s="16" t="s">
        <v>5</v>
      </c>
      <c r="J610" t="s">
        <v>6</v>
      </c>
      <c r="K610" s="16" t="s">
        <v>50</v>
      </c>
      <c r="L610" s="16" t="str">
        <f>mappings[field]&amp;mappings[institution]&amp;mappings[element/field]&amp;mappings[subelement/field(s)]&amp;mappings[constraints]</f>
        <v>subject_topic_lcshGEN657xi2=7 AND $2=lcsh</v>
      </c>
      <c r="M610" s="16">
        <f>IF(ISNUMBER(MATCH(mappings[mapping_id],issuesmap[mappingID],0)),COUNTIF(issuesmap[mappingID],mappings[mapping_id]),0)</f>
        <v>0</v>
      </c>
      <c r="N610" s="16">
        <f>IF(ISNUMBER(MATCH(mappings[field],issuesfield[field],0)),COUNTIF(issuesfield[field],mappings[field]),0)</f>
        <v>2</v>
      </c>
      <c r="O610" s="26" t="str">
        <f>IF(ISNUMBER(MATCH(mappings[field],fields[argot_field],0)),"y","n")</f>
        <v>y</v>
      </c>
      <c r="P610" s="26" t="s">
        <v>3</v>
      </c>
      <c r="Q610" s="26" t="s">
        <v>6</v>
      </c>
    </row>
    <row r="611" spans="1:17" x14ac:dyDescent="0.25">
      <c r="A611" s="16" t="s">
        <v>1214</v>
      </c>
      <c r="B611" s="24" t="s">
        <v>1215</v>
      </c>
      <c r="C611" s="16" t="s">
        <v>1</v>
      </c>
      <c r="D611" s="16" t="s">
        <v>2</v>
      </c>
      <c r="E611" s="16" t="s">
        <v>118</v>
      </c>
      <c r="F611" s="25">
        <v>100</v>
      </c>
      <c r="G611" s="16" t="s">
        <v>220</v>
      </c>
      <c r="H611" s="16" t="s">
        <v>568</v>
      </c>
      <c r="I611" s="16" t="s">
        <v>20</v>
      </c>
      <c r="J611" s="16" t="s">
        <v>374</v>
      </c>
      <c r="K611" s="16" t="s">
        <v>1222</v>
      </c>
      <c r="L611" s="26" t="str">
        <f>mappings[field]&amp;mappings[institution]&amp;mappings[element/field]&amp;mappings[subelement/field(s)]&amp;mappings[constraints]</f>
        <v>this_work[author]GEN100abcd(g)jqunone</v>
      </c>
      <c r="M611" s="26">
        <f>IF(ISNUMBER(MATCH(mappings[mapping_id],issuesmap[mappingID],0)),COUNTIF(issuesmap[mappingID],mappings[mapping_id]),0)</f>
        <v>0</v>
      </c>
      <c r="N611" s="26">
        <f>IF(ISNUMBER(MATCH(mappings[field],issuesfield[field],0)),COUNTIF(issuesfield[field],mappings[field]),0)</f>
        <v>0</v>
      </c>
      <c r="O611" s="26" t="str">
        <f>IF(ISNUMBER(MATCH(mappings[field],fields[argot_field],0)),"y","n")</f>
        <v>y</v>
      </c>
      <c r="P611" s="26" t="s">
        <v>2</v>
      </c>
      <c r="Q611" s="26" t="s">
        <v>3</v>
      </c>
    </row>
    <row r="612" spans="1:17" x14ac:dyDescent="0.25">
      <c r="A612" s="16" t="s">
        <v>1214</v>
      </c>
      <c r="B612" s="24" t="s">
        <v>1216</v>
      </c>
      <c r="C612" s="16" t="s">
        <v>1</v>
      </c>
      <c r="D612" s="16" t="s">
        <v>2</v>
      </c>
      <c r="E612" s="16" t="s">
        <v>118</v>
      </c>
      <c r="F612" s="25">
        <v>100</v>
      </c>
      <c r="G612" s="16" t="s">
        <v>1225</v>
      </c>
      <c r="H612" s="16" t="s">
        <v>1224</v>
      </c>
      <c r="I612" s="16" t="s">
        <v>1265</v>
      </c>
      <c r="J612" s="16" t="s">
        <v>374</v>
      </c>
      <c r="K612" s="16" t="s">
        <v>1222</v>
      </c>
      <c r="L612" s="26" t="str">
        <f>mappings[field]&amp;mappings[institution]&amp;mappings[element/field]&amp;mappings[subelement/field(s)]&amp;mappings[constraints]</f>
        <v>this_work[title]GEN100f(g)hklnpt100$t</v>
      </c>
      <c r="M612" s="26">
        <f>IF(ISNUMBER(MATCH(mappings[mapping_id],issuesmap[mappingID],0)),COUNTIF(issuesmap[mappingID],mappings[mapping_id]),0)</f>
        <v>0</v>
      </c>
      <c r="N612" s="26">
        <f>IF(ISNUMBER(MATCH(mappings[field],issuesfield[field],0)),COUNTIF(issuesfield[field],mappings[field]),0)</f>
        <v>0</v>
      </c>
      <c r="O612" s="26" t="str">
        <f>IF(ISNUMBER(MATCH(mappings[field],fields[argot_field],0)),"y","n")</f>
        <v>y</v>
      </c>
      <c r="P612" s="26" t="s">
        <v>2</v>
      </c>
      <c r="Q612" s="26" t="s">
        <v>3</v>
      </c>
    </row>
    <row r="613" spans="1:17" x14ac:dyDescent="0.25">
      <c r="A613" s="16" t="s">
        <v>1214</v>
      </c>
      <c r="B613" s="24" t="s">
        <v>1215</v>
      </c>
      <c r="C613" s="16" t="s">
        <v>1</v>
      </c>
      <c r="D613" s="16" t="s">
        <v>2</v>
      </c>
      <c r="E613" s="16" t="s">
        <v>118</v>
      </c>
      <c r="F613" s="25">
        <v>110</v>
      </c>
      <c r="G613" s="16" t="s">
        <v>1108</v>
      </c>
      <c r="H613" s="16" t="s">
        <v>568</v>
      </c>
      <c r="I613" s="16" t="s">
        <v>20</v>
      </c>
      <c r="J613" s="16" t="s">
        <v>374</v>
      </c>
      <c r="K613" s="16" t="s">
        <v>1222</v>
      </c>
      <c r="L613" s="26" t="str">
        <f>mappings[field]&amp;mappings[institution]&amp;mappings[element/field]&amp;mappings[subelement/field(s)]&amp;mappings[constraints]</f>
        <v>this_work[author]GEN110abc(d)(g)(n)unone</v>
      </c>
      <c r="M613" s="26">
        <f>IF(ISNUMBER(MATCH(mappings[mapping_id],issuesmap[mappingID],0)),COUNTIF(issuesmap[mappingID],mappings[mapping_id]),0)</f>
        <v>0</v>
      </c>
      <c r="N613" s="26">
        <f>IF(ISNUMBER(MATCH(mappings[field],issuesfield[field],0)),COUNTIF(issuesfield[field],mappings[field]),0)</f>
        <v>0</v>
      </c>
      <c r="O613" s="26" t="str">
        <f>IF(ISNUMBER(MATCH(mappings[field],fields[argot_field],0)),"y","n")</f>
        <v>y</v>
      </c>
      <c r="P613" s="26" t="s">
        <v>2</v>
      </c>
      <c r="Q613" s="26" t="s">
        <v>3</v>
      </c>
    </row>
    <row r="614" spans="1:17" x14ac:dyDescent="0.25">
      <c r="A614" s="16" t="s">
        <v>1214</v>
      </c>
      <c r="B614" s="24" t="s">
        <v>1216</v>
      </c>
      <c r="C614" s="16" t="s">
        <v>1</v>
      </c>
      <c r="D614" s="16" t="s">
        <v>2</v>
      </c>
      <c r="E614" s="16" t="s">
        <v>118</v>
      </c>
      <c r="F614" s="25">
        <v>110</v>
      </c>
      <c r="G614" s="16" t="s">
        <v>1228</v>
      </c>
      <c r="H614" s="6" t="s">
        <v>1227</v>
      </c>
      <c r="I614" s="16" t="s">
        <v>1265</v>
      </c>
      <c r="J614" s="16" t="s">
        <v>374</v>
      </c>
      <c r="K614" s="16" t="s">
        <v>1222</v>
      </c>
      <c r="L614" s="26" t="str">
        <f>mappings[field]&amp;mappings[institution]&amp;mappings[element/field]&amp;mappings[subelement/field(s)]&amp;mappings[constraints]</f>
        <v>this_work[title]GEN110(d)f(g)kl(n)pt110$t</v>
      </c>
      <c r="M614" s="26">
        <f>IF(ISNUMBER(MATCH(mappings[mapping_id],issuesmap[mappingID],0)),COUNTIF(issuesmap[mappingID],mappings[mapping_id]),0)</f>
        <v>0</v>
      </c>
      <c r="N614" s="26">
        <f>IF(ISNUMBER(MATCH(mappings[field],issuesfield[field],0)),COUNTIF(issuesfield[field],mappings[field]),0)</f>
        <v>0</v>
      </c>
      <c r="O614" s="26" t="str">
        <f>IF(ISNUMBER(MATCH(mappings[field],fields[argot_field],0)),"y","n")</f>
        <v>y</v>
      </c>
      <c r="P614" s="26" t="s">
        <v>2</v>
      </c>
      <c r="Q614" s="26" t="s">
        <v>3</v>
      </c>
    </row>
    <row r="615" spans="1:17" x14ac:dyDescent="0.25">
      <c r="A615" s="16" t="s">
        <v>1214</v>
      </c>
      <c r="B615" s="24" t="s">
        <v>1215</v>
      </c>
      <c r="C615" s="16" t="s">
        <v>1</v>
      </c>
      <c r="D615" s="16" t="s">
        <v>2</v>
      </c>
      <c r="E615" s="16" t="s">
        <v>118</v>
      </c>
      <c r="F615" s="25">
        <v>111</v>
      </c>
      <c r="G615" s="16" t="s">
        <v>1230</v>
      </c>
      <c r="H615" s="6" t="s">
        <v>568</v>
      </c>
      <c r="I615" t="s">
        <v>20</v>
      </c>
      <c r="J615" s="16" t="s">
        <v>374</v>
      </c>
      <c r="K615" s="16" t="s">
        <v>1222</v>
      </c>
      <c r="L615" s="26" t="str">
        <f>mappings[field]&amp;mappings[institution]&amp;mappings[element/field]&amp;mappings[subelement/field(s)]&amp;mappings[constraints]</f>
        <v>this_work[author]GEN111ac(d)e(g)(n)qunone</v>
      </c>
      <c r="M615" s="26">
        <f>IF(ISNUMBER(MATCH(mappings[mapping_id],issuesmap[mappingID],0)),COUNTIF(issuesmap[mappingID],mappings[mapping_id]),0)</f>
        <v>0</v>
      </c>
      <c r="N615" s="26">
        <f>IF(ISNUMBER(MATCH(mappings[field],issuesfield[field],0)),COUNTIF(issuesfield[field],mappings[field]),0)</f>
        <v>0</v>
      </c>
      <c r="O615" s="26" t="str">
        <f>IF(ISNUMBER(MATCH(mappings[field],fields[argot_field],0)),"y","n")</f>
        <v>y</v>
      </c>
      <c r="P615" s="26" t="s">
        <v>2</v>
      </c>
      <c r="Q615" s="26" t="s">
        <v>3</v>
      </c>
    </row>
    <row r="616" spans="1:17" x14ac:dyDescent="0.25">
      <c r="A616" s="16" t="s">
        <v>1214</v>
      </c>
      <c r="B616" s="24" t="s">
        <v>1216</v>
      </c>
      <c r="C616" s="16" t="s">
        <v>1</v>
      </c>
      <c r="D616" s="16" t="s">
        <v>2</v>
      </c>
      <c r="E616" s="16" t="s">
        <v>118</v>
      </c>
      <c r="F616" s="25">
        <v>111</v>
      </c>
      <c r="G616" s="16" t="s">
        <v>1228</v>
      </c>
      <c r="H616" s="6" t="s">
        <v>1229</v>
      </c>
      <c r="I616" s="16" t="s">
        <v>1265</v>
      </c>
      <c r="J616" s="16" t="s">
        <v>374</v>
      </c>
      <c r="K616" s="16" t="s">
        <v>1222</v>
      </c>
      <c r="L616" s="26" t="str">
        <f>mappings[field]&amp;mappings[institution]&amp;mappings[element/field]&amp;mappings[subelement/field(s)]&amp;mappings[constraints]</f>
        <v>this_work[title]GEN111(d)f(g)kl(n)pt111$t</v>
      </c>
      <c r="M616" s="26">
        <f>IF(ISNUMBER(MATCH(mappings[mapping_id],issuesmap[mappingID],0)),COUNTIF(issuesmap[mappingID],mappings[mapping_id]),0)</f>
        <v>0</v>
      </c>
      <c r="N616" s="26">
        <f>IF(ISNUMBER(MATCH(mappings[field],issuesfield[field],0)),COUNTIF(issuesfield[field],mappings[field]),0)</f>
        <v>0</v>
      </c>
      <c r="O616" s="26" t="str">
        <f>IF(ISNUMBER(MATCH(mappings[field],fields[argot_field],0)),"y","n")</f>
        <v>y</v>
      </c>
      <c r="P616" s="26" t="s">
        <v>2</v>
      </c>
      <c r="Q616" s="26" t="s">
        <v>3</v>
      </c>
    </row>
    <row r="617" spans="1:17" x14ac:dyDescent="0.25">
      <c r="A617" s="24" t="s">
        <v>1214</v>
      </c>
      <c r="B617" s="24" t="s">
        <v>1216</v>
      </c>
      <c r="C617" s="24" t="s">
        <v>1</v>
      </c>
      <c r="D617" s="24" t="s">
        <v>2</v>
      </c>
      <c r="E617" s="24" t="s">
        <v>118</v>
      </c>
      <c r="F617" s="31">
        <v>130</v>
      </c>
      <c r="G617" s="24" t="s">
        <v>1120</v>
      </c>
      <c r="H617" s="39" t="s">
        <v>1236</v>
      </c>
      <c r="I617" s="16" t="s">
        <v>1265</v>
      </c>
      <c r="J617" s="16" t="s">
        <v>374</v>
      </c>
      <c r="K617" s="24" t="s">
        <v>1222</v>
      </c>
      <c r="L617" s="35" t="str">
        <f>mappings[field]&amp;mappings[institution]&amp;mappings[element/field]&amp;mappings[subelement/field(s)]&amp;mappings[constraints]</f>
        <v>this_work[title]GEN130adfghklmnoprs!1([01][01])AND 130 AND 130 i1=~/[0 ]/</v>
      </c>
      <c r="M617" s="35">
        <f>IF(ISNUMBER(MATCH(mappings[mapping_id],issuesmap[mappingID],0)),COUNTIF(issuesmap[mappingID],mappings[mapping_id]),0)</f>
        <v>0</v>
      </c>
      <c r="N617" s="35">
        <f>IF(ISNUMBER(MATCH(mappings[field],issuesfield[field],0)),COUNTIF(issuesfield[field],mappings[field]),0)</f>
        <v>0</v>
      </c>
      <c r="O617" s="35" t="str">
        <f>IF(ISNUMBER(MATCH(mappings[field],fields[argot_field],0)),"y","n")</f>
        <v>y</v>
      </c>
      <c r="P617" s="35" t="s">
        <v>2</v>
      </c>
      <c r="Q617" s="35" t="s">
        <v>3</v>
      </c>
    </row>
    <row r="618" spans="1:17" x14ac:dyDescent="0.25">
      <c r="A618" s="24" t="s">
        <v>1214</v>
      </c>
      <c r="B618" s="24" t="s">
        <v>1216</v>
      </c>
      <c r="C618" s="24" t="s">
        <v>1</v>
      </c>
      <c r="D618" s="24" t="s">
        <v>2</v>
      </c>
      <c r="E618" s="24" t="s">
        <v>118</v>
      </c>
      <c r="F618" s="31">
        <v>130</v>
      </c>
      <c r="G618" s="24" t="s">
        <v>1231</v>
      </c>
      <c r="H618" s="39" t="s">
        <v>1237</v>
      </c>
      <c r="I618" s="16" t="s">
        <v>1265</v>
      </c>
      <c r="J618" s="24" t="s">
        <v>1266</v>
      </c>
      <c r="K618" s="24" t="s">
        <v>1222</v>
      </c>
      <c r="L618" s="35" t="str">
        <f>mappings[field]&amp;mappings[institution]&amp;mappings[element/field]&amp;mappings[subelement/field(s)]&amp;mappings[constraints]</f>
        <v>this_work[title]GEN130(a)dfghklmnoprs!1([01][01])AND 130 AND 130 i1=~/[1-9]/</v>
      </c>
      <c r="M618" s="35">
        <f>IF(ISNUMBER(MATCH(mappings[mapping_id],issuesmap[mappingID],0)),COUNTIF(issuesmap[mappingID],mappings[mapping_id]),0)</f>
        <v>0</v>
      </c>
      <c r="N618" s="35">
        <f>IF(ISNUMBER(MATCH(mappings[field],issuesfield[field],0)),COUNTIF(issuesfield[field],mappings[field]),0)</f>
        <v>0</v>
      </c>
      <c r="O618" s="35" t="str">
        <f>IF(ISNUMBER(MATCH(mappings[field],fields[argot_field],0)),"y","n")</f>
        <v>y</v>
      </c>
      <c r="P618" s="35" t="s">
        <v>2</v>
      </c>
      <c r="Q618" s="35" t="s">
        <v>3</v>
      </c>
    </row>
    <row r="619" spans="1:17" x14ac:dyDescent="0.25">
      <c r="A619" s="24" t="s">
        <v>1214</v>
      </c>
      <c r="B619" s="24" t="s">
        <v>1217</v>
      </c>
      <c r="C619" s="24" t="s">
        <v>1</v>
      </c>
      <c r="D619" s="24" t="s">
        <v>2</v>
      </c>
      <c r="E619" s="24" t="s">
        <v>118</v>
      </c>
      <c r="F619" s="31">
        <v>130</v>
      </c>
      <c r="G619" s="24" t="s">
        <v>1120</v>
      </c>
      <c r="H619" s="39" t="s">
        <v>1237</v>
      </c>
      <c r="I619" s="24" t="s">
        <v>20</v>
      </c>
      <c r="J619" s="16" t="s">
        <v>374</v>
      </c>
      <c r="K619" s="24" t="s">
        <v>1222</v>
      </c>
      <c r="L619" s="35" t="str">
        <f>mappings[field]&amp;mappings[institution]&amp;mappings[element/field]&amp;mappings[subelement/field(s)]&amp;mappings[constraints]</f>
        <v>this_work[title_nonfiling]GEN130adfghklmnoprs!1([01][01])AND 130 AND 130 i1=~/[1-9]/</v>
      </c>
      <c r="M619" s="35">
        <f>IF(ISNUMBER(MATCH(mappings[mapping_id],issuesmap[mappingID],0)),COUNTIF(issuesmap[mappingID],mappings[mapping_id]),0)</f>
        <v>0</v>
      </c>
      <c r="N619" s="35">
        <f>IF(ISNUMBER(MATCH(mappings[field],issuesfield[field],0)),COUNTIF(issuesfield[field],mappings[field]),0)</f>
        <v>0</v>
      </c>
      <c r="O619" s="35" t="str">
        <f>IF(ISNUMBER(MATCH(mappings[field],fields[argot_field],0)),"y","n")</f>
        <v>y</v>
      </c>
      <c r="P619" s="35" t="s">
        <v>2</v>
      </c>
      <c r="Q619" s="35" t="s">
        <v>3</v>
      </c>
    </row>
    <row r="620" spans="1:17" x14ac:dyDescent="0.25">
      <c r="A620" s="24" t="s">
        <v>1214</v>
      </c>
      <c r="B620" s="24" t="s">
        <v>1218</v>
      </c>
      <c r="C620" s="24" t="s">
        <v>1</v>
      </c>
      <c r="D620" s="24" t="s">
        <v>2</v>
      </c>
      <c r="E620" s="24" t="s">
        <v>118</v>
      </c>
      <c r="F620" s="31">
        <v>130</v>
      </c>
      <c r="G620" s="24" t="s">
        <v>364</v>
      </c>
      <c r="H620" s="39" t="s">
        <v>1238</v>
      </c>
      <c r="I620" s="24" t="s">
        <v>5</v>
      </c>
      <c r="J620" s="16" t="s">
        <v>374</v>
      </c>
      <c r="K620" s="24" t="s">
        <v>1222</v>
      </c>
      <c r="L620" s="35" t="str">
        <f>mappings[field]&amp;mappings[institution]&amp;mappings[element/field]&amp;mappings[subelement/field(s)]&amp;mappings[constraints]</f>
        <v>this_work[title_variation]GEN130t!1([01][01])AND 130 AND 130$t</v>
      </c>
      <c r="M620" s="35">
        <f>IF(ISNUMBER(MATCH(mappings[mapping_id],issuesmap[mappingID],0)),COUNTIF(issuesmap[mappingID],mappings[mapping_id]),0)</f>
        <v>0</v>
      </c>
      <c r="N620" s="35">
        <f>IF(ISNUMBER(MATCH(mappings[field],issuesfield[field],0)),COUNTIF(issuesfield[field],mappings[field]),0)</f>
        <v>0</v>
      </c>
      <c r="O620" s="35" t="str">
        <f>IF(ISNUMBER(MATCH(mappings[field],fields[argot_field],0)),"y","n")</f>
        <v>y</v>
      </c>
      <c r="P620" s="35" t="s">
        <v>2</v>
      </c>
      <c r="Q620" s="35" t="s">
        <v>3</v>
      </c>
    </row>
    <row r="621" spans="1:17" x14ac:dyDescent="0.25">
      <c r="A621" s="24" t="s">
        <v>1214</v>
      </c>
      <c r="B621" s="24" t="s">
        <v>1216</v>
      </c>
      <c r="C621" s="24" t="s">
        <v>1</v>
      </c>
      <c r="D621" s="24" t="s">
        <v>2</v>
      </c>
      <c r="E621" s="24" t="s">
        <v>118</v>
      </c>
      <c r="F621" s="31">
        <v>240</v>
      </c>
      <c r="G621" s="24" t="s">
        <v>1120</v>
      </c>
      <c r="H621" s="39" t="s">
        <v>1234</v>
      </c>
      <c r="I621" s="16" t="s">
        <v>1265</v>
      </c>
      <c r="J621" s="16" t="s">
        <v>374</v>
      </c>
      <c r="K621" s="24" t="s">
        <v>1222</v>
      </c>
      <c r="L621" s="35" t="str">
        <f>mappings[field]&amp;mappings[institution]&amp;mappings[element/field]&amp;mappings[subelement/field(s)]&amp;mappings[constraints]</f>
        <v>this_work[title]GEN240adfghklmnoprs1([01][01]) AND !1([01][01])$t AND 240 AND i2=~/[0 ]/</v>
      </c>
      <c r="M621" s="35">
        <f>IF(ISNUMBER(MATCH(mappings[mapping_id],issuesmap[mappingID],0)),COUNTIF(issuesmap[mappingID],mappings[mapping_id]),0)</f>
        <v>0</v>
      </c>
      <c r="N621" s="35">
        <f>IF(ISNUMBER(MATCH(mappings[field],issuesfield[field],0)),COUNTIF(issuesfield[field],mappings[field]),0)</f>
        <v>0</v>
      </c>
      <c r="O621" s="35" t="str">
        <f>IF(ISNUMBER(MATCH(mappings[field],fields[argot_field],0)),"y","n")</f>
        <v>y</v>
      </c>
      <c r="P621" s="35" t="s">
        <v>2</v>
      </c>
      <c r="Q621" s="35" t="s">
        <v>3</v>
      </c>
    </row>
    <row r="622" spans="1:17" x14ac:dyDescent="0.25">
      <c r="A622" s="24" t="s">
        <v>1214</v>
      </c>
      <c r="B622" s="24" t="s">
        <v>1216</v>
      </c>
      <c r="C622" s="24" t="s">
        <v>1</v>
      </c>
      <c r="D622" s="24" t="s">
        <v>2</v>
      </c>
      <c r="E622" s="24" t="s">
        <v>118</v>
      </c>
      <c r="F622" s="31">
        <v>240</v>
      </c>
      <c r="G622" s="24" t="s">
        <v>1231</v>
      </c>
      <c r="H622" s="39" t="s">
        <v>1235</v>
      </c>
      <c r="I622" s="16" t="s">
        <v>1265</v>
      </c>
      <c r="J622" s="24" t="s">
        <v>1266</v>
      </c>
      <c r="K622" s="24" t="s">
        <v>1222</v>
      </c>
      <c r="L622" s="35" t="str">
        <f>mappings[field]&amp;mappings[institution]&amp;mappings[element/field]&amp;mappings[subelement/field(s)]&amp;mappings[constraints]</f>
        <v>this_work[title]GEN240(a)dfghklmnoprs1([01][01]) AND !1([01][01])$t AND 240 AND i2=~/[1-9]/</v>
      </c>
      <c r="M622" s="35">
        <f>IF(ISNUMBER(MATCH(mappings[mapping_id],issuesmap[mappingID],0)),COUNTIF(issuesmap[mappingID],mappings[mapping_id]),0)</f>
        <v>0</v>
      </c>
      <c r="N622" s="35">
        <f>IF(ISNUMBER(MATCH(mappings[field],issuesfield[field],0)),COUNTIF(issuesfield[field],mappings[field]),0)</f>
        <v>0</v>
      </c>
      <c r="O622" s="35" t="str">
        <f>IF(ISNUMBER(MATCH(mappings[field],fields[argot_field],0)),"y","n")</f>
        <v>y</v>
      </c>
      <c r="P622" s="35" t="s">
        <v>2</v>
      </c>
      <c r="Q622" s="35" t="s">
        <v>3</v>
      </c>
    </row>
    <row r="623" spans="1:17" x14ac:dyDescent="0.25">
      <c r="A623" s="24" t="s">
        <v>1214</v>
      </c>
      <c r="B623" s="24" t="s">
        <v>1217</v>
      </c>
      <c r="C623" s="24" t="s">
        <v>1</v>
      </c>
      <c r="D623" s="24" t="s">
        <v>2</v>
      </c>
      <c r="E623" s="24" t="s">
        <v>118</v>
      </c>
      <c r="F623" s="31">
        <v>240</v>
      </c>
      <c r="G623" s="24" t="s">
        <v>1120</v>
      </c>
      <c r="H623" s="39" t="s">
        <v>1235</v>
      </c>
      <c r="I623" s="24" t="s">
        <v>20</v>
      </c>
      <c r="J623" s="16" t="s">
        <v>374</v>
      </c>
      <c r="K623" s="24" t="s">
        <v>1222</v>
      </c>
      <c r="L623" s="35" t="str">
        <f>mappings[field]&amp;mappings[institution]&amp;mappings[element/field]&amp;mappings[subelement/field(s)]&amp;mappings[constraints]</f>
        <v>this_work[title_nonfiling]GEN240adfghklmnoprs1([01][01]) AND !1([01][01])$t AND 240 AND i2=~/[1-9]/</v>
      </c>
      <c r="M623" s="35">
        <f>IF(ISNUMBER(MATCH(mappings[mapping_id],issuesmap[mappingID],0)),COUNTIF(issuesmap[mappingID],mappings[mapping_id]),0)</f>
        <v>0</v>
      </c>
      <c r="N623" s="35">
        <f>IF(ISNUMBER(MATCH(mappings[field],issuesfield[field],0)),COUNTIF(issuesfield[field],mappings[field]),0)</f>
        <v>0</v>
      </c>
      <c r="O623" s="35" t="str">
        <f>IF(ISNUMBER(MATCH(mappings[field],fields[argot_field],0)),"y","n")</f>
        <v>y</v>
      </c>
      <c r="P623" s="35" t="s">
        <v>2</v>
      </c>
      <c r="Q623" s="35" t="s">
        <v>3</v>
      </c>
    </row>
    <row r="624" spans="1:17" x14ac:dyDescent="0.25">
      <c r="A624" s="24" t="s">
        <v>1214</v>
      </c>
      <c r="B624" s="24" t="s">
        <v>1216</v>
      </c>
      <c r="C624" s="24" t="s">
        <v>1</v>
      </c>
      <c r="D624" s="24" t="s">
        <v>2</v>
      </c>
      <c r="E624" s="24" t="s">
        <v>118</v>
      </c>
      <c r="F624" s="31">
        <v>245</v>
      </c>
      <c r="G624" s="24" t="s">
        <v>1232</v>
      </c>
      <c r="H624" s="39" t="s">
        <v>1239</v>
      </c>
      <c r="I624" s="16" t="s">
        <v>1265</v>
      </c>
      <c r="J624" t="s">
        <v>374</v>
      </c>
      <c r="K624" s="24" t="s">
        <v>1222</v>
      </c>
      <c r="L624" s="35" t="str">
        <f>mappings[field]&amp;mappings[institution]&amp;mappings[element/field]&amp;mappings[subelement/field(s)]&amp;mappings[constraints]</f>
        <v>this_work[title]GEN245afgknp!1([01][01])$t AND !240 AND !130 AND 245 i2=~/[0 ]/</v>
      </c>
      <c r="M624" s="35">
        <f>IF(ISNUMBER(MATCH(mappings[mapping_id],issuesmap[mappingID],0)),COUNTIF(issuesmap[mappingID],mappings[mapping_id]),0)</f>
        <v>0</v>
      </c>
      <c r="N624" s="35">
        <f>IF(ISNUMBER(MATCH(mappings[field],issuesfield[field],0)),COUNTIF(issuesfield[field],mappings[field]),0)</f>
        <v>0</v>
      </c>
      <c r="O624" s="35" t="str">
        <f>IF(ISNUMBER(MATCH(mappings[field],fields[argot_field],0)),"y","n")</f>
        <v>y</v>
      </c>
      <c r="P624" s="35" t="s">
        <v>2</v>
      </c>
      <c r="Q624" s="35" t="s">
        <v>3</v>
      </c>
    </row>
    <row r="625" spans="1:17" x14ac:dyDescent="0.25">
      <c r="A625" s="24" t="s">
        <v>1214</v>
      </c>
      <c r="B625" s="24" t="s">
        <v>1216</v>
      </c>
      <c r="C625" s="24" t="s">
        <v>1</v>
      </c>
      <c r="D625" s="24" t="s">
        <v>2</v>
      </c>
      <c r="E625" s="24" t="s">
        <v>118</v>
      </c>
      <c r="F625" s="31">
        <v>245</v>
      </c>
      <c r="G625" s="24" t="s">
        <v>1233</v>
      </c>
      <c r="H625" s="39" t="s">
        <v>1240</v>
      </c>
      <c r="I625" t="s">
        <v>1265</v>
      </c>
      <c r="J625" s="24" t="s">
        <v>1266</v>
      </c>
      <c r="K625" s="24" t="s">
        <v>1222</v>
      </c>
      <c r="L625" s="35" t="str">
        <f>mappings[field]&amp;mappings[institution]&amp;mappings[element/field]&amp;mappings[subelement/field(s)]&amp;mappings[constraints]</f>
        <v>this_work[title]GEN245(a)fgknp!1([01][01])$t AND !240 AND !130 AND 245 i2=~/[1-9]/</v>
      </c>
      <c r="M625" s="35">
        <f>IF(ISNUMBER(MATCH(mappings[mapping_id],issuesmap[mappingID],0)),COUNTIF(issuesmap[mappingID],mappings[mapping_id]),0)</f>
        <v>0</v>
      </c>
      <c r="N625" s="35">
        <f>IF(ISNUMBER(MATCH(mappings[field],issuesfield[field],0)),COUNTIF(issuesfield[field],mappings[field]),0)</f>
        <v>0</v>
      </c>
      <c r="O625" s="35" t="str">
        <f>IF(ISNUMBER(MATCH(mappings[field],fields[argot_field],0)),"y","n")</f>
        <v>y</v>
      </c>
      <c r="P625" s="35" t="s">
        <v>2</v>
      </c>
      <c r="Q625" s="35" t="s">
        <v>3</v>
      </c>
    </row>
    <row r="626" spans="1:17" x14ac:dyDescent="0.25">
      <c r="A626" s="24" t="s">
        <v>1214</v>
      </c>
      <c r="B626" s="24" t="s">
        <v>1217</v>
      </c>
      <c r="C626" s="24" t="s">
        <v>1</v>
      </c>
      <c r="D626" s="24" t="s">
        <v>2</v>
      </c>
      <c r="E626" s="24" t="s">
        <v>118</v>
      </c>
      <c r="F626" s="31">
        <v>245</v>
      </c>
      <c r="G626" s="24" t="s">
        <v>1232</v>
      </c>
      <c r="H626" s="39" t="s">
        <v>1240</v>
      </c>
      <c r="I626" s="24" t="s">
        <v>20</v>
      </c>
      <c r="J626" s="16" t="s">
        <v>374</v>
      </c>
      <c r="K626" s="24" t="s">
        <v>1222</v>
      </c>
      <c r="L626" s="35" t="str">
        <f>mappings[field]&amp;mappings[institution]&amp;mappings[element/field]&amp;mappings[subelement/field(s)]&amp;mappings[constraints]</f>
        <v>this_work[title_nonfiling]GEN245afgknp!1([01][01])$t AND !240 AND !130 AND 245 i2=~/[1-9]/</v>
      </c>
      <c r="M626" s="35">
        <f>IF(ISNUMBER(MATCH(mappings[mapping_id],issuesmap[mappingID],0)),COUNTIF(issuesmap[mappingID],mappings[mapping_id]),0)</f>
        <v>0</v>
      </c>
      <c r="N626" s="35">
        <f>IF(ISNUMBER(MATCH(mappings[field],issuesfield[field],0)),COUNTIF(issuesfield[field],mappings[field]),0)</f>
        <v>0</v>
      </c>
      <c r="O626" s="35" t="str">
        <f>IF(ISNUMBER(MATCH(mappings[field],fields[argot_field],0)),"y","n")</f>
        <v>y</v>
      </c>
      <c r="P626" s="35" t="s">
        <v>2</v>
      </c>
      <c r="Q626" s="35" t="s">
        <v>3</v>
      </c>
    </row>
    <row r="627" spans="1:17" x14ac:dyDescent="0.25">
      <c r="A627" s="16" t="s">
        <v>1214</v>
      </c>
      <c r="B627" s="24" t="s">
        <v>1219</v>
      </c>
      <c r="C627" s="16" t="s">
        <v>1</v>
      </c>
      <c r="D627" s="16" t="s">
        <v>2</v>
      </c>
      <c r="E627" s="16" t="s">
        <v>118</v>
      </c>
      <c r="F627" s="16" t="s">
        <v>882</v>
      </c>
      <c r="G627" s="16" t="s">
        <v>882</v>
      </c>
      <c r="H627" s="6" t="s">
        <v>1227</v>
      </c>
      <c r="I627" s="16" t="s">
        <v>254</v>
      </c>
      <c r="J627" s="16" t="s">
        <v>1226</v>
      </c>
      <c r="K627" s="16" t="s">
        <v>1222</v>
      </c>
      <c r="L627" s="26" t="str">
        <f>mappings[field]&amp;mappings[institution]&amp;mappings[element/field]&amp;mappings[subelement/field(s)]&amp;mappings[constraints]</f>
        <v>this_work[type]GEN{na}{na}110$t</v>
      </c>
      <c r="M627" s="26">
        <f>IF(ISNUMBER(MATCH(mappings[mapping_id],issuesmap[mappingID],0)),COUNTIF(issuesmap[mappingID],mappings[mapping_id]),0)</f>
        <v>0</v>
      </c>
      <c r="N627" s="26">
        <f>IF(ISNUMBER(MATCH(mappings[field],issuesfield[field],0)),COUNTIF(issuesfield[field],mappings[field]),0)</f>
        <v>0</v>
      </c>
      <c r="O627" s="26" t="str">
        <f>IF(ISNUMBER(MATCH(mappings[field],fields[argot_field],0)),"y","n")</f>
        <v>y</v>
      </c>
      <c r="P627" s="26" t="s">
        <v>2</v>
      </c>
      <c r="Q627" s="26" t="s">
        <v>3</v>
      </c>
    </row>
    <row r="628" spans="1:17" x14ac:dyDescent="0.25">
      <c r="A628" s="16" t="s">
        <v>213</v>
      </c>
      <c r="B628" s="16" t="s">
        <v>1442</v>
      </c>
      <c r="C628" s="16" t="s">
        <v>1</v>
      </c>
      <c r="D628" s="16" t="s">
        <v>2</v>
      </c>
      <c r="E628" s="16" t="s">
        <v>118</v>
      </c>
      <c r="F628" s="25">
        <v>245</v>
      </c>
      <c r="G628" s="16" t="s">
        <v>882</v>
      </c>
      <c r="H628" s="6">
        <v>880</v>
      </c>
      <c r="I628" s="16" t="s">
        <v>468</v>
      </c>
      <c r="J628" s="16" t="s">
        <v>40</v>
      </c>
      <c r="K628" s="16" t="s">
        <v>861</v>
      </c>
      <c r="L628" s="26" t="str">
        <f>mappings[field]&amp;mappings[institution]&amp;mappings[element/field]&amp;mappings[subelement/field(s)]&amp;mappings[constraints]</f>
        <v>title_main[lang]GEN245{na}880</v>
      </c>
      <c r="M628" s="26">
        <f>IF(ISNUMBER(MATCH(mappings[mapping_id],issuesmap[mappingID],0)),COUNTIF(issuesmap[mappingID],mappings[mapping_id]),0)</f>
        <v>0</v>
      </c>
      <c r="N628" s="26">
        <f>IF(ISNUMBER(MATCH(mappings[field],issuesfield[field],0)),COUNTIF(issuesfield[field],mappings[field]),0)</f>
        <v>0</v>
      </c>
      <c r="O628" s="26" t="str">
        <f>IF(ISNUMBER(MATCH(mappings[field],fields[argot_field],0)),"y","n")</f>
        <v>y</v>
      </c>
      <c r="P628" s="26" t="s">
        <v>2</v>
      </c>
      <c r="Q628" s="26" t="s">
        <v>2</v>
      </c>
    </row>
    <row r="629" spans="1:17" x14ac:dyDescent="0.25">
      <c r="A629" s="16" t="s">
        <v>213</v>
      </c>
      <c r="B629" s="16" t="s">
        <v>672</v>
      </c>
      <c r="C629" s="16" t="s">
        <v>1</v>
      </c>
      <c r="D629" s="16" t="s">
        <v>2</v>
      </c>
      <c r="E629" s="16" t="s">
        <v>118</v>
      </c>
      <c r="F629" s="25">
        <v>245</v>
      </c>
      <c r="G629" s="16" t="s">
        <v>1441</v>
      </c>
      <c r="H629" s="16" t="s">
        <v>568</v>
      </c>
      <c r="I629" s="16" t="s">
        <v>20</v>
      </c>
      <c r="J629" t="s">
        <v>1443</v>
      </c>
      <c r="K629" s="16" t="s">
        <v>1433</v>
      </c>
      <c r="L629" s="26" t="str">
        <f>mappings[field]&amp;mappings[institution]&amp;mappings[element/field]&amp;mappings[subelement/field(s)]&amp;mappings[constraints]</f>
        <v>title_main[value]GEN245abfgknpsnone</v>
      </c>
      <c r="M629" s="26">
        <f>IF(ISNUMBER(MATCH(mappings[mapping_id],issuesmap[mappingID],0)),COUNTIF(issuesmap[mappingID],mappings[mapping_id]),0)</f>
        <v>0</v>
      </c>
      <c r="N629" s="26">
        <f>IF(ISNUMBER(MATCH(mappings[field],issuesfield[field],0)),COUNTIF(issuesfield[field],mappings[field]),0)</f>
        <v>0</v>
      </c>
      <c r="O629" s="26" t="str">
        <f>IF(ISNUMBER(MATCH(mappings[field],fields[argot_field],0)),"y","n")</f>
        <v>y</v>
      </c>
      <c r="P629" s="26" t="s">
        <v>2</v>
      </c>
      <c r="Q629" s="26" t="s">
        <v>3</v>
      </c>
    </row>
    <row r="630" spans="1:17" x14ac:dyDescent="0.25">
      <c r="A630" s="16" t="s">
        <v>1437</v>
      </c>
      <c r="B630" s="16" t="s">
        <v>1437</v>
      </c>
      <c r="C630" s="16" t="s">
        <v>1</v>
      </c>
      <c r="D630" s="16" t="s">
        <v>2</v>
      </c>
      <c r="E630" s="16" t="s">
        <v>118</v>
      </c>
      <c r="F630" s="25">
        <v>245</v>
      </c>
      <c r="G630" s="16" t="s">
        <v>1441</v>
      </c>
      <c r="H630" s="16" t="s">
        <v>568</v>
      </c>
      <c r="I630" s="16" t="s">
        <v>20</v>
      </c>
      <c r="J630" t="s">
        <v>1444</v>
      </c>
      <c r="K630" s="16" t="s">
        <v>1440</v>
      </c>
      <c r="L630" s="26" t="str">
        <f>mappings[field]&amp;mappings[institution]&amp;mappings[element/field]&amp;mappings[subelement/field(s)]&amp;mappings[constraints]</f>
        <v>title_sortGEN245abfgknpsnone</v>
      </c>
      <c r="M630" s="26">
        <f>IF(ISNUMBER(MATCH(mappings[mapping_id],issuesmap[mappingID],0)),COUNTIF(issuesmap[mappingID],mappings[mapping_id]),0)</f>
        <v>0</v>
      </c>
      <c r="N630" s="26">
        <f>IF(ISNUMBER(MATCH(mappings[field],issuesfield[field],0)),COUNTIF(issuesfield[field],mappings[field]),0)</f>
        <v>0</v>
      </c>
      <c r="O630" s="26" t="str">
        <f>IF(ISNUMBER(MATCH(mappings[field],fields[argot_field],0)),"y","n")</f>
        <v>y</v>
      </c>
      <c r="P630" s="26" t="s">
        <v>2</v>
      </c>
      <c r="Q630" s="26" t="s">
        <v>3</v>
      </c>
    </row>
    <row r="631" spans="1:17" x14ac:dyDescent="0.25">
      <c r="A631" s="16" t="s">
        <v>986</v>
      </c>
      <c r="B631" s="16" t="s">
        <v>991</v>
      </c>
      <c r="C631" s="16" t="s">
        <v>1</v>
      </c>
      <c r="D631" s="16" t="s">
        <v>2</v>
      </c>
      <c r="E631" s="16" t="s">
        <v>118</v>
      </c>
      <c r="F631" s="25">
        <v>210</v>
      </c>
      <c r="G631" s="16" t="s">
        <v>882</v>
      </c>
      <c r="H631" s="16" t="s">
        <v>568</v>
      </c>
      <c r="I631" s="16" t="s">
        <v>254</v>
      </c>
      <c r="J631" s="16" t="s">
        <v>1005</v>
      </c>
      <c r="K631" s="16" t="s">
        <v>994</v>
      </c>
      <c r="L631" s="26" t="str">
        <f>mappings[field]&amp;mappings[institution]&amp;mappings[element/field]&amp;mappings[subelement/field(s)]&amp;mappings[constraints]</f>
        <v>title_variant[display]GEN210{na}none</v>
      </c>
      <c r="M631" s="26">
        <f>IF(ISNUMBER(MATCH(mappings[mapping_id],issuesmap[mappingID],0)),COUNTIF(issuesmap[mappingID],mappings[mapping_id]),0)</f>
        <v>0</v>
      </c>
      <c r="N631" s="26">
        <f>IF(ISNUMBER(MATCH(mappings[field],issuesfield[field],0)),COUNTIF(issuesfield[field],mappings[field]),0)</f>
        <v>0</v>
      </c>
      <c r="O631" s="26" t="str">
        <f>IF(ISNUMBER(MATCH(mappings[field],fields[argot_field],0)),"y","n")</f>
        <v>y</v>
      </c>
      <c r="P631" s="26" t="s">
        <v>2</v>
      </c>
      <c r="Q631" s="26" t="s">
        <v>2</v>
      </c>
    </row>
    <row r="632" spans="1:17" x14ac:dyDescent="0.25">
      <c r="A632" s="16" t="s">
        <v>986</v>
      </c>
      <c r="B632" s="16" t="s">
        <v>987</v>
      </c>
      <c r="C632" s="16" t="s">
        <v>1</v>
      </c>
      <c r="D632" s="16" t="s">
        <v>2</v>
      </c>
      <c r="E632" s="16" t="s">
        <v>118</v>
      </c>
      <c r="F632" s="25">
        <v>210</v>
      </c>
      <c r="G632" s="16" t="s">
        <v>882</v>
      </c>
      <c r="H632" s="16" t="s">
        <v>568</v>
      </c>
      <c r="I632" s="16" t="s">
        <v>254</v>
      </c>
      <c r="J632" s="16" t="s">
        <v>1015</v>
      </c>
      <c r="K632" s="16" t="s">
        <v>994</v>
      </c>
      <c r="L632" s="26" t="str">
        <f>mappings[field]&amp;mappings[institution]&amp;mappings[element/field]&amp;mappings[subelement/field(s)]&amp;mappings[constraints]</f>
        <v>title_variant[type]GEN210{na}none</v>
      </c>
      <c r="M632" s="26">
        <f>IF(ISNUMBER(MATCH(mappings[mapping_id],issuesmap[mappingID],0)),COUNTIF(issuesmap[mappingID],mappings[mapping_id]),0)</f>
        <v>0</v>
      </c>
      <c r="N632" s="26">
        <f>IF(ISNUMBER(MATCH(mappings[field],issuesfield[field],0)),COUNTIF(issuesfield[field],mappings[field]),0)</f>
        <v>0</v>
      </c>
      <c r="O632" s="26" t="str">
        <f>IF(ISNUMBER(MATCH(mappings[field],fields[argot_field],0)),"y","n")</f>
        <v>y</v>
      </c>
      <c r="P632" s="26" t="s">
        <v>2</v>
      </c>
      <c r="Q632" s="26" t="s">
        <v>2</v>
      </c>
    </row>
    <row r="633" spans="1:17" x14ac:dyDescent="0.25">
      <c r="A633" s="16" t="s">
        <v>986</v>
      </c>
      <c r="B633" s="16" t="s">
        <v>989</v>
      </c>
      <c r="C633" s="16" t="s">
        <v>1</v>
      </c>
      <c r="D633" s="16" t="s">
        <v>2</v>
      </c>
      <c r="E633" s="16" t="s">
        <v>118</v>
      </c>
      <c r="F633" s="25">
        <v>210</v>
      </c>
      <c r="G633" s="16" t="s">
        <v>7</v>
      </c>
      <c r="H633" s="16" t="s">
        <v>568</v>
      </c>
      <c r="I633" s="16" t="s">
        <v>20</v>
      </c>
      <c r="J633" t="s">
        <v>374</v>
      </c>
      <c r="K633" s="16" t="s">
        <v>994</v>
      </c>
      <c r="L633" s="26" t="str">
        <f>mappings[field]&amp;mappings[institution]&amp;mappings[element/field]&amp;mappings[subelement/field(s)]&amp;mappings[constraints]</f>
        <v>title_variant[value]GEN210anone</v>
      </c>
      <c r="M633" s="26">
        <f>IF(ISNUMBER(MATCH(mappings[mapping_id],issuesmap[mappingID],0)),COUNTIF(issuesmap[mappingID],mappings[mapping_id]),0)</f>
        <v>0</v>
      </c>
      <c r="N633" s="26">
        <f>IF(ISNUMBER(MATCH(mappings[field],issuesfield[field],0)),COUNTIF(issuesfield[field],mappings[field]),0)</f>
        <v>0</v>
      </c>
      <c r="O633" s="26" t="str">
        <f>IF(ISNUMBER(MATCH(mappings[field],fields[argot_field],0)),"y","n")</f>
        <v>y</v>
      </c>
      <c r="P633" s="26" t="s">
        <v>2</v>
      </c>
      <c r="Q633" s="26" t="s">
        <v>2</v>
      </c>
    </row>
    <row r="634" spans="1:17" x14ac:dyDescent="0.25">
      <c r="A634" s="16" t="s">
        <v>986</v>
      </c>
      <c r="B634" s="16" t="s">
        <v>991</v>
      </c>
      <c r="C634" s="16" t="s">
        <v>1</v>
      </c>
      <c r="D634" s="16" t="s">
        <v>2</v>
      </c>
      <c r="E634" s="16" t="s">
        <v>118</v>
      </c>
      <c r="F634" s="25">
        <v>222</v>
      </c>
      <c r="G634" s="16" t="s">
        <v>882</v>
      </c>
      <c r="H634" s="16" t="s">
        <v>568</v>
      </c>
      <c r="I634" s="16" t="s">
        <v>254</v>
      </c>
      <c r="J634" t="s">
        <v>1005</v>
      </c>
      <c r="K634" s="16" t="s">
        <v>994</v>
      </c>
      <c r="L634" s="26" t="str">
        <f>mappings[field]&amp;mappings[institution]&amp;mappings[element/field]&amp;mappings[subelement/field(s)]&amp;mappings[constraints]</f>
        <v>title_variant[display]GEN222{na}none</v>
      </c>
      <c r="M634" s="26">
        <f>IF(ISNUMBER(MATCH(mappings[mapping_id],issuesmap[mappingID],0)),COUNTIF(issuesmap[mappingID],mappings[mapping_id]),0)</f>
        <v>0</v>
      </c>
      <c r="N634" s="26">
        <f>IF(ISNUMBER(MATCH(mappings[field],issuesfield[field],0)),COUNTIF(issuesfield[field],mappings[field]),0)</f>
        <v>0</v>
      </c>
      <c r="O634" s="26" t="str">
        <f>IF(ISNUMBER(MATCH(mappings[field],fields[argot_field],0)),"y","n")</f>
        <v>y</v>
      </c>
      <c r="P634" s="26" t="s">
        <v>2</v>
      </c>
      <c r="Q634" s="26" t="s">
        <v>2</v>
      </c>
    </row>
    <row r="635" spans="1:17" x14ac:dyDescent="0.25">
      <c r="A635" t="s">
        <v>986</v>
      </c>
      <c r="B635" t="s">
        <v>987</v>
      </c>
      <c r="C635" s="16" t="s">
        <v>1</v>
      </c>
      <c r="D635" s="16" t="s">
        <v>2</v>
      </c>
      <c r="E635" s="16" t="s">
        <v>118</v>
      </c>
      <c r="F635" s="1">
        <v>222</v>
      </c>
      <c r="G635" t="s">
        <v>882</v>
      </c>
      <c r="H635" t="s">
        <v>568</v>
      </c>
      <c r="I635" s="16" t="s">
        <v>254</v>
      </c>
      <c r="J635" t="s">
        <v>1016</v>
      </c>
      <c r="K635" t="s">
        <v>994</v>
      </c>
      <c r="L635" s="8" t="str">
        <f>mappings[field]&amp;mappings[institution]&amp;mappings[element/field]&amp;mappings[subelement/field(s)]&amp;mappings[constraints]</f>
        <v>title_variant[type]GEN222{na}none</v>
      </c>
      <c r="M635" s="8">
        <f>IF(ISNUMBER(MATCH(mappings[mapping_id],issuesmap[mappingID],0)),COUNTIF(issuesmap[mappingID],mappings[mapping_id]),0)</f>
        <v>0</v>
      </c>
      <c r="N635" s="8">
        <f>IF(ISNUMBER(MATCH(mappings[field],issuesfield[field],0)),COUNTIF(issuesfield[field],mappings[field]),0)</f>
        <v>0</v>
      </c>
      <c r="O635" s="8" t="str">
        <f>IF(ISNUMBER(MATCH(mappings[field],fields[argot_field],0)),"y","n")</f>
        <v>y</v>
      </c>
      <c r="P635" s="8" t="s">
        <v>2</v>
      </c>
      <c r="Q635" s="8" t="s">
        <v>2</v>
      </c>
    </row>
    <row r="636" spans="1:17" x14ac:dyDescent="0.25">
      <c r="A636" t="s">
        <v>986</v>
      </c>
      <c r="B636" t="s">
        <v>989</v>
      </c>
      <c r="C636" s="16" t="s">
        <v>1</v>
      </c>
      <c r="D636" s="16" t="s">
        <v>2</v>
      </c>
      <c r="E636" s="16" t="s">
        <v>118</v>
      </c>
      <c r="F636" s="1">
        <v>222</v>
      </c>
      <c r="G636" t="s">
        <v>263</v>
      </c>
      <c r="H636" t="s">
        <v>568</v>
      </c>
      <c r="I636" s="16" t="s">
        <v>20</v>
      </c>
      <c r="J636" t="s">
        <v>1017</v>
      </c>
      <c r="K636" t="s">
        <v>994</v>
      </c>
      <c r="L636" s="8" t="str">
        <f>mappings[field]&amp;mappings[institution]&amp;mappings[element/field]&amp;mappings[subelement/field(s)]&amp;mappings[constraints]</f>
        <v>title_variant[value]GEN222abnone</v>
      </c>
      <c r="M636" s="8">
        <f>IF(ISNUMBER(MATCH(mappings[mapping_id],issuesmap[mappingID],0)),COUNTIF(issuesmap[mappingID],mappings[mapping_id]),0)</f>
        <v>0</v>
      </c>
      <c r="N636" s="8">
        <f>IF(ISNUMBER(MATCH(mappings[field],issuesfield[field],0)),COUNTIF(issuesfield[field],mappings[field]),0)</f>
        <v>0</v>
      </c>
      <c r="O636" s="8" t="str">
        <f>IF(ISNUMBER(MATCH(mappings[field],fields[argot_field],0)),"y","n")</f>
        <v>y</v>
      </c>
      <c r="P636" s="8" t="s">
        <v>2</v>
      </c>
      <c r="Q636" s="8" t="s">
        <v>2</v>
      </c>
    </row>
    <row r="637" spans="1:17" x14ac:dyDescent="0.25">
      <c r="A637" t="s">
        <v>986</v>
      </c>
      <c r="B637" t="s">
        <v>991</v>
      </c>
      <c r="C637" s="16" t="s">
        <v>1</v>
      </c>
      <c r="D637" s="16" t="s">
        <v>2</v>
      </c>
      <c r="E637" s="16" t="s">
        <v>118</v>
      </c>
      <c r="F637" s="1">
        <v>246</v>
      </c>
      <c r="G637" t="s">
        <v>882</v>
      </c>
      <c r="H637" t="s">
        <v>1004</v>
      </c>
      <c r="I637" s="16" t="s">
        <v>254</v>
      </c>
      <c r="J637" t="s">
        <v>1005</v>
      </c>
      <c r="K637" t="s">
        <v>994</v>
      </c>
      <c r="L637" s="8" t="str">
        <f>mappings[field]&amp;mappings[institution]&amp;mappings[element/field]&amp;mappings[subelement/field(s)]&amp;mappings[constraints]</f>
        <v>title_variant[display]GEN246{na}i2=~/[01]/ OR i1=~/[ 23]/</v>
      </c>
      <c r="M637" s="8">
        <f>IF(ISNUMBER(MATCH(mappings[mapping_id],issuesmap[mappingID],0)),COUNTIF(issuesmap[mappingID],mappings[mapping_id]),0)</f>
        <v>0</v>
      </c>
      <c r="N637" s="8">
        <f>IF(ISNUMBER(MATCH(mappings[field],issuesfield[field],0)),COUNTIF(issuesfield[field],mappings[field]),0)</f>
        <v>0</v>
      </c>
      <c r="O637" s="8" t="str">
        <f>IF(ISNUMBER(MATCH(mappings[field],fields[argot_field],0)),"y","n")</f>
        <v>y</v>
      </c>
      <c r="P637" s="8" t="s">
        <v>2</v>
      </c>
      <c r="Q637" s="8" t="s">
        <v>2</v>
      </c>
    </row>
    <row r="638" spans="1:17" x14ac:dyDescent="0.25">
      <c r="A638" t="s">
        <v>986</v>
      </c>
      <c r="B638" t="s">
        <v>990</v>
      </c>
      <c r="C638" s="16" t="s">
        <v>1</v>
      </c>
      <c r="D638" s="16" t="s">
        <v>2</v>
      </c>
      <c r="E638" s="16" t="s">
        <v>118</v>
      </c>
      <c r="F638" s="1">
        <v>246</v>
      </c>
      <c r="G638" t="s">
        <v>1008</v>
      </c>
      <c r="H638" t="s">
        <v>1009</v>
      </c>
      <c r="I638" s="16" t="s">
        <v>20</v>
      </c>
      <c r="J638" t="s">
        <v>374</v>
      </c>
      <c r="K638" t="s">
        <v>994</v>
      </c>
      <c r="L638" s="8" t="str">
        <f>mappings[field]&amp;mappings[institution]&amp;mappings[element/field]&amp;mappings[subelement/field(s)]&amp;mappings[constraints]</f>
        <v>title_variant[indexed_value]GEN246abnp[display]!='false' and subfield f, g, or h present</v>
      </c>
      <c r="M638" s="8">
        <f>IF(ISNUMBER(MATCH(mappings[mapping_id],issuesmap[mappingID],0)),COUNTIF(issuesmap[mappingID],mappings[mapping_id]),0)</f>
        <v>0</v>
      </c>
      <c r="N638" s="8">
        <f>IF(ISNUMBER(MATCH(mappings[field],issuesfield[field],0)),COUNTIF(issuesfield[field],mappings[field]),0)</f>
        <v>0</v>
      </c>
      <c r="O638" s="8" t="str">
        <f>IF(ISNUMBER(MATCH(mappings[field],fields[argot_field],0)),"y","n")</f>
        <v>y</v>
      </c>
      <c r="P638" s="8" t="s">
        <v>2</v>
      </c>
      <c r="Q638" s="8" t="s">
        <v>2</v>
      </c>
    </row>
    <row r="639" spans="1:17" x14ac:dyDescent="0.25">
      <c r="A639" t="s">
        <v>986</v>
      </c>
      <c r="B639" t="s">
        <v>988</v>
      </c>
      <c r="C639" s="16" t="s">
        <v>1</v>
      </c>
      <c r="D639" s="16" t="s">
        <v>2</v>
      </c>
      <c r="E639" s="16" t="s">
        <v>118</v>
      </c>
      <c r="F639" s="1">
        <v>246</v>
      </c>
      <c r="G639" t="s">
        <v>882</v>
      </c>
      <c r="H639" t="s">
        <v>1012</v>
      </c>
      <c r="I639" s="16" t="s">
        <v>1011</v>
      </c>
      <c r="J639" t="s">
        <v>374</v>
      </c>
      <c r="K639" t="s">
        <v>994</v>
      </c>
      <c r="L639" s="8" t="str">
        <f>mappings[field]&amp;mappings[institution]&amp;mappings[element/field]&amp;mappings[subelement/field(s)]&amp;mappings[constraints]</f>
        <v>title_variant[label]GEN246{na}[display]!='false' AND i2!=~/[ 3]/ AND !i</v>
      </c>
      <c r="M639" s="8">
        <f>IF(ISNUMBER(MATCH(mappings[mapping_id],issuesmap[mappingID],0)),COUNTIF(issuesmap[mappingID],mappings[mapping_id]),0)</f>
        <v>0</v>
      </c>
      <c r="N639" s="8">
        <f>IF(ISNUMBER(MATCH(mappings[field],issuesfield[field],0)),COUNTIF(issuesfield[field],mappings[field]),0)</f>
        <v>0</v>
      </c>
      <c r="O639" s="8" t="str">
        <f>IF(ISNUMBER(MATCH(mappings[field],fields[argot_field],0)),"y","n")</f>
        <v>y</v>
      </c>
      <c r="P639" s="8" t="s">
        <v>2</v>
      </c>
      <c r="Q639" s="8" t="s">
        <v>2</v>
      </c>
    </row>
    <row r="640" spans="1:17" x14ac:dyDescent="0.25">
      <c r="A640" t="s">
        <v>986</v>
      </c>
      <c r="B640" t="s">
        <v>988</v>
      </c>
      <c r="C640" s="16" t="s">
        <v>1</v>
      </c>
      <c r="D640" s="16" t="s">
        <v>2</v>
      </c>
      <c r="E640" s="16" t="s">
        <v>118</v>
      </c>
      <c r="F640" s="1">
        <v>246</v>
      </c>
      <c r="G640" t="s">
        <v>129</v>
      </c>
      <c r="H640" t="s">
        <v>1013</v>
      </c>
      <c r="I640" s="16" t="s">
        <v>468</v>
      </c>
      <c r="J640" t="s">
        <v>1014</v>
      </c>
      <c r="K640" t="s">
        <v>994</v>
      </c>
      <c r="L640" s="8" t="str">
        <f>mappings[field]&amp;mappings[institution]&amp;mappings[element/field]&amp;mappings[subelement/field(s)]&amp;mappings[constraints]</f>
        <v>title_variant[label]GEN246i[display]!='false' AND i2!=~/[ 3]/ AND i</v>
      </c>
      <c r="M640" s="8">
        <f>IF(ISNUMBER(MATCH(mappings[mapping_id],issuesmap[mappingID],0)),COUNTIF(issuesmap[mappingID],mappings[mapping_id]),0)</f>
        <v>0</v>
      </c>
      <c r="N640" s="8">
        <f>IF(ISNUMBER(MATCH(mappings[field],issuesfield[field],0)),COUNTIF(issuesfield[field],mappings[field]),0)</f>
        <v>0</v>
      </c>
      <c r="O640" s="8" t="str">
        <f>IF(ISNUMBER(MATCH(mappings[field],fields[argot_field],0)),"y","n")</f>
        <v>y</v>
      </c>
      <c r="P640" s="8" t="s">
        <v>2</v>
      </c>
      <c r="Q640" s="8" t="s">
        <v>2</v>
      </c>
    </row>
    <row r="641" spans="1:17" x14ac:dyDescent="0.25">
      <c r="A641" t="s">
        <v>986</v>
      </c>
      <c r="B641" t="s">
        <v>987</v>
      </c>
      <c r="C641" s="16" t="s">
        <v>1</v>
      </c>
      <c r="D641" s="16" t="s">
        <v>2</v>
      </c>
      <c r="E641" s="16" t="s">
        <v>118</v>
      </c>
      <c r="F641" s="1">
        <v>246</v>
      </c>
      <c r="G641" t="s">
        <v>882</v>
      </c>
      <c r="H641" s="16" t="s">
        <v>568</v>
      </c>
      <c r="I641" s="16" t="s">
        <v>884</v>
      </c>
      <c r="J641" t="s">
        <v>1006</v>
      </c>
      <c r="K641" t="s">
        <v>994</v>
      </c>
      <c r="L641" s="26" t="str">
        <f>mappings[field]&amp;mappings[institution]&amp;mappings[element/field]&amp;mappings[subelement/field(s)]&amp;mappings[constraints]</f>
        <v>title_variant[type]GEN246{na}none</v>
      </c>
      <c r="M641" s="8">
        <f>IF(ISNUMBER(MATCH(mappings[mapping_id],issuesmap[mappingID],0)),COUNTIF(issuesmap[mappingID],mappings[mapping_id]),0)</f>
        <v>0</v>
      </c>
      <c r="N641" s="8">
        <f>IF(ISNUMBER(MATCH(mappings[field],issuesfield[field],0)),COUNTIF(issuesfield[field],mappings[field]),0)</f>
        <v>0</v>
      </c>
      <c r="O641" s="8" t="str">
        <f>IF(ISNUMBER(MATCH(mappings[field],fields[argot_field],0)),"y","n")</f>
        <v>y</v>
      </c>
      <c r="P641" s="8" t="s">
        <v>2</v>
      </c>
      <c r="Q641" s="8" t="s">
        <v>2</v>
      </c>
    </row>
    <row r="642" spans="1:17" x14ac:dyDescent="0.25">
      <c r="A642" t="s">
        <v>986</v>
      </c>
      <c r="B642" t="s">
        <v>989</v>
      </c>
      <c r="C642" s="16" t="s">
        <v>1</v>
      </c>
      <c r="D642" s="16" t="s">
        <v>2</v>
      </c>
      <c r="E642" s="16" t="s">
        <v>118</v>
      </c>
      <c r="F642" s="1">
        <v>246</v>
      </c>
      <c r="G642" t="s">
        <v>667</v>
      </c>
      <c r="H642" s="16" t="s">
        <v>1007</v>
      </c>
      <c r="I642" s="16" t="s">
        <v>20</v>
      </c>
      <c r="J642" t="s">
        <v>374</v>
      </c>
      <c r="K642" t="s">
        <v>994</v>
      </c>
      <c r="L642" s="8" t="str">
        <f>mappings[field]&amp;mappings[institution]&amp;mappings[element/field]&amp;mappings[subelement/field(s)]&amp;mappings[constraints]</f>
        <v>title_variant[value]GEN246abfghnp[display]!='false'</v>
      </c>
      <c r="M642" s="8">
        <f>IF(ISNUMBER(MATCH(mappings[mapping_id],issuesmap[mappingID],0)),COUNTIF(issuesmap[mappingID],mappings[mapping_id]),0)</f>
        <v>0</v>
      </c>
      <c r="N642" s="8">
        <f>IF(ISNUMBER(MATCH(mappings[field],issuesfield[field],0)),COUNTIF(issuesfield[field],mappings[field]),0)</f>
        <v>0</v>
      </c>
      <c r="O642" s="8" t="str">
        <f>IF(ISNUMBER(MATCH(mappings[field],fields[argot_field],0)),"y","n")</f>
        <v>y</v>
      </c>
      <c r="P642" s="8" t="s">
        <v>2</v>
      </c>
      <c r="Q642" s="8" t="s">
        <v>2</v>
      </c>
    </row>
    <row r="643" spans="1:17" x14ac:dyDescent="0.25">
      <c r="A643" s="16" t="s">
        <v>986</v>
      </c>
      <c r="B643" s="16" t="s">
        <v>989</v>
      </c>
      <c r="C643" s="16" t="s">
        <v>1</v>
      </c>
      <c r="D643" s="16" t="s">
        <v>2</v>
      </c>
      <c r="E643" s="16" t="s">
        <v>118</v>
      </c>
      <c r="F643" s="25">
        <v>246</v>
      </c>
      <c r="G643" s="16" t="s">
        <v>1008</v>
      </c>
      <c r="H643" s="16" t="s">
        <v>1010</v>
      </c>
      <c r="I643" s="16" t="s">
        <v>20</v>
      </c>
      <c r="J643" s="16" t="s">
        <v>374</v>
      </c>
      <c r="K643" s="16" t="s">
        <v>994</v>
      </c>
      <c r="L643" s="26" t="str">
        <f>mappings[field]&amp;mappings[institution]&amp;mappings[element/field]&amp;mappings[subelement/field(s)]&amp;mappings[constraints]</f>
        <v>title_variant[value]GEN246abnp[display]='false'</v>
      </c>
      <c r="M643" s="26">
        <f>IF(ISNUMBER(MATCH(mappings[mapping_id],issuesmap[mappingID],0)),COUNTIF(issuesmap[mappingID],mappings[mapping_id]),0)</f>
        <v>0</v>
      </c>
      <c r="N643" s="26">
        <f>IF(ISNUMBER(MATCH(mappings[field],issuesfield[field],0)),COUNTIF(issuesfield[field],mappings[field]),0)</f>
        <v>0</v>
      </c>
      <c r="O643" s="26" t="str">
        <f>IF(ISNUMBER(MATCH(mappings[field],fields[argot_field],0)),"y","n")</f>
        <v>y</v>
      </c>
      <c r="P643" s="26" t="s">
        <v>2</v>
      </c>
      <c r="Q643" s="26" t="s">
        <v>2</v>
      </c>
    </row>
    <row r="644" spans="1:17" x14ac:dyDescent="0.25">
      <c r="A644" s="16" t="s">
        <v>986</v>
      </c>
      <c r="B644" s="16" t="s">
        <v>991</v>
      </c>
      <c r="C644" s="16" t="s">
        <v>1</v>
      </c>
      <c r="D644" s="16" t="s">
        <v>2</v>
      </c>
      <c r="E644" s="16" t="s">
        <v>118</v>
      </c>
      <c r="F644" s="25">
        <v>247</v>
      </c>
      <c r="G644" s="16" t="s">
        <v>882</v>
      </c>
      <c r="H644" s="16" t="s">
        <v>400</v>
      </c>
      <c r="I644" s="16" t="s">
        <v>254</v>
      </c>
      <c r="J644" s="16" t="s">
        <v>1005</v>
      </c>
      <c r="K644" s="16" t="s">
        <v>994</v>
      </c>
      <c r="L644" s="26" t="str">
        <f>mappings[field]&amp;mappings[institution]&amp;mappings[element/field]&amp;mappings[subelement/field(s)]&amp;mappings[constraints]</f>
        <v>title_variant[display]GEN247{na}i2=1</v>
      </c>
      <c r="M644" s="26">
        <f>IF(ISNUMBER(MATCH(mappings[mapping_id],issuesmap[mappingID],0)),COUNTIF(issuesmap[mappingID],mappings[mapping_id]),0)</f>
        <v>0</v>
      </c>
      <c r="N644" s="26">
        <f>IF(ISNUMBER(MATCH(mappings[field],issuesfield[field],0)),COUNTIF(issuesfield[field],mappings[field]),0)</f>
        <v>0</v>
      </c>
      <c r="O644" s="26" t="str">
        <f>IF(ISNUMBER(MATCH(mappings[field],fields[argot_field],0)),"y","n")</f>
        <v>y</v>
      </c>
      <c r="P644" s="26" t="s">
        <v>2</v>
      </c>
      <c r="Q644" s="26" t="s">
        <v>2</v>
      </c>
    </row>
    <row r="645" spans="1:17" x14ac:dyDescent="0.25">
      <c r="A645" s="16" t="s">
        <v>986</v>
      </c>
      <c r="B645" s="16" t="s">
        <v>990</v>
      </c>
      <c r="C645" s="16" t="s">
        <v>1</v>
      </c>
      <c r="D645" s="16" t="s">
        <v>2</v>
      </c>
      <c r="E645" s="16" t="s">
        <v>118</v>
      </c>
      <c r="F645" s="25">
        <v>247</v>
      </c>
      <c r="G645" s="16" t="s">
        <v>1008</v>
      </c>
      <c r="H645" s="16" t="s">
        <v>1020</v>
      </c>
      <c r="I645" s="16" t="s">
        <v>20</v>
      </c>
      <c r="J645" t="s">
        <v>374</v>
      </c>
      <c r="K645" s="16" t="s">
        <v>994</v>
      </c>
      <c r="L645" s="26" t="str">
        <f>mappings[field]&amp;mappings[institution]&amp;mappings[element/field]&amp;mappings[subelement/field(s)]&amp;mappings[constraints]</f>
        <v>title_variant[indexed_value]GEN247abnp[display]!='false' and subfield g or h present</v>
      </c>
      <c r="M645" s="26">
        <f>IF(ISNUMBER(MATCH(mappings[mapping_id],issuesmap[mappingID],0)),COUNTIF(issuesmap[mappingID],mappings[mapping_id]),0)</f>
        <v>0</v>
      </c>
      <c r="N645" s="26">
        <f>IF(ISNUMBER(MATCH(mappings[field],issuesfield[field],0)),COUNTIF(issuesfield[field],mappings[field]),0)</f>
        <v>0</v>
      </c>
      <c r="O645" s="26" t="str">
        <f>IF(ISNUMBER(MATCH(mappings[field],fields[argot_field],0)),"y","n")</f>
        <v>y</v>
      </c>
      <c r="P645" s="26" t="s">
        <v>2</v>
      </c>
      <c r="Q645" s="26" t="s">
        <v>2</v>
      </c>
    </row>
    <row r="646" spans="1:17" x14ac:dyDescent="0.25">
      <c r="A646" s="16" t="s">
        <v>986</v>
      </c>
      <c r="B646" s="16" t="s">
        <v>1104</v>
      </c>
      <c r="C646" s="16" t="s">
        <v>1</v>
      </c>
      <c r="D646" s="16" t="s">
        <v>2</v>
      </c>
      <c r="E646" s="16" t="s">
        <v>118</v>
      </c>
      <c r="F646" s="25">
        <v>247</v>
      </c>
      <c r="G646" s="16" t="s">
        <v>40</v>
      </c>
      <c r="H646" s="16" t="s">
        <v>568</v>
      </c>
      <c r="I646" s="16" t="s">
        <v>20</v>
      </c>
      <c r="J646" s="16" t="s">
        <v>374</v>
      </c>
      <c r="K646" s="16" t="s">
        <v>994</v>
      </c>
      <c r="L646" s="26" t="str">
        <f>mappings[field]&amp;mappings[institution]&amp;mappings[element/field]&amp;mappings[subelement/field(s)]&amp;mappings[constraints]</f>
        <v>title_variant[issn]GEN247xnone</v>
      </c>
      <c r="M646" s="26">
        <f>IF(ISNUMBER(MATCH(mappings[mapping_id],issuesmap[mappingID],0)),COUNTIF(issuesmap[mappingID],mappings[mapping_id]),0)</f>
        <v>0</v>
      </c>
      <c r="N646" s="26">
        <f>IF(ISNUMBER(MATCH(mappings[field],issuesfield[field],0)),COUNTIF(issuesfield[field],mappings[field]),0)</f>
        <v>0</v>
      </c>
      <c r="O646" s="26" t="str">
        <f>IF(ISNUMBER(MATCH(mappings[field],fields[argot_field],0)),"y","n")</f>
        <v>y</v>
      </c>
      <c r="P646" s="26" t="s">
        <v>2</v>
      </c>
      <c r="Q646" s="26" t="s">
        <v>2</v>
      </c>
    </row>
    <row r="647" spans="1:17" x14ac:dyDescent="0.25">
      <c r="A647" s="16" t="s">
        <v>986</v>
      </c>
      <c r="B647" s="16" t="s">
        <v>988</v>
      </c>
      <c r="C647" s="16" t="s">
        <v>1</v>
      </c>
      <c r="D647" s="16" t="s">
        <v>2</v>
      </c>
      <c r="E647" s="16" t="s">
        <v>118</v>
      </c>
      <c r="F647" s="25">
        <v>247</v>
      </c>
      <c r="G647" s="16" t="s">
        <v>203</v>
      </c>
      <c r="H647" s="16" t="s">
        <v>1007</v>
      </c>
      <c r="I647" s="16" t="s">
        <v>20</v>
      </c>
      <c r="J647" s="16" t="s">
        <v>374</v>
      </c>
      <c r="K647" s="16" t="s">
        <v>994</v>
      </c>
      <c r="L647" s="26" t="str">
        <f>mappings[field]&amp;mappings[institution]&amp;mappings[element/field]&amp;mappings[subelement/field(s)]&amp;mappings[constraints]</f>
        <v>title_variant[label]GEN247f[display]!='false'</v>
      </c>
      <c r="M647" s="26">
        <f>IF(ISNUMBER(MATCH(mappings[mapping_id],issuesmap[mappingID],0)),COUNTIF(issuesmap[mappingID],mappings[mapping_id]),0)</f>
        <v>0</v>
      </c>
      <c r="N647" s="26">
        <f>IF(ISNUMBER(MATCH(mappings[field],issuesfield[field],0)),COUNTIF(issuesfield[field],mappings[field]),0)</f>
        <v>0</v>
      </c>
      <c r="O647" s="26" t="str">
        <f>IF(ISNUMBER(MATCH(mappings[field],fields[argot_field],0)),"y","n")</f>
        <v>y</v>
      </c>
      <c r="P647" s="26" t="s">
        <v>2</v>
      </c>
      <c r="Q647" s="26" t="s">
        <v>2</v>
      </c>
    </row>
    <row r="648" spans="1:17" x14ac:dyDescent="0.25">
      <c r="A648" s="16" t="s">
        <v>986</v>
      </c>
      <c r="B648" s="16" t="s">
        <v>988</v>
      </c>
      <c r="C648" s="16" t="s">
        <v>1</v>
      </c>
      <c r="D648" s="16" t="s">
        <v>2</v>
      </c>
      <c r="E648" s="16" t="s">
        <v>118</v>
      </c>
      <c r="F648" s="25">
        <v>247</v>
      </c>
      <c r="G648" s="16" t="s">
        <v>882</v>
      </c>
      <c r="H648" s="16" t="s">
        <v>1010</v>
      </c>
      <c r="I648" s="16" t="s">
        <v>884</v>
      </c>
      <c r="J648" s="16" t="s">
        <v>374</v>
      </c>
      <c r="K648" s="16" t="s">
        <v>994</v>
      </c>
      <c r="L648" s="26" t="str">
        <f>mappings[field]&amp;mappings[institution]&amp;mappings[element/field]&amp;mappings[subelement/field(s)]&amp;mappings[constraints]</f>
        <v>title_variant[label]GEN247{na}[display]='false'</v>
      </c>
      <c r="M648" s="26">
        <f>IF(ISNUMBER(MATCH(mappings[mapping_id],issuesmap[mappingID],0)),COUNTIF(issuesmap[mappingID],mappings[mapping_id]),0)</f>
        <v>0</v>
      </c>
      <c r="N648" s="26">
        <f>IF(ISNUMBER(MATCH(mappings[field],issuesfield[field],0)),COUNTIF(issuesfield[field],mappings[field]),0)</f>
        <v>0</v>
      </c>
      <c r="O648" s="26" t="str">
        <f>IF(ISNUMBER(MATCH(mappings[field],fields[argot_field],0)),"y","n")</f>
        <v>y</v>
      </c>
      <c r="P648" s="26" t="s">
        <v>2</v>
      </c>
      <c r="Q648" s="26" t="s">
        <v>2</v>
      </c>
    </row>
    <row r="649" spans="1:17" x14ac:dyDescent="0.25">
      <c r="A649" s="16" t="s">
        <v>986</v>
      </c>
      <c r="B649" s="16" t="s">
        <v>987</v>
      </c>
      <c r="C649" s="16" t="s">
        <v>1</v>
      </c>
      <c r="D649" s="16" t="s">
        <v>2</v>
      </c>
      <c r="E649" s="16" t="s">
        <v>118</v>
      </c>
      <c r="F649" s="25">
        <v>247</v>
      </c>
      <c r="G649" s="16" t="s">
        <v>882</v>
      </c>
      <c r="H649" s="16" t="s">
        <v>568</v>
      </c>
      <c r="I649" s="16" t="s">
        <v>254</v>
      </c>
      <c r="J649" s="16" t="s">
        <v>1018</v>
      </c>
      <c r="K649" s="16" t="s">
        <v>994</v>
      </c>
      <c r="L649" s="26" t="str">
        <f>mappings[field]&amp;mappings[institution]&amp;mappings[element/field]&amp;mappings[subelement/field(s)]&amp;mappings[constraints]</f>
        <v>title_variant[type]GEN247{na}none</v>
      </c>
      <c r="M649" s="26">
        <f>IF(ISNUMBER(MATCH(mappings[mapping_id],issuesmap[mappingID],0)),COUNTIF(issuesmap[mappingID],mappings[mapping_id]),0)</f>
        <v>0</v>
      </c>
      <c r="N649" s="26">
        <f>IF(ISNUMBER(MATCH(mappings[field],issuesfield[field],0)),COUNTIF(issuesfield[field],mappings[field]),0)</f>
        <v>0</v>
      </c>
      <c r="O649" s="26" t="str">
        <f>IF(ISNUMBER(MATCH(mappings[field],fields[argot_field],0)),"y","n")</f>
        <v>y</v>
      </c>
      <c r="P649" s="26" t="s">
        <v>2</v>
      </c>
      <c r="Q649" s="26" t="s">
        <v>2</v>
      </c>
    </row>
    <row r="650" spans="1:17" x14ac:dyDescent="0.25">
      <c r="A650" s="16" t="s">
        <v>986</v>
      </c>
      <c r="B650" s="16" t="s">
        <v>989</v>
      </c>
      <c r="C650" s="16" t="s">
        <v>1</v>
      </c>
      <c r="D650" s="16" t="s">
        <v>2</v>
      </c>
      <c r="E650" s="16" t="s">
        <v>118</v>
      </c>
      <c r="F650" s="25">
        <v>247</v>
      </c>
      <c r="G650" s="16" t="s">
        <v>1019</v>
      </c>
      <c r="H650" s="16" t="s">
        <v>1007</v>
      </c>
      <c r="I650" s="16" t="s">
        <v>20</v>
      </c>
      <c r="J650" s="16" t="s">
        <v>374</v>
      </c>
      <c r="K650" s="16" t="s">
        <v>994</v>
      </c>
      <c r="L650" s="26" t="str">
        <f>mappings[field]&amp;mappings[institution]&amp;mappings[element/field]&amp;mappings[subelement/field(s)]&amp;mappings[constraints]</f>
        <v>title_variant[value]GEN247abghnp[display]!='false'</v>
      </c>
      <c r="M650" s="26">
        <f>IF(ISNUMBER(MATCH(mappings[mapping_id],issuesmap[mappingID],0)),COUNTIF(issuesmap[mappingID],mappings[mapping_id]),0)</f>
        <v>0</v>
      </c>
      <c r="N650" s="26">
        <f>IF(ISNUMBER(MATCH(mappings[field],issuesfield[field],0)),COUNTIF(issuesfield[field],mappings[field]),0)</f>
        <v>0</v>
      </c>
      <c r="O650" s="26" t="str">
        <f>IF(ISNUMBER(MATCH(mappings[field],fields[argot_field],0)),"y","n")</f>
        <v>y</v>
      </c>
      <c r="P650" s="26" t="s">
        <v>2</v>
      </c>
      <c r="Q650" s="26" t="s">
        <v>2</v>
      </c>
    </row>
    <row r="651" spans="1:17" x14ac:dyDescent="0.25">
      <c r="A651" s="16" t="s">
        <v>986</v>
      </c>
      <c r="B651" s="16" t="s">
        <v>989</v>
      </c>
      <c r="C651" s="16" t="s">
        <v>1</v>
      </c>
      <c r="D651" s="16" t="s">
        <v>2</v>
      </c>
      <c r="E651" s="16" t="s">
        <v>118</v>
      </c>
      <c r="F651" s="25">
        <v>247</v>
      </c>
      <c r="G651" s="16" t="s">
        <v>1008</v>
      </c>
      <c r="H651" s="16" t="s">
        <v>1010</v>
      </c>
      <c r="I651" s="16" t="s">
        <v>20</v>
      </c>
      <c r="J651" t="s">
        <v>374</v>
      </c>
      <c r="K651" s="16" t="s">
        <v>994</v>
      </c>
      <c r="L651" s="26" t="str">
        <f>mappings[field]&amp;mappings[institution]&amp;mappings[element/field]&amp;mappings[subelement/field(s)]&amp;mappings[constraints]</f>
        <v>title_variant[value]GEN247abnp[display]='false'</v>
      </c>
      <c r="M651" s="26">
        <f>IF(ISNUMBER(MATCH(mappings[mapping_id],issuesmap[mappingID],0)),COUNTIF(issuesmap[mappingID],mappings[mapping_id]),0)</f>
        <v>0</v>
      </c>
      <c r="N651" s="26">
        <f>IF(ISNUMBER(MATCH(mappings[field],issuesfield[field],0)),COUNTIF(issuesfield[field],mappings[field]),0)</f>
        <v>0</v>
      </c>
      <c r="O651" s="26" t="str">
        <f>IF(ISNUMBER(MATCH(mappings[field],fields[argot_field],0)),"y","n")</f>
        <v>y</v>
      </c>
      <c r="P651" s="26" t="s">
        <v>2</v>
      </c>
      <c r="Q651" s="26" t="s">
        <v>2</v>
      </c>
    </row>
    <row r="652" spans="1:17" x14ac:dyDescent="0.25">
      <c r="A652" s="16" t="s">
        <v>287</v>
      </c>
      <c r="B652" s="16" t="s">
        <v>1291</v>
      </c>
      <c r="C652" s="16" t="s">
        <v>1</v>
      </c>
      <c r="D652" s="16" t="s">
        <v>2</v>
      </c>
      <c r="E652" s="16" t="s">
        <v>118</v>
      </c>
      <c r="F652" s="25">
        <v>24</v>
      </c>
      <c r="G652" s="16" t="s">
        <v>430</v>
      </c>
      <c r="H652" s="16" t="s">
        <v>1301</v>
      </c>
      <c r="I652" s="16" t="s">
        <v>5</v>
      </c>
      <c r="J652" s="16" t="s">
        <v>1302</v>
      </c>
      <c r="K652" s="16" t="s">
        <v>1296</v>
      </c>
      <c r="L652" s="26" t="str">
        <f>mappings[field]&amp;mappings[institution]&amp;mappings[element/field]&amp;mappings[subelement/field(s)]&amp;mappings[constraints]</f>
        <v>upc[qual]GEN24azi1=1 and $a or $z data includes parenthetical qualifying info</v>
      </c>
      <c r="M652" s="26">
        <f>IF(ISNUMBER(MATCH(mappings[mapping_id],issuesmap[mappingID],0)),COUNTIF(issuesmap[mappingID],mappings[mapping_id]),0)</f>
        <v>0</v>
      </c>
      <c r="N652" s="26">
        <f>IF(ISNUMBER(MATCH(mappings[field],issuesfield[field],0)),COUNTIF(issuesfield[field],mappings[field]),0)</f>
        <v>0</v>
      </c>
      <c r="O652" s="26" t="str">
        <f>IF(ISNUMBER(MATCH(mappings[field],fields[argot_field],0)),"y","n")</f>
        <v>y</v>
      </c>
      <c r="P652" s="26" t="s">
        <v>3</v>
      </c>
      <c r="Q652" s="26" t="s">
        <v>3</v>
      </c>
    </row>
    <row r="653" spans="1:17" x14ac:dyDescent="0.25">
      <c r="A653" s="16" t="s">
        <v>287</v>
      </c>
      <c r="B653" s="16" t="s">
        <v>1291</v>
      </c>
      <c r="C653" s="16" t="s">
        <v>1</v>
      </c>
      <c r="D653" s="16" t="s">
        <v>2</v>
      </c>
      <c r="E653" s="16" t="s">
        <v>118</v>
      </c>
      <c r="F653" s="25">
        <v>24</v>
      </c>
      <c r="G653" s="16" t="s">
        <v>251</v>
      </c>
      <c r="H653" s="16" t="s">
        <v>264</v>
      </c>
      <c r="I653" s="16" t="s">
        <v>20</v>
      </c>
      <c r="J653" s="16" t="s">
        <v>429</v>
      </c>
      <c r="K653" s="16" t="s">
        <v>1296</v>
      </c>
      <c r="L653" s="26" t="str">
        <f>mappings[field]&amp;mappings[institution]&amp;mappings[element/field]&amp;mappings[subelement/field(s)]&amp;mappings[constraints]</f>
        <v>upc[qual]GEN24qi1=1</v>
      </c>
      <c r="M653" s="26">
        <f>IF(ISNUMBER(MATCH(mappings[mapping_id],issuesmap[mappingID],0)),COUNTIF(issuesmap[mappingID],mappings[mapping_id]),0)</f>
        <v>0</v>
      </c>
      <c r="N653" s="26">
        <f>IF(ISNUMBER(MATCH(mappings[field],issuesfield[field],0)),COUNTIF(issuesfield[field],mappings[field]),0)</f>
        <v>0</v>
      </c>
      <c r="O653" s="26" t="str">
        <f>IF(ISNUMBER(MATCH(mappings[field],fields[argot_field],0)),"y","n")</f>
        <v>y</v>
      </c>
      <c r="P653" s="26" t="s">
        <v>3</v>
      </c>
      <c r="Q653" s="26" t="s">
        <v>3</v>
      </c>
    </row>
    <row r="654" spans="1:17" x14ac:dyDescent="0.25">
      <c r="A654" s="16" t="s">
        <v>287</v>
      </c>
      <c r="B654" s="16" t="s">
        <v>1292</v>
      </c>
      <c r="C654" s="30" t="s">
        <v>1</v>
      </c>
      <c r="D654" s="30" t="s">
        <v>2</v>
      </c>
      <c r="E654" s="30" t="s">
        <v>118</v>
      </c>
      <c r="F654" s="25">
        <v>24</v>
      </c>
      <c r="G654" s="16" t="s">
        <v>882</v>
      </c>
      <c r="H654" s="16" t="s">
        <v>1295</v>
      </c>
      <c r="I654" s="16" t="s">
        <v>254</v>
      </c>
      <c r="J654" s="16" t="s">
        <v>1298</v>
      </c>
      <c r="K654" s="16" t="s">
        <v>1296</v>
      </c>
      <c r="L654" s="26" t="str">
        <f>mappings[field]&amp;mappings[institution]&amp;mappings[element/field]&amp;mappings[subelement/field(s)]&amp;mappings[constraints]</f>
        <v>upc[type]GEN24{na}[value] from $a</v>
      </c>
      <c r="M654" s="26">
        <f>IF(ISNUMBER(MATCH(mappings[mapping_id],issuesmap[mappingID],0)),COUNTIF(issuesmap[mappingID],mappings[mapping_id]),0)</f>
        <v>0</v>
      </c>
      <c r="N654" s="26">
        <f>IF(ISNUMBER(MATCH(mappings[field],issuesfield[field],0)),COUNTIF(issuesfield[field],mappings[field]),0)</f>
        <v>0</v>
      </c>
      <c r="O654" s="26" t="str">
        <f>IF(ISNUMBER(MATCH(mappings[field],fields[argot_field],0)),"y","n")</f>
        <v>y</v>
      </c>
      <c r="P654" s="26" t="s">
        <v>3</v>
      </c>
      <c r="Q654" s="26" t="s">
        <v>3</v>
      </c>
    </row>
    <row r="655" spans="1:17" x14ac:dyDescent="0.25">
      <c r="A655" s="16" t="s">
        <v>287</v>
      </c>
      <c r="B655" s="16" t="s">
        <v>1292</v>
      </c>
      <c r="C655" s="16" t="s">
        <v>1</v>
      </c>
      <c r="D655" s="16" t="s">
        <v>2</v>
      </c>
      <c r="E655" s="16" t="s">
        <v>118</v>
      </c>
      <c r="F655" s="25">
        <v>24</v>
      </c>
      <c r="G655" s="16" t="s">
        <v>882</v>
      </c>
      <c r="H655" s="16" t="s">
        <v>1297</v>
      </c>
      <c r="I655" s="16" t="s">
        <v>254</v>
      </c>
      <c r="J655" s="16" t="s">
        <v>1299</v>
      </c>
      <c r="K655" s="16" t="s">
        <v>1296</v>
      </c>
      <c r="L655" s="26" t="str">
        <f>mappings[field]&amp;mappings[institution]&amp;mappings[element/field]&amp;mappings[subelement/field(s)]&amp;mappings[constraints]</f>
        <v>upc[type]GEN24{na}[value] from $z</v>
      </c>
      <c r="M655" s="26">
        <f>IF(ISNUMBER(MATCH(mappings[mapping_id],issuesmap[mappingID],0)),COUNTIF(issuesmap[mappingID],mappings[mapping_id]),0)</f>
        <v>0</v>
      </c>
      <c r="N655" s="26">
        <f>IF(ISNUMBER(MATCH(mappings[field],issuesfield[field],0)),COUNTIF(issuesfield[field],mappings[field]),0)</f>
        <v>0</v>
      </c>
      <c r="O655" s="26" t="str">
        <f>IF(ISNUMBER(MATCH(mappings[field],fields[argot_field],0)),"y","n")</f>
        <v>y</v>
      </c>
      <c r="P655" s="26" t="s">
        <v>3</v>
      </c>
      <c r="Q655" s="26" t="s">
        <v>3</v>
      </c>
    </row>
    <row r="656" spans="1:17" x14ac:dyDescent="0.25">
      <c r="A656" s="16" t="s">
        <v>287</v>
      </c>
      <c r="B656" s="16" t="s">
        <v>680</v>
      </c>
      <c r="C656" s="16" t="s">
        <v>1</v>
      </c>
      <c r="D656" s="16" t="s">
        <v>2</v>
      </c>
      <c r="E656" s="16" t="s">
        <v>118</v>
      </c>
      <c r="F656" s="25">
        <v>24</v>
      </c>
      <c r="G656" s="16" t="s">
        <v>430</v>
      </c>
      <c r="H656" s="16" t="s">
        <v>264</v>
      </c>
      <c r="I656" s="16" t="s">
        <v>5</v>
      </c>
      <c r="J656" t="s">
        <v>1300</v>
      </c>
      <c r="K656" s="16" t="s">
        <v>1296</v>
      </c>
      <c r="L656" s="26" t="str">
        <f>mappings[field]&amp;mappings[institution]&amp;mappings[element/field]&amp;mappings[subelement/field(s)]&amp;mappings[constraints]</f>
        <v>upc[value]GEN24azi1=1</v>
      </c>
      <c r="M656" s="26">
        <f>IF(ISNUMBER(MATCH(mappings[mapping_id],issuesmap[mappingID],0)),COUNTIF(issuesmap[mappingID],mappings[mapping_id]),0)</f>
        <v>0</v>
      </c>
      <c r="N656" s="26">
        <f>IF(ISNUMBER(MATCH(mappings[field],issuesfield[field],0)),COUNTIF(issuesfield[field],mappings[field]),0)</f>
        <v>0</v>
      </c>
      <c r="O656" s="26" t="str">
        <f>IF(ISNUMBER(MATCH(mappings[field],fields[argot_field],0)),"y","n")</f>
        <v>y</v>
      </c>
      <c r="P656" s="26" t="s">
        <v>3</v>
      </c>
      <c r="Q656" s="26" t="s">
        <v>3</v>
      </c>
    </row>
    <row r="657" spans="1:17" x14ac:dyDescent="0.25">
      <c r="A657" s="16" t="s">
        <v>300</v>
      </c>
      <c r="B657" s="16" t="s">
        <v>300</v>
      </c>
      <c r="C657" s="16" t="s">
        <v>52</v>
      </c>
      <c r="D657" s="16" t="s">
        <v>2</v>
      </c>
      <c r="E657" s="16" t="s">
        <v>53</v>
      </c>
      <c r="F657" s="25">
        <v>919</v>
      </c>
      <c r="G657" s="16" t="s">
        <v>364</v>
      </c>
      <c r="H657" t="s">
        <v>568</v>
      </c>
      <c r="I657" s="16" t="s">
        <v>5</v>
      </c>
      <c r="J657" t="s">
        <v>40</v>
      </c>
      <c r="K657" s="16" t="s">
        <v>40</v>
      </c>
      <c r="L657" s="26" t="str">
        <f>mappings[field]&amp;mappings[institution]&amp;mappings[element/field]&amp;mappings[subelement/field(s)]&amp;mappings[constraints]</f>
        <v>virtual_collectionUNC919tnone</v>
      </c>
      <c r="M657" s="26">
        <f>IF(ISNUMBER(MATCH(mappings[mapping_id],issuesmap[mappingID],0)),COUNTIF(issuesmap[mappingID],mappings[mapping_id]),0)</f>
        <v>0</v>
      </c>
      <c r="N657" s="26">
        <f>IF(ISNUMBER(MATCH(mappings[field],issuesfield[field],0)),COUNTIF(issuesfield[field],mappings[field]),0)</f>
        <v>0</v>
      </c>
      <c r="O657" s="26" t="str">
        <f>IF(ISNUMBER(MATCH(mappings[field],fields[argot_field],0)),"y","n")</f>
        <v>y</v>
      </c>
      <c r="P657" s="26" t="s">
        <v>2</v>
      </c>
      <c r="Q657" s="26" t="s">
        <v>2</v>
      </c>
    </row>
  </sheetData>
  <conditionalFormatting sqref="L313:L317">
    <cfRule type="duplicateValues" dxfId="22" priority="23"/>
  </conditionalFormatting>
  <conditionalFormatting sqref="L318">
    <cfRule type="duplicateValues" dxfId="21" priority="22"/>
  </conditionalFormatting>
  <conditionalFormatting sqref="L319">
    <cfRule type="duplicateValues" dxfId="20" priority="21"/>
  </conditionalFormatting>
  <conditionalFormatting sqref="L320:L324">
    <cfRule type="duplicateValues" dxfId="19" priority="20"/>
  </conditionalFormatting>
  <conditionalFormatting sqref="L325">
    <cfRule type="duplicateValues" dxfId="18" priority="19"/>
  </conditionalFormatting>
  <conditionalFormatting sqref="L335:L336 L342 L338:L340">
    <cfRule type="duplicateValues" dxfId="17" priority="18"/>
  </conditionalFormatting>
  <conditionalFormatting sqref="L341">
    <cfRule type="duplicateValues" dxfId="16" priority="17"/>
  </conditionalFormatting>
  <conditionalFormatting sqref="L337">
    <cfRule type="duplicateValues" dxfId="15" priority="16"/>
  </conditionalFormatting>
  <conditionalFormatting sqref="L347:L354">
    <cfRule type="duplicateValues" dxfId="14" priority="15"/>
  </conditionalFormatting>
  <conditionalFormatting sqref="L451">
    <cfRule type="duplicateValues" dxfId="13" priority="14"/>
  </conditionalFormatting>
  <conditionalFormatting sqref="L465">
    <cfRule type="duplicateValues" dxfId="12" priority="12"/>
  </conditionalFormatting>
  <conditionalFormatting sqref="L476">
    <cfRule type="duplicateValues" dxfId="11" priority="11"/>
  </conditionalFormatting>
  <conditionalFormatting sqref="L487">
    <cfRule type="duplicateValues" dxfId="10" priority="10"/>
  </conditionalFormatting>
  <conditionalFormatting sqref="L490">
    <cfRule type="duplicateValues" dxfId="9" priority="9"/>
  </conditionalFormatting>
  <conditionalFormatting sqref="L634:L637">
    <cfRule type="duplicateValues" dxfId="8" priority="8"/>
  </conditionalFormatting>
  <conditionalFormatting sqref="L639">
    <cfRule type="duplicateValues" dxfId="7" priority="7"/>
  </conditionalFormatting>
  <conditionalFormatting sqref="L640">
    <cfRule type="duplicateValues" dxfId="6" priority="6"/>
  </conditionalFormatting>
  <conditionalFormatting sqref="L638">
    <cfRule type="duplicateValues" dxfId="5" priority="49"/>
  </conditionalFormatting>
  <conditionalFormatting sqref="L2:L43">
    <cfRule type="duplicateValues" dxfId="4" priority="55"/>
  </conditionalFormatting>
  <conditionalFormatting sqref="L653">
    <cfRule type="duplicateValues" dxfId="3" priority="3"/>
  </conditionalFormatting>
  <conditionalFormatting sqref="L656">
    <cfRule type="duplicateValues" dxfId="2" priority="2"/>
  </conditionalFormatting>
  <conditionalFormatting sqref="L657">
    <cfRule type="duplicateValues" dxfId="1" priority="1"/>
  </conditionalFormatting>
  <hyperlinks>
    <hyperlink ref="K264" r:id="rId1"/>
    <hyperlink ref="K265" r:id="rId2"/>
    <hyperlink ref="K267" r:id="rId3"/>
    <hyperlink ref="K266" r:id="rId4"/>
    <hyperlink ref="K108" r:id="rId5"/>
    <hyperlink ref="K109" r:id="rId6"/>
    <hyperlink ref="K110" r:id="rId7"/>
    <hyperlink ref="K111" r:id="rId8"/>
    <hyperlink ref="K112" r:id="rId9"/>
    <hyperlink ref="K113" r:id="rId10"/>
    <hyperlink ref="K114" r:id="rId11"/>
    <hyperlink ref="K115" r:id="rId12"/>
    <hyperlink ref="K116" r:id="rId13"/>
    <hyperlink ref="K117" r:id="rId14"/>
    <hyperlink ref="K118" r:id="rId15"/>
    <hyperlink ref="K119" r:id="rId16"/>
    <hyperlink ref="K106" r:id="rId17"/>
    <hyperlink ref="K107" r:id="rId18"/>
    <hyperlink ref="K120" r:id="rId19"/>
    <hyperlink ref="K121"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514</v>
      </c>
      <c r="B2" t="s">
        <v>112</v>
      </c>
      <c r="C2" s="6" t="s">
        <v>6</v>
      </c>
      <c r="D2" s="6" t="s">
        <v>6</v>
      </c>
    </row>
    <row r="3" spans="1:4" x14ac:dyDescent="0.25">
      <c r="A3" t="s">
        <v>105</v>
      </c>
      <c r="B3" t="s">
        <v>113</v>
      </c>
      <c r="C3" s="6" t="s">
        <v>6</v>
      </c>
      <c r="D3" s="6" t="s">
        <v>6</v>
      </c>
    </row>
    <row r="4" spans="1:4" x14ac:dyDescent="0.25">
      <c r="A4" s="13" t="s">
        <v>513</v>
      </c>
      <c r="B4" t="s">
        <v>83</v>
      </c>
      <c r="C4" s="6" t="s">
        <v>6</v>
      </c>
      <c r="D4" s="6" t="s">
        <v>6</v>
      </c>
    </row>
    <row r="5" spans="1:4" x14ac:dyDescent="0.25">
      <c r="A5" s="13" t="s">
        <v>514</v>
      </c>
      <c r="B5" t="s">
        <v>83</v>
      </c>
      <c r="C5" s="6" t="s">
        <v>6</v>
      </c>
      <c r="D5" s="6" t="s">
        <v>6</v>
      </c>
    </row>
    <row r="6" spans="1:4" x14ac:dyDescent="0.25">
      <c r="A6" t="s">
        <v>515</v>
      </c>
      <c r="B6" t="s">
        <v>83</v>
      </c>
      <c r="C6" s="6" t="s">
        <v>6</v>
      </c>
      <c r="D6" s="6" t="s">
        <v>6</v>
      </c>
    </row>
    <row r="7" spans="1:4" x14ac:dyDescent="0.25">
      <c r="A7" t="s">
        <v>516</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322</v>
      </c>
      <c r="B10" s="14" t="s">
        <v>241</v>
      </c>
      <c r="C10" s="6" t="s">
        <v>6</v>
      </c>
      <c r="D10" s="6" t="s">
        <v>6</v>
      </c>
    </row>
    <row r="11" spans="1:4" x14ac:dyDescent="0.25">
      <c r="A11" s="3" t="s">
        <v>322</v>
      </c>
      <c r="B11" s="4" t="s">
        <v>327</v>
      </c>
      <c r="C11" s="2" t="s">
        <v>6</v>
      </c>
      <c r="D11" s="2" t="s">
        <v>6</v>
      </c>
    </row>
    <row r="12" spans="1:4" x14ac:dyDescent="0.25">
      <c r="A12" s="13" t="s">
        <v>518</v>
      </c>
      <c r="B12" s="14" t="s">
        <v>521</v>
      </c>
      <c r="C12" s="6" t="s">
        <v>6</v>
      </c>
      <c r="D12" s="6" t="s">
        <v>520</v>
      </c>
    </row>
    <row r="13" spans="1:4" x14ac:dyDescent="0.25">
      <c r="A13" s="13" t="s">
        <v>518</v>
      </c>
      <c r="B13" s="14" t="s">
        <v>522</v>
      </c>
      <c r="C13" s="6" t="s">
        <v>6</v>
      </c>
      <c r="D13" s="6" t="s">
        <v>6</v>
      </c>
    </row>
    <row r="14" spans="1:4" x14ac:dyDescent="0.25">
      <c r="A14" s="13" t="s">
        <v>51</v>
      </c>
      <c r="B14" s="14" t="s">
        <v>550</v>
      </c>
      <c r="C14" s="6" t="s">
        <v>6</v>
      </c>
      <c r="D14" s="6" t="s">
        <v>551</v>
      </c>
    </row>
    <row r="15" spans="1:4" x14ac:dyDescent="0.25">
      <c r="A15" s="13" t="s">
        <v>207</v>
      </c>
      <c r="B15" s="14" t="s">
        <v>555</v>
      </c>
      <c r="C15" s="6" t="s">
        <v>6</v>
      </c>
      <c r="D15" s="21" t="s">
        <v>556</v>
      </c>
    </row>
    <row r="16" spans="1:4" x14ac:dyDescent="0.25">
      <c r="A16" s="3" t="s">
        <v>207</v>
      </c>
      <c r="B16" s="4" t="s">
        <v>557</v>
      </c>
      <c r="C16" s="2" t="s">
        <v>6</v>
      </c>
      <c r="D16" s="21" t="s">
        <v>558</v>
      </c>
    </row>
    <row r="17" spans="1:4" x14ac:dyDescent="0.25">
      <c r="A17" s="3" t="s">
        <v>207</v>
      </c>
      <c r="B17" s="4" t="s">
        <v>559</v>
      </c>
      <c r="C17" s="2" t="s">
        <v>6</v>
      </c>
      <c r="D17" s="2" t="s">
        <v>6</v>
      </c>
    </row>
    <row r="18" spans="1:4" x14ac:dyDescent="0.25">
      <c r="A18" s="13" t="s">
        <v>208</v>
      </c>
      <c r="B18" s="14" t="s">
        <v>561</v>
      </c>
      <c r="C18" s="6" t="s">
        <v>6</v>
      </c>
      <c r="D18" s="6" t="s">
        <v>6</v>
      </c>
    </row>
    <row r="19" spans="1:4" x14ac:dyDescent="0.25">
      <c r="A19" s="3" t="s">
        <v>208</v>
      </c>
      <c r="B19" s="4" t="s">
        <v>562</v>
      </c>
      <c r="C19" s="6" t="s">
        <v>6</v>
      </c>
      <c r="D19" s="6" t="s">
        <v>6</v>
      </c>
    </row>
    <row r="20" spans="1:4" x14ac:dyDescent="0.25">
      <c r="A20" t="s">
        <v>356</v>
      </c>
      <c r="B20" s="14" t="s">
        <v>572</v>
      </c>
      <c r="C20" s="6" t="s">
        <v>6</v>
      </c>
      <c r="D20" s="6" t="s">
        <v>573</v>
      </c>
    </row>
    <row r="21" spans="1:4" x14ac:dyDescent="0.25">
      <c r="A21" s="13" t="s">
        <v>357</v>
      </c>
      <c r="B21" s="14" t="s">
        <v>572</v>
      </c>
      <c r="C21" s="6" t="s">
        <v>6</v>
      </c>
      <c r="D21" s="6" t="s">
        <v>573</v>
      </c>
    </row>
    <row r="22" spans="1:4" x14ac:dyDescent="0.25">
      <c r="A22" s="13" t="s">
        <v>422</v>
      </c>
      <c r="B22" s="14" t="s">
        <v>590</v>
      </c>
      <c r="C22" s="6" t="s">
        <v>6</v>
      </c>
      <c r="D22" s="21" t="s">
        <v>591</v>
      </c>
    </row>
    <row r="23" spans="1:4" x14ac:dyDescent="0.25">
      <c r="A23" s="13" t="s">
        <v>496</v>
      </c>
      <c r="B23" s="14" t="s">
        <v>596</v>
      </c>
      <c r="C23" s="6"/>
      <c r="D23" s="6"/>
    </row>
    <row r="24" spans="1:4" x14ac:dyDescent="0.25">
      <c r="A24" t="s">
        <v>497</v>
      </c>
      <c r="B24" s="14" t="s">
        <v>597</v>
      </c>
      <c r="C24" s="6"/>
      <c r="D24" s="6"/>
    </row>
    <row r="25" spans="1:4" x14ac:dyDescent="0.25">
      <c r="A25" t="s">
        <v>500</v>
      </c>
      <c r="B25" s="14" t="s">
        <v>601</v>
      </c>
      <c r="C25" s="6"/>
      <c r="D25" s="6"/>
    </row>
    <row r="26" spans="1:4" x14ac:dyDescent="0.25">
      <c r="A26" s="13" t="s">
        <v>503</v>
      </c>
      <c r="B26" s="14" t="s">
        <v>604</v>
      </c>
      <c r="C26" s="6"/>
      <c r="D26" s="6"/>
    </row>
    <row r="27" spans="1:4" x14ac:dyDescent="0.25">
      <c r="A27" s="13" t="s">
        <v>354</v>
      </c>
      <c r="B27" s="14" t="s">
        <v>632</v>
      </c>
      <c r="C27" s="6"/>
      <c r="D27" s="6"/>
    </row>
    <row r="28" spans="1:4" x14ac:dyDescent="0.25">
      <c r="A28" s="13" t="s">
        <v>514</v>
      </c>
      <c r="B28" s="14" t="s">
        <v>661</v>
      </c>
      <c r="C28" s="6" t="s">
        <v>6</v>
      </c>
      <c r="D28" s="6" t="s">
        <v>662</v>
      </c>
    </row>
    <row r="29" spans="1:4" x14ac:dyDescent="0.25">
      <c r="A29" s="20" t="s">
        <v>513</v>
      </c>
      <c r="B29" s="14" t="s">
        <v>665</v>
      </c>
      <c r="C29" s="6" t="s">
        <v>6</v>
      </c>
      <c r="D29" s="6" t="s">
        <v>666</v>
      </c>
    </row>
    <row r="30" spans="1:4" x14ac:dyDescent="0.25">
      <c r="A30" t="s">
        <v>669</v>
      </c>
      <c r="B30" s="6" t="s">
        <v>670</v>
      </c>
      <c r="C30" s="6" t="s">
        <v>6</v>
      </c>
      <c r="D30" s="6" t="s">
        <v>671</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426</v>
      </c>
      <c r="B14" t="s">
        <v>427</v>
      </c>
      <c r="C14" t="s">
        <v>6</v>
      </c>
      <c r="D14" t="s">
        <v>428</v>
      </c>
    </row>
    <row r="15" spans="1:16" x14ac:dyDescent="0.25">
      <c r="A15" t="s">
        <v>488</v>
      </c>
      <c r="B15">
        <v>520</v>
      </c>
      <c r="C15">
        <v>3</v>
      </c>
      <c r="D15" t="s">
        <v>489</v>
      </c>
    </row>
    <row r="16" spans="1:16" x14ac:dyDescent="0.25">
      <c r="A16" t="s">
        <v>488</v>
      </c>
      <c r="B16">
        <v>520</v>
      </c>
      <c r="C16" t="s">
        <v>248</v>
      </c>
      <c r="D16" t="s">
        <v>490</v>
      </c>
    </row>
    <row r="17" spans="1:4" x14ac:dyDescent="0.25">
      <c r="A17" t="s">
        <v>491</v>
      </c>
      <c r="B17">
        <v>505</v>
      </c>
      <c r="C17" t="s">
        <v>6</v>
      </c>
      <c r="D17" t="s">
        <v>492</v>
      </c>
    </row>
    <row r="18" spans="1:4" x14ac:dyDescent="0.25">
      <c r="A18" t="s">
        <v>457</v>
      </c>
      <c r="B18">
        <v>506</v>
      </c>
      <c r="C18">
        <v>3</v>
      </c>
      <c r="D18" t="s">
        <v>618</v>
      </c>
    </row>
    <row r="19" spans="1:4" x14ac:dyDescent="0.25">
      <c r="A19" t="s">
        <v>702</v>
      </c>
      <c r="B19">
        <v>250</v>
      </c>
      <c r="C19">
        <v>3</v>
      </c>
      <c r="D19" t="s">
        <v>703</v>
      </c>
    </row>
    <row r="20" spans="1:4" x14ac:dyDescent="0.25">
      <c r="A20" t="s">
        <v>778</v>
      </c>
      <c r="B20">
        <v>590</v>
      </c>
      <c r="D20" t="s">
        <v>779</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2018-06-06T21:09:45Z</dcterms:modified>
</cp:coreProperties>
</file>