
<file path=[Content_Types].xml><?xml version="1.0" encoding="utf-8"?>
<Types xmlns="http://schemas.openxmlformats.org/package/2006/content-types">
  <Override PartName="/xl/_rels/workbook.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omments10.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charts/chart2.xml" ContentType="application/vnd.openxmlformats-officedocument.drawingml.chart+xml"/>
  <Override PartName="/xl/styles.xml" ContentType="application/vnd.openxmlformats-officedocument.spreadsheetml.styles+xml"/>
  <Override PartName="/xl/pivotTables/_rels/pivotTable1.xml.rels" ContentType="application/vnd.openxmlformats-package.relationships+xml"/>
  <Override PartName="/xl/pivotTables/pivotTable1.xml" ContentType="application/vnd.openxmlformats-officedocument.spreadsheetml.pivotTable+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_rels/sheet10.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6.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drawing5.xml" ContentType="application/vnd.openxmlformats-officedocument.drawing+xml"/>
  <Override PartName="/xl/media/image4.png" ContentType="image/png"/>
  <Override PartName="/xl/media/image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uilde" sheetId="1" state="visible" r:id="rId2"/>
    <sheet name="Chart2" sheetId="2" state="hidden" r:id="rId3"/>
    <sheet name="Event Code" sheetId="3" state="visible" r:id="rId4"/>
    <sheet name="Sheet3" sheetId="4" state="hidden" r:id="rId5"/>
    <sheet name="Sheet2" sheetId="5" state="hidden" r:id="rId6"/>
    <sheet name="Data List" sheetId="6" state="visible" r:id="rId7"/>
    <sheet name="OB-27-Mar-2019" sheetId="7" state="visible" r:id="rId8"/>
    <sheet name="Param" sheetId="8" state="hidden" r:id="rId9"/>
    <sheet name="Sheet1" sheetId="9" state="hidden" r:id="rId10"/>
    <sheet name="School Code" sheetId="10" state="hidden" r:id="rId11"/>
    <sheet name="Tier" sheetId="11" state="hidden" r:id="rId12"/>
    <sheet name="List University" sheetId="12" state="hidden" r:id="rId13"/>
  </sheets>
  <definedNames>
    <definedName function="false" hidden="true" localSheetId="2" name="_xlnm._FilterDatabase" vbProcedure="false">'Event Code'!$3:$22</definedName>
    <definedName function="false" hidden="true" localSheetId="11" name="_xlnm._FilterDatabase" vbProcedure="false">'List University'!$A$1:$H$561</definedName>
    <definedName function="false" hidden="true" localSheetId="6" name="_xlnm._FilterDatabase" vbProcedure="false">'OB-27-Mar-2019'!$A$1:$AD$257</definedName>
    <definedName function="false" hidden="true" localSheetId="9" name="_xlnm._FilterDatabase" vbProcedure="false">'School Code'!$A$1:$K$31</definedName>
    <definedName function="false" hidden="false" localSheetId="5" name="_xlnm._FilterDatabase" vbProcedure="false">'Data List'!$A$3:$xfc$816</definedName>
    <definedName function="false" hidden="false" localSheetId="7" name="_xlnm._FilterDatabase" vbProcedure="false">Param!$B$29:$B$33</definedName>
  </definedNames>
  <calcPr iterateCount="100" refMode="A1" iterate="false" iterateDelta="0.0001"/>
  <pivotCaches>
    <pivotCache cacheId="1" r:id="rId15"/>
  </pivotCaches>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 </author>
  </authors>
  <commentList>
    <comment ref="K500" authorId="0">
      <text>
        <r>
          <rPr>
            <sz val="11"/>
            <color rgb="FF000000"/>
            <rFont val="Calibri"/>
            <family val="2"/>
            <charset val="1"/>
          </rPr>
          <t xml:space="preserve">LoanVTT1:
thời gian dự kiến (đúng lịch) hoặc theo mong muốn</t>
        </r>
      </text>
    </comment>
  </commentList>
</comments>
</file>

<file path=xl/comments10.xml><?xml version="1.0" encoding="utf-8"?>
<comments xmlns="http://schemas.openxmlformats.org/spreadsheetml/2006/main" xmlns:xdr="http://schemas.openxmlformats.org/drawingml/2006/spreadsheetDrawing">
  <authors>
    <author> </author>
  </authors>
  <commentList>
    <comment ref="I1" authorId="0">
      <text>
        <r>
          <rPr>
            <b val="true"/>
            <sz val="9"/>
            <color rgb="FF000000"/>
            <rFont val="Tahoma"/>
            <family val="2"/>
            <charset val="1"/>
          </rPr>
          <t xml:space="preserve">Author:
</t>
        </r>
        <r>
          <rPr>
            <sz val="9"/>
            <color rgb="FF000000"/>
            <rFont val="Tahoma"/>
            <family val="2"/>
            <charset val="1"/>
          </rPr>
          <t xml:space="preserve">From 1 to 4</t>
        </r>
      </text>
    </comment>
    <comment ref="J1" authorId="0">
      <text>
        <r>
          <rPr>
            <b val="true"/>
            <sz val="9"/>
            <color rgb="FF000000"/>
            <rFont val="Tahoma"/>
            <family val="2"/>
            <charset val="1"/>
          </rPr>
          <t xml:space="preserve">Author:
</t>
        </r>
        <r>
          <rPr>
            <sz val="9"/>
            <color rgb="FF000000"/>
            <rFont val="Tahoma"/>
            <family val="2"/>
            <charset val="1"/>
          </rPr>
          <t xml:space="preserve">When FSOFT-University start their cooperation</t>
        </r>
      </text>
    </comment>
  </commentList>
</comments>
</file>

<file path=xl/sharedStrings.xml><?xml version="1.0" encoding="utf-8"?>
<sst xmlns="http://schemas.openxmlformats.org/spreadsheetml/2006/main" count="17492" uniqueCount="4746">
  <si>
    <t xml:space="preserve">Sheet:</t>
  </si>
  <si>
    <t xml:space="preserve">GST Class</t>
  </si>
  <si>
    <t xml:space="preserve">Note:</t>
  </si>
  <si>
    <t xml:space="preserve">Các cột cần phải điền thong tin</t>
  </si>
  <si>
    <t xml:space="preserve">Các cột công thức, không fix.</t>
  </si>
  <si>
    <t xml:space="preserve">Description</t>
  </si>
  <si>
    <t xml:space="preserve">Cousre Name</t>
  </si>
  <si>
    <t xml:space="preserve">Chọn loại hoạt động</t>
  </si>
  <si>
    <t xml:space="preserve">Sub-Subject Type</t>
  </si>
  <si>
    <t xml:space="preserve">Lớp về gì, NET hay Java hay gì</t>
  </si>
  <si>
    <t xml:space="preserve">Subppient/Partner</t>
  </si>
  <si>
    <t xml:space="preserve">Chọn trường, Nếu lớp nhiều trường thì chọn là "Nhiều Trường"</t>
  </si>
  <si>
    <t xml:space="preserve">Plan start/End</t>
  </si>
  <si>
    <t xml:space="preserve">Điền ngày tổ chức theo plan vào</t>
  </si>
  <si>
    <t xml:space="preserve">Actual start/End</t>
  </si>
  <si>
    <t xml:space="preserve">Điền ngày tổ chức thực tế vào</t>
  </si>
  <si>
    <t xml:space="preserve">Cách sử dụng</t>
  </si>
  <si>
    <t xml:space="preserve">Copy Row thứ 4 xuống, Công thức tự chạy</t>
  </si>
  <si>
    <t xml:space="preserve">GST List Student</t>
  </si>
  <si>
    <t xml:space="preserve">Account</t>
  </si>
  <si>
    <t xml:space="preserve">Account của sinh viên</t>
  </si>
  <si>
    <t xml:space="preserve">Name</t>
  </si>
  <si>
    <t xml:space="preserve">Tên của sinh viên</t>
  </si>
  <si>
    <t xml:space="preserve">Email</t>
  </si>
  <si>
    <t xml:space="preserve">Điền email liên lạc</t>
  </si>
  <si>
    <t xml:space="preserve">Course Code</t>
  </si>
  <si>
    <t xml:space="preserve">Copy Course Code từ sheet GST Class </t>
  </si>
  <si>
    <t xml:space="preserve">Status</t>
  </si>
  <si>
    <t xml:space="preserve">Default start là Active</t>
  </si>
  <si>
    <t xml:space="preserve">Xem ở sheet param để biết nội dung</t>
  </si>
  <si>
    <t xml:space="preserve">Điền thông tin account, Name, Email và Course Code</t>
  </si>
  <si>
    <t xml:space="preserve">DATA EVENT MANAGEMENT</t>
  </si>
  <si>
    <t xml:space="preserve">Do not change these column</t>
  </si>
  <si>
    <t xml:space="preserve">Course Information</t>
  </si>
  <si>
    <t xml:space="preserve">Planned Implementation Info</t>
  </si>
  <si>
    <t xml:space="preserve">Actual Implementation Info</t>
  </si>
  <si>
    <t xml:space="preserve">Up-to-date Implemementation Info</t>
  </si>
  <si>
    <t xml:space="preserve">Supporting Info</t>
  </si>
  <si>
    <t xml:space="preserve">Year</t>
  </si>
  <si>
    <t xml:space="preserve">Start class</t>
  </si>
  <si>
    <t xml:space="preserve">Site</t>
  </si>
  <si>
    <t xml:space="preserve">Course Name</t>
  </si>
  <si>
    <t xml:space="preserve">Subject Type</t>
  </si>
  <si>
    <t xml:space="preserve">Format Type</t>
  </si>
  <si>
    <t xml:space="preserve">Supplier/Partner</t>
  </si>
  <si>
    <t xml:space="preserve">Planned Start date</t>
  </si>
  <si>
    <t xml:space="preserve">Planned End Date</t>
  </si>
  <si>
    <t xml:space="preserve">Planned Learning Time
(hour)</t>
  </si>
  <si>
    <t xml:space="preserve">Planned number of students</t>
  </si>
  <si>
    <t xml:space="preserve">Planned Expense</t>
  </si>
  <si>
    <t xml:space="preserve">Budget code</t>
  </si>
  <si>
    <t xml:space="preserve">Actual Start Date</t>
  </si>
  <si>
    <t xml:space="preserve">Actual End Date</t>
  </si>
  <si>
    <t xml:space="preserve">Actual Learning Time
(hour)</t>
  </si>
  <si>
    <t xml:space="preserve">Actual Number of trainees</t>
  </si>
  <si>
    <t xml:space="preserve">Number of enrolled students</t>
  </si>
  <si>
    <t xml:space="preserve">Number of Certified Students</t>
  </si>
  <si>
    <t xml:space="preserve">Actual Expense</t>
  </si>
  <si>
    <t xml:space="preserve">Training feedback</t>
  </si>
  <si>
    <t xml:space="preserve">Training feedback - Content</t>
  </si>
  <si>
    <t xml:space="preserve">Training feedback - Teacher</t>
  </si>
  <si>
    <t xml:space="preserve">Training feedback - Organization</t>
  </si>
  <si>
    <t xml:space="preserve">Updated by</t>
  </si>
  <si>
    <t xml:space="preserve">Updated date</t>
  </si>
  <si>
    <t xml:space="preserve">Note</t>
  </si>
  <si>
    <t xml:space="preserve">Start date</t>
  </si>
  <si>
    <t xml:space="preserve">End date</t>
  </si>
  <si>
    <t xml:space="preserve">Learning time (hrs)</t>
  </si>
  <si>
    <t xml:space="preserve">Number of Students</t>
  </si>
  <si>
    <t xml:space="preserve">Expense</t>
  </si>
  <si>
    <t xml:space="preserve">Course status</t>
  </si>
  <si>
    <t xml:space="preserve">Start Year</t>
  </si>
  <si>
    <t xml:space="preserve">Start Month</t>
  </si>
  <si>
    <t xml:space="preserve">End Year</t>
  </si>
  <si>
    <t xml:space="preserve">End Month</t>
  </si>
  <si>
    <t xml:space="preserve">Student list check</t>
  </si>
  <si>
    <t xml:space="preserve">Create Code</t>
  </si>
  <si>
    <t xml:space="preserve">Formular</t>
  </si>
  <si>
    <t xml:space="preserve">HCM</t>
  </si>
  <si>
    <t xml:space="preserve">INTERNSHIP</t>
  </si>
  <si>
    <t xml:space="preserve">IT Technical</t>
  </si>
  <si>
    <t xml:space="preserve">JAVA</t>
  </si>
  <si>
    <t xml:space="preserve">Blended</t>
  </si>
  <si>
    <t xml:space="preserve">ĐH Công nghiệp TPHCM</t>
  </si>
  <si>
    <t xml:space="preserve">TraDT</t>
  </si>
  <si>
    <t xml:space="preserve">NET</t>
  </si>
  <si>
    <t xml:space="preserve">ALL</t>
  </si>
  <si>
    <t xml:space="preserve">ĐH FPT</t>
  </si>
  <si>
    <t xml:space="preserve">Nhiều Trường</t>
  </si>
  <si>
    <t xml:space="preserve">CĐ Kỹ thuật Cao Thắng</t>
  </si>
  <si>
    <t xml:space="preserve">ICT</t>
  </si>
  <si>
    <t xml:space="preserve">GST LITE</t>
  </si>
  <si>
    <t xml:space="preserve">ĐH - Học Viện Bưu Chính Viễn Thông HCM</t>
  </si>
  <si>
    <t xml:space="preserve">THESIS</t>
  </si>
  <si>
    <t xml:space="preserve">ĐH Công Nghệ Thông Tin, ĐH Quốc gia TP HCM (KTPM)</t>
  </si>
  <si>
    <t xml:space="preserve">NhuNMH</t>
  </si>
  <si>
    <t xml:space="preserve">FSOFT TOUR</t>
  </si>
  <si>
    <t xml:space="preserve">ĐH Công Nghệ TP HCM</t>
  </si>
  <si>
    <t xml:space="preserve">NHungPTT1</t>
  </si>
  <si>
    <t xml:space="preserve">ĐH Sài Gòn</t>
  </si>
  <si>
    <t xml:space="preserve">ĐH Sư phạm Kỹ thuật HCM (CNTT)</t>
  </si>
  <si>
    <t xml:space="preserve">ChiMTK</t>
  </si>
  <si>
    <t xml:space="preserve">Global Software Talent</t>
  </si>
  <si>
    <t xml:space="preserve">ĐH Nông Lâm TP HCM</t>
  </si>
  <si>
    <t xml:space="preserve">No</t>
  </si>
  <si>
    <t xml:space="preserve">Date</t>
  </si>
  <si>
    <t xml:space="preserve">RECER</t>
  </si>
  <si>
    <t xml:space="preserve">Fullname</t>
  </si>
  <si>
    <t xml:space="preserve">ET date</t>
  </si>
  <si>
    <t xml:space="preserve">Status detail</t>
  </si>
  <si>
    <t xml:space="preserve">Skill</t>
  </si>
  <si>
    <t xml:space="preserve">Noted</t>
  </si>
  <si>
    <t xml:space="preserve">Phone</t>
  </si>
  <si>
    <t xml:space="preserve">DOB</t>
  </si>
  <si>
    <t xml:space="preserve">Uni</t>
  </si>
  <si>
    <t xml:space="preserve">Major</t>
  </si>
  <si>
    <t xml:space="preserve">GPA</t>
  </si>
  <si>
    <t xml:space="preserve">Graduation date</t>
  </si>
  <si>
    <t xml:space="preserve">RR code</t>
  </si>
  <si>
    <t xml:space="preserve">EN (20)</t>
  </si>
  <si>
    <t xml:space="preserve">JAVA/Net/C (30)</t>
  </si>
  <si>
    <t xml:space="preserve">Interviewer</t>
  </si>
  <si>
    <t xml:space="preserve">Interview Result</t>
  </si>
  <si>
    <t xml:space="preserve">Nguồn</t>
  </si>
  <si>
    <t xml:space="preserve">OB date</t>
  </si>
  <si>
    <t xml:space="preserve">Specific FOR FSU</t>
  </si>
  <si>
    <t xml:space="preserve">Standard For FSU</t>
  </si>
  <si>
    <t xml:space="preserve">Note Contract</t>
  </si>
  <si>
    <t xml:space="preserve">JOB RANK</t>
  </si>
  <si>
    <t xml:space="preserve">Salary</t>
  </si>
  <si>
    <t xml:space="preserve">Ngồi tại đơn vị</t>
  </si>
  <si>
    <t xml:space="preserve">Ghi chú riêng (lược sử, ghi chú đặc biệt)</t>
  </si>
  <si>
    <t xml:space="preserve">NhungPTT1</t>
  </si>
  <si>
    <t xml:space="preserve">Nguyễn Quốc Hùng</t>
  </si>
  <si>
    <t xml:space="preserve">Onboard</t>
  </si>
  <si>
    <t xml:space="preserve">Embedded</t>
  </si>
  <si>
    <t xml:space="preserve">Anh Huỳnh Tiến Dũng gửi vào thẳng đơn vị, ail Vọng "FW: Đơn ứng tuyển"</t>
  </si>
  <si>
    <t xml:space="preserve">nqh.dev@gmail.com</t>
  </si>
  <si>
    <t xml:space="preserve">0985213859</t>
  </si>
  <si>
    <t xml:space="preserve">ĐH Tài nguyên và môi trường</t>
  </si>
  <si>
    <t xml:space="preserve">9 Kỹ sư cấp thoát nước</t>
  </si>
  <si>
    <t xml:space="preserve">FSO.HCM.FHO.FWA.FA.G0_2019.9_1</t>
  </si>
  <si>
    <t xml:space="preserve">TruongHX4</t>
  </si>
  <si>
    <t xml:space="preserve">pass</t>
  </si>
  <si>
    <t xml:space="preserve">DIRECT</t>
  </si>
  <si>
    <t xml:space="preserve">FGA.AIS</t>
  </si>
  <si>
    <t xml:space="preserve">Fresher Training Contract</t>
  </si>
  <si>
    <t xml:space="preserve">Fresher</t>
  </si>
  <si>
    <t xml:space="preserve">x</t>
  </si>
  <si>
    <t xml:space="preserve">Cao Ngọc Thiện</t>
  </si>
  <si>
    <t xml:space="preserve">14/12/2018</t>
  </si>
  <si>
    <t xml:space="preserve">PV 19/12/2018</t>
  </si>
  <si>
    <t xml:space="preserve">.NET</t>
  </si>
  <si>
    <t xml:space="preserve">2257</t>
  </si>
  <si>
    <t xml:space="preserve">ngocthien0709@gmail.com</t>
  </si>
  <si>
    <t xml:space="preserve">0964736522</t>
  </si>
  <si>
    <t xml:space="preserve">ĐH Sư phạm kỹ thuật</t>
  </si>
  <si>
    <t xml:space="preserve">1</t>
  </si>
  <si>
    <t xml:space="preserve">2.8</t>
  </si>
  <si>
    <t xml:space="preserve">FSO.HCM.FHO.FA.G0_2018.32_2</t>
  </si>
  <si>
    <t xml:space="preserve">HaVS3</t>
  </si>
  <si>
    <t xml:space="preserve">REC</t>
  </si>
  <si>
    <t xml:space="preserve">DTL.Z15</t>
  </si>
  <si>
    <t xml:space="preserve">Nguyễn Khôi Khoa</t>
  </si>
  <si>
    <t xml:space="preserve">nguyenkhoikhoa27081996@gmail.com</t>
  </si>
  <si>
    <t xml:space="preserve">0348099980</t>
  </si>
  <si>
    <t xml:space="preserve">ĐH Công nghiệp</t>
  </si>
  <si>
    <t xml:space="preserve">Intern</t>
  </si>
  <si>
    <t xml:space="preserve">EC</t>
  </si>
  <si>
    <t xml:space="preserve">MaiVH1</t>
  </si>
  <si>
    <t xml:space="preserve">Trần Ngọc Hùng</t>
  </si>
  <si>
    <t xml:space="preserve">Java</t>
  </si>
  <si>
    <t xml:space="preserve">hung147512@gmail.com</t>
  </si>
  <si>
    <t xml:space="preserve">0385052441</t>
  </si>
  <si>
    <t xml:space="preserve">CĐ Kỹ thuật Cao thắng</t>
  </si>
  <si>
    <t xml:space="preserve">FSO.HCM.FHO.FWA.FA.G0_2019.5_1</t>
  </si>
  <si>
    <t xml:space="preserve">ThachLV</t>
  </si>
  <si>
    <t xml:space="preserve">RDC</t>
  </si>
  <si>
    <t xml:space="preserve">Đinh Khánh Hiệp</t>
  </si>
  <si>
    <t xml:space="preserve">20/12/2018</t>
  </si>
  <si>
    <t xml:space="preserve">PV 20/12/2018</t>
  </si>
  <si>
    <t xml:space="preserve">2341,muốn đi thực tập</t>
  </si>
  <si>
    <t xml:space="preserve">hiepdean@gmail.com</t>
  </si>
  <si>
    <t xml:space="preserve">0374466153</t>
  </si>
  <si>
    <t xml:space="preserve">TrungDVQ</t>
  </si>
  <si>
    <t xml:space="preserve">FB</t>
  </si>
  <si>
    <t xml:space="preserve">Hồ Nhật Hòa</t>
  </si>
  <si>
    <t xml:space="preserve">11h47.120a@gmail.com</t>
  </si>
  <si>
    <t xml:space="preserve">0385447442</t>
  </si>
  <si>
    <t xml:space="preserve">Lương Anh Tuấn</t>
  </si>
  <si>
    <t xml:space="preserve">18/12/2018</t>
  </si>
  <si>
    <t xml:space="preserve">C++</t>
  </si>
  <si>
    <t xml:space="preserve">3/1/19 mời PV C++ DTL.Z15</t>
  </si>
  <si>
    <t xml:space="preserve">anhtuanluong1997@gmail.com</t>
  </si>
  <si>
    <t xml:space="preserve">0327530271</t>
  </si>
  <si>
    <t xml:space="preserve">ĐH Công Nghệ Thông Tin</t>
  </si>
  <si>
    <t xml:space="preserve">5</t>
  </si>
  <si>
    <t xml:space="preserve">FSO.HCM.FHO.FA.G0_2018.30_1</t>
  </si>
  <si>
    <t xml:space="preserve">TuongTM</t>
  </si>
  <si>
    <t xml:space="preserve">3857</t>
  </si>
  <si>
    <t xml:space="preserve">Trần Ngọc Anh Tú</t>
  </si>
  <si>
    <t xml:space="preserve">tranngocanhtu474@gmail.com</t>
  </si>
  <si>
    <t xml:space="preserve">0399127722</t>
  </si>
  <si>
    <t xml:space="preserve">Bùi Hoàng Hảo</t>
  </si>
  <si>
    <t xml:space="preserve">03/01/2018</t>
  </si>
  <si>
    <t xml:space="preserve">Tester</t>
  </si>
  <si>
    <t xml:space="preserve">4108</t>
  </si>
  <si>
    <t xml:space="preserve">hao781996@gmail.com</t>
  </si>
  <si>
    <t xml:space="preserve">0328365610</t>
  </si>
  <si>
    <t xml:space="preserve">2.9</t>
  </si>
  <si>
    <t xml:space="preserve">FSO.HCM.FHO.FA.G0_2018.25_1</t>
  </si>
  <si>
    <t xml:space="preserve">BaoVQ</t>
  </si>
  <si>
    <t xml:space="preserve">RUF</t>
  </si>
  <si>
    <t xml:space="preserve">Nguyễn Anh Thi</t>
  </si>
  <si>
    <t xml:space="preserve">8/3</t>
  </si>
  <si>
    <t xml:space="preserve">12/3 pv</t>
  </si>
  <si>
    <t xml:space="preserve">Front-end</t>
  </si>
  <si>
    <t xml:space="preserve">nguyenanhthi0110@gmail.com</t>
  </si>
  <si>
    <t xml:space="preserve">0963214853</t>
  </si>
  <si>
    <t xml:space="preserve">ĐH Khoa Học Tự Nhiên</t>
  </si>
  <si>
    <t xml:space="preserve">FSO.HCM.FHO.FA.G0_2018.26_1</t>
  </si>
  <si>
    <t xml:space="preserve">DuongAM</t>
  </si>
  <si>
    <t xml:space="preserve">Lê Văn Hiếu</t>
  </si>
  <si>
    <t xml:space="preserve">12/3</t>
  </si>
  <si>
    <t xml:space="preserve">13/3 pv</t>
  </si>
  <si>
    <t xml:space="preserve">levanhieu1996@gmail.com</t>
  </si>
  <si>
    <t xml:space="preserve">0965614959</t>
  </si>
  <si>
    <t xml:space="preserve">ĐH Tài Nguyên Môi Trường</t>
  </si>
  <si>
    <t xml:space="preserve">KyLH</t>
  </si>
  <si>
    <t xml:space="preserve">DIRETC</t>
  </si>
  <si>
    <t xml:space="preserve">Lê Trọng Lành</t>
  </si>
  <si>
    <t xml:space="preserve">13/3/19</t>
  </si>
  <si>
    <t xml:space="preserve">lanhlt29@gmail.com</t>
  </si>
  <si>
    <t xml:space="preserve">0363514786</t>
  </si>
  <si>
    <t xml:space="preserve">ĐH SPKT</t>
  </si>
  <si>
    <t xml:space="preserve">1 kỹ sư công nghệ máy tính</t>
  </si>
  <si>
    <t xml:space="preserve">LocTV3</t>
  </si>
  <si>
    <t xml:space="preserve">Phạm Quang Linh</t>
  </si>
  <si>
    <t xml:space="preserve">25/2/2019</t>
  </si>
  <si>
    <t xml:space="preserve">PV 28/2/2019</t>
  </si>
  <si>
    <t xml:space="preserve">3792,không bắt máy</t>
  </si>
  <si>
    <t xml:space="preserve">linhdonn@gmail.com</t>
  </si>
  <si>
    <t xml:space="preserve">0842556799</t>
  </si>
  <si>
    <t xml:space="preserve">2.7</t>
  </si>
  <si>
    <t xml:space="preserve">Nguyễn Nhật Vỹ</t>
  </si>
  <si>
    <t xml:space="preserve">2h chiều</t>
  </si>
  <si>
    <t xml:space="preserve">1514153@hcmut.edu.vn</t>
  </si>
  <si>
    <t xml:space="preserve">0359376088</t>
  </si>
  <si>
    <t xml:space="preserve">ĐH Bách khoa</t>
  </si>
  <si>
    <t xml:space="preserve">2</t>
  </si>
  <si>
    <t xml:space="preserve">Võ Đức Nguyên</t>
  </si>
  <si>
    <t xml:space="preserve">7/3/2019</t>
  </si>
  <si>
    <t xml:space="preserve">7.3.19 pass FGA.DF, chưa process</t>
  </si>
  <si>
    <t xml:space="preserve">voducnguyen.nguyenjustinjun@gmail.com</t>
  </si>
  <si>
    <t xml:space="preserve">0868682659</t>
  </si>
  <si>
    <t xml:space="preserve">ĐH Sư Phạm Kỹ Thuật</t>
  </si>
  <si>
    <t xml:space="preserve">1 Kỹ sư máy tính</t>
  </si>
  <si>
    <t xml:space="preserve">FSO.HCM.FHO.FWA.FA.G0_2019.8_1</t>
  </si>
  <si>
    <t xml:space="preserve">LinhTC</t>
  </si>
  <si>
    <t xml:space="preserve">FGA.DF</t>
  </si>
  <si>
    <t xml:space="preserve">Phùng Văn Quỳnh</t>
  </si>
  <si>
    <t xml:space="preserve">25/12 pv</t>
  </si>
  <si>
    <t xml:space="preserve">quynhpub90@gmail.com</t>
  </si>
  <si>
    <t xml:space="preserve">0932683640</t>
  </si>
  <si>
    <t xml:space="preserve">HV Công nghệ bưu chính viễn thông</t>
  </si>
  <si>
    <t xml:space="preserve">FSO.HCM.FHO.FA.G0_2018.29_1</t>
  </si>
  <si>
    <t xml:space="preserve">TuanCNH</t>
  </si>
  <si>
    <t xml:space="preserve">Trương Xuân Nguyên</t>
  </si>
  <si>
    <t xml:space="preserve">20/12 pv</t>
  </si>
  <si>
    <t xml:space="preserve">txnguyen2019@gmail.com</t>
  </si>
  <si>
    <t xml:space="preserve">0937572911</t>
  </si>
  <si>
    <t xml:space="preserve">HV Bưu Chính Viễn Thông</t>
  </si>
  <si>
    <t xml:space="preserve">2.91</t>
  </si>
  <si>
    <t xml:space="preserve">Nguyễn Văn Tấn</t>
  </si>
  <si>
    <t xml:space="preserve">27/12/2018</t>
  </si>
  <si>
    <t xml:space="preserve">r</t>
  </si>
  <si>
    <t xml:space="preserve">Android</t>
  </si>
  <si>
    <t xml:space="preserve">bận cả ngày thứ 4, sáng thứ 5</t>
  </si>
  <si>
    <t xml:space="preserve">nguyenvantan25011996@gmail.com</t>
  </si>
  <si>
    <t xml:space="preserve">0936228901</t>
  </si>
  <si>
    <t xml:space="preserve">ĐH Hoa Sen</t>
  </si>
  <si>
    <t xml:space="preserve">FSO.HCM.FHO.FA.G0_2018.35_1</t>
  </si>
  <si>
    <t xml:space="preserve">TopCV</t>
  </si>
  <si>
    <t xml:space="preserve">FSU2.GST</t>
  </si>
  <si>
    <t xml:space="preserve">Nguyễn Hữu Đậm</t>
  </si>
  <si>
    <t xml:space="preserve">25/12/2018</t>
  </si>
  <si>
    <t xml:space="preserve">PV 26/12/2018</t>
  </si>
  <si>
    <t xml:space="preserve">nguyenhuudam0801@gmail.com</t>
  </si>
  <si>
    <t xml:space="preserve">0963333716</t>
  </si>
  <si>
    <t xml:space="preserve">ĐH Aptech</t>
  </si>
  <si>
    <t xml:space="preserve">1 Kỹ thuật phần mềm</t>
  </si>
  <si>
    <t xml:space="preserve">Nguyễn Tuấn Hùng</t>
  </si>
  <si>
    <t xml:space="preserve">lovelyghost94th2@gmail.com</t>
  </si>
  <si>
    <t xml:space="preserve">0398876347</t>
  </si>
  <si>
    <t xml:space="preserve">CĐ Thực hành FPT</t>
  </si>
  <si>
    <t xml:space="preserve">7.0</t>
  </si>
  <si>
    <t xml:space="preserve">TrucLHT</t>
  </si>
  <si>
    <t xml:space="preserve">Đặng Trương Duy Quang</t>
  </si>
  <si>
    <t xml:space="preserve">iOS</t>
  </si>
  <si>
    <t xml:space="preserve">toeic 775</t>
  </si>
  <si>
    <t xml:space="preserve">duyquang24251197@gmail.com</t>
  </si>
  <si>
    <t xml:space="preserve">0359432579</t>
  </si>
  <si>
    <t xml:space="preserve">FSO.HCM.FHO.FA.G0_2018.35_2</t>
  </si>
  <si>
    <t xml:space="preserve">TienHK</t>
  </si>
  <si>
    <t xml:space="preserve">GST.HCM</t>
  </si>
  <si>
    <t xml:space="preserve">Thái Minh Hiếu</t>
  </si>
  <si>
    <t xml:space="preserve">13/3/19 pass FGA.AIS</t>
  </si>
  <si>
    <t xml:space="preserve">hieuthaiminhhieu@gmail.com</t>
  </si>
  <si>
    <t xml:space="preserve">0962963401</t>
  </si>
  <si>
    <t xml:space="preserve">ĐH KHTN</t>
  </si>
  <si>
    <t xml:space="preserve">3 Điện vật lý</t>
  </si>
  <si>
    <t xml:space="preserve">ThaoHM2</t>
  </si>
  <si>
    <t xml:space="preserve">Đỗ Bá Lân </t>
  </si>
  <si>
    <t xml:space="preserve">07/03/2019</t>
  </si>
  <si>
    <t xml:space="preserve">Chưa process,7.3.19 pass FGA.DF. Đã tốt nghiệp, thiếu chứng chỉ tiếng anh để lấy bằng thôi</t>
  </si>
  <si>
    <t xml:space="preserve">landoba119@gmail.com</t>
  </si>
  <si>
    <t xml:space="preserve">0334686534</t>
  </si>
  <si>
    <t xml:space="preserve">6.8</t>
  </si>
  <si>
    <t xml:space="preserve">Trần Quốc Huy</t>
  </si>
  <si>
    <t xml:space="preserve">TOEIC 555</t>
  </si>
  <si>
    <t xml:space="preserve">vttqhuy@gmail.com</t>
  </si>
  <si>
    <t xml:space="preserve">0961563346</t>
  </si>
  <si>
    <t xml:space="preserve">ĐH Tôn Đức Thắng</t>
  </si>
  <si>
    <t xml:space="preserve">1 Khoa học máy tính</t>
  </si>
  <si>
    <t xml:space="preserve">7.1</t>
  </si>
  <si>
    <t xml:space="preserve">Nguyễn Trịnh Đạt</t>
  </si>
  <si>
    <t xml:space="preserve">nguyentrinhdat7599@gmail.com</t>
  </si>
  <si>
    <t xml:space="preserve">0835141413</t>
  </si>
  <si>
    <t xml:space="preserve">CĐ Công nghệ thông tin</t>
  </si>
  <si>
    <t xml:space="preserve">Lê Trọng Tín</t>
  </si>
  <si>
    <t xml:space="preserve">delay OB, còn học</t>
  </si>
  <si>
    <t xml:space="preserve">trongtin97a2@gmail.com</t>
  </si>
  <si>
    <t xml:space="preserve">0388434497</t>
  </si>
  <si>
    <t xml:space="preserve">ĐH Công nghệ thông tin</t>
  </si>
  <si>
    <t xml:space="preserve">Hồ Nhật Tường</t>
  </si>
  <si>
    <t xml:space="preserve">Confirmed</t>
  </si>
  <si>
    <t xml:space="preserve">OK PV, đã TN</t>
  </si>
  <si>
    <t xml:space="preserve">hntuong156@gmail.com</t>
  </si>
  <si>
    <t xml:space="preserve">0938853492</t>
  </si>
  <si>
    <t xml:space="preserve">6.5</t>
  </si>
  <si>
    <t xml:space="preserve">Trương Thanh Nam</t>
  </si>
  <si>
    <t xml:space="preserve">nam31780@gmail.com</t>
  </si>
  <si>
    <t xml:space="preserve">0943802073</t>
  </si>
  <si>
    <t xml:space="preserve">7.46</t>
  </si>
  <si>
    <t xml:space="preserve">Mai Ngọc Hải</t>
  </si>
  <si>
    <t xml:space="preserve">4/1/2019</t>
  </si>
  <si>
    <t xml:space="preserve">Pass DTL.Z15 8.1.19</t>
  </si>
  <si>
    <t xml:space="preserve">ngochaidt01@gmail.com</t>
  </si>
  <si>
    <t xml:space="preserve">0929135115</t>
  </si>
  <si>
    <t xml:space="preserve">3 Điện tử máy tính</t>
  </si>
  <si>
    <t xml:space="preserve">DaoNQ</t>
  </si>
  <si>
    <t xml:space="preserve">Nguyễn Minh Chương</t>
  </si>
  <si>
    <t xml:space="preserve">chuong0997@gmail.com</t>
  </si>
  <si>
    <t xml:space="preserve">3820773100</t>
  </si>
  <si>
    <t xml:space="preserve">3 Điện công nghiệp</t>
  </si>
  <si>
    <t xml:space="preserve">7.59</t>
  </si>
  <si>
    <t xml:space="preserve">FSO.HCM.FHO.FA.G0_2018.31_1</t>
  </si>
  <si>
    <t xml:space="preserve">ĐỖ NGỌC THÀNH SƠN</t>
  </si>
  <si>
    <t xml:space="preserve">Chưa process,7.3.19 pass FGA.DF</t>
  </si>
  <si>
    <t xml:space="preserve">doson280897@gmail.com</t>
  </si>
  <si>
    <t xml:space="preserve">0961290197</t>
  </si>
  <si>
    <t xml:space="preserve">Lê Vương Thiện Phú</t>
  </si>
  <si>
    <t xml:space="preserve">thienphu103@gmail.com</t>
  </si>
  <si>
    <t xml:space="preserve">0835073206</t>
  </si>
  <si>
    <t xml:space="preserve">FPT Polytechnic</t>
  </si>
  <si>
    <t xml:space="preserve">Nguyễn Thạch Hoàng Luân</t>
  </si>
  <si>
    <t xml:space="preserve">Luan20496@gmail.com</t>
  </si>
  <si>
    <t xml:space="preserve">0358429133</t>
  </si>
  <si>
    <t xml:space="preserve">ĐH Gia Định</t>
  </si>
  <si>
    <t xml:space="preserve">VNW</t>
  </si>
  <si>
    <t xml:space="preserve">Huỳnh Hà Trung</t>
  </si>
  <si>
    <t xml:space="preserve">trunghuynh3103@gmail.com</t>
  </si>
  <si>
    <t xml:space="preserve">0969727020</t>
  </si>
  <si>
    <t xml:space="preserve">Nguyễn Hoàng Phúc</t>
  </si>
  <si>
    <t xml:space="preserve">ngphuc1209@gmail.com</t>
  </si>
  <si>
    <t xml:space="preserve">0768915092</t>
  </si>
  <si>
    <t xml:space="preserve">Đại học Bách Khoa</t>
  </si>
  <si>
    <t xml:space="preserve">1 Khoa học kỹ thuật máy tính</t>
  </si>
  <si>
    <t xml:space="preserve">Lê Phúc Vinh</t>
  </si>
  <si>
    <t xml:space="preserve">12/3/19 pass FGA.AIS</t>
  </si>
  <si>
    <t xml:space="preserve">levinhspkt370@gmail.com</t>
  </si>
  <si>
    <t xml:space="preserve">0373489050</t>
  </si>
  <si>
    <t xml:space="preserve">ĐH Sư phạm Kỹ thuật</t>
  </si>
  <si>
    <t xml:space="preserve">7.53</t>
  </si>
  <si>
    <t xml:space="preserve">HuyDB</t>
  </si>
  <si>
    <t xml:space="preserve">Đoàn Viết Tín</t>
  </si>
  <si>
    <t xml:space="preserve">12/3/19 pass FGA.AIS. Nhà ở Thủ Đức, Ok chiều thứ năm PV</t>
  </si>
  <si>
    <t xml:space="preserve">austindoan5022@gmail.com</t>
  </si>
  <si>
    <t xml:space="preserve">0966605889</t>
  </si>
  <si>
    <t xml:space="preserve">2.81</t>
  </si>
  <si>
    <t xml:space="preserve">Phạm Đức Lương</t>
  </si>
  <si>
    <t xml:space="preserve">26/12/2018</t>
  </si>
  <si>
    <t xml:space="preserve">PV 9/1/2019</t>
  </si>
  <si>
    <t xml:space="preserve">luongphama1@gmail.com</t>
  </si>
  <si>
    <t xml:space="preserve">0966588251</t>
  </si>
  <si>
    <t xml:space="preserve">3.2</t>
  </si>
  <si>
    <t xml:space="preserve">Nguyễn Thị Mai Huyên</t>
  </si>
  <si>
    <t xml:space="preserve">born.to.shine0609@gmail.com</t>
  </si>
  <si>
    <t xml:space="preserve">0357460419</t>
  </si>
  <si>
    <t xml:space="preserve">HV kĩ thuật mật mã</t>
  </si>
  <si>
    <t xml:space="preserve">An toàn thông tin</t>
  </si>
  <si>
    <t xml:space="preserve">Nguyễn Thành Nam</t>
  </si>
  <si>
    <t xml:space="preserve">namnguyen01071995@gmail.com</t>
  </si>
  <si>
    <t xml:space="preserve">0908428967</t>
  </si>
  <si>
    <t xml:space="preserve">ĐH Bách Khoa</t>
  </si>
  <si>
    <t xml:space="preserve">Nguyễn Hữu Vinh</t>
  </si>
  <si>
    <t xml:space="preserve">vinh.nh0101@gmail.com</t>
  </si>
  <si>
    <t xml:space="preserve">0962245921</t>
  </si>
  <si>
    <t xml:space="preserve">ĐH Hoa sen</t>
  </si>
  <si>
    <t xml:space="preserve">Lâm Minh Hoàng</t>
  </si>
  <si>
    <t xml:space="preserve">6.3.19 fail C++ FGA.AIS</t>
  </si>
  <si>
    <t xml:space="preserve">minhhoang1200@gmail.com</t>
  </si>
  <si>
    <t xml:space="preserve">0909949256</t>
  </si>
  <si>
    <t xml:space="preserve">Lữ Tuấn Tài</t>
  </si>
  <si>
    <t xml:space="preserve">4/3/2019</t>
  </si>
  <si>
    <t xml:space="preserve">5/3 pv</t>
  </si>
  <si>
    <t xml:space="preserve">lutuantai95@gmai.com</t>
  </si>
  <si>
    <t xml:space="preserve">0934836247</t>
  </si>
  <si>
    <t xml:space="preserve">Lục Chí Hướng</t>
  </si>
  <si>
    <t xml:space="preserve">24/12/2018 liên hệ lại, đang ở Cà Mau</t>
  </si>
  <si>
    <t xml:space="preserve">huonglc.cm@gmail.com</t>
  </si>
  <si>
    <t xml:space="preserve">0834174179</t>
  </si>
  <si>
    <t xml:space="preserve">ĐH Bình Dương</t>
  </si>
  <si>
    <t xml:space="preserve">3.68</t>
  </si>
  <si>
    <t xml:space="preserve">Phạm Nguyễn Vinh Quang</t>
  </si>
  <si>
    <t xml:space="preserve">vquang112@gmail.com</t>
  </si>
  <si>
    <t xml:space="preserve">0703272878</t>
  </si>
  <si>
    <t xml:space="preserve">ĐH Hutech</t>
  </si>
  <si>
    <t xml:space="preserve">Lương Phú An</t>
  </si>
  <si>
    <t xml:space="preserve">11/12/2018</t>
  </si>
  <si>
    <t xml:space="preserve">19/12 pv</t>
  </si>
  <si>
    <t xml:space="preserve">anluongphu@gmail.com</t>
  </si>
  <si>
    <t xml:space="preserve">0356336918</t>
  </si>
  <si>
    <t xml:space="preserve">ĐH Nông Lâm</t>
  </si>
  <si>
    <t xml:space="preserve">Đỗ Lê Phúc Bình</t>
  </si>
  <si>
    <t xml:space="preserve">binhdole88@gmail.com</t>
  </si>
  <si>
    <t xml:space="preserve">0344777576</t>
  </si>
  <si>
    <t xml:space="preserve">Huỳnh Trung Hiếu</t>
  </si>
  <si>
    <t xml:space="preserve">huynhtrunghieu20061995@gmail.com</t>
  </si>
  <si>
    <t xml:space="preserve">0917640449</t>
  </si>
  <si>
    <t xml:space="preserve">Trần Tùng Lâm</t>
  </si>
  <si>
    <t xml:space="preserve">2/1/2019</t>
  </si>
  <si>
    <t xml:space="preserve">trantunglambiotech@gmail.com</t>
  </si>
  <si>
    <t xml:space="preserve">0935036831</t>
  </si>
  <si>
    <t xml:space="preserve">ĐH Quốc Tế</t>
  </si>
  <si>
    <t xml:space="preserve">9</t>
  </si>
  <si>
    <t xml:space="preserve">Nguyễn Khắc Duy</t>
  </si>
  <si>
    <t xml:space="preserve">6/3 pv</t>
  </si>
  <si>
    <t xml:space="preserve">kd230997@gmail.com</t>
  </si>
  <si>
    <t xml:space="preserve">0933987549</t>
  </si>
  <si>
    <t xml:space="preserve">ĐH Sư phạm</t>
  </si>
  <si>
    <t xml:space="preserve">Đỗ Duy Tân</t>
  </si>
  <si>
    <t xml:space="preserve">4.3.2019</t>
  </si>
  <si>
    <t xml:space="preserve">6/3 pass FHM.GHS</t>
  </si>
  <si>
    <t xml:space="preserve">newmail2095@gmail.com</t>
  </si>
  <si>
    <t xml:space="preserve">0363144180</t>
  </si>
  <si>
    <t xml:space="preserve">2.4</t>
  </si>
  <si>
    <t xml:space="preserve">FSO.HCM.FHO.FWA.FA.G0_2019.4_1</t>
  </si>
  <si>
    <t xml:space="preserve">FHM.GHS</t>
  </si>
  <si>
    <t xml:space="preserve">Phòng Toàn Hữu</t>
  </si>
  <si>
    <t xml:space="preserve">7/1/2019</t>
  </si>
  <si>
    <t xml:space="preserve">huuphong91@gmail.com</t>
  </si>
  <si>
    <t xml:space="preserve">0898306491</t>
  </si>
  <si>
    <t xml:space="preserve">IMIC Technology</t>
  </si>
  <si>
    <t xml:space="preserve">Careerbuilder</t>
  </si>
  <si>
    <t xml:space="preserve">Nguyễn Quốc Thanh</t>
  </si>
  <si>
    <t xml:space="preserve">14/1/2019</t>
  </si>
  <si>
    <t xml:space="preserve">17/1 pv</t>
  </si>
  <si>
    <t xml:space="preserve">thanhnguyenquoc88@gmail.com</t>
  </si>
  <si>
    <t xml:space="preserve">0946900888</t>
  </si>
  <si>
    <t xml:space="preserve">FPT Aptech</t>
  </si>
  <si>
    <t xml:space="preserve">FSO.HCM.FHO.FA.G0_2018.29_2</t>
  </si>
  <si>
    <t xml:space="preserve">Lê Xuân Chính</t>
  </si>
  <si>
    <t xml:space="preserve">lexuanchinh1507@gmail.com</t>
  </si>
  <si>
    <t xml:space="preserve">0327147982</t>
  </si>
  <si>
    <t xml:space="preserve">Võ Thành An</t>
  </si>
  <si>
    <t xml:space="preserve">PV 16/1/2019</t>
  </si>
  <si>
    <t xml:space="preserve">anckc96@gmail.com</t>
  </si>
  <si>
    <t xml:space="preserve">0393524558</t>
  </si>
  <si>
    <t xml:space="preserve">Bùi Hữu Nghĩa</t>
  </si>
  <si>
    <t xml:space="preserve">buihuunghia482@gmail.com</t>
  </si>
  <si>
    <t xml:space="preserve">0357931961</t>
  </si>
  <si>
    <t xml:space="preserve">ĐH Khoa học tự nhiên</t>
  </si>
  <si>
    <t xml:space="preserve">Nguyễn Xuân Duy</t>
  </si>
  <si>
    <t xml:space="preserve">27/2/2019</t>
  </si>
  <si>
    <t xml:space="preserve">28.2.19 PV FGA, chưa process</t>
  </si>
  <si>
    <t xml:space="preserve">xuanduynguyen96@gmail.com</t>
  </si>
  <si>
    <t xml:space="preserve">0901494604</t>
  </si>
  <si>
    <t xml:space="preserve">3</t>
  </si>
  <si>
    <t xml:space="preserve">2.66</t>
  </si>
  <si>
    <t xml:space="preserve">LamDD</t>
  </si>
  <si>
    <t xml:space="preserve">Phạm Hữu Lộc</t>
  </si>
  <si>
    <t xml:space="preserve">huulocpham1997@gmail.com</t>
  </si>
  <si>
    <t xml:space="preserve">0385817658</t>
  </si>
  <si>
    <t xml:space="preserve">7.47</t>
  </si>
  <si>
    <t xml:space="preserve">Nguyễn Khánh Duy</t>
  </si>
  <si>
    <t xml:space="preserve">saiki.michiru.hcm@gmail.com</t>
  </si>
  <si>
    <t xml:space="preserve">0945754015</t>
  </si>
  <si>
    <t xml:space="preserve">Nguyễn Thiên Hiền</t>
  </si>
  <si>
    <t xml:space="preserve">PV 15/1/2019</t>
  </si>
  <si>
    <t xml:space="preserve">domhienxl@gmail.com</t>
  </si>
  <si>
    <t xml:space="preserve">0989631602</t>
  </si>
  <si>
    <t xml:space="preserve">ĐH Lạc Hồng</t>
  </si>
  <si>
    <t xml:space="preserve">Cao Lý Phương Trinh</t>
  </si>
  <si>
    <t xml:space="preserve">9/1/2019</t>
  </si>
  <si>
    <t xml:space="preserve">n</t>
  </si>
  <si>
    <t xml:space="preserve">clpt.2711@gmail.com</t>
  </si>
  <si>
    <t xml:space="preserve">0962288249</t>
  </si>
  <si>
    <t xml:space="preserve">ĐH Tài nguyên môi trường</t>
  </si>
  <si>
    <t xml:space="preserve">Nguyễn Ngọc Hiếu</t>
  </si>
  <si>
    <t xml:space="preserve">Hieunn20194@gmail.com</t>
  </si>
  <si>
    <t xml:space="preserve">0335505302</t>
  </si>
  <si>
    <t xml:space="preserve">7.9</t>
  </si>
  <si>
    <t xml:space="preserve">Nguyễn Hồng Phúc</t>
  </si>
  <si>
    <t xml:space="preserve">phucnguyencntt10@gmail.com</t>
  </si>
  <si>
    <t xml:space="preserve">037592879</t>
  </si>
  <si>
    <t xml:space="preserve">CĐ kỹ thuật Thủ Đức</t>
  </si>
  <si>
    <t xml:space="preserve">Career Builder</t>
  </si>
  <si>
    <t xml:space="preserve">Mai Xuân Sơn</t>
  </si>
  <si>
    <t xml:space="preserve">Pass DTL.Z15 9.1.19</t>
  </si>
  <si>
    <t xml:space="preserve">maixuanson626@gmail.com</t>
  </si>
  <si>
    <t xml:space="preserve">0966770973</t>
  </si>
  <si>
    <t xml:space="preserve">3 Điện - Điện tử</t>
  </si>
  <si>
    <t xml:space="preserve">2.67</t>
  </si>
  <si>
    <t xml:space="preserve">QuangVD2</t>
  </si>
  <si>
    <t xml:space="preserve">Văn Nam Phương</t>
  </si>
  <si>
    <t xml:space="preserve">vnphuong98@gmail.com</t>
  </si>
  <si>
    <t xml:space="preserve">0389162266</t>
  </si>
  <si>
    <t xml:space="preserve">CĐ Cao thắng</t>
  </si>
  <si>
    <t xml:space="preserve">Đặng Hải Bằng</t>
  </si>
  <si>
    <t xml:space="preserve">haibang.dang@gmail.com</t>
  </si>
  <si>
    <t xml:space="preserve">0368670338</t>
  </si>
  <si>
    <t xml:space="preserve">7.11</t>
  </si>
  <si>
    <t xml:space="preserve">Nguyễn Thành Đoan</t>
  </si>
  <si>
    <t xml:space="preserve">iceagen00@gmail.com</t>
  </si>
  <si>
    <t xml:space="preserve">0972192418</t>
  </si>
  <si>
    <t xml:space="preserve">7</t>
  </si>
  <si>
    <t xml:space="preserve">Phạm Hoàng Cao Trí</t>
  </si>
  <si>
    <t xml:space="preserve">caotri9725@gmail.com</t>
  </si>
  <si>
    <t xml:space="preserve">0965455642</t>
  </si>
  <si>
    <t xml:space="preserve">Võ Thị Quỳnh Như</t>
  </si>
  <si>
    <t xml:space="preserve">qnhu2812@gmail.com</t>
  </si>
  <si>
    <t xml:space="preserve">0898401805</t>
  </si>
  <si>
    <t xml:space="preserve">Phạm Thị Minh Tú</t>
  </si>
  <si>
    <t xml:space="preserve">phamthiminhtu01011998@gmail.com</t>
  </si>
  <si>
    <t xml:space="preserve">0327310505</t>
  </si>
  <si>
    <t xml:space="preserve">Dương Văn Thiệu</t>
  </si>
  <si>
    <t xml:space="preserve">duongthieu1995@gmail.com</t>
  </si>
  <si>
    <t xml:space="preserve">0707046410</t>
  </si>
  <si>
    <t xml:space="preserve">Từ Hoa Trí</t>
  </si>
  <si>
    <t xml:space="preserve">hoatri1997@gmail.com</t>
  </si>
  <si>
    <t xml:space="preserve">0706002680</t>
  </si>
  <si>
    <t xml:space="preserve">Nguyễn Bình</t>
  </si>
  <si>
    <t xml:space="preserve">Chị HanhNTM1 gửi OB chung fresher "RE: |DTL|[Interview]C++_Nguyen Binh"</t>
  </si>
  <si>
    <t xml:space="preserve">briannguyen250896@gmail.com</t>
  </si>
  <si>
    <t xml:space="preserve">932 355 502</t>
  </si>
  <si>
    <t xml:space="preserve">3 Điện - Tự động hóa</t>
  </si>
  <si>
    <t xml:space="preserve">7.67</t>
  </si>
  <si>
    <t xml:space="preserve">KienPT</t>
  </si>
  <si>
    <t xml:space="preserve">Nguyễn Hoàng Long</t>
  </si>
  <si>
    <t xml:space="preserve">hoanglong0306997@gmail.com</t>
  </si>
  <si>
    <t xml:space="preserve">0981026294</t>
  </si>
  <si>
    <t xml:space="preserve">Phạm Minh Tín</t>
  </si>
  <si>
    <t xml:space="preserve">21/2/2019</t>
  </si>
  <si>
    <t xml:space="preserve">28.2.19 PV FGA.27/2/19 consider DTL.Z15 -&gt; 28.2.19 PV FGA.</t>
  </si>
  <si>
    <t xml:space="preserve">pmtin.spkt@gmail.com</t>
  </si>
  <si>
    <t xml:space="preserve">0766564464</t>
  </si>
  <si>
    <t xml:space="preserve">2 Điện tử truyền thông</t>
  </si>
  <si>
    <t xml:space="preserve">6.85</t>
  </si>
  <si>
    <t xml:space="preserve">Lư Minh Tài</t>
  </si>
  <si>
    <t xml:space="preserve">lutai0815@gmail.com</t>
  </si>
  <si>
    <t xml:space="preserve">0522979596</t>
  </si>
  <si>
    <t xml:space="preserve">ĐH Cần Thơ</t>
  </si>
  <si>
    <t xml:space="preserve">2.82</t>
  </si>
  <si>
    <t xml:space="preserve">Trần Hồng Thuận</t>
  </si>
  <si>
    <t xml:space="preserve">18/2</t>
  </si>
  <si>
    <t xml:space="preserve">tranthuan5496@gmail.com</t>
  </si>
  <si>
    <t xml:space="preserve">0931837656</t>
  </si>
  <si>
    <t xml:space="preserve">Nguyễn Tài Tụ</t>
  </si>
  <si>
    <t xml:space="preserve">18/2/2019</t>
  </si>
  <si>
    <t xml:space="preserve">19/2 mời PV FGA pass</t>
  </si>
  <si>
    <t xml:space="preserve">nguyentaitupy@gmail.com</t>
  </si>
  <si>
    <t xml:space="preserve">0969976713</t>
  </si>
  <si>
    <t xml:space="preserve">Phan Hoàng Việt An</t>
  </si>
  <si>
    <t xml:space="preserve">Fail phỏng vấn, OB lớp internship 18/02/2019</t>
  </si>
  <si>
    <t xml:space="preserve">boomoffline@gmail.com</t>
  </si>
  <si>
    <t xml:space="preserve">0963975908</t>
  </si>
  <si>
    <t xml:space="preserve">Nguyễn Võ Hoài Nam</t>
  </si>
  <si>
    <t xml:space="preserve">namnguyen1208198@gmail.com</t>
  </si>
  <si>
    <t xml:space="preserve">0336170011</t>
  </si>
  <si>
    <t xml:space="preserve">Phan Thế Châu</t>
  </si>
  <si>
    <t xml:space="preserve">15/1/2019</t>
  </si>
  <si>
    <t xml:space="preserve">Fail ET</t>
  </si>
  <si>
    <t xml:space="preserve">chaugctg@gmail.com</t>
  </si>
  <si>
    <t xml:space="preserve">0357000475</t>
  </si>
  <si>
    <t xml:space="preserve">Fail</t>
  </si>
  <si>
    <t xml:space="preserve">Trần Tấn Thông</t>
  </si>
  <si>
    <t xml:space="preserve">đang thực tập ở Fsoft</t>
  </si>
  <si>
    <t xml:space="preserve">trantanthong435@gmail.com</t>
  </si>
  <si>
    <t xml:space="preserve">0944476289</t>
  </si>
  <si>
    <t xml:space="preserve">Hồ Quốc Tiến</t>
  </si>
  <si>
    <t xml:space="preserve">4113</t>
  </si>
  <si>
    <t xml:space="preserve">quoctien45@gmail.com</t>
  </si>
  <si>
    <t xml:space="preserve">0397680510</t>
  </si>
  <si>
    <t xml:space="preserve">HV Bưu chính viễn thông</t>
  </si>
  <si>
    <t xml:space="preserve">Intern Jan</t>
  </si>
  <si>
    <t xml:space="preserve">Đoàn Trần Thái Bảo</t>
  </si>
  <si>
    <t xml:space="preserve">PV 13/12/2018</t>
  </si>
  <si>
    <t xml:space="preserve">4064</t>
  </si>
  <si>
    <t xml:space="preserve">thaibao.doantran@gmail.com</t>
  </si>
  <si>
    <t xml:space="preserve">0705482753</t>
  </si>
  <si>
    <t xml:space="preserve">ĐH Mở</t>
  </si>
  <si>
    <t xml:space="preserve">Phan Hoàng Phương Dung</t>
  </si>
  <si>
    <t xml:space="preserve">4065</t>
  </si>
  <si>
    <t xml:space="preserve">phanhoangphuongdung97@gmail.com</t>
  </si>
  <si>
    <t xml:space="preserve">0367930010</t>
  </si>
  <si>
    <t xml:space="preserve">Ngô Văn Đông</t>
  </si>
  <si>
    <t xml:space="preserve">17/1/2019</t>
  </si>
  <si>
    <t xml:space="preserve">PV 24/1/2019</t>
  </si>
  <si>
    <t xml:space="preserve">Lớp Re-Fresher anh KyLH chuyển sang Fresher</t>
  </si>
  <si>
    <t xml:space="preserve">dongdungdang@gmail.com</t>
  </si>
  <si>
    <t xml:space="preserve">0966519423</t>
  </si>
  <si>
    <t xml:space="preserve">FSO.HCM.FHO.FWA.FA.G0_2019.10_1</t>
  </si>
  <si>
    <t xml:space="preserve">Intern 18/2</t>
  </si>
  <si>
    <t xml:space="preserve">Phạm Việt Hoàng</t>
  </si>
  <si>
    <t xml:space="preserve">phamviethoang.it@gmail.com</t>
  </si>
  <si>
    <t xml:space="preserve">0339845454</t>
  </si>
  <si>
    <t xml:space="preserve">Nguyễn Văn Hiếu</t>
  </si>
  <si>
    <t xml:space="preserve">PV 23/1/2019</t>
  </si>
  <si>
    <t xml:space="preserve">promoter0100@gmail.com</t>
  </si>
  <si>
    <t xml:space="preserve">0332539254</t>
  </si>
  <si>
    <t xml:space="preserve">CuongPNB</t>
  </si>
  <si>
    <t xml:space="preserve">Trần Bảo An</t>
  </si>
  <si>
    <t xml:space="preserve">baoan10061998@gmail.com</t>
  </si>
  <si>
    <t xml:space="preserve">0966703873</t>
  </si>
  <si>
    <t xml:space="preserve">Nguyễn Hoài Nhân</t>
  </si>
  <si>
    <t xml:space="preserve">nhan.nguyenhoai98@gmail.com</t>
  </si>
  <si>
    <t xml:space="preserve">0358592255</t>
  </si>
  <si>
    <t xml:space="preserve">6.9</t>
  </si>
  <si>
    <t xml:space="preserve">Nguyễn Triệu Liêm</t>
  </si>
  <si>
    <t xml:space="preserve">24/12/2018</t>
  </si>
  <si>
    <t xml:space="preserve">t2,4,5. PV DTL.Z15 fail nhưng lại giỏi Nhúng.FA.G0 giới thiệu, gọi rồi nhưng Nhúng đang ko tuyển nên care sau. Từng học về Mobile app và IOT</t>
  </si>
  <si>
    <t xml:space="preserve">trieuliem18@gmail.com</t>
  </si>
  <si>
    <t xml:space="preserve">0981722195</t>
  </si>
  <si>
    <t xml:space="preserve">6.93</t>
  </si>
  <si>
    <t xml:space="preserve">LinhNV25</t>
  </si>
  <si>
    <t xml:space="preserve">Nguyễn Lê Minh Tân</t>
  </si>
  <si>
    <t xml:space="preserve">22/03/2019</t>
  </si>
  <si>
    <t xml:space="preserve">14h45</t>
  </si>
  <si>
    <t xml:space="preserve">Python</t>
  </si>
  <si>
    <t xml:space="preserve">nguyentan817@gmail.com</t>
  </si>
  <si>
    <t xml:space="preserve">0931820676</t>
  </si>
  <si>
    <t xml:space="preserve">ĐH Oulu</t>
  </si>
  <si>
    <t xml:space="preserve">1 Công nghệ thông tin doanh nghiệp</t>
  </si>
  <si>
    <t xml:space="preserve">FSO.HCM.FHO.FWA.FA.G0_2019.11_1</t>
  </si>
  <si>
    <t xml:space="preserve">FHM.AVI</t>
  </si>
  <si>
    <t xml:space="preserve">Nguyễn Thành Trung</t>
  </si>
  <si>
    <t xml:space="preserve">nguyenthanhtrung030696@gmail.com</t>
  </si>
  <si>
    <t xml:space="preserve">0372616064</t>
  </si>
  <si>
    <t xml:space="preserve">ĐH Công Nghiệp</t>
  </si>
  <si>
    <t xml:space="preserve">Nguyễn Văn Đang</t>
  </si>
  <si>
    <t xml:space="preserve">20/03/2019</t>
  </si>
  <si>
    <t xml:space="preserve">10h30</t>
  </si>
  <si>
    <t xml:space="preserve">ET</t>
  </si>
  <si>
    <t xml:space="preserve">dangtpvt220695@gmail.com</t>
  </si>
  <si>
    <t xml:space="preserve">0774163826</t>
  </si>
  <si>
    <t xml:space="preserve">6 Cơ khí</t>
  </si>
  <si>
    <t xml:space="preserve">Đinh Gia Bảo</t>
  </si>
  <si>
    <t xml:space="preserve">15h00</t>
  </si>
  <si>
    <t xml:space="preserve">dinnhgiabao@gmail.com</t>
  </si>
  <si>
    <t xml:space="preserve">0387080020</t>
  </si>
  <si>
    <t xml:space="preserve">7.18</t>
  </si>
  <si>
    <t xml:space="preserve">Nguyễn Đỗ Việt Hưng</t>
  </si>
  <si>
    <t xml:space="preserve">14h00</t>
  </si>
  <si>
    <t xml:space="preserve">viethung261217@gmail.com</t>
  </si>
  <si>
    <t xml:space="preserve">0787971068</t>
  </si>
  <si>
    <t xml:space="preserve">9 Kỹ thuật sinh hóa</t>
  </si>
  <si>
    <t xml:space="preserve">Nguyễn Việt Thanh</t>
  </si>
  <si>
    <t xml:space="preserve">vietthanh090198@gmail.com</t>
  </si>
  <si>
    <t xml:space="preserve">0355185608</t>
  </si>
  <si>
    <t xml:space="preserve">Nguyễn Văn Trọng</t>
  </si>
  <si>
    <t xml:space="preserve">Pass PV FHCMC.GHS 21.1.19 o</t>
  </si>
  <si>
    <t xml:space="preserve">nguyentrong1701@gmail.com</t>
  </si>
  <si>
    <t xml:space="preserve">0945840117</t>
  </si>
  <si>
    <t xml:space="preserve">7.84</t>
  </si>
  <si>
    <t xml:space="preserve"> FSO.HCM.FHO.FA.G0_2018.31_1</t>
  </si>
  <si>
    <t xml:space="preserve">Trần Anh Quân</t>
  </si>
  <si>
    <t xml:space="preserve">24/1/2019</t>
  </si>
  <si>
    <t xml:space="preserve">PV 20/2/2019</t>
  </si>
  <si>
    <t xml:space="preserve">Android chuyển qua .net</t>
  </si>
  <si>
    <t xml:space="preserve">trananhquan1998@hotmail.com</t>
  </si>
  <si>
    <t xml:space="preserve">0773373720</t>
  </si>
  <si>
    <t xml:space="preserve">Quách Hải Thiên</t>
  </si>
  <si>
    <t xml:space="preserve">14/2</t>
  </si>
  <si>
    <t xml:space="preserve">Reapply 13/02/2019</t>
  </si>
  <si>
    <t xml:space="preserve">thienthaoc3@gmail.com</t>
  </si>
  <si>
    <t xml:space="preserve">0988312654</t>
  </si>
  <si>
    <t xml:space="preserve">Nguyễn Thị Thanh Vân</t>
  </si>
  <si>
    <t xml:space="preserve">21/1/2019</t>
  </si>
  <si>
    <t xml:space="preserve">van.laser.1998@gmail.com</t>
  </si>
  <si>
    <t xml:space="preserve">0984420854</t>
  </si>
  <si>
    <t xml:space="preserve">Lê Trung Hiếu</t>
  </si>
  <si>
    <t xml:space="preserve">lthieu1295.it@gmail.com</t>
  </si>
  <si>
    <t xml:space="preserve">0947757601</t>
  </si>
  <si>
    <t xml:space="preserve">ĐH Công nghệ thực phẩm</t>
  </si>
  <si>
    <t xml:space="preserve">2.74</t>
  </si>
  <si>
    <t xml:space="preserve">Thái Bình Hòa Thuận</t>
  </si>
  <si>
    <t xml:space="preserve">yukii8898@gmail.com</t>
  </si>
  <si>
    <t xml:space="preserve">0989522601</t>
  </si>
  <si>
    <t xml:space="preserve">Nguyễn Hoàng Năng</t>
  </si>
  <si>
    <t xml:space="preserve">nguyenhoangnang1998@gmail.com</t>
  </si>
  <si>
    <t xml:space="preserve">0373623773</t>
  </si>
  <si>
    <t xml:space="preserve">Bùi Ngọc Tài</t>
  </si>
  <si>
    <t xml:space="preserve">buingoctai994@gmail.com</t>
  </si>
  <si>
    <t xml:space="preserve">0983053600</t>
  </si>
  <si>
    <t xml:space="preserve">2 Máy tính và hệ thống nhúng</t>
  </si>
  <si>
    <t xml:space="preserve">7.2</t>
  </si>
  <si>
    <t xml:space="preserve">Lê Hửu Hiếu</t>
  </si>
  <si>
    <t xml:space="preserve">Lehuuhieu27@gmail.com</t>
  </si>
  <si>
    <t xml:space="preserve">0968952152</t>
  </si>
  <si>
    <t xml:space="preserve">Trương Thanh Tài</t>
  </si>
  <si>
    <t xml:space="preserve">8/3/2019</t>
  </si>
  <si>
    <t xml:space="preserve">PV 14/3/2019</t>
  </si>
  <si>
    <t xml:space="preserve">taitruongvn@gmail.com</t>
  </si>
  <si>
    <t xml:space="preserve">0949469675</t>
  </si>
  <si>
    <t xml:space="preserve">ĐH Ngoại ngữ tin học</t>
  </si>
  <si>
    <t xml:space="preserve">Trương Đình Giang</t>
  </si>
  <si>
    <t xml:space="preserve">giang.itk10@gmail.com</t>
  </si>
  <si>
    <t xml:space="preserve">0964416540</t>
  </si>
  <si>
    <t xml:space="preserve">Nguyễn Phi Khánh</t>
  </si>
  <si>
    <t xml:space="preserve">14h30</t>
  </si>
  <si>
    <t xml:space="preserve">phikhanh0927@gmail.com</t>
  </si>
  <si>
    <t xml:space="preserve">0328986159</t>
  </si>
  <si>
    <t xml:space="preserve">ĐH Sư phạm kĩ thuật</t>
  </si>
  <si>
    <t xml:space="preserve">Lê Nguyễn Hoàng Huynh</t>
  </si>
  <si>
    <t xml:space="preserve">28/2/2019</t>
  </si>
  <si>
    <t xml:space="preserve">hoanghuynh9611@gmail.com</t>
  </si>
  <si>
    <t xml:space="preserve">0354953579</t>
  </si>
  <si>
    <t xml:space="preserve">CĐ Thủ Đức</t>
  </si>
  <si>
    <t xml:space="preserve">Nguyễn Hữu Minh</t>
  </si>
  <si>
    <t xml:space="preserve">4/3 có thể lên làm test</t>
  </si>
  <si>
    <t xml:space="preserve">nguyenhuuminh7392@gmail.com</t>
  </si>
  <si>
    <t xml:space="preserve">0965420329</t>
  </si>
  <si>
    <t xml:space="preserve">Trần Quốc Việt</t>
  </si>
  <si>
    <t xml:space="preserve">28/02/2019</t>
  </si>
  <si>
    <t xml:space="preserve">quocvietquangnam@gmail.com</t>
  </si>
  <si>
    <t xml:space="preserve">0986808345</t>
  </si>
  <si>
    <t xml:space="preserve">Trung tâm Khoa Phạm</t>
  </si>
  <si>
    <t xml:space="preserve">Trần Khánh Hà</t>
  </si>
  <si>
    <t xml:space="preserve">7/3</t>
  </si>
  <si>
    <t xml:space="preserve">tkh219@gmail.com</t>
  </si>
  <si>
    <t xml:space="preserve">0946013246</t>
  </si>
  <si>
    <t xml:space="preserve">Trần Việt Tấn</t>
  </si>
  <si>
    <t xml:space="preserve">4/3 CÓ THỂ LÊN LÀM TEST</t>
  </si>
  <si>
    <t xml:space="preserve">viettan1608@gmail.com</t>
  </si>
  <si>
    <t xml:space="preserve">0966214318</t>
  </si>
  <si>
    <t xml:space="preserve">Tăng Tường Cơ</t>
  </si>
  <si>
    <t xml:space="preserve">27/02/2019</t>
  </si>
  <si>
    <t xml:space="preserve">tangtuongco@gmail.com</t>
  </si>
  <si>
    <t xml:space="preserve">0933622770</t>
  </si>
  <si>
    <t xml:space="preserve">ĐH Công nghệ Sài Gòn</t>
  </si>
  <si>
    <t xml:space="preserve">Hoàng Kim Bảo Hoàng</t>
  </si>
  <si>
    <t xml:space="preserve">bảo lưu kết quả</t>
  </si>
  <si>
    <t xml:space="preserve">HKBHoang@gmail.com</t>
  </si>
  <si>
    <t xml:space="preserve">0967240091</t>
  </si>
  <si>
    <t xml:space="preserve">Châu Ngọc Du</t>
  </si>
  <si>
    <t xml:space="preserve">chaungocdu95@gmail.com</t>
  </si>
  <si>
    <t xml:space="preserve">0373279545</t>
  </si>
  <si>
    <t xml:space="preserve">ĐH HUTECH</t>
  </si>
  <si>
    <t xml:space="preserve">2.55</t>
  </si>
  <si>
    <t xml:space="preserve">Ngô Nhật Duy</t>
  </si>
  <si>
    <t xml:space="preserve">ngonhatduy240297@gmail.com</t>
  </si>
  <si>
    <t xml:space="preserve">0974299372</t>
  </si>
  <si>
    <t xml:space="preserve">7.48</t>
  </si>
  <si>
    <t xml:space="preserve">Hồng Huy Vinh</t>
  </si>
  <si>
    <t xml:space="preserve">reapply 15/1</t>
  </si>
  <si>
    <t xml:space="preserve">vinh.honghuy@gmail.com</t>
  </si>
  <si>
    <t xml:space="preserve">0911859676</t>
  </si>
  <si>
    <t xml:space="preserve">Trần Thị Ngọc Bích</t>
  </si>
  <si>
    <t xml:space="preserve">ngocbichtran0296@gmail.com</t>
  </si>
  <si>
    <t xml:space="preserve">0357501081</t>
  </si>
  <si>
    <t xml:space="preserve">5 Mạng máy tính</t>
  </si>
  <si>
    <t xml:space="preserve">2.75</t>
  </si>
  <si>
    <t xml:space="preserve">Lê Hoàng Long</t>
  </si>
  <si>
    <t xml:space="preserve">24/01</t>
  </si>
  <si>
    <t xml:space="preserve">hoanglongwork@gmail.com</t>
  </si>
  <si>
    <t xml:space="preserve">0916083853</t>
  </si>
  <si>
    <t xml:space="preserve">Bùi Minh Quí</t>
  </si>
  <si>
    <t xml:space="preserve">PV 14/2/2019</t>
  </si>
  <si>
    <t xml:space="preserve">minhquy11121997@gmail.com</t>
  </si>
  <si>
    <t xml:space="preserve">0986581722</t>
  </si>
  <si>
    <t xml:space="preserve">Facebook</t>
  </si>
  <si>
    <t xml:space="preserve">Vũ Hoàng Liêm</t>
  </si>
  <si>
    <t xml:space="preserve">đã gửi mail</t>
  </si>
  <si>
    <t xml:space="preserve">vuhoangliem071098@gmail.com</t>
  </si>
  <si>
    <t xml:space="preserve">0987095270</t>
  </si>
  <si>
    <t xml:space="preserve">7.6</t>
  </si>
  <si>
    <t xml:space="preserve">Phạm Nhật Duy</t>
  </si>
  <si>
    <t xml:space="preserve">phamnhatduy1997@gmail.com</t>
  </si>
  <si>
    <t xml:space="preserve">0792459988</t>
  </si>
  <si>
    <t xml:space="preserve">2.87</t>
  </si>
  <si>
    <t xml:space="preserve">Dương Thành Vũ</t>
  </si>
  <si>
    <t xml:space="preserve">22/1/2019</t>
  </si>
  <si>
    <t xml:space="preserve">vudt.93@gmail.com</t>
  </si>
  <si>
    <t xml:space="preserve">0985390133</t>
  </si>
  <si>
    <t xml:space="preserve">Nguyễn Vũ Bằng</t>
  </si>
  <si>
    <t xml:space="preserve">28.2.19 PV FGA</t>
  </si>
  <si>
    <t xml:space="preserve">vubangpy@gmail.com</t>
  </si>
  <si>
    <t xml:space="preserve">0344582927</t>
  </si>
  <si>
    <t xml:space="preserve">ĐH CNTT</t>
  </si>
  <si>
    <t xml:space="preserve">2.6</t>
  </si>
  <si>
    <t xml:space="preserve">Vũ Ngọc Đắc</t>
  </si>
  <si>
    <t xml:space="preserve">22/01</t>
  </si>
  <si>
    <t xml:space="preserve">dacvu17@gmail.com</t>
  </si>
  <si>
    <t xml:space="preserve">0344047593</t>
  </si>
  <si>
    <t xml:space="preserve">Nguyễn Tô Doanh Chuẩn</t>
  </si>
  <si>
    <t xml:space="preserve">chuannguyen.031197@gmail.com</t>
  </si>
  <si>
    <t xml:space="preserve">0359409220</t>
  </si>
  <si>
    <t xml:space="preserve">GST Lite</t>
  </si>
  <si>
    <t xml:space="preserve">Phan Thành Long</t>
  </si>
  <si>
    <t xml:space="preserve">thanhlonghunter@gmail.com</t>
  </si>
  <si>
    <t xml:space="preserve">0339827709</t>
  </si>
  <si>
    <t xml:space="preserve">Nguyễn Thanh Phúc</t>
  </si>
  <si>
    <t xml:space="preserve">15/2/2019</t>
  </si>
  <si>
    <t xml:space="preserve">thanhphuc132098@gmail.com</t>
  </si>
  <si>
    <t xml:space="preserve">0339592299</t>
  </si>
  <si>
    <t xml:space="preserve">7.3</t>
  </si>
  <si>
    <t xml:space="preserve">Nguyễn Phương Nam</t>
  </si>
  <si>
    <t xml:space="preserve">23/1/2019</t>
  </si>
  <si>
    <t xml:space="preserve">nguyenphuongnam96@gmail.com</t>
  </si>
  <si>
    <t xml:space="preserve">0962973846</t>
  </si>
  <si>
    <t xml:space="preserve">ĐH Khoa hoc tự nhiên</t>
  </si>
  <si>
    <t xml:space="preserve">Nguyễn Văn Thành Nghĩa</t>
  </si>
  <si>
    <t xml:space="preserve">31/1/2019</t>
  </si>
  <si>
    <t xml:space="preserve">13/2/2019</t>
  </si>
  <si>
    <t xml:space="preserve">Pass DTL.Z15 13/2/19</t>
  </si>
  <si>
    <t xml:space="preserve">nghiaihs@gmail.com</t>
  </si>
  <si>
    <t xml:space="preserve">0906612533</t>
  </si>
  <si>
    <t xml:space="preserve">ĐH Việt Đức</t>
  </si>
  <si>
    <t xml:space="preserve">1 Công nghệ thông tin</t>
  </si>
  <si>
    <t xml:space="preserve">FSO.HCM.FHO.FWA.FA.G0_2019.3_1</t>
  </si>
  <si>
    <t xml:space="preserve">Trần Đình Quốc Pháp</t>
  </si>
  <si>
    <t xml:space="preserve">phaptran112@gmail.com</t>
  </si>
  <si>
    <t xml:space="preserve">0366214479</t>
  </si>
  <si>
    <t xml:space="preserve">3 Điện Điện tử</t>
  </si>
  <si>
    <t xml:space="preserve">7.08</t>
  </si>
  <si>
    <t xml:space="preserve">TuongTM1</t>
  </si>
  <si>
    <t xml:space="preserve">Đỗ Chí Thuận</t>
  </si>
  <si>
    <t xml:space="preserve">hẹn phỏng vấn ngày 12/6, từ chối pv. Reapply Java 14/1/2019</t>
  </si>
  <si>
    <t xml:space="preserve">gvnnino811@gmail.com</t>
  </si>
  <si>
    <t xml:space="preserve">0962743997</t>
  </si>
  <si>
    <t xml:space="preserve">CĐ FPT Polytechnic</t>
  </si>
  <si>
    <t xml:space="preserve">Nguyễn Công Duy</t>
  </si>
  <si>
    <t xml:space="preserve">nguyencongduy001@gmail.com</t>
  </si>
  <si>
    <t xml:space="preserve">0948390933</t>
  </si>
  <si>
    <t xml:space="preserve">5.96</t>
  </si>
  <si>
    <t xml:space="preserve">Đặng Anh Khoa</t>
  </si>
  <si>
    <t xml:space="preserve">dakhoa1704@gmail.com</t>
  </si>
  <si>
    <t xml:space="preserve">0946670290</t>
  </si>
  <si>
    <t xml:space="preserve">Châu Quốc Bình</t>
  </si>
  <si>
    <t xml:space="preserve">27.2.19 pass DTL.Z15</t>
  </si>
  <si>
    <t xml:space="preserve">chauquocbinh93@gmail.com</t>
  </si>
  <si>
    <t xml:space="preserve">0902432576</t>
  </si>
  <si>
    <t xml:space="preserve">3 Kỹ sư vật lý</t>
  </si>
  <si>
    <t xml:space="preserve">Đàm Quang Khoa</t>
  </si>
  <si>
    <t xml:space="preserve">13/03/2019</t>
  </si>
  <si>
    <t xml:space="preserve">3h30</t>
  </si>
  <si>
    <t xml:space="preserve">Cancel iOS chuyển sang Airbus</t>
  </si>
  <si>
    <t xml:space="preserve">dqkhoa02@gmail.com</t>
  </si>
  <si>
    <t xml:space="preserve">0971493296</t>
  </si>
  <si>
    <t xml:space="preserve">PhongDK2</t>
  </si>
  <si>
    <t xml:space="preserve">Trần Phan Hữu Lợi</t>
  </si>
  <si>
    <t xml:space="preserve">tranloi.tphl@gmail.com</t>
  </si>
  <si>
    <t xml:space="preserve">0373249648</t>
  </si>
  <si>
    <t xml:space="preserve">Nguyễn Thanh Phong</t>
  </si>
  <si>
    <t xml:space="preserve">phongnguyen1023@gmail.com</t>
  </si>
  <si>
    <t xml:space="preserve">0798198223</t>
  </si>
  <si>
    <t xml:space="preserve">Bùi Xuân Trí</t>
  </si>
  <si>
    <t xml:space="preserve">21/02/2019</t>
  </si>
  <si>
    <t xml:space="preserve">tribx291997@gmail.com</t>
  </si>
  <si>
    <t xml:space="preserve">0987527849</t>
  </si>
  <si>
    <t xml:space="preserve">ĐH SƯ phạm Kỹ thuật</t>
  </si>
  <si>
    <t xml:space="preserve">7.78</t>
  </si>
  <si>
    <t xml:space="preserve">Vũ Việt Anh</t>
  </si>
  <si>
    <t xml:space="preserve">delay sang tháng 3</t>
  </si>
  <si>
    <t xml:space="preserve">vietanhvu.fullstack.dev@gmail.com</t>
  </si>
  <si>
    <t xml:space="preserve">0906674362</t>
  </si>
  <si>
    <t xml:space="preserve">Vương Văn Hậu</t>
  </si>
  <si>
    <t xml:space="preserve">PV Dev1</t>
  </si>
  <si>
    <t xml:space="preserve">vanhauspkt1997@gmail.com</t>
  </si>
  <si>
    <t xml:space="preserve">0971225645</t>
  </si>
  <si>
    <t xml:space="preserve">8.04</t>
  </si>
  <si>
    <t xml:space="preserve">Vũ Duy Hùng</t>
  </si>
  <si>
    <t xml:space="preserve">Đã gửi mail mời làm Test, Làm được buổi chiều</t>
  </si>
  <si>
    <t xml:space="preserve">duyhung1009@outlook.com</t>
  </si>
  <si>
    <t xml:space="preserve">0347978001</t>
  </si>
  <si>
    <t xml:space="preserve">3.5</t>
  </si>
  <si>
    <t xml:space="preserve">Dương Hoàng Vũ</t>
  </si>
  <si>
    <t xml:space="preserve">20/02/2019</t>
  </si>
  <si>
    <t xml:space="preserve">hoangvu.1k99@gmail.com</t>
  </si>
  <si>
    <t xml:space="preserve">0765599524</t>
  </si>
  <si>
    <t xml:space="preserve">1 Lập trình Mobile</t>
  </si>
  <si>
    <t xml:space="preserve">2.65</t>
  </si>
  <si>
    <t xml:space="preserve">Phạm Tiến Dũng</t>
  </si>
  <si>
    <t xml:space="preserve">18/02/2019</t>
  </si>
  <si>
    <t xml:space="preserve">tidu01059@gmail.com</t>
  </si>
  <si>
    <t xml:space="preserve">0333093831</t>
  </si>
  <si>
    <t xml:space="preserve">3.4</t>
  </si>
  <si>
    <t xml:space="preserve">Huỳnh Ngọc Hưng</t>
  </si>
  <si>
    <t xml:space="preserve">28.2.19 PV FGA.27.2.19 consider DTL.Z15 -&gt; 28.2.19 PV FGA.</t>
  </si>
  <si>
    <t xml:space="preserve">hunghuynh9595@gmail.com</t>
  </si>
  <si>
    <t xml:space="preserve">0985280634</t>
  </si>
  <si>
    <t xml:space="preserve">Học viện công nghệ bưu chính viễn thông</t>
  </si>
  <si>
    <t xml:space="preserve">3 Kỹ thuật điện</t>
  </si>
  <si>
    <t xml:space="preserve">Phạm Thế Tài</t>
  </si>
  <si>
    <t xml:space="preserve">thetai1122@gmail.com</t>
  </si>
  <si>
    <t xml:space="preserve">0389896748</t>
  </si>
  <si>
    <t xml:space="preserve">Trần Anh Toản</t>
  </si>
  <si>
    <t xml:space="preserve">mới học năm hai nhưng có thể học buổi tối. 27.2.19 pass DTL.Z15</t>
  </si>
  <si>
    <t xml:space="preserve">toan.trananh24@gmail.com</t>
  </si>
  <si>
    <t xml:space="preserve">0706332203</t>
  </si>
  <si>
    <t xml:space="preserve">Nguyễn Thị Ánh Tuyên</t>
  </si>
  <si>
    <t xml:space="preserve">tuyen.nguyen.8088@gmail.com</t>
  </si>
  <si>
    <t xml:space="preserve">0378990897</t>
  </si>
  <si>
    <t xml:space="preserve">Đh KHTN</t>
  </si>
  <si>
    <t xml:space="preserve">3 Vật lý</t>
  </si>
  <si>
    <t xml:space="preserve">Phạm Bùi Xuân Hoàng</t>
  </si>
  <si>
    <t xml:space="preserve">hoang.pbx@gmail.com</t>
  </si>
  <si>
    <t xml:space="preserve">0906772923</t>
  </si>
  <si>
    <t xml:space="preserve">Huỳnh Phúc Thiện</t>
  </si>
  <si>
    <t xml:space="preserve">ok</t>
  </si>
  <si>
    <t xml:space="preserve">thien.huynhphuc1208@gmail.com</t>
  </si>
  <si>
    <t xml:space="preserve">0326965442</t>
  </si>
  <si>
    <t xml:space="preserve">7.91</t>
  </si>
  <si>
    <t xml:space="preserve">- multiple -</t>
  </si>
  <si>
    <t xml:space="preserve">Count - Noted</t>
  </si>
  <si>
    <t xml:space="preserve">(empty)</t>
  </si>
  <si>
    <t xml:space="preserve">Define-term Labor Contract</t>
  </si>
  <si>
    <t xml:space="preserve">Intern Training Contract</t>
  </si>
  <si>
    <t xml:space="preserve">On Job Training Contract</t>
  </si>
  <si>
    <t xml:space="preserve">Total Result</t>
  </si>
  <si>
    <t xml:space="preserve">DATA LIST</t>
  </si>
  <si>
    <t xml:space="preserve">Transfer</t>
  </si>
  <si>
    <t xml:space="preserve">Student Info</t>
  </si>
  <si>
    <t xml:space="preserve">Course Info</t>
  </si>
  <si>
    <t xml:space="preserve">Training Info</t>
  </si>
  <si>
    <t xml:space="preserve">GST follow-up</t>
  </si>
  <si>
    <t xml:space="preserve">Bảng Hot key xem trong List University</t>
  </si>
  <si>
    <t xml:space="preserve">Bảng Hot Key xem trong Major Code</t>
  </si>
  <si>
    <t xml:space="preserve">Diễn giải tên sự kiện: ví dụ CSE JOB FAIR ĐH Bách Khoa,….</t>
  </si>
  <si>
    <t xml:space="preserve">National ID</t>
  </si>
  <si>
    <t xml:space="preserve">University</t>
  </si>
  <si>
    <t xml:space="preserve">Faculty</t>
  </si>
  <si>
    <t xml:space="preserve">Gender</t>
  </si>
  <si>
    <t xml:space="preserve">E-mail</t>
  </si>
  <si>
    <t xml:space="preserve">University graduation date</t>
  </si>
  <si>
    <t xml:space="preserve">Full-time working available date</t>
  </si>
  <si>
    <t xml:space="preserve">Course code</t>
  </si>
  <si>
    <t xml:space="preserve">Course name</t>
  </si>
  <si>
    <t xml:space="preserve">Subject type</t>
  </si>
  <si>
    <t xml:space="preserve">Sub-subject type</t>
  </si>
  <si>
    <t xml:space="preserve">Format type</t>
  </si>
  <si>
    <t xml:space="preserve">From date</t>
  </si>
  <si>
    <t xml:space="preserve">To date</t>
  </si>
  <si>
    <t xml:space="preserve">Final grade</t>
  </si>
  <si>
    <t xml:space="preserve">Completion level</t>
  </si>
  <si>
    <t xml:space="preserve">Certificate ID</t>
  </si>
  <si>
    <t xml:space="preserve">RECer</t>
  </si>
  <si>
    <t xml:space="preserve">REC status</t>
  </si>
  <si>
    <t xml:space="preserve">REC Detail Note</t>
  </si>
  <si>
    <t xml:space="preserve">CV Number</t>
  </si>
  <si>
    <t xml:space="preserve">1st contract Type</t>
  </si>
  <si>
    <t xml:space="preserve">Uni Hot_key *</t>
  </si>
  <si>
    <t xml:space="preserve">Tier</t>
  </si>
  <si>
    <t xml:space="preserve">Loại hoạt động *</t>
  </si>
  <si>
    <t xml:space="preserve">Event name</t>
  </si>
  <si>
    <t xml:space="preserve">Mail Merge</t>
  </si>
  <si>
    <t xml:space="preserve">Feedback Status *</t>
  </si>
  <si>
    <t xml:space="preserve">annguyen3520@gmail.com</t>
  </si>
  <si>
    <t xml:space="preserve">Nguyễn Hiếu Đức Ân</t>
  </si>
  <si>
    <t xml:space="preserve">Male</t>
  </si>
  <si>
    <t xml:space="preserve">HCM.IUH_INTE_JAVA_HCM19_001</t>
  </si>
  <si>
    <t xml:space="preserve">Passed</t>
  </si>
  <si>
    <t xml:space="preserve">DanPL</t>
  </si>
  <si>
    <t xml:space="preserve">Internship</t>
  </si>
  <si>
    <t xml:space="preserve">Cool</t>
  </si>
  <si>
    <t xml:space="preserve">GPA hoặc điền loại SV khá giỏi, TB, yếu…</t>
  </si>
  <si>
    <t xml:space="preserve">baodoquoc.iuh@gmail.com</t>
  </si>
  <si>
    <t xml:space="preserve">Đỗ Quốc Bảo</t>
  </si>
  <si>
    <t xml:space="preserve">vucuong1112@gmail.com</t>
  </si>
  <si>
    <t xml:space="preserve">Vũ Như Cương</t>
  </si>
  <si>
    <t xml:space="preserve">tuibui1111@gmail.com</t>
  </si>
  <si>
    <t xml:space="preserve">Lê Văn Hoan</t>
  </si>
  <si>
    <t xml:space="preserve">01635005854</t>
  </si>
  <si>
    <t xml:space="preserve">viethoang.se@gmail.com</t>
  </si>
  <si>
    <t xml:space="preserve">Nguyễn Việt Hoàng</t>
  </si>
  <si>
    <t xml:space="preserve">dongdangkhoa97@gmail.com</t>
  </si>
  <si>
    <t xml:space="preserve">Đồng Đăng Khoa</t>
  </si>
  <si>
    <t xml:space="preserve">nguyentanlinh1707@gmail.com</t>
  </si>
  <si>
    <t xml:space="preserve">Nguyễn Tấn  Linh</t>
  </si>
  <si>
    <t xml:space="preserve">Vothanhloi1997@gmail.com</t>
  </si>
  <si>
    <t xml:space="preserve">Võ Thành Lợi</t>
  </si>
  <si>
    <t xml:space="preserve">nampham97se@gmail.com</t>
  </si>
  <si>
    <t xml:space="preserve">Phạm Đình Nam</t>
  </si>
  <si>
    <t xml:space="preserve">Phamlongnguyen97@gmail.com</t>
  </si>
  <si>
    <t xml:space="preserve">Phạm Long Nguyên</t>
  </si>
  <si>
    <t xml:space="preserve">Dnhat011@gmail.com</t>
  </si>
  <si>
    <t xml:space="preserve">Đoàn Phúc Nhất</t>
  </si>
  <si>
    <t xml:space="preserve">letienphat012@gmail.com</t>
  </si>
  <si>
    <t xml:space="preserve">Lê Tiến Phát</t>
  </si>
  <si>
    <t xml:space="preserve">hophat1997@gmail.com</t>
  </si>
  <si>
    <t xml:space="preserve">Hồ trọng Phát</t>
  </si>
  <si>
    <t xml:space="preserve">0704774459</t>
  </si>
  <si>
    <t xml:space="preserve">phuchoai7991@gmail.com</t>
  </si>
  <si>
    <t xml:space="preserve">Nguyễn Hoài Phúc</t>
  </si>
  <si>
    <t xml:space="preserve">Tainguyen12a12@gmail.com</t>
  </si>
  <si>
    <t xml:space="preserve">Nguyễn Tú Tài</t>
  </si>
  <si>
    <t xml:space="preserve">tanphamnhat123@gmail.com</t>
  </si>
  <si>
    <t xml:space="preserve">Phạm Nhật Tân</t>
  </si>
  <si>
    <t xml:space="preserve">huynhthianhthu2012@gmail.com</t>
  </si>
  <si>
    <t xml:space="preserve">Huỳnh Thị Anh Thư</t>
  </si>
  <si>
    <t xml:space="preserve">tiendinhngocpy@gmail.com</t>
  </si>
  <si>
    <t xml:space="preserve">Đinh Ngọc Tiến</t>
  </si>
  <si>
    <t xml:space="preserve">ngohuutientk@gmail.com</t>
  </si>
  <si>
    <t xml:space="preserve">Ngô Hữu Tiến</t>
  </si>
  <si>
    <t xml:space="preserve">Female</t>
  </si>
  <si>
    <t xml:space="preserve">congtien.iuh@gmail.com</t>
  </si>
  <si>
    <t xml:space="preserve">Huỳnh Công Tiến</t>
  </si>
  <si>
    <t xml:space="preserve">dimitrihuynh@gmail.com</t>
  </si>
  <si>
    <t xml:space="preserve">Huỳnh Trung Tín</t>
  </si>
  <si>
    <t xml:space="preserve">dotinh997@gmail.com</t>
  </si>
  <si>
    <t xml:space="preserve">Đỗ Văn Tính</t>
  </si>
  <si>
    <t xml:space="preserve">pmt199x@gmail.com</t>
  </si>
  <si>
    <t xml:space="preserve">Phạm Minh Trí</t>
  </si>
  <si>
    <t xml:space="preserve">nntri97@gmail.com</t>
  </si>
  <si>
    <t xml:space="preserve">Nguyễn Ngọc Trí</t>
  </si>
  <si>
    <t xml:space="preserve">nguyentuanminh18101997@gmail.com</t>
  </si>
  <si>
    <t xml:space="preserve">Nguyễn Tuấn  Minh</t>
  </si>
  <si>
    <t xml:space="preserve">0977263043</t>
  </si>
  <si>
    <t xml:space="preserve">ninhnguyen9795@gmail.com</t>
  </si>
  <si>
    <t xml:space="preserve">Nguyễn Văn Ninh</t>
  </si>
  <si>
    <t xml:space="preserve">Hoangloikiller97@gmail.com</t>
  </si>
  <si>
    <t xml:space="preserve">Cao hoàng Lợi</t>
  </si>
  <si>
    <t xml:space="preserve">thaochau41@gmail.com</t>
  </si>
  <si>
    <t xml:space="preserve">Châu thu Thảo</t>
  </si>
  <si>
    <t xml:space="preserve">khoa62338@outlook.com.vn</t>
  </si>
  <si>
    <t xml:space="preserve">HCM.IUH_INTE_NET_HCM19_002</t>
  </si>
  <si>
    <t xml:space="preserve">Anh Trung nhận xét bạn đủ điều kiện để vào lớp Fresher NET. Start lớp từ đầu. Check lịch với bạn xem </t>
  </si>
  <si>
    <t xml:space="preserve">.Net</t>
  </si>
  <si>
    <t xml:space="preserve">lam.truong1996@gmail.com</t>
  </si>
  <si>
    <t xml:space="preserve">Trương Thanh Lâm</t>
  </si>
  <si>
    <t xml:space="preserve">thanhlongbui00@gmail.com</t>
  </si>
  <si>
    <t xml:space="preserve">Bùi Thanh Long</t>
  </si>
  <si>
    <t xml:space="preserve">thaisangdang@gmail.com</t>
  </si>
  <si>
    <t xml:space="preserve">Đặng Thái Sang</t>
  </si>
  <si>
    <t xml:space="preserve">TrinhPTT</t>
  </si>
  <si>
    <t xml:space="preserve">Apply lên Fresher</t>
  </si>
  <si>
    <t xml:space="preserve">tranthevu.iuh@gmail.com</t>
  </si>
  <si>
    <t xml:space="preserve">Trần Thế Vũ</t>
  </si>
  <si>
    <t xml:space="preserve">phanchuan.23@gmail.com</t>
  </si>
  <si>
    <t xml:space="preserve">Phan Chuẩn</t>
  </si>
  <si>
    <t xml:space="preserve">luuthanhdinh@gmail.com</t>
  </si>
  <si>
    <t xml:space="preserve">Lưu Thành  Định</t>
  </si>
  <si>
    <t xml:space="preserve">tranduy681996@gmail.com</t>
  </si>
  <si>
    <t xml:space="preserve">Trần Anh Duy</t>
  </si>
  <si>
    <t xml:space="preserve">duynguyen.hd.2903@gmail.com</t>
  </si>
  <si>
    <t xml:space="preserve">Nguyễn Hải Duy</t>
  </si>
  <si>
    <t xml:space="preserve">thanhhai97sd@gmail.com</t>
  </si>
  <si>
    <t xml:space="preserve">Nguyễn Thanh Hải</t>
  </si>
  <si>
    <t xml:space="preserve">nguyenthithuykieu1606.se.iuh@gmail.com</t>
  </si>
  <si>
    <t xml:space="preserve">Nguyễn Thị Thúy Kiều</t>
  </si>
  <si>
    <t xml:space="preserve">thuyquyen2905@gmail.com</t>
  </si>
  <si>
    <t xml:space="preserve">Tạ Ngọc Thúy Quyên</t>
  </si>
  <si>
    <t xml:space="preserve">votrunghieu1121996@gmail.com</t>
  </si>
  <si>
    <t xml:space="preserve">Võ trung Hiếu</t>
  </si>
  <si>
    <t xml:space="preserve">huynguyen131997@gmail.com</t>
  </si>
  <si>
    <t xml:space="preserve">Nguyen Duc  Huy</t>
  </si>
  <si>
    <t xml:space="preserve">thanhliempham.iuh@gmail.com</t>
  </si>
  <si>
    <t xml:space="preserve">Phạm thanh Liêm</t>
  </si>
  <si>
    <t xml:space="preserve">Nhumy0304@gmail.com</t>
  </si>
  <si>
    <t xml:space="preserve">Đặng nhu Mỵ</t>
  </si>
  <si>
    <t xml:space="preserve">doanminhnhatnhat@gmail.com</t>
  </si>
  <si>
    <t xml:space="preserve">Đoàn Minh Nhật</t>
  </si>
  <si>
    <t xml:space="preserve">0903738467</t>
  </si>
  <si>
    <t xml:space="preserve">nguyenngocson97z@gmail.com</t>
  </si>
  <si>
    <t xml:space="preserve">Nguyễn ngọc Sơn</t>
  </si>
  <si>
    <t xml:space="preserve">tiepdinh1994@gmail.com</t>
  </si>
  <si>
    <t xml:space="preserve">Đinh viết Tiệp</t>
  </si>
  <si>
    <t xml:space="preserve">hothutrang312@gmail.com</t>
  </si>
  <si>
    <t xml:space="preserve">Hồ thu Trang</t>
  </si>
  <si>
    <t xml:space="preserve">nguyenminhtuan.20071994@gmail.com</t>
  </si>
  <si>
    <t xml:space="preserve">Nguyễn minh Tuấn</t>
  </si>
  <si>
    <t xml:space="preserve">nguyenminhnhut.kg@gmail.com</t>
  </si>
  <si>
    <t xml:space="preserve">Nguyễn minh Nhựt</t>
  </si>
  <si>
    <t xml:space="preserve">lequancntt97@gmail.com</t>
  </si>
  <si>
    <t xml:space="preserve">Lê Phan Nguyên Quân</t>
  </si>
  <si>
    <t xml:space="preserve">0989462646</t>
  </si>
  <si>
    <t xml:space="preserve">nguyen.phu.8697@gmail.com</t>
  </si>
  <si>
    <t xml:space="preserve">Nguyễn Thanh Phú</t>
  </si>
  <si>
    <t xml:space="preserve">0931292576</t>
  </si>
  <si>
    <t xml:space="preserve">haicnt.iuh@gmail.com</t>
  </si>
  <si>
    <t xml:space="preserve">Cao Ngọc Thanh Hải</t>
  </si>
  <si>
    <t xml:space="preserve">0309923097</t>
  </si>
  <si>
    <t xml:space="preserve">dotuananh.fit.iuh@gmail.com</t>
  </si>
  <si>
    <t xml:space="preserve">Đỗ Tuấn Anh</t>
  </si>
  <si>
    <t xml:space="preserve">0355672544</t>
  </si>
  <si>
    <t xml:space="preserve">Cancel</t>
  </si>
  <si>
    <t xml:space="preserve">kietgau01@gmail.com</t>
  </si>
  <si>
    <t xml:space="preserve">Huỳnh Anh Kiệt</t>
  </si>
  <si>
    <t xml:space="preserve">0974216323</t>
  </si>
  <si>
    <t xml:space="preserve">HCM.FSO_NET_HCM18_17</t>
  </si>
  <si>
    <t xml:space="preserve">Done</t>
  </si>
  <si>
    <t xml:space="preserve">Map với DS OB 12/2018</t>
  </si>
  <si>
    <t xml:space="preserve">huukhoa2503@gmail.com</t>
  </si>
  <si>
    <t xml:space="preserve">Nguyễn Hữu Khoa</t>
  </si>
  <si>
    <t xml:space="preserve">01205589995</t>
  </si>
  <si>
    <t xml:space="preserve">Thực tập</t>
  </si>
  <si>
    <t xml:space="preserve">thanhhiep.iuh@gmail.com</t>
  </si>
  <si>
    <t xml:space="preserve">Trần Thanh Hiệp</t>
  </si>
  <si>
    <t xml:space="preserve">0927316068
</t>
  </si>
  <si>
    <t xml:space="preserve">14119034@student.hcmute.edu.vn</t>
  </si>
  <si>
    <t xml:space="preserve">Hàn Bửu Nghị</t>
  </si>
  <si>
    <t xml:space="preserve">0948620014</t>
  </si>
  <si>
    <t xml:space="preserve">HCM.FSO_JAVA_HCM18_14</t>
  </si>
  <si>
    <t xml:space="preserve">anhthtse05762@fpt.edu.vn</t>
  </si>
  <si>
    <t xml:space="preserve">Trần Hà Trâm Anh</t>
  </si>
  <si>
    <t xml:space="preserve">0964264511</t>
  </si>
  <si>
    <t xml:space="preserve">HCM.FU_INTE_ALL_HCM19_003</t>
  </si>
  <si>
    <t xml:space="preserve">Active</t>
  </si>
  <si>
    <t xml:space="preserve">Mix</t>
  </si>
  <si>
    <t xml:space="preserve">anlhSE61557@fpt.edu.vn</t>
  </si>
  <si>
    <t xml:space="preserve">Lê Hoài Ân</t>
  </si>
  <si>
    <t xml:space="preserve">0934979818</t>
  </si>
  <si>
    <t xml:space="preserve">thanhttSE61687@fpt.edu.vn</t>
  </si>
  <si>
    <t xml:space="preserve">Trần Tiến Thành</t>
  </si>
  <si>
    <t xml:space="preserve">0971795700</t>
  </si>
  <si>
    <t xml:space="preserve">On job training Contract</t>
  </si>
  <si>
    <t xml:space="preserve">DaoTTHSE61773@fpt.edu.vn</t>
  </si>
  <si>
    <t xml:space="preserve">Trương Thị Hồng Đào</t>
  </si>
  <si>
    <t xml:space="preserve">003852634</t>
  </si>
  <si>
    <t xml:space="preserve">ThangNHSE61784@fpt.edu.vn</t>
  </si>
  <si>
    <t xml:space="preserve">Nguyễn Hữu Thắng</t>
  </si>
  <si>
    <t xml:space="preserve">0903650536</t>
  </si>
  <si>
    <t xml:space="preserve">ChiNCSE61824@fpt.edu.vn</t>
  </si>
  <si>
    <t xml:space="preserve">Nguyễn Cao Chí</t>
  </si>
  <si>
    <t xml:space="preserve">0327185581</t>
  </si>
  <si>
    <t xml:space="preserve">LamNVSE62041@fpt.edu.vn</t>
  </si>
  <si>
    <t xml:space="preserve">Nguyên Văn Lâm</t>
  </si>
  <si>
    <t xml:space="preserve">0961640865</t>
  </si>
  <si>
    <t xml:space="preserve">MyTNSE62050@fpt.edu.vn</t>
  </si>
  <si>
    <t xml:space="preserve">Trương Ngọc Mỹ</t>
  </si>
  <si>
    <t xml:space="preserve">0906969071</t>
  </si>
  <si>
    <t xml:space="preserve">TrinhNTSE62174@fpt.edu.vn</t>
  </si>
  <si>
    <t xml:space="preserve">Nguyễn Tấn Trịnh</t>
  </si>
  <si>
    <t xml:space="preserve">0329549973</t>
  </si>
  <si>
    <t xml:space="preserve">ThanhPVSE62274@fpt.edu.vn</t>
  </si>
  <si>
    <t xml:space="preserve">Phan Văn Thành</t>
  </si>
  <si>
    <t xml:space="preserve">0981875045</t>
  </si>
  <si>
    <t xml:space="preserve">TuanPMSE62350@fpt.edu.vn</t>
  </si>
  <si>
    <t xml:space="preserve">Phạm Minh Tuấn</t>
  </si>
  <si>
    <t xml:space="preserve">0967350071</t>
  </si>
  <si>
    <t xml:space="preserve">DuongNVSE62382@fpt.edu.vn</t>
  </si>
  <si>
    <t xml:space="preserve">Nguyễn Văn Dương</t>
  </si>
  <si>
    <t xml:space="preserve">0965693764</t>
  </si>
  <si>
    <t xml:space="preserve">BaoNHNSE62490@fpt.edu.vn</t>
  </si>
  <si>
    <t xml:space="preserve">Nguyễn Hoàng Ngọc Bảo</t>
  </si>
  <si>
    <t xml:space="preserve">0935119647</t>
  </si>
  <si>
    <t xml:space="preserve">thiennqSE62515@fpt.edu.vn</t>
  </si>
  <si>
    <t xml:space="preserve">Nguyễn Quang Thiện</t>
  </si>
  <si>
    <t xml:space="preserve">0966455307</t>
  </si>
  <si>
    <t xml:space="preserve">TuNVASE62632@fpt.edu.vn</t>
  </si>
  <si>
    <t xml:space="preserve">Nguyễn Vũ Anh Tú</t>
  </si>
  <si>
    <t xml:space="preserve">0384307516</t>
  </si>
  <si>
    <t xml:space="preserve">HoangHMSE62636@fpt.edu.vn</t>
  </si>
  <si>
    <t xml:space="preserve">Huỳnh Minh Hoàng</t>
  </si>
  <si>
    <t xml:space="preserve">0378363778</t>
  </si>
  <si>
    <t xml:space="preserve">minhvdqse62781@fpt.edu.vn</t>
  </si>
  <si>
    <t xml:space="preserve">Võ Đắc Quốc Minh</t>
  </si>
  <si>
    <t xml:space="preserve">0902637362</t>
  </si>
  <si>
    <t xml:space="preserve">thanhthnse62802@fpt.edu.vn</t>
  </si>
  <si>
    <t xml:space="preserve">Trần Hồ Nhất Thanh</t>
  </si>
  <si>
    <t xml:space="preserve">0902980019</t>
  </si>
  <si>
    <t xml:space="preserve">thanhthnse62803@fpt.edu.vn</t>
  </si>
  <si>
    <t xml:space="preserve">Trần Hồ Nhị Thanh</t>
  </si>
  <si>
    <t xml:space="preserve">0938043601</t>
  </si>
  <si>
    <t xml:space="preserve">datlpse62823@fpt.edu.vn</t>
  </si>
  <si>
    <t xml:space="preserve">Lê Phát Đạt</t>
  </si>
  <si>
    <t xml:space="preserve">0396426767</t>
  </si>
  <si>
    <t xml:space="preserve">andtpse62827@fpt.edu.vn</t>
  </si>
  <si>
    <t xml:space="preserve">Đào Thị Phương An</t>
  </si>
  <si>
    <t xml:space="preserve">0772682040</t>
  </si>
  <si>
    <t xml:space="preserve">hieunmse62831@fpt.edu.vn</t>
  </si>
  <si>
    <t xml:space="preserve">Nguyễn Minh Hiếu</t>
  </si>
  <si>
    <t xml:space="preserve">0364431313</t>
  </si>
  <si>
    <t xml:space="preserve">thanhtdse62847@fpt.edu.vn</t>
  </si>
  <si>
    <t xml:space="preserve">Trần Đại Thành</t>
  </si>
  <si>
    <t xml:space="preserve">0348251616</t>
  </si>
  <si>
    <t xml:space="preserve">tienndse62860@fpt.edu.vn</t>
  </si>
  <si>
    <t xml:space="preserve">Nguyễn Duy Tiến</t>
  </si>
  <si>
    <t xml:space="preserve">0932018265</t>
  </si>
  <si>
    <t xml:space="preserve">sangtse62863@fpt.edu.vn</t>
  </si>
  <si>
    <t xml:space="preserve">Trần Sang</t>
  </si>
  <si>
    <t xml:space="preserve">0379476317</t>
  </si>
  <si>
    <t xml:space="preserve">phatltse62882@fpt.edu.vn</t>
  </si>
  <si>
    <t xml:space="preserve">Lâm Thanh Phát</t>
  </si>
  <si>
    <t xml:space="preserve">0384121257</t>
  </si>
  <si>
    <t xml:space="preserve">thaottse62888@fpt.edu.vn</t>
  </si>
  <si>
    <t xml:space="preserve">Trần Thiên Thảo</t>
  </si>
  <si>
    <t xml:space="preserve">0903917982</t>
  </si>
  <si>
    <t xml:space="preserve">thangntse62915@fpt.edu.vn</t>
  </si>
  <si>
    <t xml:space="preserve">NGUYỄN TOÀN THẮNG</t>
  </si>
  <si>
    <t xml:space="preserve">0335373939</t>
  </si>
  <si>
    <t xml:space="preserve">datnddse62946@fpt.edu.vn</t>
  </si>
  <si>
    <t xml:space="preserve">Nguyễn Đình Đức Đạt</t>
  </si>
  <si>
    <t xml:space="preserve">+84906331677</t>
  </si>
  <si>
    <t xml:space="preserve">hienvdse63056@fpt.edu.vn</t>
  </si>
  <si>
    <t xml:space="preserve">Vũ Đức Hiển</t>
  </si>
  <si>
    <t xml:space="preserve">0349871752</t>
  </si>
  <si>
    <t xml:space="preserve">thotdse63073@fpt.edu.vn</t>
  </si>
  <si>
    <t xml:space="preserve">Trần Đức Thọ</t>
  </si>
  <si>
    <t xml:space="preserve">0947857301</t>
  </si>
  <si>
    <t xml:space="preserve">duyntse63133@fpt.edu.vn</t>
  </si>
  <si>
    <t xml:space="preserve">Nguyễn Triệu Duy</t>
  </si>
  <si>
    <t xml:space="preserve">0966086102</t>
  </si>
  <si>
    <t xml:space="preserve">ledhse63151@fpt.edu.vn</t>
  </si>
  <si>
    <t xml:space="preserve">Đặng Hữu Lễ</t>
  </si>
  <si>
    <t xml:space="preserve">0965923447</t>
  </si>
  <si>
    <t xml:space="preserve">trunglse63152@fpt.edu.vn</t>
  </si>
  <si>
    <t xml:space="preserve">Lê Trung</t>
  </si>
  <si>
    <t xml:space="preserve">0903505171</t>
  </si>
  <si>
    <t xml:space="preserve">datbcse63154@fpt.edu.vn</t>
  </si>
  <si>
    <t xml:space="preserve">Bồ Công Đạt</t>
  </si>
  <si>
    <t xml:space="preserve">0915223623</t>
  </si>
  <si>
    <t xml:space="preserve">thucnhse63155@fpt.edu.vn</t>
  </si>
  <si>
    <t xml:space="preserve">Nguyễn Huy Thức</t>
  </si>
  <si>
    <t xml:space="preserve">0916112110</t>
  </si>
  <si>
    <t xml:space="preserve">thinhdqse63165@fpt.edu.vn</t>
  </si>
  <si>
    <t xml:space="preserve">Đào Quang Thịnh</t>
  </si>
  <si>
    <t xml:space="preserve">01256783761</t>
  </si>
  <si>
    <t xml:space="preserve">kiendstse63208@fpt.edu.vn</t>
  </si>
  <si>
    <t xml:space="preserve">Đào Sỹ Trung Kiên</t>
  </si>
  <si>
    <t xml:space="preserve">0769606877</t>
  </si>
  <si>
    <t xml:space="preserve">ngonkse63220@fpt.edu.vn</t>
  </si>
  <si>
    <t xml:space="preserve">Nguyễn Khải Ngộ</t>
  </si>
  <si>
    <t xml:space="preserve">0779092153</t>
  </si>
  <si>
    <t xml:space="preserve">dungnqse63236@fpt.edu.vn</t>
  </si>
  <si>
    <t xml:space="preserve">Nguyễn Quốc Dũng</t>
  </si>
  <si>
    <t xml:space="preserve">0366609130</t>
  </si>
  <si>
    <t xml:space="preserve">phuongnhse63254@fpt.edu.vn</t>
  </si>
  <si>
    <t xml:space="preserve">Nguyễn Hải Phương</t>
  </si>
  <si>
    <t xml:space="preserve">0964470614</t>
  </si>
  <si>
    <t xml:space="preserve">phuvtse63268@fpt.edu.vn</t>
  </si>
  <si>
    <t xml:space="preserve">Vũ Thiên Phú</t>
  </si>
  <si>
    <t xml:space="preserve">0817557716</t>
  </si>
  <si>
    <t xml:space="preserve">tranghhtse63405@fpt.edu.vn</t>
  </si>
  <si>
    <t xml:space="preserve">Hồ Huỳnh Thùy Trang</t>
  </si>
  <si>
    <t xml:space="preserve">0924578544</t>
  </si>
  <si>
    <t xml:space="preserve">tienldse63409@fpt.edu.vn</t>
  </si>
  <si>
    <t xml:space="preserve">Lê Duy TIến</t>
  </si>
  <si>
    <t xml:space="preserve">0987678419</t>
  </si>
  <si>
    <t xml:space="preserve">phucvse63445@fpt.edu.vn</t>
  </si>
  <si>
    <t xml:space="preserve">Cao Văn Phú</t>
  </si>
  <si>
    <t xml:space="preserve">0383320342</t>
  </si>
  <si>
    <t xml:space="preserve">nhontdse63508@fpt.edu.vn</t>
  </si>
  <si>
    <t xml:space="preserve">Trương Đức Nhơn</t>
  </si>
  <si>
    <t xml:space="preserve">0783618996</t>
  </si>
  <si>
    <t xml:space="preserve">khoinktse63516@fpt.edu.vn</t>
  </si>
  <si>
    <t xml:space="preserve">Nguyễn Khương Trọng Khôi</t>
  </si>
  <si>
    <t xml:space="preserve">0765221771</t>
  </si>
  <si>
    <t xml:space="preserve">catlhgse63554@fpt.edu.vn</t>
  </si>
  <si>
    <t xml:space="preserve">Lê Hữu Gia Cát</t>
  </si>
  <si>
    <t xml:space="preserve">0935346871</t>
  </si>
  <si>
    <t xml:space="preserve">Tungpsse05202@fpt.edu.vn</t>
  </si>
  <si>
    <t xml:space="preserve">Phạm Sơn Tùng</t>
  </si>
  <si>
    <t xml:space="preserve">0769120348</t>
  </si>
  <si>
    <t xml:space="preserve">tinntse62275@fpt.edu.vn</t>
  </si>
  <si>
    <t xml:space="preserve">Nguyễn Trung Tín</t>
  </si>
  <si>
    <t xml:space="preserve">0798447140</t>
  </si>
  <si>
    <t xml:space="preserve">thaindse62642@fpt.edu.vn</t>
  </si>
  <si>
    <t xml:space="preserve">Nguyễn Đình Thái</t>
  </si>
  <si>
    <t xml:space="preserve">0397471443</t>
  </si>
  <si>
    <t xml:space="preserve">nhatquangsin@gmail.com</t>
  </si>
  <si>
    <t xml:space="preserve">Trương Minh Nhật Quang</t>
  </si>
  <si>
    <t xml:space="preserve">luuhoangnhuk15@gmail.com</t>
  </si>
  <si>
    <t xml:space="preserve">Lưu Hoàng Như</t>
  </si>
  <si>
    <t xml:space="preserve">HCM.MIX_INTE_NET_HCM19_004</t>
  </si>
  <si>
    <t xml:space="preserve">nguyenphuctoan.httn@gmail.com</t>
  </si>
  <si>
    <t xml:space="preserve">Nguyễn Phúc Toàn</t>
  </si>
  <si>
    <t xml:space="preserve">Nguyễn Đức Huy</t>
  </si>
  <si>
    <t xml:space="preserve">leminh.tran.1997@gmail.com</t>
  </si>
  <si>
    <t xml:space="preserve">Trần Lê Minh</t>
  </si>
  <si>
    <t xml:space="preserve">A</t>
  </si>
  <si>
    <t xml:space="preserve">Pre-Fresher chuyển lên Fresher</t>
  </si>
  <si>
    <t xml:space="preserve">tranduykhoa.1995@gmail.com</t>
  </si>
  <si>
    <t xml:space="preserve">Trần Duy Khoa</t>
  </si>
  <si>
    <t xml:space="preserve">B</t>
  </si>
  <si>
    <t xml:space="preserve">nguyenquangphuong96@gmail.com</t>
  </si>
  <si>
    <t xml:space="preserve">Nguyễn Quang Phương</t>
  </si>
  <si>
    <t xml:space="preserve">josphus.quocvinh@gmail.com</t>
  </si>
  <si>
    <t xml:space="preserve">Đặng Quốc Vinh</t>
  </si>
  <si>
    <t xml:space="preserve">nguyenhoangvupro98er@gmail.com</t>
  </si>
  <si>
    <t xml:space="preserve">Nguyễn Hoàng Vũ </t>
  </si>
  <si>
    <t xml:space="preserve">0785684703</t>
  </si>
  <si>
    <t xml:space="preserve">HCM.CTTC_INTE_JAVA_HCM19_005</t>
  </si>
  <si>
    <t xml:space="preserve">Drop-Out</t>
  </si>
  <si>
    <t xml:space="preserve">Xin out do không đủ khả năng tham gia project</t>
  </si>
  <si>
    <t xml:space="preserve">klkeylk@gmail.com</t>
  </si>
  <si>
    <t xml:space="preserve">Nguyễn Nhật</t>
  </si>
  <si>
    <t xml:space="preserve">0385025473</t>
  </si>
  <si>
    <t xml:space="preserve">khanhn16101998@gmail.com</t>
  </si>
  <si>
    <t xml:space="preserve">Nguyễn Tuấn Khanh</t>
  </si>
  <si>
    <t xml:space="preserve">0868595061</t>
  </si>
  <si>
    <t xml:space="preserve">dangthanhduy2503@gmail.com</t>
  </si>
  <si>
    <t xml:space="preserve">Đặng Thanh Duy</t>
  </si>
  <si>
    <t xml:space="preserve">0963810051</t>
  </si>
  <si>
    <t xml:space="preserve">khanh2013vd@gmail.com</t>
  </si>
  <si>
    <t xml:space="preserve">Ngô Quốc Khánh</t>
  </si>
  <si>
    <t xml:space="preserve">0386300447</t>
  </si>
  <si>
    <t xml:space="preserve">Thuytrangbl2803@gmail.com</t>
  </si>
  <si>
    <t xml:space="preserve">Dương Thị Thùy Trang </t>
  </si>
  <si>
    <t xml:space="preserve">0347884333</t>
  </si>
  <si>
    <t xml:space="preserve">nguyenminhduy8101996@gmail.com</t>
  </si>
  <si>
    <t xml:space="preserve">NguyễnMinh Duy</t>
  </si>
  <si>
    <t xml:space="preserve">0969772069</t>
  </si>
  <si>
    <t xml:space="preserve">HCM.MIX_INTE_NET_HCM19_006</t>
  </si>
  <si>
    <t xml:space="preserve">nhmnmh1996@gmail.com</t>
  </si>
  <si>
    <t xml:space="preserve">Nguễn Minh Hiếu</t>
  </si>
  <si>
    <t xml:space="preserve">0397554866</t>
  </si>
  <si>
    <t xml:space="preserve">hoanghuy.gg96@gmail.com</t>
  </si>
  <si>
    <t xml:space="preserve">Tran Hoang Huy</t>
  </si>
  <si>
    <t xml:space="preserve">0383338590</t>
  </si>
  <si>
    <t xml:space="preserve">bevi6269@gmail.com</t>
  </si>
  <si>
    <t xml:space="preserve">Vi Thị Bé</t>
  </si>
  <si>
    <t xml:space="preserve">0374816269</t>
  </si>
  <si>
    <t xml:space="preserve">hoquocbao021296@gmail.com</t>
  </si>
  <si>
    <t xml:space="preserve">Hồ Quốc Bảo</t>
  </si>
  <si>
    <t xml:space="preserve">0906483991</t>
  </si>
  <si>
    <t xml:space="preserve">vuhoangthienlam1998@gmail.com</t>
  </si>
  <si>
    <t xml:space="preserve">Vũ Hoàng Thiên Lâm</t>
  </si>
  <si>
    <t xml:space="preserve">0372855590</t>
  </si>
  <si>
    <t xml:space="preserve">namopen23021998@gmail.com</t>
  </si>
  <si>
    <t xml:space="preserve">Trần Nguyễn Hoài Nam</t>
  </si>
  <si>
    <t xml:space="preserve">0396093456</t>
  </si>
  <si>
    <t xml:space="preserve">lamthequang7@gmail.com</t>
  </si>
  <si>
    <t xml:space="preserve">Lâm Thế Quang</t>
  </si>
  <si>
    <t xml:space="preserve">0703995386</t>
  </si>
  <si>
    <t xml:space="preserve">datnguyen980102@gmail.com</t>
  </si>
  <si>
    <t xml:space="preserve">Nguyễn Tiến Đạt</t>
  </si>
  <si>
    <t xml:space="preserve">0365795833</t>
  </si>
  <si>
    <t xml:space="preserve">thehoang3112u@gmail.com</t>
  </si>
  <si>
    <t xml:space="preserve">Châu Thế Hoàng</t>
  </si>
  <si>
    <t xml:space="preserve">0394021922</t>
  </si>
  <si>
    <t xml:space="preserve">nguyenngocdi2016@gmail.com</t>
  </si>
  <si>
    <t xml:space="preserve">Nguyễn Ngọc Dị</t>
  </si>
  <si>
    <t xml:space="preserve">0328499332</t>
  </si>
  <si>
    <t xml:space="preserve">HCM.CTTC_INTE_JAVA_HCM19_007</t>
  </si>
  <si>
    <t xml:space="preserve">Mai take care case này chuyển HĐ Fresher nhé, anh ThachLV đã pv</t>
  </si>
  <si>
    <t xml:space="preserve">khuongtuananh98@gmail.com</t>
  </si>
  <si>
    <t xml:space="preserve">Khương Tuấn Anh</t>
  </si>
  <si>
    <t xml:space="preserve">0971324479</t>
  </si>
  <si>
    <t xml:space="preserve">Anh ThạchLV đã pv pass, training policy, check thời gian học phù hợp process HĐ Fresher</t>
  </si>
  <si>
    <t xml:space="preserve">chaugctg110108@gmail.com</t>
  </si>
  <si>
    <t xml:space="preserve">01685052441</t>
  </si>
  <si>
    <t xml:space="preserve">HCM.CTTC_INTE_NET_HCM19_008</t>
  </si>
  <si>
    <t xml:space="preserve">tv.vu98@gmail.com</t>
  </si>
  <si>
    <t xml:space="preserve">Trần Văn Vũ</t>
  </si>
  <si>
    <t xml:space="preserve">0968499829</t>
  </si>
  <si>
    <t xml:space="preserve">nguyen98.nt@gmail.com</t>
  </si>
  <si>
    <t xml:space="preserve">Trần Thế Nguyên</t>
  </si>
  <si>
    <t xml:space="preserve">082 382 6149</t>
  </si>
  <si>
    <t xml:space="preserve">tiprokhoa@gmail.com</t>
  </si>
  <si>
    <t xml:space="preserve">Phan Nguyễn Đại Phúc</t>
  </si>
  <si>
    <t xml:space="preserve">0774348729</t>
  </si>
  <si>
    <t xml:space="preserve">minhluong98@outlook.com.vn</t>
  </si>
  <si>
    <t xml:space="preserve">Lương Ngọc Bảo Minh</t>
  </si>
  <si>
    <t xml:space="preserve">0359861820</t>
  </si>
  <si>
    <t xml:space="preserve">bcduc2510@gmail.com</t>
  </si>
  <si>
    <t xml:space="preserve">Bùi Công Đức</t>
  </si>
  <si>
    <t xml:space="preserve">0354400176</t>
  </si>
  <si>
    <t xml:space="preserve">bao83838@gmail.com</t>
  </si>
  <si>
    <t xml:space="preserve">Nguyễn Hoàn Bảo</t>
  </si>
  <si>
    <t xml:space="preserve">0968183205</t>
  </si>
  <si>
    <t xml:space="preserve">nguyenmanhcuong290797@gmail.com</t>
  </si>
  <si>
    <t xml:space="preserve">Nguyễn Mạnh Cường</t>
  </si>
  <si>
    <t xml:space="preserve">0394999595</t>
  </si>
  <si>
    <t xml:space="preserve">ngocduy00123@gmail.com</t>
  </si>
  <si>
    <t xml:space="preserve">Phạm Ngọc Duy</t>
  </si>
  <si>
    <t xml:space="preserve">0334016215</t>
  </si>
  <si>
    <t xml:space="preserve">huutripham2305@gmail.com</t>
  </si>
  <si>
    <t xml:space="preserve">Phạm Hữu Trí</t>
  </si>
  <si>
    <t xml:space="preserve">0968325792</t>
  </si>
  <si>
    <t xml:space="preserve">nghiaduong0603@gmail.com</t>
  </si>
  <si>
    <t xml:space="preserve">Dương Hoàng Minh Nghĩa</t>
  </si>
  <si>
    <t xml:space="preserve">0934593630</t>
  </si>
  <si>
    <t xml:space="preserve">giapquan98@gmail.com</t>
  </si>
  <si>
    <t xml:space="preserve">Giáp Văn Hồng Quân</t>
  </si>
  <si>
    <t xml:space="preserve">0922144101</t>
  </si>
  <si>
    <t xml:space="preserve">machhongvu98@gmail.com</t>
  </si>
  <si>
    <t xml:space="preserve">Mạch Hồng Vũ</t>
  </si>
  <si>
    <t xml:space="preserve">0383617373</t>
  </si>
  <si>
    <t xml:space="preserve">danghuy635@gmail.com</t>
  </si>
  <si>
    <t xml:space="preserve">Đặng Thanh Huy</t>
  </si>
  <si>
    <t xml:space="preserve">0375612325</t>
  </si>
  <si>
    <t xml:space="preserve">ccnguyengcd@gmail.com</t>
  </si>
  <si>
    <t xml:space="preserve">Nguyễn Chí Cường</t>
  </si>
  <si>
    <t xml:space="preserve">0337226002</t>
  </si>
  <si>
    <t xml:space="preserve">nguyensynam999@gmail.com</t>
  </si>
  <si>
    <t xml:space="preserve">Nguyễn Sỹ Nam</t>
  </si>
  <si>
    <t xml:space="preserve">0326361585</t>
  </si>
  <si>
    <t xml:space="preserve">HCM.CTTC_INTE_NET_HCM19_009</t>
  </si>
  <si>
    <t xml:space="preserve">tranthanhtuyckc@gmail.com</t>
  </si>
  <si>
    <t xml:space="preserve">Trần Thanh Tuy</t>
  </si>
  <si>
    <t xml:space="preserve">0886266618</t>
  </si>
  <si>
    <t xml:space="preserve">nguyenhuudang1617@gmail.com</t>
  </si>
  <si>
    <t xml:space="preserve">Nguyễn Hữu Đăng</t>
  </si>
  <si>
    <t xml:space="preserve">0344172333</t>
  </si>
  <si>
    <t xml:space="preserve">truongnpt1998@gmail.com</t>
  </si>
  <si>
    <t xml:space="preserve">Nguyễn Phi Trường</t>
  </si>
  <si>
    <t xml:space="preserve">0399812700</t>
  </si>
  <si>
    <t xml:space="preserve">thuytrieu05052806@gmail.com</t>
  </si>
  <si>
    <t xml:space="preserve">Lê Thủy Triều</t>
  </si>
  <si>
    <t xml:space="preserve">0355620033</t>
  </si>
  <si>
    <t xml:space="preserve">hominhduong9@gmail.com</t>
  </si>
  <si>
    <t xml:space="preserve">Hồ Minh Đường</t>
  </si>
  <si>
    <t xml:space="preserve">0346322422</t>
  </si>
  <si>
    <t xml:space="preserve">ductamqn1998@gmail.com</t>
  </si>
  <si>
    <t xml:space="preserve">Trần Đức Tâm</t>
  </si>
  <si>
    <t xml:space="preserve">0327894755</t>
  </si>
  <si>
    <t xml:space="preserve">chaungocbaogg@gmail.com</t>
  </si>
  <si>
    <t xml:space="preserve">Châu Ngọc Bảo</t>
  </si>
  <si>
    <t xml:space="preserve">0777710482</t>
  </si>
  <si>
    <t xml:space="preserve">longta100698@gmail.com</t>
  </si>
  <si>
    <t xml:space="preserve">Tạ Nhật Long</t>
  </si>
  <si>
    <t xml:space="preserve">0374359790</t>
  </si>
  <si>
    <t xml:space="preserve">minhhiena712@gmail.com</t>
  </si>
  <si>
    <t xml:space="preserve">Trần Minh Hiền</t>
  </si>
  <si>
    <t xml:space="preserve">0929349605</t>
  </si>
  <si>
    <t xml:space="preserve">nqt1921998@gmail.com</t>
  </si>
  <si>
    <t xml:space="preserve">Nguyễn Quốc Tấn</t>
  </si>
  <si>
    <t xml:space="preserve">0338179495</t>
  </si>
  <si>
    <t xml:space="preserve">hoanganpham1998@gmail.com</t>
  </si>
  <si>
    <t xml:space="preserve">Phạm Hoàng Ân</t>
  </si>
  <si>
    <t xml:space="preserve">0964075793</t>
  </si>
  <si>
    <t xml:space="preserve">lupym1998@gmail.com</t>
  </si>
  <si>
    <t xml:space="preserve">Nguyễn Minh Huy</t>
  </si>
  <si>
    <t xml:space="preserve">0974622667</t>
  </si>
  <si>
    <t xml:space="preserve">trungariss@gmail.com</t>
  </si>
  <si>
    <t xml:space="preserve">Vũ Hoàng Tiến Trung</t>
  </si>
  <si>
    <t xml:space="preserve">0981615419</t>
  </si>
  <si>
    <t xml:space="preserve">ph.hoangminh97@gmail.com</t>
  </si>
  <si>
    <t xml:space="preserve">Phạm Hoàng Minh</t>
  </si>
  <si>
    <t xml:space="preserve">0971525393</t>
  </si>
  <si>
    <t xml:space="preserve">nguyennghia121a@gmail.com</t>
  </si>
  <si>
    <t xml:space="preserve">Nguyễn Văn Nghĩa</t>
  </si>
  <si>
    <t xml:space="preserve">0356116612</t>
  </si>
  <si>
    <t xml:space="preserve">N15DCCN173@student.ptithcm.edu.vn</t>
  </si>
  <si>
    <t xml:space="preserve">Phạm Trường Thiên Ân</t>
  </si>
  <si>
    <t xml:space="preserve">0932221911</t>
  </si>
  <si>
    <t xml:space="preserve">HCM.PTIT_LITE_ALL_HCM19_010</t>
  </si>
  <si>
    <t xml:space="preserve">N15DCCN095@student.ptithcm.edu.vn</t>
  </si>
  <si>
    <t xml:space="preserve">Phạm Ngọc Ẩn </t>
  </si>
  <si>
    <t xml:space="preserve">0934088072</t>
  </si>
  <si>
    <t xml:space="preserve">N15DCCN142@student.ptithcm.edu.vn</t>
  </si>
  <si>
    <t xml:space="preserve">Hoàng Thị Bình</t>
  </si>
  <si>
    <t xml:space="preserve">0968439014</t>
  </si>
  <si>
    <t xml:space="preserve">N15DCCN047@student.ptithcm.edu.vn</t>
  </si>
  <si>
    <t xml:space="preserve">Nguyễn Thanh Bình</t>
  </si>
  <si>
    <t xml:space="preserve">0707062206</t>
  </si>
  <si>
    <t xml:space="preserve">N15DCCN024@student.ptithcm.edu.vn</t>
  </si>
  <si>
    <t xml:space="preserve">Nguyễn Quốc Anh Chương</t>
  </si>
  <si>
    <t xml:space="preserve">0349020939</t>
  </si>
  <si>
    <t xml:space="preserve">N15DCCN153@student.ptithcm.edu.vn</t>
  </si>
  <si>
    <t xml:space="preserve">Nông Kim Cương</t>
  </si>
  <si>
    <t xml:space="preserve">0911888977</t>
  </si>
  <si>
    <t xml:space="preserve">N15DCCN143@student.ptithcm.edu.vn</t>
  </si>
  <si>
    <t xml:space="preserve">Mai Văn Cường</t>
  </si>
  <si>
    <t xml:space="preserve">0889108657</t>
  </si>
  <si>
    <t xml:space="preserve">N15DCCN164@student.ptithcm.edu.vn</t>
  </si>
  <si>
    <t xml:space="preserve">Nguyễn Quốc Cường</t>
  </si>
  <si>
    <t xml:space="preserve">0977929100</t>
  </si>
  <si>
    <t xml:space="preserve">N15DCCN032@student.ptithcm.edu.vn</t>
  </si>
  <si>
    <t xml:space="preserve">Mai Ngọc Diệu</t>
  </si>
  <si>
    <t xml:space="preserve">0981746596</t>
  </si>
  <si>
    <t xml:space="preserve">N15DCCN084@student.ptithcm.edu.vn</t>
  </si>
  <si>
    <t xml:space="preserve">Trần Cảnh Dinh</t>
  </si>
  <si>
    <t xml:space="preserve">0975469232</t>
  </si>
  <si>
    <t xml:space="preserve">N15DCCN174@student.ptithcm.edu.vn</t>
  </si>
  <si>
    <t xml:space="preserve">Nguyễn Tiến Dũng</t>
  </si>
  <si>
    <t xml:space="preserve">0586183948</t>
  </si>
  <si>
    <t xml:space="preserve">N15DCCN154@student.ptithcm.edu.vn</t>
  </si>
  <si>
    <t xml:space="preserve">Trần Hoàng Dũng</t>
  </si>
  <si>
    <t xml:space="preserve">0356484803</t>
  </si>
  <si>
    <t xml:space="preserve">N15DCCN165@student.ptithcm.edu.vn</t>
  </si>
  <si>
    <t xml:space="preserve">Nguyễn Thanh Duy</t>
  </si>
  <si>
    <t xml:space="preserve">0976272068</t>
  </si>
  <si>
    <t xml:space="preserve">N15DCCN048@student.ptithcm.edu.vn</t>
  </si>
  <si>
    <t xml:space="preserve">Phạm Anh Duy</t>
  </si>
  <si>
    <t xml:space="preserve">0987950031</t>
  </si>
  <si>
    <t xml:space="preserve">N15DCCN062@student.ptithcm.edu.vn</t>
  </si>
  <si>
    <t xml:space="preserve">Nguyễn Trọng Đại</t>
  </si>
  <si>
    <t xml:space="preserve">0347011625</t>
  </si>
  <si>
    <t xml:space="preserve">N15DCCN071@student.ptithcm.edu.vn</t>
  </si>
  <si>
    <t xml:space="preserve">Lê Duy Đạt</t>
  </si>
  <si>
    <t xml:space="preserve">0353328055</t>
  </si>
  <si>
    <t xml:space="preserve">N15DCCN098@student.ptithcm.edu.vn</t>
  </si>
  <si>
    <t xml:space="preserve">Võ Thành Đạt</t>
  </si>
  <si>
    <t xml:space="preserve">0763978141</t>
  </si>
  <si>
    <t xml:space="preserve">N15DCCN111@student.ptithcm.edu.vn</t>
  </si>
  <si>
    <t xml:space="preserve">Đỗ Hữu Đức</t>
  </si>
  <si>
    <t xml:space="preserve">0971349698</t>
  </si>
  <si>
    <t xml:space="preserve">N15DCCN133@student.ptithcm.edu.vn</t>
  </si>
  <si>
    <t xml:space="preserve">Lê Vũ Anh Đức</t>
  </si>
  <si>
    <t xml:space="preserve">0392742735</t>
  </si>
  <si>
    <t xml:space="preserve">N15DCCN006@student.ptithcm.edu.vn</t>
  </si>
  <si>
    <t xml:space="preserve">Lê Viết Trường Giang</t>
  </si>
  <si>
    <t xml:space="preserve">0906764704</t>
  </si>
  <si>
    <t xml:space="preserve">N15DCCN114@student.ptithcm.edu.vn</t>
  </si>
  <si>
    <t xml:space="preserve">Nguyễn Trường Giang</t>
  </si>
  <si>
    <t xml:space="preserve">0941401442</t>
  </si>
  <si>
    <t xml:space="preserve">N15DCCN191@student.ptithcm.edu.vn</t>
  </si>
  <si>
    <t xml:space="preserve">Dương Đình Hạnh</t>
  </si>
  <si>
    <t xml:space="preserve">0978894923</t>
  </si>
  <si>
    <t xml:space="preserve">N15DCCN072@student.ptithcm.edu.vn</t>
  </si>
  <si>
    <t xml:space="preserve">Lương Thị Thu Hiền</t>
  </si>
  <si>
    <t xml:space="preserve">0387348585</t>
  </si>
  <si>
    <t xml:space="preserve">N15DCCN176@student.ptithcm.edu.vn</t>
  </si>
  <si>
    <t xml:space="preserve">Đàm Thị Hiệp</t>
  </si>
  <si>
    <t xml:space="preserve">0376196704</t>
  </si>
  <si>
    <t xml:space="preserve">N15DCCN115@student.ptithcm.edu.vn</t>
  </si>
  <si>
    <t xml:space="preserve">Đinh Hoài Hiệp</t>
  </si>
  <si>
    <t xml:space="preserve">0985634140</t>
  </si>
  <si>
    <t xml:space="preserve">N15DCCN177@student.ptithcm.edu.vn</t>
  </si>
  <si>
    <t xml:space="preserve">0377220797</t>
  </si>
  <si>
    <t xml:space="preserve">N15DCCN007@student.ptithcm.edu.vn</t>
  </si>
  <si>
    <t xml:space="preserve">Lê Minh Hiếu</t>
  </si>
  <si>
    <t xml:space="preserve">0799183925</t>
  </si>
  <si>
    <t xml:space="preserve">N15DCCN001@student.ptithcm.edu.vn</t>
  </si>
  <si>
    <t xml:space="preserve">Trần Ngọc Hiếu</t>
  </si>
  <si>
    <t xml:space="preserve">0949829296</t>
  </si>
  <si>
    <t xml:space="preserve">N15DCCN034@student.ptithcm.edu.vn</t>
  </si>
  <si>
    <t xml:space="preserve">Huỳnh Ngọc Hiệu</t>
  </si>
  <si>
    <t xml:space="preserve">0357479762</t>
  </si>
  <si>
    <t xml:space="preserve">N15DCCN025@student.ptithcm.edu.vn</t>
  </si>
  <si>
    <t xml:space="preserve">Nguyễn Nhân Hòa</t>
  </si>
  <si>
    <t xml:space="preserve">0779339323</t>
  </si>
  <si>
    <t xml:space="preserve">N15DCCN156@student.ptithcm.edu.vn</t>
  </si>
  <si>
    <t xml:space="preserve">Trương Huỳnh Hòa</t>
  </si>
  <si>
    <t xml:space="preserve">0374767080</t>
  </si>
  <si>
    <t xml:space="preserve">N15DCCN002@student.ptithcm.edu.vn</t>
  </si>
  <si>
    <t xml:space="preserve">Trần Huy Hoàng</t>
  </si>
  <si>
    <t xml:space="preserve">0816402040</t>
  </si>
  <si>
    <t xml:space="preserve">N15DCCN116@student.ptithcm.edu.vn</t>
  </si>
  <si>
    <t xml:space="preserve">Nguyễn Hà Minh Huy</t>
  </si>
  <si>
    <t xml:space="preserve">0794755005</t>
  </si>
  <si>
    <t xml:space="preserve">N15DCCN127@student.ptithcm.edu.vn</t>
  </si>
  <si>
    <t xml:space="preserve">Nguyễn Quang Huy</t>
  </si>
  <si>
    <t xml:space="preserve">0366995840</t>
  </si>
  <si>
    <t xml:space="preserve">N15DCCN073@student.ptithcm.edu.vn</t>
  </si>
  <si>
    <t xml:space="preserve">Đặng Hoàng Khang</t>
  </si>
  <si>
    <t xml:space="preserve">0902921320</t>
  </si>
  <si>
    <t xml:space="preserve">N15DCCN035@student.ptithcm.edu.vn</t>
  </si>
  <si>
    <t xml:space="preserve">Trương Nhất Kiên</t>
  </si>
  <si>
    <t xml:space="preserve">0971888609</t>
  </si>
  <si>
    <t xml:space="preserve">N15DCCN102@student.ptithcm.edu.vn</t>
  </si>
  <si>
    <t xml:space="preserve">Lê Văn Kiều</t>
  </si>
  <si>
    <t xml:space="preserve">0987651010</t>
  </si>
  <si>
    <t xml:space="preserve">N15DCCN005@student.ptithcm.edu.vn</t>
  </si>
  <si>
    <t xml:space="preserve">Đào Phi Lạc</t>
  </si>
  <si>
    <t xml:space="preserve">0971632693</t>
  </si>
  <si>
    <t xml:space="preserve">N14DCCN103@student.ptithcm.edu.vn</t>
  </si>
  <si>
    <t xml:space="preserve">Nguyễn Liêm</t>
  </si>
  <si>
    <t xml:space="preserve">N15DCCN128@student.ptithcm.edu.vn</t>
  </si>
  <si>
    <t xml:space="preserve">Phan Thanh Liêm</t>
  </si>
  <si>
    <t xml:space="preserve">0372797797</t>
  </si>
  <si>
    <t xml:space="preserve">N15DCCN135@student.ptithcm.edu.vn</t>
  </si>
  <si>
    <t xml:space="preserve">Đỗ Thị Mỹ Linh</t>
  </si>
  <si>
    <t xml:space="preserve">0964163125</t>
  </si>
  <si>
    <t xml:space="preserve">N15DCCN193@student.ptithcm.edu.vn</t>
  </si>
  <si>
    <t xml:space="preserve">Lỗ Đình Long</t>
  </si>
  <si>
    <t xml:space="preserve">0937994750</t>
  </si>
  <si>
    <t xml:space="preserve">N15DCCN075@student.ptithcm.edu.vn</t>
  </si>
  <si>
    <t xml:space="preserve">Thi Đại Lộc</t>
  </si>
  <si>
    <t xml:space="preserve">0947995765</t>
  </si>
  <si>
    <t xml:space="preserve">N15DCCN118@student.ptithcm.edu.vn</t>
  </si>
  <si>
    <t xml:space="preserve">Trần Thanh Lộc</t>
  </si>
  <si>
    <t xml:space="preserve">0961632295</t>
  </si>
  <si>
    <t xml:space="preserve">N15DCCN168@student.ptithcm.edu.vn</t>
  </si>
  <si>
    <t xml:space="preserve">Nguyễn Tấn Luông</t>
  </si>
  <si>
    <t xml:space="preserve">0333334478</t>
  </si>
  <si>
    <t xml:space="preserve">N15DCCN197@student.ptithcm.edu.vn</t>
  </si>
  <si>
    <t xml:space="preserve">Phạm Thị Ngọc Miên</t>
  </si>
  <si>
    <t xml:space="preserve">0973333941</t>
  </si>
  <si>
    <t xml:space="preserve">N15DCCN181@student.ptithcm.edu.vn</t>
  </si>
  <si>
    <t xml:space="preserve">0362409730</t>
  </si>
  <si>
    <t xml:space="preserve">N15DCCN119@student.ptithcm.edu.vn</t>
  </si>
  <si>
    <t xml:space="preserve">Cao Thị Kim Ngân</t>
  </si>
  <si>
    <t xml:space="preserve">0942741230</t>
  </si>
  <si>
    <t xml:space="preserve">N15DCCN169@student.ptithcm.edu.vn</t>
  </si>
  <si>
    <t xml:space="preserve">Nguyễn Trọng Nghĩa</t>
  </si>
  <si>
    <t xml:space="preserve">0961636693</t>
  </si>
  <si>
    <t xml:space="preserve">N15DCCN136@student.ptithcm.edu.vn</t>
  </si>
  <si>
    <t xml:space="preserve">Võ Tùng Nghĩa</t>
  </si>
  <si>
    <t xml:space="preserve">0929181615</t>
  </si>
  <si>
    <t xml:space="preserve">N15DCCN008@student.ptithcm.edu.vn</t>
  </si>
  <si>
    <t xml:space="preserve">Trần Đức Nguyên</t>
  </si>
  <si>
    <t xml:space="preserve">0388961617</t>
  </si>
  <si>
    <t xml:space="preserve">N15DCCN036@student.ptithcm.edu.vn</t>
  </si>
  <si>
    <t xml:space="preserve">Đỗ Thanh Nhã</t>
  </si>
  <si>
    <t xml:space="preserve">0364968197</t>
  </si>
  <si>
    <t xml:space="preserve">N15DCCN090@student.ptithcm.edu.vn</t>
  </si>
  <si>
    <t xml:space="preserve">Nguyễn Hữu Nhân</t>
  </si>
  <si>
    <t xml:space="preserve">0796944128</t>
  </si>
  <si>
    <t xml:space="preserve">N15DCCN064@student.ptithcm.edu.vn</t>
  </si>
  <si>
    <t xml:space="preserve">Võ Đức Nhân</t>
  </si>
  <si>
    <t xml:space="preserve">0397336794</t>
  </si>
  <si>
    <t xml:space="preserve">N15DCCN037@student.ptithcm.edu.vn</t>
  </si>
  <si>
    <t xml:space="preserve">Nguyễn Anh Nhật</t>
  </si>
  <si>
    <t xml:space="preserve">0345546400</t>
  </si>
  <si>
    <t xml:space="preserve">N15DCCN065@student.ptithcm.edu.vn</t>
  </si>
  <si>
    <t xml:space="preserve">Nguyễn Đào Hồng Nhung</t>
  </si>
  <si>
    <t xml:space="preserve">0353393145</t>
  </si>
  <si>
    <t xml:space="preserve">N15DCCN157@student.ptithcm.edu.vn</t>
  </si>
  <si>
    <t xml:space="preserve">Nguyễn Tấn Phát</t>
  </si>
  <si>
    <t xml:space="preserve">0974853596</t>
  </si>
  <si>
    <t xml:space="preserve">N15DCCN060@student.ptithcm.edu.vn</t>
  </si>
  <si>
    <t xml:space="preserve">Lê Xuân Phi</t>
  </si>
  <si>
    <t xml:space="preserve">N15DCCN121@student.ptithcm.edu.vn</t>
  </si>
  <si>
    <t xml:space="preserve">Văn Trần Trúc Phương</t>
  </si>
  <si>
    <t xml:space="preserve">0398884505</t>
  </si>
  <si>
    <t xml:space="preserve">N12DCCN087@student.ptithcm.edu.vn</t>
  </si>
  <si>
    <t xml:space="preserve">Hồ Ngọc Kim Quang</t>
  </si>
  <si>
    <t xml:space="preserve">N15DCCN054@student.ptithcm.edu.vn</t>
  </si>
  <si>
    <t xml:space="preserve">Nguyễn Đức Quang</t>
  </si>
  <si>
    <t xml:space="preserve">0358853172</t>
  </si>
  <si>
    <t xml:space="preserve">N15DCCN201@student.ptithcm.edu.vn</t>
  </si>
  <si>
    <t xml:space="preserve">Nguyễn Xuân Quang</t>
  </si>
  <si>
    <t xml:space="preserve">0974886185</t>
  </si>
  <si>
    <t xml:space="preserve">N15DCCN029@student.ptithcm.edu.vn</t>
  </si>
  <si>
    <t xml:space="preserve">Trương Văn Quang</t>
  </si>
  <si>
    <t xml:space="preserve">0775318414</t>
  </si>
  <si>
    <t xml:space="preserve">N15DCCN087@student.ptithcm.edu.vn</t>
  </si>
  <si>
    <t xml:space="preserve">Dương Hùng Sang</t>
  </si>
  <si>
    <t xml:space="preserve">N15DCCN019@student.ptithcm.edu.vn</t>
  </si>
  <si>
    <t xml:space="preserve">Lê Bá Sáng</t>
  </si>
  <si>
    <t xml:space="preserve">0968991331</t>
  </si>
  <si>
    <t xml:space="preserve">N15DCCN159@student.ptithcm.edu.vn</t>
  </si>
  <si>
    <t xml:space="preserve">Nguyễn Lê Thế Sinh</t>
  </si>
  <si>
    <t xml:space="preserve">0386300021</t>
  </si>
  <si>
    <t xml:space="preserve">N15DCCN020@student.ptithcm.edu.vn</t>
  </si>
  <si>
    <t xml:space="preserve">Hồ Nhật Sơn</t>
  </si>
  <si>
    <t xml:space="preserve">0946473246</t>
  </si>
  <si>
    <t xml:space="preserve">N15DCCN160@student.ptithcm.edu.vn</t>
  </si>
  <si>
    <t xml:space="preserve">Nguyễn Hồng Sơn</t>
  </si>
  <si>
    <t xml:space="preserve">0976464962</t>
  </si>
  <si>
    <t xml:space="preserve">N15DCCN130@student.ptithcm.edu.vn</t>
  </si>
  <si>
    <t xml:space="preserve">Chung Phát Tài</t>
  </si>
  <si>
    <t xml:space="preserve">0372244423</t>
  </si>
  <si>
    <t xml:space="preserve">N15DCCN003@student.ptithcm.edu.vn</t>
  </si>
  <si>
    <t xml:space="preserve">Nguyễn Tấn Tài</t>
  </si>
  <si>
    <t xml:space="preserve">N15DCCN150@student.ptithcm.edu.vn</t>
  </si>
  <si>
    <t xml:space="preserve">Vũ Đức Tài</t>
  </si>
  <si>
    <t xml:space="preserve">0372045786</t>
  </si>
  <si>
    <t xml:space="preserve">N15DCCN137@student.ptithcm.edu.vn</t>
  </si>
  <si>
    <t xml:space="preserve">Phạm Nguyên Tánh</t>
  </si>
  <si>
    <t xml:space="preserve">0933865252</t>
  </si>
  <si>
    <t xml:space="preserve">N15DCCN056@student.ptithcm.edu.vn</t>
  </si>
  <si>
    <t xml:space="preserve">Huỳnh Mạnh Tâm</t>
  </si>
  <si>
    <t xml:space="preserve">0329976180</t>
  </si>
  <si>
    <t xml:space="preserve">N15DCCN138@student.ptithcm.edu.vn</t>
  </si>
  <si>
    <t xml:space="preserve">Nguyễn Trí Thanh</t>
  </si>
  <si>
    <t xml:space="preserve">0969864519</t>
  </si>
  <si>
    <t xml:space="preserve">N15DCCN046@student.ptithcm.edu.vn</t>
  </si>
  <si>
    <t xml:space="preserve">Trần Thị Thanh</t>
  </si>
  <si>
    <t xml:space="preserve">0333557238</t>
  </si>
  <si>
    <t xml:space="preserve">N15DCCN004@student.ptithcm.edu.vn</t>
  </si>
  <si>
    <t xml:space="preserve">Đào Văn Thành</t>
  </si>
  <si>
    <t xml:space="preserve">0367034414</t>
  </si>
  <si>
    <t xml:space="preserve">N14DCCN265@student.ptithcm.edu.vn</t>
  </si>
  <si>
    <t xml:space="preserve">Doãn Bá Thành</t>
  </si>
  <si>
    <t xml:space="preserve">0336276638</t>
  </si>
  <si>
    <t xml:space="preserve">N15DCCN021@student.ptithcm.edu.vn</t>
  </si>
  <si>
    <t xml:space="preserve">Lê Văn Thành</t>
  </si>
  <si>
    <t xml:space="preserve">0363777135</t>
  </si>
  <si>
    <t xml:space="preserve">N15DCCN123@student.ptithcm.edu.vn</t>
  </si>
  <si>
    <t xml:space="preserve">Võ Trần Thành</t>
  </si>
  <si>
    <t xml:space="preserve">0903382948</t>
  </si>
  <si>
    <t xml:space="preserve">N15DCCN107@student.ptithcm.edu.vn</t>
  </si>
  <si>
    <t xml:space="preserve">Nguyễn Thị Thanh Thảo</t>
  </si>
  <si>
    <t xml:space="preserve">0966137344</t>
  </si>
  <si>
    <t xml:space="preserve">N15DCCN139@student.ptithcm.edu.vn</t>
  </si>
  <si>
    <t xml:space="preserve">0961121696</t>
  </si>
  <si>
    <t xml:space="preserve">N15DCCN151@student.ptithcm.edu.vn</t>
  </si>
  <si>
    <t xml:space="preserve">Trần Hữu Thế</t>
  </si>
  <si>
    <t xml:space="preserve">0929326440</t>
  </si>
  <si>
    <t xml:space="preserve">N15DCCN186@student.ptithcm.edu.vn</t>
  </si>
  <si>
    <t xml:space="preserve">Nguyễn Phan Xuân Thiện</t>
  </si>
  <si>
    <t xml:space="preserve">0369789166</t>
  </si>
  <si>
    <t xml:space="preserve">N15DCCN152@student.ptithcm.edu.vn</t>
  </si>
  <si>
    <t xml:space="preserve">Nguyễn Văn Thiện</t>
  </si>
  <si>
    <t xml:space="preserve">0387225832</t>
  </si>
  <si>
    <t xml:space="preserve">N15DCCN187@student.ptithcm.edu.vn</t>
  </si>
  <si>
    <t xml:space="preserve">Phạm Duy Thương</t>
  </si>
  <si>
    <t xml:space="preserve">0335994981</t>
  </si>
  <si>
    <t xml:space="preserve">N15DCCN162@student.ptithcm.edu.vn</t>
  </si>
  <si>
    <t xml:space="preserve">Võ Huỳnh Tín</t>
  </si>
  <si>
    <t xml:space="preserve">0379685533</t>
  </si>
  <si>
    <t xml:space="preserve">N15DCCN039@student.ptithcm.edu.vn</t>
  </si>
  <si>
    <t xml:space="preserve">Mạc Đỗ Xuân Tính</t>
  </si>
  <si>
    <t xml:space="preserve">096237650</t>
  </si>
  <si>
    <t xml:space="preserve">N15DCCN057@student.ptithcm.edu.vn</t>
  </si>
  <si>
    <t xml:space="preserve">Nguyễn Thái Toàn</t>
  </si>
  <si>
    <t xml:space="preserve">N15DCCN040@student.ptithcm.edu.vn</t>
  </si>
  <si>
    <t xml:space="preserve">Phạm Thị Thùy Trang</t>
  </si>
  <si>
    <t xml:space="preserve">0971555495</t>
  </si>
  <si>
    <t xml:space="preserve">N15DCCN022@student.ptithcm.edu.vn</t>
  </si>
  <si>
    <t xml:space="preserve">Lưu Hoàng Trung</t>
  </si>
  <si>
    <t xml:space="preserve">0352162621</t>
  </si>
  <si>
    <t xml:space="preserve">N15DCCN188@student.ptithcm.edu.vn</t>
  </si>
  <si>
    <t xml:space="preserve">Đậu Anh Tuấn</t>
  </si>
  <si>
    <t xml:space="preserve">0358349648</t>
  </si>
  <si>
    <t xml:space="preserve">N15DCCN088@student.ptithcm.edu.vn</t>
  </si>
  <si>
    <t xml:space="preserve">Phạm Hữu Thanh Tuấn</t>
  </si>
  <si>
    <t xml:space="preserve">N15DCCN042@student.ptithcm.edu.vn</t>
  </si>
  <si>
    <t xml:space="preserve">Trần Đình Tuấn</t>
  </si>
  <si>
    <t xml:space="preserve">0969500619</t>
  </si>
  <si>
    <t xml:space="preserve">N15DCCN012@student.ptithcm.edu.vn</t>
  </si>
  <si>
    <t xml:space="preserve">Huỳnh Trọng Tuyến</t>
  </si>
  <si>
    <t xml:space="preserve">0389842420</t>
  </si>
  <si>
    <t xml:space="preserve">N15DCCN089@student.ptithcm.edu.vn</t>
  </si>
  <si>
    <t xml:space="preserve">Trần Nhật Tường</t>
  </si>
  <si>
    <t xml:space="preserve">0909701777</t>
  </si>
  <si>
    <t xml:space="preserve">N15DCCN141@student.ptithcm.edu.vn</t>
  </si>
  <si>
    <t xml:space="preserve">Hồ Quang Việt</t>
  </si>
  <si>
    <t xml:space="preserve">09714344398</t>
  </si>
  <si>
    <t xml:space="preserve">N15DCCN058@student.ptithcm.edu.vn</t>
  </si>
  <si>
    <t xml:space="preserve">Nguyễn Quốc Việt</t>
  </si>
  <si>
    <t xml:space="preserve">0901105677</t>
  </si>
  <si>
    <t xml:space="preserve">N15DCCN033@student.ptithcm.edu.vn</t>
  </si>
  <si>
    <t xml:space="preserve">Nguyễn Thái Hải</t>
  </si>
  <si>
    <t xml:space="preserve">0975573151</t>
  </si>
  <si>
    <t xml:space="preserve">N14DCCN098@student.ptithcm.edu.vn</t>
  </si>
  <si>
    <t xml:space="preserve">Nguyễn Trung Hiếu</t>
  </si>
  <si>
    <t xml:space="preserve">N15DCCN126@student.ptithcm.edu.vn</t>
  </si>
  <si>
    <t xml:space="preserve">Bùi Quốc Hội</t>
  </si>
  <si>
    <t xml:space="preserve">N13DCCN061@student.ptithcm.edu.vn</t>
  </si>
  <si>
    <t xml:space="preserve">Diệp Khắc Huấn</t>
  </si>
  <si>
    <t xml:space="preserve">N15DCCN086@student.ptithcm.edu.vn</t>
  </si>
  <si>
    <t xml:space="preserve">Trịnh Đình Huy</t>
  </si>
  <si>
    <t xml:space="preserve">0962835008</t>
  </si>
  <si>
    <t xml:space="preserve">N15DCCN015@student.ptithcm.edu.vn</t>
  </si>
  <si>
    <t xml:space="preserve">Trần Anh Khoa</t>
  </si>
  <si>
    <t xml:space="preserve">0969259687</t>
  </si>
  <si>
    <t xml:space="preserve">N15DCCN167@student.ptithcm.edu.vn</t>
  </si>
  <si>
    <t xml:space="preserve">Trần Thị Thúy Kiều</t>
  </si>
  <si>
    <t xml:space="preserve">0365746403</t>
  </si>
  <si>
    <t xml:space="preserve">N14DCCN039@student.ptithcm.edu.vn</t>
  </si>
  <si>
    <t xml:space="preserve">Nguyễn Kính</t>
  </si>
  <si>
    <t xml:space="preserve">N14DCCN031@student.ptithcm.edu.vn</t>
  </si>
  <si>
    <t xml:space="preserve">Lang Nhật Long</t>
  </si>
  <si>
    <t xml:space="preserve">N15DCCN017@student.ptithcm.edu.vn</t>
  </si>
  <si>
    <t xml:space="preserve">Nguyễn Văn Phi Long</t>
  </si>
  <si>
    <t xml:space="preserve">0945718832</t>
  </si>
  <si>
    <t xml:space="preserve">N13DCCN114@student.ptithcm.edu.vn</t>
  </si>
  <si>
    <t xml:space="preserve">Phạm Viết Mẫn</t>
  </si>
  <si>
    <t xml:space="preserve">0966179940</t>
  </si>
  <si>
    <t xml:space="preserve">N15DCCN077@student.ptithcm.edu.vn</t>
  </si>
  <si>
    <t xml:space="preserve">0982126547</t>
  </si>
  <si>
    <t xml:space="preserve">N15DCCN105@student.ptithcm.edu.vn</t>
  </si>
  <si>
    <t xml:space="preserve">Vương Hữu Nhơn</t>
  </si>
  <si>
    <t xml:space="preserve">0981428298</t>
  </si>
  <si>
    <t xml:space="preserve">N15DCCN129@student.ptithcm.edu.vn</t>
  </si>
  <si>
    <t xml:space="preserve">Đỗ Vinh Quang</t>
  </si>
  <si>
    <t xml:space="preserve">0961805366</t>
  </si>
  <si>
    <t xml:space="preserve">N15DCCN200@student.ptithcm.edu.vn</t>
  </si>
  <si>
    <t xml:space="preserve">Nguyễn Trương Minh Quân</t>
  </si>
  <si>
    <t xml:space="preserve">0396661101</t>
  </si>
  <si>
    <t xml:space="preserve">N15DCCN038@student.ptithcm.edu.vn</t>
  </si>
  <si>
    <t xml:space="preserve">Phạm Quang Sử</t>
  </si>
  <si>
    <t xml:space="preserve">0347950017</t>
  </si>
  <si>
    <t xml:space="preserve">N15DCCN106@student.ptithcm.edu.vn</t>
  </si>
  <si>
    <t xml:space="preserve">Lê Tấn Tài</t>
  </si>
  <si>
    <t xml:space="preserve">0333667925</t>
  </si>
  <si>
    <t xml:space="preserve">N15DCCN055@student.ptithcm.edu.vn</t>
  </si>
  <si>
    <t xml:space="preserve">Nguyễn Trọng Tài</t>
  </si>
  <si>
    <t xml:space="preserve">0971992598</t>
  </si>
  <si>
    <t xml:space="preserve">N15DCCN198@student.ptithcm.edu.vn</t>
  </si>
  <si>
    <t xml:space="preserve">Chu Sỹ Thái</t>
  </si>
  <si>
    <t xml:space="preserve">0358805331</t>
  </si>
  <si>
    <t xml:space="preserve">N15DCCN122@student.ptithcm.edu.vn</t>
  </si>
  <si>
    <t xml:space="preserve">Nguyễn Duy Thái</t>
  </si>
  <si>
    <t xml:space="preserve">0964334492</t>
  </si>
  <si>
    <t xml:space="preserve">N14DCCN037@student.ptithcm.edu.vn</t>
  </si>
  <si>
    <t xml:space="preserve">Đào Xuân Trung</t>
  </si>
  <si>
    <t xml:space="preserve">N15DCCN041@student.ptithcm.edu.vn</t>
  </si>
  <si>
    <t xml:space="preserve">Đỗ Tấn Trung</t>
  </si>
  <si>
    <t xml:space="preserve">0387359316</t>
  </si>
  <si>
    <t xml:space="preserve">N15DCCN109@student.ptithcm.edu.vn</t>
  </si>
  <si>
    <t xml:space="preserve">Lâm Tiến Trung</t>
  </si>
  <si>
    <t xml:space="preserve">0939236406</t>
  </si>
  <si>
    <t xml:space="preserve">14521039@gm.uit.edu.vn</t>
  </si>
  <si>
    <t xml:space="preserve">Đặng Minh Tuấn</t>
  </si>
  <si>
    <t xml:space="preserve">HCM.UIT_THESIS_ALL_HCM19_011</t>
  </si>
  <si>
    <t xml:space="preserve">had job</t>
  </si>
  <si>
    <t xml:space="preserve">Thesis</t>
  </si>
  <si>
    <t xml:space="preserve">14520829@gm.uit.edu.vn</t>
  </si>
  <si>
    <t xml:space="preserve">Trần Tiến Thắng</t>
  </si>
  <si>
    <t xml:space="preserve">14520807@gm.uit.edu.vn</t>
  </si>
  <si>
    <t xml:space="preserve">thanhsu604@gmail.com</t>
  </si>
  <si>
    <t xml:space="preserve">Phạm Thành Sự</t>
  </si>
  <si>
    <t xml:space="preserve">14521022@gm.uit.edu.vn</t>
  </si>
  <si>
    <t xml:space="preserve">Nguyễn Quốc Trung</t>
  </si>
  <si>
    <t xml:space="preserve">0762169271</t>
  </si>
  <si>
    <t xml:space="preserve">14520272@gm.uit.edu.vn</t>
  </si>
  <si>
    <t xml:space="preserve">Nguyễn Thị Hiền</t>
  </si>
  <si>
    <t xml:space="preserve">trisinh1996@yahoo.com.vn</t>
  </si>
  <si>
    <t xml:space="preserve">Nguyễn Tri Sinh</t>
  </si>
  <si>
    <t xml:space="preserve">liemnt.uit@gmail.com</t>
  </si>
  <si>
    <t xml:space="preserve">Nguyễn Thanh Liêm </t>
  </si>
  <si>
    <t xml:space="preserve">mrd4296@gmail.com</t>
  </si>
  <si>
    <t xml:space="preserve">Lê Hoàng Duy</t>
  </si>
  <si>
    <t xml:space="preserve">14520440@gm.uit.edu.vn</t>
  </si>
  <si>
    <t xml:space="preserve">Dương Tấn Kiệt</t>
  </si>
  <si>
    <t xml:space="preserve">minhtrang96.it@gmail.com</t>
  </si>
  <si>
    <t xml:space="preserve">Trần Thị Minh Trang</t>
  </si>
  <si>
    <t xml:space="preserve">hoangkimtuan1996@gmail.com</t>
  </si>
  <si>
    <t xml:space="preserve">Hoàng Kim Tuấn</t>
  </si>
  <si>
    <t xml:space="preserve">14520700@gm.uit.edu.vn</t>
  </si>
  <si>
    <t xml:space="preserve">Phan Hồng Phúc</t>
  </si>
  <si>
    <t xml:space="preserve">14520500@gm.uit.edu.vn</t>
  </si>
  <si>
    <t xml:space="preserve">Hoàng Trung Lực</t>
  </si>
  <si>
    <t xml:space="preserve">14520466@gm.uit.edu.vn</t>
  </si>
  <si>
    <t xml:space="preserve">Nguyễn Thị Trúc Linh</t>
  </si>
  <si>
    <t xml:space="preserve">14520565@gm.uit.edu.vn</t>
  </si>
  <si>
    <t xml:space="preserve">Trần Hoàng Nam</t>
  </si>
  <si>
    <t xml:space="preserve">14520217@gm.uit.edu.vn</t>
  </si>
  <si>
    <t xml:space="preserve">Lương Hoàng Duy</t>
  </si>
  <si>
    <t xml:space="preserve">14520235@gm.uit.edu.vn</t>
  </si>
  <si>
    <t xml:space="preserve">Văn Hồng Hà</t>
  </si>
  <si>
    <t xml:space="preserve">14520626@gm.uit.edu.vn</t>
  </si>
  <si>
    <t xml:space="preserve">Nguyễn Thiện Nhân</t>
  </si>
  <si>
    <t xml:space="preserve">14520100@gm.uit.edu.vn</t>
  </si>
  <si>
    <t xml:space="preserve">Trần Minh Công</t>
  </si>
  <si>
    <t xml:space="preserve">hoaidung229@gmail.com</t>
  </si>
  <si>
    <t xml:space="preserve">Nguyễn Hoài Dũng</t>
  </si>
  <si>
    <t xml:space="preserve">0347001916</t>
  </si>
  <si>
    <t xml:space="preserve">follow</t>
  </si>
  <si>
    <t xml:space="preserve">trantichvan1996@gmail.com</t>
  </si>
  <si>
    <t xml:space="preserve">Trần Tích Văn</t>
  </si>
  <si>
    <t xml:space="preserve">0984887984</t>
  </si>
  <si>
    <t xml:space="preserve">lananh.nghiem0502@gmail.com</t>
  </si>
  <si>
    <t xml:space="preserve">Nghiêm Lan Anh</t>
  </si>
  <si>
    <t xml:space="preserve">hoangthi.ktm@gmail.com</t>
  </si>
  <si>
    <t xml:space="preserve">Nguyễn Vũ Hoàng Thi</t>
  </si>
  <si>
    <t xml:space="preserve">14520761@gm.uit.edu.vn</t>
  </si>
  <si>
    <t xml:space="preserve">Thạch Kỳ Sanh</t>
  </si>
  <si>
    <t xml:space="preserve">14520684@gm.uit.edu.vn</t>
  </si>
  <si>
    <t xml:space="preserve">Nguyễn Hoàng Phú</t>
  </si>
  <si>
    <t xml:space="preserve">14520848@gm.uit.edu.vn</t>
  </si>
  <si>
    <t xml:space="preserve">Phan Trường Thành</t>
  </si>
  <si>
    <t xml:space="preserve">vankhoa0603@gmail.com</t>
  </si>
  <si>
    <t xml:space="preserve">Nguyễn Văn Khoa</t>
  </si>
  <si>
    <t xml:space="preserve">droidmaxxx@gamil.com</t>
  </si>
  <si>
    <t xml:space="preserve">Hoàng Đặng Tấn Phát</t>
  </si>
  <si>
    <t xml:space="preserve">vanminhnguyenbmt@gmail.com</t>
  </si>
  <si>
    <t xml:space="preserve">Văn Minh Nguyên</t>
  </si>
  <si>
    <t xml:space="preserve">son.tran@kyanon.digital</t>
  </si>
  <si>
    <t xml:space="preserve">Trần Quang Sơn</t>
  </si>
  <si>
    <t xml:space="preserve">14520165@gm.uit.edu.vn</t>
  </si>
  <si>
    <t xml:space="preserve">Trương Khai Định</t>
  </si>
  <si>
    <t xml:space="preserve">0924983783</t>
  </si>
  <si>
    <t xml:space="preserve">datth4@gmail.com</t>
  </si>
  <si>
    <t xml:space="preserve">Trần Hữu Đạt</t>
  </si>
  <si>
    <t xml:space="preserve">0979392930</t>
  </si>
  <si>
    <t xml:space="preserve">14520582@gm.uit.edu.vn</t>
  </si>
  <si>
    <t xml:space="preserve">Trần Ngọc Nghĩa</t>
  </si>
  <si>
    <t xml:space="preserve">0977545096</t>
  </si>
  <si>
    <t xml:space="preserve">ngannguyen.thi.kim.209@gmail.com</t>
  </si>
  <si>
    <t xml:space="preserve">Nguyễn Thị Kim Ngân</t>
  </si>
  <si>
    <t xml:space="preserve">0968896745</t>
  </si>
  <si>
    <t xml:space="preserve">vanduyqh123@gmail.com</t>
  </si>
  <si>
    <t xml:space="preserve">Bùi Văn Duy</t>
  </si>
  <si>
    <t xml:space="preserve">dr3amz@yahoo.com</t>
  </si>
  <si>
    <t xml:space="preserve">Trần Khánh Duy</t>
  </si>
  <si>
    <t xml:space="preserve">14520010@gm.uit.edu.vn</t>
  </si>
  <si>
    <t xml:space="preserve">Phạm Nữ Tuyết An</t>
  </si>
  <si>
    <t xml:space="preserve">0812647241</t>
  </si>
  <si>
    <t xml:space="preserve">14520287@gm.uit.edu.vn</t>
  </si>
  <si>
    <t xml:space="preserve">0362467181</t>
  </si>
  <si>
    <t xml:space="preserve">vthhanh96@gmail.com</t>
  </si>
  <si>
    <t xml:space="preserve">Văn Thị Hồng Hạnh</t>
  </si>
  <si>
    <t xml:space="preserve">0373466771</t>
  </si>
  <si>
    <t xml:space="preserve">hieuit275@gmail.com</t>
  </si>
  <si>
    <t xml:space="preserve">0384133596</t>
  </si>
  <si>
    <t xml:space="preserve">14521189@gm.uit.edu.vn</t>
  </si>
  <si>
    <t xml:space="preserve">Nguyễn Anh Huy Vũ</t>
  </si>
  <si>
    <t xml:space="preserve">14520986@gm.uit.edu.vn</t>
  </si>
  <si>
    <t xml:space="preserve">Nguyễn Vũ Bảo Trâm</t>
  </si>
  <si>
    <t xml:space="preserve">14520495@gm.uit.edu.vn</t>
  </si>
  <si>
    <t xml:space="preserve">Phan Đình Luân</t>
  </si>
  <si>
    <t xml:space="preserve">14520354@gm.uit.edu.vn</t>
  </si>
  <si>
    <t xml:space="preserve">Trần Thanh Hùng</t>
  </si>
  <si>
    <t xml:space="preserve">13520465@gm.uit.edu.vn</t>
  </si>
  <si>
    <t xml:space="preserve">Trịnh Ngọc Lợi</t>
  </si>
  <si>
    <t xml:space="preserve">14520152@gm.uit.edu.vn</t>
  </si>
  <si>
    <t xml:space="preserve">Phạm Kim Đạt</t>
  </si>
  <si>
    <t xml:space="preserve">14520920@gm.uit.edu.vn</t>
  </si>
  <si>
    <t xml:space="preserve">Phạm Tri Thức</t>
  </si>
  <si>
    <t xml:space="preserve">14520740@gm.uit.edu.vn</t>
  </si>
  <si>
    <t xml:space="preserve">Nguyễn Lê Quang</t>
  </si>
  <si>
    <t xml:space="preserve">14520108@gm.uit.edu.vn</t>
  </si>
  <si>
    <t xml:space="preserve">Nguyễn Cao Cường</t>
  </si>
  <si>
    <t xml:space="preserve">0389179348</t>
  </si>
  <si>
    <t xml:space="preserve">14520610@gm.uit.edu.vn</t>
  </si>
  <si>
    <t xml:space="preserve">Trần Khánh Nguyên</t>
  </si>
  <si>
    <t xml:space="preserve">0794231341</t>
  </si>
  <si>
    <t xml:space="preserve">13520450@gm.uit.edu.vn</t>
  </si>
  <si>
    <t xml:space="preserve">Trịnh Hoàng Linh</t>
  </si>
  <si>
    <t xml:space="preserve">13520348@gm.uit.edu.vn</t>
  </si>
  <si>
    <t xml:space="preserve">Nguyễn Thanh Huy</t>
  </si>
  <si>
    <t xml:space="preserve">duypq2610@gmail.com</t>
  </si>
  <si>
    <t xml:space="preserve">Phan Quang Duy</t>
  </si>
  <si>
    <t xml:space="preserve">14520832@gm.uit.edu.vn</t>
  </si>
  <si>
    <t xml:space="preserve">Đặng Phước Thành</t>
  </si>
  <si>
    <t xml:space="preserve">drop</t>
  </si>
  <si>
    <t xml:space="preserve">14521132@gm.uit.edu.vn</t>
  </si>
  <si>
    <t xml:space="preserve">Nguyễn Hữu Lợi</t>
  </si>
  <si>
    <t xml:space="preserve">13520959@gm.uit.edu.vn</t>
  </si>
  <si>
    <t xml:space="preserve">Nguyễn Nam Trung</t>
  </si>
  <si>
    <t xml:space="preserve">14520515@gm.uit.edu.vn</t>
  </si>
  <si>
    <t xml:space="preserve">Đặng Quang Nhật Minh</t>
  </si>
  <si>
    <t xml:space="preserve">14521150@gm.uit.edu.vn</t>
  </si>
  <si>
    <t xml:space="preserve">Hàng Tuấn Thiên</t>
  </si>
  <si>
    <t xml:space="preserve">14521015@gm.uit.edu.vn</t>
  </si>
  <si>
    <t xml:space="preserve">Đỗ Quốc Trung</t>
  </si>
  <si>
    <t xml:space="preserve">hoangton1996@gmail.com</t>
  </si>
  <si>
    <t xml:space="preserve">Nguyễn Trần Hoàng Tôn</t>
  </si>
  <si>
    <t xml:space="preserve">hoangtumayman404@gmail.com</t>
  </si>
  <si>
    <t xml:space="preserve">Huỳnh Huy Hiệp</t>
  </si>
  <si>
    <t xml:space="preserve">14520870@gm.uit.edu.vn</t>
  </si>
  <si>
    <t xml:space="preserve">Thạch Thanh Thiên</t>
  </si>
  <si>
    <t xml:space="preserve">14521173@gm.uit.edu.vn</t>
  </si>
  <si>
    <t xml:space="preserve">Trần Minh Thắng</t>
  </si>
  <si>
    <t xml:space="preserve">14520262@gm.uit.edu.vn</t>
  </si>
  <si>
    <t xml:space="preserve">Huỳnh Minh Hậu</t>
  </si>
  <si>
    <t xml:space="preserve">14521186@gm.uit.edu.vn</t>
  </si>
  <si>
    <t xml:space="preserve">Bùi Thị Xuân Tiền</t>
  </si>
  <si>
    <t xml:space="preserve">14520389@gm.uit.edu.vn</t>
  </si>
  <si>
    <t xml:space="preserve">Võ Quang Huy</t>
  </si>
  <si>
    <t xml:space="preserve">14520605@gm.uit.edu.vn</t>
  </si>
  <si>
    <t xml:space="preserve">Phạm Hoài Nguyên</t>
  </si>
  <si>
    <t xml:space="preserve">duynm178@gmail.com</t>
  </si>
  <si>
    <t xml:space="preserve">Ngô Minh Duy</t>
  </si>
  <si>
    <t xml:space="preserve">add sau (ThachLN)</t>
  </si>
  <si>
    <t xml:space="preserve">duythai666@gmail.com</t>
  </si>
  <si>
    <t xml:space="preserve">Vũ Duy Thái</t>
  </si>
  <si>
    <t xml:space="preserve">SoiConJK@gmail.com</t>
  </si>
  <si>
    <t xml:space="preserve">Phạm Thanh Bình</t>
  </si>
  <si>
    <t xml:space="preserve">0986010561</t>
  </si>
  <si>
    <t xml:space="preserve">HCM.HUTECH_FTOUR_ALL_HCM19_012</t>
  </si>
  <si>
    <t xml:space="preserve">Fsoft Tour</t>
  </si>
  <si>
    <t xml:space="preserve">thanhdanh6420@gmail.com</t>
  </si>
  <si>
    <t xml:space="preserve">Phạm Đặng Thành Danh</t>
  </si>
  <si>
    <t xml:space="preserve">0919669358</t>
  </si>
  <si>
    <t xml:space="preserve">Nldd910@gmail.com</t>
  </si>
  <si>
    <t xml:space="preserve">Nguyễn Lê Đình Điền</t>
  </si>
  <si>
    <t xml:space="preserve">0968007354</t>
  </si>
  <si>
    <t xml:space="preserve">huyquang22251@gmail.com</t>
  </si>
  <si>
    <t xml:space="preserve">Lưu Nguyễn Quang Huy</t>
  </si>
  <si>
    <t xml:space="preserve">0972007981</t>
  </si>
  <si>
    <t xml:space="preserve">ngkhang2906@gmail.com</t>
  </si>
  <si>
    <t xml:space="preserve">Nguyễn Hoàng Khang</t>
  </si>
  <si>
    <t xml:space="preserve">0764776432</t>
  </si>
  <si>
    <t xml:space="preserve">bcgaming168@gmail.com</t>
  </si>
  <si>
    <t xml:space="preserve">Nguyễn Minh Khang</t>
  </si>
  <si>
    <t xml:space="preserve">0389229365</t>
  </si>
  <si>
    <t xml:space="preserve">minhtan4567890@gmail.com</t>
  </si>
  <si>
    <t xml:space="preserve">Nguyễn Vũ Minh Tân</t>
  </si>
  <si>
    <t xml:space="preserve">0902405875</t>
  </si>
  <si>
    <t xml:space="preserve">V.d.trong.2000@gmail.com</t>
  </si>
  <si>
    <t xml:space="preserve">Võ Đức Trọng</t>
  </si>
  <si>
    <t xml:space="preserve">0963115858</t>
  </si>
  <si>
    <t xml:space="preserve">anhtuan333vv@gmail.com</t>
  </si>
  <si>
    <t xml:space="preserve">Lê Xuân Anh Tuấn</t>
  </si>
  <si>
    <t xml:space="preserve">0932613805</t>
  </si>
  <si>
    <t xml:space="preserve">huynhquocviet0211@gmail.com</t>
  </si>
  <si>
    <t xml:space="preserve">Huỳnh Quốc Việt</t>
  </si>
  <si>
    <t xml:space="preserve">0938114265</t>
  </si>
  <si>
    <t xml:space="preserve">phucdien327@gmail.com</t>
  </si>
  <si>
    <t xml:space="preserve">Bùi Vũ Phúc Diên</t>
  </si>
  <si>
    <t xml:space="preserve">0903062614</t>
  </si>
  <si>
    <t xml:space="preserve">longga15963@gmail.com</t>
  </si>
  <si>
    <t xml:space="preserve">Huỳnh Đông Nam</t>
  </si>
  <si>
    <t xml:space="preserve">01203240324</t>
  </si>
  <si>
    <t xml:space="preserve">daovangquang360@gmail.com</t>
  </si>
  <si>
    <t xml:space="preserve">Đào Văn Quang</t>
  </si>
  <si>
    <t xml:space="preserve">0965279261</t>
  </si>
  <si>
    <t xml:space="preserve">anhvaem0495@gmail.com</t>
  </si>
  <si>
    <t xml:space="preserve">Hồ Minh Thuận</t>
  </si>
  <si>
    <t xml:space="preserve">0921539945</t>
  </si>
  <si>
    <t xml:space="preserve">shushipach66@gmail.com</t>
  </si>
  <si>
    <t xml:space="preserve">Lê Quốc Trung</t>
  </si>
  <si>
    <t xml:space="preserve">0934177204</t>
  </si>
  <si>
    <t xml:space="preserve">lequangvinh1804@gmail.com</t>
  </si>
  <si>
    <t xml:space="preserve">Lê Quang Vinh</t>
  </si>
  <si>
    <t xml:space="preserve">0971344102</t>
  </si>
  <si>
    <t xml:space="preserve">Hailong3152000@gmail.com</t>
  </si>
  <si>
    <t xml:space="preserve">Lê Xuân Hải Long</t>
  </si>
  <si>
    <t xml:space="preserve">0981969746</t>
  </si>
  <si>
    <t xml:space="preserve">baodeptrai007@gmail.com</t>
  </si>
  <si>
    <t xml:space="preserve">Lương Hoài Bảo</t>
  </si>
  <si>
    <t xml:space="preserve">0338650078</t>
  </si>
  <si>
    <t xml:space="preserve">khacnguye283@gmail.com</t>
  </si>
  <si>
    <t xml:space="preserve">Nguyễn Khắc Huy</t>
  </si>
  <si>
    <t xml:space="preserve">0798770656</t>
  </si>
  <si>
    <t xml:space="preserve">truonguy1234@gmail.com</t>
  </si>
  <si>
    <t xml:space="preserve">Lâm Trường Uy</t>
  </si>
  <si>
    <t xml:space="preserve">0868336755</t>
  </si>
  <si>
    <t xml:space="preserve">nhokphattn@gmail.com</t>
  </si>
  <si>
    <t xml:space="preserve">0356430010</t>
  </si>
  <si>
    <t xml:space="preserve">noobot610@gmail.com</t>
  </si>
  <si>
    <t xml:space="preserve">Lương Hoàng Bá Sơn</t>
  </si>
  <si>
    <t xml:space="preserve">0393335610</t>
  </si>
  <si>
    <t xml:space="preserve">Gankedby123@gmail.com</t>
  </si>
  <si>
    <t xml:space="preserve">Đỗ Hoàng Tuấn</t>
  </si>
  <si>
    <t xml:space="preserve">0869601507</t>
  </si>
  <si>
    <t xml:space="preserve">huylonelyderth@gmail.com</t>
  </si>
  <si>
    <t xml:space="preserve">0983428554</t>
  </si>
  <si>
    <t xml:space="preserve">jackbobhung113@gmail.com</t>
  </si>
  <si>
    <t xml:space="preserve">Nguyễn Sinh Hùng</t>
  </si>
  <si>
    <t xml:space="preserve">0966402430</t>
  </si>
  <si>
    <t xml:space="preserve">chemenhkhieng2000@gmail.com</t>
  </si>
  <si>
    <t xml:space="preserve">Chề Mềnh Khiềng</t>
  </si>
  <si>
    <t xml:space="preserve">0834493904</t>
  </si>
  <si>
    <t xml:space="preserve">phanthanhtoan630@gmail.com</t>
  </si>
  <si>
    <t xml:space="preserve">Phan Thanh Toàn</t>
  </si>
  <si>
    <t xml:space="preserve">0796206887</t>
  </si>
  <si>
    <t xml:space="preserve">dinhmanhvietanh290520@gmail.com</t>
  </si>
  <si>
    <t xml:space="preserve">Đinh Mạnh Việt Anh</t>
  </si>
  <si>
    <t xml:space="preserve">0966945358</t>
  </si>
  <si>
    <t xml:space="preserve">ProjectdesignPD@gmail.com</t>
  </si>
  <si>
    <t xml:space="preserve">Phạm Đăng Khoa</t>
  </si>
  <si>
    <t xml:space="preserve">0779543481</t>
  </si>
  <si>
    <t xml:space="preserve">JinKaidoZ2@gmail.com</t>
  </si>
  <si>
    <t xml:space="preserve">Trần Bảo Bảo</t>
  </si>
  <si>
    <t xml:space="preserve">0963642280</t>
  </si>
  <si>
    <t xml:space="preserve">zznhokxin123@gmail.com</t>
  </si>
  <si>
    <t xml:space="preserve">Nguyễn Đình Khương</t>
  </si>
  <si>
    <t xml:space="preserve">0903902484</t>
  </si>
  <si>
    <t xml:space="preserve">spiritsoulkun@gmail.com</t>
  </si>
  <si>
    <t xml:space="preserve">Nguyễn An Lạc</t>
  </si>
  <si>
    <t xml:space="preserve">01223179766</t>
  </si>
  <si>
    <t xml:space="preserve">grotw27@gmail.com</t>
  </si>
  <si>
    <t xml:space="preserve">Phạm Trần ThếAnh</t>
  </si>
  <si>
    <t xml:space="preserve">096 758 7284</t>
  </si>
  <si>
    <t xml:space="preserve">trinhducanh9a2dt@gmail.com</t>
  </si>
  <si>
    <t xml:space="preserve">Trịnh Đức Anh</t>
  </si>
  <si>
    <t xml:space="preserve">092 357 5777</t>
  </si>
  <si>
    <t xml:space="preserve">Kenkainguyettram@gmail.com</t>
  </si>
  <si>
    <t xml:space="preserve">Nguyễn Thái Bình</t>
  </si>
  <si>
    <t xml:space="preserve">090 902 1229</t>
  </si>
  <si>
    <t xml:space="preserve">vuduydung2000@gmail.com</t>
  </si>
  <si>
    <t xml:space="preserve">Vũ Duy Dũng</t>
  </si>
  <si>
    <t xml:space="preserve">094 962 5001</t>
  </si>
  <si>
    <t xml:space="preserve">Pedesta2709@gmail.com</t>
  </si>
  <si>
    <t xml:space="preserve">Bùi Quang Đôn</t>
  </si>
  <si>
    <t xml:space="preserve">039 706 7907</t>
  </si>
  <si>
    <t xml:space="preserve">ducle6487@gmail.com</t>
  </si>
  <si>
    <t xml:space="preserve">Lê Anh Đức</t>
  </si>
  <si>
    <t xml:space="preserve">091 608 1126</t>
  </si>
  <si>
    <t xml:space="preserve">phammduc2000@gmail.com</t>
  </si>
  <si>
    <t xml:space="preserve">Phạm Minh Đức</t>
  </si>
  <si>
    <t xml:space="preserve">091 846 4795</t>
  </si>
  <si>
    <t xml:space="preserve">nhunhu61200@gmail.com</t>
  </si>
  <si>
    <t xml:space="preserve">Đỗ Duy Hân</t>
  </si>
  <si>
    <t xml:space="preserve">034 798 1006</t>
  </si>
  <si>
    <t xml:space="preserve">trantanhau281015@gmail.com</t>
  </si>
  <si>
    <t xml:space="preserve">Trần Tấn Hậu</t>
  </si>
  <si>
    <t xml:space="preserve">037 950 5815</t>
  </si>
  <si>
    <t xml:space="preserve">hau021993@gmail.com</t>
  </si>
  <si>
    <t xml:space="preserve">Nguyễn PhướcHậu</t>
  </si>
  <si>
    <t xml:space="preserve">034 209 9286</t>
  </si>
  <si>
    <t xml:space="preserve">hauchelsea0107@gmail.com</t>
  </si>
  <si>
    <t xml:space="preserve">Lê Thành Hậu</t>
  </si>
  <si>
    <t xml:space="preserve">035 234 0030</t>
  </si>
  <si>
    <t xml:space="preserve">tranlochiep1111@gmail.com</t>
  </si>
  <si>
    <t xml:space="preserve">Trần Lộc Hiệp</t>
  </si>
  <si>
    <t xml:space="preserve">091 636 7574</t>
  </si>
  <si>
    <t xml:space="preserve">dangphamtrunghieu01@gmail.com</t>
  </si>
  <si>
    <t xml:space="preserve">Đặng Phạm Trung Hiếu</t>
  </si>
  <si>
    <t xml:space="preserve">032 662 8307</t>
  </si>
  <si>
    <t xml:space="preserve">Thanhhuy7502@gmail.com</t>
  </si>
  <si>
    <t xml:space="preserve">Lê Thanh Huy</t>
  </si>
  <si>
    <t xml:space="preserve">093 889 7502</t>
  </si>
  <si>
    <t xml:space="preserve">maigiahuy.thaihoa@gmail.com</t>
  </si>
  <si>
    <t xml:space="preserve">Mai Gia Huy</t>
  </si>
  <si>
    <t xml:space="preserve">090 885 0276</t>
  </si>
  <si>
    <t xml:space="preserve">crotchsticks@gmail.com</t>
  </si>
  <si>
    <t xml:space="preserve">Trần Đức Huy</t>
  </si>
  <si>
    <t xml:space="preserve">070 779 9626</t>
  </si>
  <si>
    <t xml:space="preserve">khaiuchiha11@gmail.com</t>
  </si>
  <si>
    <t xml:space="preserve">Nguyễn Văn Khải</t>
  </si>
  <si>
    <t xml:space="preserve">097 354 8264</t>
  </si>
  <si>
    <t xml:space="preserve">Khanh22122000@gmail.com</t>
  </si>
  <si>
    <t xml:space="preserve">Hồ Trần Gia Khánh</t>
  </si>
  <si>
    <t xml:space="preserve">070 323 7261</t>
  </si>
  <si>
    <t xml:space="preserve">baolong1472@gmail.com</t>
  </si>
  <si>
    <t xml:space="preserve">Đỗ Bảo Long</t>
  </si>
  <si>
    <t xml:space="preserve">088 888 9568</t>
  </si>
  <si>
    <t xml:space="preserve">tranvanlong230900@gmail.com</t>
  </si>
  <si>
    <t xml:space="preserve">Trần Văn Long</t>
  </si>
  <si>
    <t xml:space="preserve">097 354 9748</t>
  </si>
  <si>
    <t xml:space="preserve">24hghiengame@gmail.com</t>
  </si>
  <si>
    <t xml:space="preserve">092 641 7399</t>
  </si>
  <si>
    <t xml:space="preserve">dothanhnhi812@gmail.com</t>
  </si>
  <si>
    <t xml:space="preserve">Đỗ Thị Thanh Nhi</t>
  </si>
  <si>
    <t xml:space="preserve">083 737 7747</t>
  </si>
  <si>
    <t xml:space="preserve">trantanphat1392000vn@gmail.com</t>
  </si>
  <si>
    <t xml:space="preserve">Trần Tấn Phát</t>
  </si>
  <si>
    <t xml:space="preserve">038 441 2245</t>
  </si>
  <si>
    <t xml:space="preserve">nquan146@gmail.com</t>
  </si>
  <si>
    <t xml:space="preserve">Nguyễn Hoàng Quân</t>
  </si>
  <si>
    <t xml:space="preserve">039 655 0946</t>
  </si>
  <si>
    <t xml:space="preserve">harley20005@gmail.com</t>
  </si>
  <si>
    <t xml:space="preserve">Phạm Minh Sang</t>
  </si>
  <si>
    <t xml:space="preserve">037 870 6070</t>
  </si>
  <si>
    <t xml:space="preserve">phantrantritait@gmail.com</t>
  </si>
  <si>
    <t xml:space="preserve">Phan Trần Trí Tài</t>
  </si>
  <si>
    <t xml:space="preserve">035 836 1491</t>
  </si>
  <si>
    <t xml:space="preserve">hoangtuan3172000@gmail.com</t>
  </si>
  <si>
    <t xml:space="preserve">Hoàng Anh Tuấn</t>
  </si>
  <si>
    <t xml:space="preserve">089 93 37845</t>
  </si>
  <si>
    <t xml:space="preserve">nguyenduythai1982000@gmail.com</t>
  </si>
  <si>
    <t xml:space="preserve">035 233 0038</t>
  </si>
  <si>
    <t xml:space="preserve">thitran123654h@gmail.com</t>
  </si>
  <si>
    <t xml:space="preserve">Trần Anh Thi</t>
  </si>
  <si>
    <t xml:space="preserve">093 897 7966</t>
  </si>
  <si>
    <t xml:space="preserve">phucthinhpham2100@gmail.com</t>
  </si>
  <si>
    <t xml:space="preserve">Phạm PhúcThịnh</t>
  </si>
  <si>
    <t xml:space="preserve">076 706 9466</t>
  </si>
  <si>
    <t xml:space="preserve">dthong54@gmail.com</t>
  </si>
  <si>
    <t xml:space="preserve">Dương Tuấn Thông</t>
  </si>
  <si>
    <t xml:space="preserve">086 925 9527</t>
  </si>
  <si>
    <t xml:space="preserve">alicewiliam4@gmail.com</t>
  </si>
  <si>
    <t xml:space="preserve">Ngô Thị Thu Trang</t>
  </si>
  <si>
    <t xml:space="preserve">076 488 4469</t>
  </si>
  <si>
    <t xml:space="preserve">Truongtrongtrang102@gmail.com</t>
  </si>
  <si>
    <t xml:space="preserve">Dương Minh Trường</t>
  </si>
  <si>
    <t xml:space="preserve">096 697 1919</t>
  </si>
  <si>
    <t xml:space="preserve">Vinhiumoi13@gmail.com</t>
  </si>
  <si>
    <t xml:space="preserve">Nguyễn VănVinh</t>
  </si>
  <si>
    <t xml:space="preserve">093 594 7379</t>
  </si>
  <si>
    <t xml:space="preserve">Kenwind2501@gmail.com</t>
  </si>
  <si>
    <t xml:space="preserve">Trần TấnVũ</t>
  </si>
  <si>
    <t xml:space="preserve">076 736 6604</t>
  </si>
  <si>
    <t xml:space="preserve">lehuynhy2106@gmail.com</t>
  </si>
  <si>
    <t xml:space="preserve">Lê Huỳnh Ý</t>
  </si>
  <si>
    <t xml:space="preserve">090 318 2936</t>
  </si>
  <si>
    <t xml:space="preserve">My20lu10@gmail.com</t>
  </si>
  <si>
    <t xml:space="preserve">Nguyễn An</t>
  </si>
  <si>
    <t xml:space="preserve">0967509544</t>
  </si>
  <si>
    <t xml:space="preserve">nguyenvanquocanhtj@gmail.com </t>
  </si>
  <si>
    <t xml:space="preserve">Nguyễn Văn Quốc Anh</t>
  </si>
  <si>
    <t xml:space="preserve">0704600078</t>
  </si>
  <si>
    <t xml:space="preserve">Dqdanh2603@gmail.com</t>
  </si>
  <si>
    <t xml:space="preserve">Đinh Quang Danh</t>
  </si>
  <si>
    <t xml:space="preserve">0773611086</t>
  </si>
  <si>
    <t xml:space="preserve">xiangxinnis@gmail.com </t>
  </si>
  <si>
    <t xml:space="preserve">Hồ Anh Dũng</t>
  </si>
  <si>
    <t xml:space="preserve">0368018998</t>
  </si>
  <si>
    <t xml:space="preserve">Vothimyduyen2011@gmail.com</t>
  </si>
  <si>
    <t xml:space="preserve">Võ Thị Mỹ Duyên</t>
  </si>
  <si>
    <t xml:space="preserve">0366286190</t>
  </si>
  <si>
    <t xml:space="preserve">theotakutime@gmail.com</t>
  </si>
  <si>
    <t xml:space="preserve">Nguyễn Thành Đạt</t>
  </si>
  <si>
    <t xml:space="preserve">0917498803</t>
  </si>
  <si>
    <t xml:space="preserve">ngotandang2000@gmail.com</t>
  </si>
  <si>
    <t xml:space="preserve">Ngô Tấn Đăng</t>
  </si>
  <si>
    <t xml:space="preserve">0976551534</t>
  </si>
  <si>
    <t xml:space="preserve">Hsqd99@gmail.com</t>
  </si>
  <si>
    <t xml:space="preserve">Hồ Sĩ Quỳnh Đức</t>
  </si>
  <si>
    <t xml:space="preserve">0982884360</t>
  </si>
  <si>
    <t xml:space="preserve">Minhduc11130@gmail.com</t>
  </si>
  <si>
    <t xml:space="preserve">Hoàng Minh Đức</t>
  </si>
  <si>
    <t xml:space="preserve">0364633377</t>
  </si>
  <si>
    <t xml:space="preserve">daicaso13579@gmail.com </t>
  </si>
  <si>
    <t xml:space="preserve">Bùi Long Hải</t>
  </si>
  <si>
    <t xml:space="preserve"> 0927888997</t>
  </si>
  <si>
    <t xml:space="preserve">hoanghgggg@gmail.com</t>
  </si>
  <si>
    <t xml:space="preserve">Ngô Ngọc Minh Hoàng</t>
  </si>
  <si>
    <t xml:space="preserve"> 0165532002</t>
  </si>
  <si>
    <t xml:space="preserve">hoangmanhhungt4nhvt@gmail.com </t>
  </si>
  <si>
    <t xml:space="preserve">Hoàng Mạnh Hùng</t>
  </si>
  <si>
    <t xml:space="preserve"> 0378346374</t>
  </si>
  <si>
    <t xml:space="preserve">holiday2638@gmail.com </t>
  </si>
  <si>
    <t xml:space="preserve">Liễu Minh Hưng</t>
  </si>
  <si>
    <t xml:space="preserve"> 0979844467</t>
  </si>
  <si>
    <t xml:space="preserve">khangnguyen180720@gmail.com </t>
  </si>
  <si>
    <t xml:space="preserve">Nguyễn Diệp Khang</t>
  </si>
  <si>
    <t xml:space="preserve"> 0368364774</t>
  </si>
  <si>
    <t xml:space="preserve">Phamtrandangkhoa25986@gmail.com</t>
  </si>
  <si>
    <t xml:space="preserve">Phạm Trần Đăng Khoa</t>
  </si>
  <si>
    <t xml:space="preserve">- 090025986</t>
  </si>
  <si>
    <t xml:space="preserve">dopdpplinh@gmail.com </t>
  </si>
  <si>
    <t xml:space="preserve">Phạm Hoàng Linh</t>
  </si>
  <si>
    <t xml:space="preserve"> 0969964832</t>
  </si>
  <si>
    <t xml:space="preserve">Longheroa1@gmail.com </t>
  </si>
  <si>
    <t xml:space="preserve">Nguyễn Văn Long</t>
  </si>
  <si>
    <t xml:space="preserve"> 0908781654</t>
  </si>
  <si>
    <t xml:space="preserve">hoangluong2207@gmail.com </t>
  </si>
  <si>
    <t xml:space="preserve">Hoàng Trần Lương</t>
  </si>
  <si>
    <t xml:space="preserve"> 0968941180</t>
  </si>
  <si>
    <t xml:space="preserve">nghieplangduong@gmail.com </t>
  </si>
  <si>
    <t xml:space="preserve">Trương Hữu Nghiệp</t>
  </si>
  <si>
    <t xml:space="preserve"> 0974033683</t>
  </si>
  <si>
    <t xml:space="preserve">Phamvinhnguyen06@gmail.com </t>
  </si>
  <si>
    <t xml:space="preserve">Phạm Vĩnh Nguyên</t>
  </si>
  <si>
    <t xml:space="preserve"> 0845471719</t>
  </si>
  <si>
    <t xml:space="preserve">Nhanthanhnguyen2608@gmail.com </t>
  </si>
  <si>
    <t xml:space="preserve">Nguyễn Thành Nhân</t>
  </si>
  <si>
    <t xml:space="preserve"> 0373832048</t>
  </si>
  <si>
    <t xml:space="preserve">Binkhumno01@gmail.com </t>
  </si>
  <si>
    <t xml:space="preserve">Lê Hồng Phát</t>
  </si>
  <si>
    <t xml:space="preserve"> 0775975486</t>
  </si>
  <si>
    <t xml:space="preserve">phucmap2408@gmail.com</t>
  </si>
  <si>
    <t xml:space="preserve">Lưu Đặng Thiên Phúc</t>
  </si>
  <si>
    <t xml:space="preserve"> 0932765440</t>
  </si>
  <si>
    <t xml:space="preserve">Nhansinh248@gmail.com </t>
  </si>
  <si>
    <t xml:space="preserve">Dương Nhân Sinh</t>
  </si>
  <si>
    <t xml:space="preserve"> 0707137284</t>
  </si>
  <si>
    <t xml:space="preserve">Lethaitai884@gmail.com </t>
  </si>
  <si>
    <t xml:space="preserve">Lê Thái Tài</t>
  </si>
  <si>
    <t xml:space="preserve"> 0909286071</t>
  </si>
  <si>
    <t xml:space="preserve">Trantinqdcv98@gmail.com </t>
  </si>
  <si>
    <t xml:space="preserve">Trần Đức Tin</t>
  </si>
  <si>
    <t xml:space="preserve"> 0353960927</t>
  </si>
  <si>
    <t xml:space="preserve">Thaituan260900@gmail.com </t>
  </si>
  <si>
    <t xml:space="preserve">Thái Thanh Tuấn</t>
  </si>
  <si>
    <t xml:space="preserve"> 0982796497</t>
  </si>
  <si>
    <t xml:space="preserve">Nguyenminhthai2770@gmail.com </t>
  </si>
  <si>
    <t xml:space="preserve">Nguyễn Minh Thái</t>
  </si>
  <si>
    <t xml:space="preserve"> 0397303772</t>
  </si>
  <si>
    <t xml:space="preserve">minhthuannguyenhuynh@gmail.com </t>
  </si>
  <si>
    <t xml:space="preserve">Nguyễn Huỳnh Minh Thuận</t>
  </si>
  <si>
    <t xml:space="preserve"> 0393916872</t>
  </si>
  <si>
    <t xml:space="preserve">Thuongle281020@gmail.com</t>
  </si>
  <si>
    <t xml:space="preserve">Lê Ngọc Thương Thương</t>
  </si>
  <si>
    <t xml:space="preserve">0793924134</t>
  </si>
  <si>
    <t xml:space="preserve">Tringuyenminh207@gmail.com </t>
  </si>
  <si>
    <t xml:space="preserve">Nguyễn Minh Trí</t>
  </si>
  <si>
    <t xml:space="preserve"> 0984898056</t>
  </si>
  <si>
    <t xml:space="preserve">Nhoxcombo1999@gmail.com </t>
  </si>
  <si>
    <t xml:space="preserve">Đào Hữu Trọng</t>
  </si>
  <si>
    <t xml:space="preserve"> 0365606792</t>
  </si>
  <si>
    <t xml:space="preserve">Quoctrung22822000@gmail.com </t>
  </si>
  <si>
    <t xml:space="preserve">Nguyễn Dương Quốc Trung</t>
  </si>
  <si>
    <t xml:space="preserve"> 0394400045</t>
  </si>
  <si>
    <t xml:space="preserve">Anhdz2320@gmail.com -</t>
  </si>
  <si>
    <t xml:space="preserve">Nguyễn Quốc Trực</t>
  </si>
  <si>
    <t xml:space="preserve">01292430981</t>
  </si>
  <si>
    <t xml:space="preserve">nqtruong2210@gmail.com </t>
  </si>
  <si>
    <t xml:space="preserve">Nguyễn Quang Trường</t>
  </si>
  <si>
    <t xml:space="preserve"> 0376358421</t>
  </si>
  <si>
    <t xml:space="preserve">vinhvamvo1910@gmail.com </t>
  </si>
  <si>
    <t xml:space="preserve">Tô Quang Vinh</t>
  </si>
  <si>
    <t xml:space="preserve"> 0981311224</t>
  </si>
  <si>
    <t xml:space="preserve">topsmall12@gmail.com </t>
  </si>
  <si>
    <t xml:space="preserve">Nguyễn Thảo Vinh</t>
  </si>
  <si>
    <t xml:space="preserve"> 0937571398</t>
  </si>
  <si>
    <t xml:space="preserve">nhozvuro@gmail.com</t>
  </si>
  <si>
    <t xml:space="preserve">Nguyễn Hồ Nhật Vũ</t>
  </si>
  <si>
    <t xml:space="preserve"> 0908359712</t>
  </si>
  <si>
    <t xml:space="preserve">nguyencaoy2000.hcm@gmail.com </t>
  </si>
  <si>
    <t xml:space="preserve">Nguyễn Cao Ý</t>
  </si>
  <si>
    <t xml:space="preserve"> 0987521024</t>
  </si>
  <si>
    <t xml:space="preserve">0388925239</t>
  </si>
  <si>
    <t xml:space="preserve">HCM.IUH_FTOUR_ALL_HCM19_013</t>
  </si>
  <si>
    <t xml:space="preserve">Pmt199x@gmail.com</t>
  </si>
  <si>
    <t xml:space="preserve">0813301145</t>
  </si>
  <si>
    <t xml:space="preserve">duyto159@gmail.com</t>
  </si>
  <si>
    <t xml:space="preserve">Tô Thanh Duy</t>
  </si>
  <si>
    <t xml:space="preserve">0962938048</t>
  </si>
  <si>
    <t xml:space="preserve">0981541295</t>
  </si>
  <si>
    <t xml:space="preserve">0385126250</t>
  </si>
  <si>
    <t xml:space="preserve">dnhat011@gmail.com</t>
  </si>
  <si>
    <t xml:space="preserve">0987030016</t>
  </si>
  <si>
    <t xml:space="preserve">ducdx2712@gmail.com</t>
  </si>
  <si>
    <t xml:space="preserve">Đinh Xuân Đức</t>
  </si>
  <si>
    <t xml:space="preserve">01655801073</t>
  </si>
  <si>
    <t xml:space="preserve">Phạm Nhật Tân</t>
  </si>
  <si>
    <t xml:space="preserve">0349838214</t>
  </si>
  <si>
    <t xml:space="preserve">Hồ Thị Thu Trang</t>
  </si>
  <si>
    <t xml:space="preserve">0356449212</t>
  </si>
  <si>
    <t xml:space="preserve">Hồ Trọng Phát</t>
  </si>
  <si>
    <t xml:space="preserve">0964219993</t>
  </si>
  <si>
    <t xml:space="preserve">doquocbao@gmail.com</t>
  </si>
  <si>
    <t xml:space="preserve">0968366792</t>
  </si>
  <si>
    <t xml:space="preserve">ninhnguyen97qs@gmail.com</t>
  </si>
  <si>
    <t xml:space="preserve">0382332239</t>
  </si>
  <si>
    <t xml:space="preserve">0964241626</t>
  </si>
  <si>
    <t xml:space="preserve">0888055097</t>
  </si>
  <si>
    <t xml:space="preserve">0963552952</t>
  </si>
  <si>
    <t xml:space="preserve">vmccuong1997@gmail.com</t>
  </si>
  <si>
    <t xml:space="preserve">Võ Minh Cường</t>
  </si>
  <si>
    <t xml:space="preserve">0397611751</t>
  </si>
  <si>
    <t xml:space="preserve">Nguyễn Ngọc Sơn</t>
  </si>
  <si>
    <t xml:space="preserve">0916627574</t>
  </si>
  <si>
    <t xml:space="preserve">0849824889</t>
  </si>
  <si>
    <t xml:space="preserve">0969986942</t>
  </si>
  <si>
    <t xml:space="preserve">0338728426</t>
  </si>
  <si>
    <t xml:space="preserve">thanhnam21597@gmail.com</t>
  </si>
  <si>
    <t xml:space="preserve">Nguyễn Thanh nam</t>
  </si>
  <si>
    <t xml:space="preserve">0933306170</t>
  </si>
  <si>
    <t xml:space="preserve">0944203295</t>
  </si>
  <si>
    <t xml:space="preserve">0888818845</t>
  </si>
  <si>
    <t xml:space="preserve">0398022090</t>
  </si>
  <si>
    <t xml:space="preserve">Nguyễn Tấn Linh</t>
  </si>
  <si>
    <t xml:space="preserve">0982526294</t>
  </si>
  <si>
    <t xml:space="preserve">trin884@gmail.com</t>
  </si>
  <si>
    <t xml:space="preserve">0764657370</t>
  </si>
  <si>
    <t xml:space="preserve">leanhhuanit@gmail.com</t>
  </si>
  <si>
    <t xml:space="preserve">Lê Anh Huân</t>
  </si>
  <si>
    <t xml:space="preserve">0347899696</t>
  </si>
  <si>
    <t xml:space="preserve">0359977252</t>
  </si>
  <si>
    <t xml:space="preserve">Đinh Viết Tiệp</t>
  </si>
  <si>
    <t xml:space="preserve">0969506194</t>
  </si>
  <si>
    <t xml:space="preserve">nguyenvanluyen246@gmail.com</t>
  </si>
  <si>
    <t xml:space="preserve">Nguyễn Văn Luyện</t>
  </si>
  <si>
    <t xml:space="preserve">0971624357</t>
  </si>
  <si>
    <t xml:space="preserve">Nguyen.phu.8697@gmail.com</t>
  </si>
  <si>
    <t xml:space="preserve">Nguyễn thanh Phú</t>
  </si>
  <si>
    <t xml:space="preserve">0935772453</t>
  </si>
  <si>
    <t xml:space="preserve">phamlongnguyen97@gmail.com</t>
  </si>
  <si>
    <t xml:space="preserve">0982513530</t>
  </si>
  <si>
    <t xml:space="preserve">Nguyễn Tuấn Minh</t>
  </si>
  <si>
    <t xml:space="preserve">thanhliempha.iuh@gmail.com</t>
  </si>
  <si>
    <t xml:space="preserve">Phạm Thanh Liêm</t>
  </si>
  <si>
    <t xml:space="preserve">0346137716</t>
  </si>
  <si>
    <t xml:space="preserve">Nguyenthithuykieu1606.se.iuh@gmail.com</t>
  </si>
  <si>
    <t xml:space="preserve">0372217312</t>
  </si>
  <si>
    <t xml:space="preserve">levu41169@gmail.com</t>
  </si>
  <si>
    <t xml:space="preserve">Nguyễn Vũ Như Thụy</t>
  </si>
  <si>
    <t xml:space="preserve">0948954947</t>
  </si>
  <si>
    <t xml:space="preserve">0794723104</t>
  </si>
  <si>
    <t xml:space="preserve">trantanloc0507@gmail.com</t>
  </si>
  <si>
    <t xml:space="preserve">Trần Tấn Lộc</t>
  </si>
  <si>
    <t xml:space="preserve">0334128877</t>
  </si>
  <si>
    <t xml:space="preserve">thanhtung4498@gmail.com</t>
  </si>
  <si>
    <t xml:space="preserve">Nguyễn Thanh Tùng</t>
  </si>
  <si>
    <t xml:space="preserve">0708744164</t>
  </si>
  <si>
    <t xml:space="preserve">huynhminhtien0104@gmail.com</t>
  </si>
  <si>
    <t xml:space="preserve">Huỳnh Minh Tiến</t>
  </si>
  <si>
    <t xml:space="preserve">0817227114</t>
  </si>
  <si>
    <t xml:space="preserve">duykhoi105@gmail.com</t>
  </si>
  <si>
    <t xml:space="preserve">Đào Anh Duy</t>
  </si>
  <si>
    <t xml:space="preserve">0908267985</t>
  </si>
  <si>
    <t xml:space="preserve">taminhtienhai@gmail.com</t>
  </si>
  <si>
    <t xml:space="preserve">Tạ Minh Tiền Hải</t>
  </si>
  <si>
    <t xml:space="preserve">0329496858</t>
  </si>
  <si>
    <t xml:space="preserve">Buithihoaithuong301@gmail.com</t>
  </si>
  <si>
    <t xml:space="preserve">Bùi thị hoài thương</t>
  </si>
  <si>
    <t xml:space="preserve">0961557476</t>
  </si>
  <si>
    <t xml:space="preserve">ntt29051998@gmail.com</t>
  </si>
  <si>
    <t xml:space="preserve">Nguyễn thanh Tín</t>
  </si>
  <si>
    <t xml:space="preserve">0399552111</t>
  </si>
  <si>
    <t xml:space="preserve">quanpham98@gmail.com</t>
  </si>
  <si>
    <t xml:space="preserve">Phạm Hùng Quân</t>
  </si>
  <si>
    <t xml:space="preserve">0703402816</t>
  </si>
  <si>
    <t xml:space="preserve">nguyenhainguyen47944@gmail.com</t>
  </si>
  <si>
    <t xml:space="preserve">Nguyễn Hải Nguyên</t>
  </si>
  <si>
    <t xml:space="preserve">0386474579</t>
  </si>
  <si>
    <t xml:space="preserve">croziaking@gmail.com</t>
  </si>
  <si>
    <t xml:space="preserve">Huỳnh Nhật Thiên</t>
  </si>
  <si>
    <t xml:space="preserve">0834888798</t>
  </si>
  <si>
    <t xml:space="preserve">thelu799@gmail.com</t>
  </si>
  <si>
    <t xml:space="preserve">Nguyễn Thế Lữ</t>
  </si>
  <si>
    <t xml:space="preserve">0906478549</t>
  </si>
  <si>
    <t xml:space="preserve">tranminhgiau1998@gmail.com</t>
  </si>
  <si>
    <t xml:space="preserve">Trần Minh Giàu</t>
  </si>
  <si>
    <t xml:space="preserve">0798377452</t>
  </si>
  <si>
    <t xml:space="preserve">nguyenlenamanh.2016@gmail.com</t>
  </si>
  <si>
    <t xml:space="preserve">Nguyễn Lê Nam Anh</t>
  </si>
  <si>
    <t xml:space="preserve">01203620282</t>
  </si>
  <si>
    <t xml:space="preserve">Linhtinh603@gmail.com</t>
  </si>
  <si>
    <t xml:space="preserve">Huỳnh Cao Hữu Linh</t>
  </si>
  <si>
    <t xml:space="preserve">0961334530</t>
  </si>
  <si>
    <t xml:space="preserve">lethily.cntt13e@gmail.com</t>
  </si>
  <si>
    <t xml:space="preserve">Lê Thị Ly</t>
  </si>
  <si>
    <t xml:space="preserve">0388774332</t>
  </si>
  <si>
    <t xml:space="preserve">levietquoc2711@gmail.com</t>
  </si>
  <si>
    <t xml:space="preserve">Lê Viết Quốc</t>
  </si>
  <si>
    <t xml:space="preserve">0338955699</t>
  </si>
  <si>
    <t xml:space="preserve">nguyenchicuong2402@gmail.com</t>
  </si>
  <si>
    <t xml:space="preserve">0945767420</t>
  </si>
  <si>
    <t xml:space="preserve">khoajunior666@gmail.com</t>
  </si>
  <si>
    <t xml:space="preserve">Phạm Minh Khoa</t>
  </si>
  <si>
    <t xml:space="preserve">01637194150</t>
  </si>
  <si>
    <t xml:space="preserve">phạm minh khoa</t>
  </si>
  <si>
    <t xml:space="preserve">dlmtruong1609@gmail.com</t>
  </si>
  <si>
    <t xml:space="preserve">Đặng Lê Minh Trường</t>
  </si>
  <si>
    <t xml:space="preserve">0399006902</t>
  </si>
  <si>
    <t xml:space="preserve">nhanvinam99@gmail.com</t>
  </si>
  <si>
    <t xml:space="preserve">Nhan Vĩ Nam</t>
  </si>
  <si>
    <t xml:space="preserve">0938785724</t>
  </si>
  <si>
    <t xml:space="preserve">lethanhtung5598@gmail.com</t>
  </si>
  <si>
    <t xml:space="preserve">Lê Thánh Tùng</t>
  </si>
  <si>
    <t xml:space="preserve">0336365110</t>
  </si>
  <si>
    <t xml:space="preserve">nguyenvannhon16111999@gmail.com</t>
  </si>
  <si>
    <t xml:space="preserve">Nguyễn Văn Nhơn</t>
  </si>
  <si>
    <t xml:space="preserve">0362679325</t>
  </si>
  <si>
    <t xml:space="preserve">nqduy1999@gmail.com</t>
  </si>
  <si>
    <t xml:space="preserve">Nguyễn Quốc Duy</t>
  </si>
  <si>
    <t xml:space="preserve">0916223537</t>
  </si>
  <si>
    <t xml:space="preserve">datit4869@gmail.com</t>
  </si>
  <si>
    <t xml:space="preserve">Nguyễn Lương Đạt</t>
  </si>
  <si>
    <t xml:space="preserve">0945490066</t>
  </si>
  <si>
    <t xml:space="preserve">Nguyenngochadt99@gmail.com</t>
  </si>
  <si>
    <t xml:space="preserve">Nguyễn Ngọc Hà</t>
  </si>
  <si>
    <t xml:space="preserve">0799927778</t>
  </si>
  <si>
    <t xml:space="preserve">12truongcong@gmail.com</t>
  </si>
  <si>
    <t xml:space="preserve">Trương Thành Công</t>
  </si>
  <si>
    <t xml:space="preserve">0337404732</t>
  </si>
  <si>
    <t xml:space="preserve">ledinhhuy17101999@gmail.com</t>
  </si>
  <si>
    <t xml:space="preserve">Lê Đình Huy</t>
  </si>
  <si>
    <t xml:space="preserve">0343056616</t>
  </si>
  <si>
    <t xml:space="preserve">tuyennguyenvinh1811@gmail.com </t>
  </si>
  <si>
    <t xml:space="preserve">Nguyễn Vĩnh Minh Tuyền</t>
  </si>
  <si>
    <t xml:space="preserve">0799154128</t>
  </si>
  <si>
    <t xml:space="preserve">lyhuyvan1998@gmail.com</t>
  </si>
  <si>
    <t xml:space="preserve">Lý Huy Vân</t>
  </si>
  <si>
    <t xml:space="preserve">0917148505</t>
  </si>
  <si>
    <t xml:space="preserve">vo99tech@gmail.com</t>
  </si>
  <si>
    <t xml:space="preserve">Phan Sang Vô</t>
  </si>
  <si>
    <t xml:space="preserve">0943723053</t>
  </si>
  <si>
    <t xml:space="preserve">huywynh@gmail.com</t>
  </si>
  <si>
    <t xml:space="preserve">Phan Huy Quỳnh</t>
  </si>
  <si>
    <t xml:space="preserve">0784111678</t>
  </si>
  <si>
    <t xml:space="preserve">Vantung.47bmt@gmail.com</t>
  </si>
  <si>
    <t xml:space="preserve">Hoàng Văn Tùng</t>
  </si>
  <si>
    <t xml:space="preserve">0164951451</t>
  </si>
  <si>
    <t xml:space="preserve">trungnddse140190@fpt.edu.vn</t>
  </si>
  <si>
    <t xml:space="preserve">Nguyễn Đại Đức Trung</t>
  </si>
  <si>
    <t xml:space="preserve">HCM.FU_FTOUR_ALL_HCM19_014</t>
  </si>
  <si>
    <t xml:space="preserve">Trihkse63285@fpt.edu.vn</t>
  </si>
  <si>
    <t xml:space="preserve">Huỳnh Kim Trí</t>
  </si>
  <si>
    <t xml:space="preserve">Nguyenmydung7123@gmail.com</t>
  </si>
  <si>
    <t xml:space="preserve">Nguyễn Mỹ Dung</t>
  </si>
  <si>
    <t xml:space="preserve">Hungtuan.study@gmail.com</t>
  </si>
  <si>
    <t xml:space="preserve">Nguyễn Nhã Hùng Tuấn</t>
  </si>
  <si>
    <t xml:space="preserve">Gamtthss130126@fpt.edu.vb</t>
  </si>
  <si>
    <t xml:space="preserve">Trần Thị Hồng Gấm</t>
  </si>
  <si>
    <t xml:space="preserve">kimdoanhy@gmail.com</t>
  </si>
  <si>
    <t xml:space="preserve">Đoàn Kim Loan</t>
  </si>
  <si>
    <t xml:space="preserve">nguyenminhngoc.julie@gmail.com</t>
  </si>
  <si>
    <t xml:space="preserve">Nguyễn Minh Ngọc</t>
  </si>
  <si>
    <t xml:space="preserve">Nhhb.dream4642@gmail.com</t>
  </si>
  <si>
    <t xml:space="preserve">Nguyễn Hữu Hoài Bảo</t>
  </si>
  <si>
    <t xml:space="preserve">coinghia0@gmail.com</t>
  </si>
  <si>
    <t xml:space="preserve">Trần Hồ Nhật Nghĩa</t>
  </si>
  <si>
    <t xml:space="preserve">hauhppse140925@fpt.edu.vn</t>
  </si>
  <si>
    <t xml:space="preserve">Huỳnh Phan Phúc Hậu</t>
  </si>
  <si>
    <t xml:space="preserve">khanhtndse62221@fpt.edu.vn</t>
  </si>
  <si>
    <t xml:space="preserve">Trần Ngọc Đình Khánh</t>
  </si>
  <si>
    <t xml:space="preserve">lanlnhse140961@fpt.edu.vn</t>
  </si>
  <si>
    <t xml:space="preserve">Lê Nhật Hạnh Lan</t>
  </si>
  <si>
    <t xml:space="preserve">phattnsa130145@fpt.edu.vn</t>
  </si>
  <si>
    <t xml:space="preserve">Tran Nguyen Phat</t>
  </si>
  <si>
    <t xml:space="preserve">Kietphan2909@gmail.com</t>
  </si>
  <si>
    <t xml:space="preserve">Phan Trần Chí Kiệt</t>
  </si>
  <si>
    <t xml:space="preserve">sonpham3798@gmail.com</t>
  </si>
  <si>
    <t xml:space="preserve">Phạm Hoàng Sơn</t>
  </si>
  <si>
    <t xml:space="preserve">xxxnganxx@gmail.com</t>
  </si>
  <si>
    <t xml:space="preserve">Phạm thái tài</t>
  </si>
  <si>
    <t xml:space="preserve">Nhan.trungnhannguyen@gmail.com</t>
  </si>
  <si>
    <t xml:space="preserve">Nguyễn Trung Nhân</t>
  </si>
  <si>
    <t xml:space="preserve">metacross2000@gmail.com</t>
  </si>
  <si>
    <t xml:space="preserve">Trần Minh Long</t>
  </si>
  <si>
    <t xml:space="preserve">vitngo1806@gmail.com</t>
  </si>
  <si>
    <t xml:space="preserve">Nguyễn Ngọc Hùng</t>
  </si>
  <si>
    <t xml:space="preserve">longlamduc@gmail.com</t>
  </si>
  <si>
    <t xml:space="preserve">Lâm Đức Long</t>
  </si>
  <si>
    <t xml:space="preserve">quangdat2000.pham@gmail.com</t>
  </si>
  <si>
    <t xml:space="preserve">Pham Quang Dat</t>
  </si>
  <si>
    <t xml:space="preserve">truonngquoclap3008@gmail.com</t>
  </si>
  <si>
    <t xml:space="preserve">Trương Quốc Lập</t>
  </si>
  <si>
    <t xml:space="preserve">diennbse130077@fpt.edu.vn</t>
  </si>
  <si>
    <t xml:space="preserve">Nguyễn Bá Điền</t>
  </si>
  <si>
    <t xml:space="preserve">mothanhuy@gmail.com</t>
  </si>
  <si>
    <t xml:space="preserve">Nguyễn Quang Hân</t>
  </si>
  <si>
    <t xml:space="preserve">tienvo19991999@gmail.com</t>
  </si>
  <si>
    <t xml:space="preserve">Võ Mạnh Tiến</t>
  </si>
  <si>
    <t xml:space="preserve">minhluan1998@gmail.com</t>
  </si>
  <si>
    <t xml:space="preserve">Phan Hoàng Minh Luân</t>
  </si>
  <si>
    <t xml:space="preserve">hiepndse130341@fpt.edu.vn</t>
  </si>
  <si>
    <t xml:space="preserve">Nguyễn Đức Hiệp</t>
  </si>
  <si>
    <t xml:space="preserve">Minhhuy499@gmail.com</t>
  </si>
  <si>
    <t xml:space="preserve">Triệu Minh Huy</t>
  </si>
  <si>
    <t xml:space="preserve">Thanhkcse61765@fpt.edu.vn</t>
  </si>
  <si>
    <t xml:space="preserve">Khưu Chí Thanh</t>
  </si>
  <si>
    <t xml:space="preserve">hai7f2009@gmail.com</t>
  </si>
  <si>
    <t xml:space="preserve">Nguyễn Ân Thiện Hải</t>
  </si>
  <si>
    <t xml:space="preserve">Giatntse130331@fpt.edu.vn</t>
  </si>
  <si>
    <t xml:space="preserve">Tăng Nguyễn Thành Gia</t>
  </si>
  <si>
    <t xml:space="preserve">toannguyen00100@gmail.com</t>
  </si>
  <si>
    <t xml:space="preserve">Nguyễn Hữu Toàn</t>
  </si>
  <si>
    <t xml:space="preserve">Vuthugiang2610@gmail.com</t>
  </si>
  <si>
    <t xml:space="preserve">Vũ Thu Giang</t>
  </si>
  <si>
    <t xml:space="preserve">trantienduat98@gmail.com</t>
  </si>
  <si>
    <t xml:space="preserve">Trần Tiến Duật</t>
  </si>
  <si>
    <t xml:space="preserve">minhduc.phuduc@gmail.com</t>
  </si>
  <si>
    <t xml:space="preserve">Lê Minh Đức</t>
  </si>
  <si>
    <t xml:space="preserve">Khanhbqse63463@fpt.edu.vn</t>
  </si>
  <si>
    <t xml:space="preserve">Bùi Quốc Khánh</t>
  </si>
  <si>
    <t xml:space="preserve">billbubble69@gmail.com</t>
  </si>
  <si>
    <t xml:space="preserve">Bùi Thanh Lâm</t>
  </si>
  <si>
    <t xml:space="preserve">dongtvse05344@fpt.edu.vn</t>
  </si>
  <si>
    <t xml:space="preserve">Trần Viết Đông</t>
  </si>
  <si>
    <t xml:space="preserve">thuongdthse62884@fpt.edu.vn</t>
  </si>
  <si>
    <t xml:space="preserve">Đào Thị Hoài Thương</t>
  </si>
  <si>
    <t xml:space="preserve">hoangnvse140933@fpt.edu.vn</t>
  </si>
  <si>
    <t xml:space="preserve">nguyễn việt hoàng</t>
  </si>
  <si>
    <t xml:space="preserve">cuongtqhe140974@fpt.edu.vn</t>
  </si>
  <si>
    <t xml:space="preserve">Trần Quốc Cường</t>
  </si>
  <si>
    <t xml:space="preserve">cnd0015@gmail.com</t>
  </si>
  <si>
    <t xml:space="preserve">Chềnh Nhục Diểng</t>
  </si>
  <si>
    <t xml:space="preserve">0933080723</t>
  </si>
  <si>
    <t xml:space="preserve">HCM.SGU_INTE_NET_HCM19_015</t>
  </si>
  <si>
    <t xml:space="preserve">tuandieu555@gmail.com</t>
  </si>
  <si>
    <t xml:space="preserve">Trương Tuấn Diệu</t>
  </si>
  <si>
    <t xml:space="preserve">01632746037</t>
  </si>
  <si>
    <t xml:space="preserve">duonglax162@gmail.com</t>
  </si>
  <si>
    <t xml:space="preserve">Nguyễn Đình Dương</t>
  </si>
  <si>
    <t xml:space="preserve">0388008491</t>
  </si>
  <si>
    <t xml:space="preserve">duycao215@gmail.com</t>
  </si>
  <si>
    <t xml:space="preserve">Cao Khánh Duy</t>
  </si>
  <si>
    <t xml:space="preserve">0902933728</t>
  </si>
  <si>
    <t xml:space="preserve">trancongduy28031997@gmail.com</t>
  </si>
  <si>
    <t xml:space="preserve">Trần Công Duy</t>
  </si>
  <si>
    <t xml:space="preserve">0906855237</t>
  </si>
  <si>
    <t xml:space="preserve">dattoo730@gmail.com</t>
  </si>
  <si>
    <t xml:space="preserve">Lê Thành Đạt</t>
  </si>
  <si>
    <t xml:space="preserve">0707358289</t>
  </si>
  <si>
    <t xml:space="preserve">lemyhang97@gmail.com</t>
  </si>
  <si>
    <t xml:space="preserve">Lê Mỹ Hằng</t>
  </si>
  <si>
    <t xml:space="preserve">0566585739</t>
  </si>
  <si>
    <t xml:space="preserve">hien.tran.nmmt@gmail.com</t>
  </si>
  <si>
    <t xml:space="preserve">Trần Thế Hiển</t>
  </si>
  <si>
    <t xml:space="preserve">0933609147</t>
  </si>
  <si>
    <t xml:space="preserve">kaytranit@gmail.com</t>
  </si>
  <si>
    <t xml:space="preserve">0964124564</t>
  </si>
  <si>
    <t xml:space="preserve">Minhhungak97@gmail.com</t>
  </si>
  <si>
    <t xml:space="preserve">Thái Minh Hưng</t>
  </si>
  <si>
    <t xml:space="preserve">0374561337</t>
  </si>
  <si>
    <t xml:space="preserve">huyphat1001@gmail.com</t>
  </si>
  <si>
    <t xml:space="preserve">Sau Đại Huy</t>
  </si>
  <si>
    <t xml:space="preserve">0994710230</t>
  </si>
  <si>
    <t xml:space="preserve">kiosoma4@gmail.com</t>
  </si>
  <si>
    <t xml:space="preserve">Trần Vĩ Lập</t>
  </si>
  <si>
    <t xml:space="preserve">0902534375</t>
  </si>
  <si>
    <t xml:space="preserve">nhannguyen960324@gmail.com</t>
  </si>
  <si>
    <t xml:space="preserve">Nguyễn Thanh  Nhàn</t>
  </si>
  <si>
    <t xml:space="preserve">24/3/1996</t>
  </si>
  <si>
    <t xml:space="preserve">0969123504</t>
  </si>
  <si>
    <t xml:space="preserve">nguyenngocnghia1996@gmail.com</t>
  </si>
  <si>
    <t xml:space="preserve">Nguyễn Ngọc Nghĩa</t>
  </si>
  <si>
    <t xml:space="preserve">0916679621</t>
  </si>
  <si>
    <t xml:space="preserve">lmht534@gmail.com</t>
  </si>
  <si>
    <t xml:space="preserve">Nguyễn Ngọc Phú</t>
  </si>
  <si>
    <t xml:space="preserve">0348099749</t>
  </si>
  <si>
    <t xml:space="preserve">minhphuc605@gmail.com</t>
  </si>
  <si>
    <t xml:space="preserve">Trần Minh Phúc</t>
  </si>
  <si>
    <t xml:space="preserve">0984889325</t>
  </si>
  <si>
    <t xml:space="preserve">tota251297@gmail.com</t>
  </si>
  <si>
    <t xml:space="preserve">Hứa Hà Sơn</t>
  </si>
  <si>
    <t xml:space="preserve">0996070558</t>
  </si>
  <si>
    <t xml:space="preserve">nguyenthientam317@gmail.com</t>
  </si>
  <si>
    <t xml:space="preserve">Nguyễn Thiện Tâm</t>
  </si>
  <si>
    <t xml:space="preserve">0839009949</t>
  </si>
  <si>
    <t xml:space="preserve">trangiathinh190697@gmail.com</t>
  </si>
  <si>
    <t xml:space="preserve">Trần Gia Thịnh</t>
  </si>
  <si>
    <t xml:space="preserve">0979857737</t>
  </si>
  <si>
    <t xml:space="preserve">minhhieusw2279@gmail.com</t>
  </si>
  <si>
    <t xml:space="preserve">Đặng Minh Thương</t>
  </si>
  <si>
    <t xml:space="preserve">0903434179</t>
  </si>
  <si>
    <t xml:space="preserve">nguyenhieutrung.07@gmail.com</t>
  </si>
  <si>
    <t xml:space="preserve">Nguyễn Hiếu Trung</t>
  </si>
  <si>
    <t xml:space="preserve">0386501020</t>
  </si>
  <si>
    <t xml:space="preserve">tkimanh3010@gmail.com</t>
  </si>
  <si>
    <t xml:space="preserve">Trần Thị Kim Anh</t>
  </si>
  <si>
    <t xml:space="preserve">0329080243</t>
  </si>
  <si>
    <t xml:space="preserve">HCM.SGU_INTE_JAVA_HCM19_016</t>
  </si>
  <si>
    <t xml:space="preserve">thienanngo97@gmail.com</t>
  </si>
  <si>
    <t xml:space="preserve">Ngô Trần Thiện Ân</t>
  </si>
  <si>
    <t xml:space="preserve">0934021954</t>
  </si>
  <si>
    <t xml:space="preserve">danh.tran.2101997@gmail.com</t>
  </si>
  <si>
    <t xml:space="preserve">Trần Phan Thành Danh</t>
  </si>
  <si>
    <t xml:space="preserve">0345509148</t>
  </si>
  <si>
    <t xml:space="preserve">duywoan1307@gmail.com</t>
  </si>
  <si>
    <t xml:space="preserve">0973982706</t>
  </si>
  <si>
    <t xml:space="preserve">truongtienngochan97@gmail.com</t>
  </si>
  <si>
    <t xml:space="preserve">Trương Tiến Ngọc Hân</t>
  </si>
  <si>
    <t xml:space="preserve">0372017974</t>
  </si>
  <si>
    <t xml:space="preserve">hohieu0402@gmail.com</t>
  </si>
  <si>
    <t xml:space="preserve">Hồ Trung Hiếu</t>
  </si>
  <si>
    <t xml:space="preserve">0822863062</t>
  </si>
  <si>
    <t xml:space="preserve">rosexl007@gmail.com</t>
  </si>
  <si>
    <t xml:space="preserve">Ngô Thị Hồng</t>
  </si>
  <si>
    <t xml:space="preserve">0931850332</t>
  </si>
  <si>
    <t xml:space="preserve">huyrik035@gmail.com</t>
  </si>
  <si>
    <t xml:space="preserve">Trần Quang Huy</t>
  </si>
  <si>
    <t xml:space="preserve">0949977481</t>
  </si>
  <si>
    <t xml:space="preserve">buinhi110497@gmail.com</t>
  </si>
  <si>
    <t xml:space="preserve">Bùi Phạm Ngọc Nhi</t>
  </si>
  <si>
    <t xml:space="preserve">0846196015</t>
  </si>
  <si>
    <t xml:space="preserve">lehuutaicntt@gmail.com</t>
  </si>
  <si>
    <t xml:space="preserve">Lê Hữu Tài</t>
  </si>
  <si>
    <t xml:space="preserve">0704587054</t>
  </si>
  <si>
    <t xml:space="preserve">giathinh179@gmail.com</t>
  </si>
  <si>
    <t xml:space="preserve">Bùi Gia Thịnh</t>
  </si>
  <si>
    <t xml:space="preserve">0343235969</t>
  </si>
  <si>
    <t xml:space="preserve">sootratran@gmail.com</t>
  </si>
  <si>
    <t xml:space="preserve">Trần Nguyễn Sưu Tra</t>
  </si>
  <si>
    <t xml:space="preserve">0984518825</t>
  </si>
  <si>
    <t xml:space="preserve">trangtruong166@gmail.com</t>
  </si>
  <si>
    <t xml:space="preserve">Trương Ngọc Thùy Trang</t>
  </si>
  <si>
    <t xml:space="preserve">0981861336</t>
  </si>
  <si>
    <t xml:space="preserve">quachdaivy7@gmail.com</t>
  </si>
  <si>
    <t xml:space="preserve">Quách Đại Vĩ</t>
  </si>
  <si>
    <t xml:space="preserve">0924509618</t>
  </si>
  <si>
    <t xml:space="preserve">yminhtran0@gmail.com</t>
  </si>
  <si>
    <t xml:space="preserve">Trần Minh Ý</t>
  </si>
  <si>
    <t xml:space="preserve">0353049745</t>
  </si>
  <si>
    <t xml:space="preserve">16110177@student.hcmute.edu.vn</t>
  </si>
  <si>
    <t xml:space="preserve">Đoàn Tiến Phát</t>
  </si>
  <si>
    <t xml:space="preserve">0975547178</t>
  </si>
  <si>
    <t xml:space="preserve">HCM.HCMUTE_LITE_ALL_HCM19_017</t>
  </si>
  <si>
    <t xml:space="preserve">16110060@student.hcmute.edu.vn</t>
  </si>
  <si>
    <t xml:space="preserve">Nguyễn Lương Mỹ Hà</t>
  </si>
  <si>
    <t xml:space="preserve">16110088@student.hcmute.edu.vn</t>
  </si>
  <si>
    <t xml:space="preserve">Nguyễn Văn Huy</t>
  </si>
  <si>
    <t xml:space="preserve">0363121782</t>
  </si>
  <si>
    <t xml:space="preserve">16110112@student.hcmute.edu.vn</t>
  </si>
  <si>
    <t xml:space="preserve">Đặng Nguyễn Hồng Kha</t>
  </si>
  <si>
    <t xml:space="preserve">0984182205</t>
  </si>
  <si>
    <t xml:space="preserve">16110001@student.hcmute.edu.vn</t>
  </si>
  <si>
    <t xml:space="preserve">Hoàng Bình An</t>
  </si>
  <si>
    <t xml:space="preserve">0964734721</t>
  </si>
  <si>
    <t xml:space="preserve">16110180@student.hcmute.edu.vn</t>
  </si>
  <si>
    <t xml:space="preserve">Phan Quốc Phú</t>
  </si>
  <si>
    <t xml:space="preserve">0981805990</t>
  </si>
  <si>
    <t xml:space="preserve">16110056@student.hcmute.edu.vn</t>
  </si>
  <si>
    <t xml:space="preserve">Nguyễn Khánh Đức</t>
  </si>
  <si>
    <t xml:space="preserve">16110560@student.hcmute.edu.vn</t>
  </si>
  <si>
    <t xml:space="preserve">Trương Minh Luân</t>
  </si>
  <si>
    <t xml:space="preserve">0326234477</t>
  </si>
  <si>
    <t xml:space="preserve">16110267@student.hcmute.edu.vn</t>
  </si>
  <si>
    <t xml:space="preserve">Đào Lê Văn Vinh</t>
  </si>
  <si>
    <t xml:space="preserve">077 5657 109</t>
  </si>
  <si>
    <t xml:space="preserve">16110142@student.hcmute.edu.vn</t>
  </si>
  <si>
    <t xml:space="preserve">Nguyễn Phi Long</t>
  </si>
  <si>
    <t xml:space="preserve">0977711770</t>
  </si>
  <si>
    <t xml:space="preserve">16110190@student.hcmute.edu.vn</t>
  </si>
  <si>
    <t xml:space="preserve">Lê Duy Quí</t>
  </si>
  <si>
    <t xml:space="preserve">16110062@student.hcmute.edu.vn</t>
  </si>
  <si>
    <t xml:space="preserve">Tăng Anh Hào</t>
  </si>
  <si>
    <t xml:space="preserve">0782815775</t>
  </si>
  <si>
    <t xml:space="preserve">16110581@student.hcmute.edu.vn</t>
  </si>
  <si>
    <t xml:space="preserve">Lầu Việt Văn </t>
  </si>
  <si>
    <t xml:space="preserve">0353595876</t>
  </si>
  <si>
    <t xml:space="preserve">16110077@student.hcmute.edu.vn</t>
  </si>
  <si>
    <t xml:space="preserve">Nguyễn Xuân Hoàng</t>
  </si>
  <si>
    <t xml:space="preserve">0983833909</t>
  </si>
  <si>
    <t xml:space="preserve">16110545@student.hcmute.edu.vn</t>
  </si>
  <si>
    <t xml:space="preserve">Hà Minh Trí</t>
  </si>
  <si>
    <t xml:space="preserve">0824952982</t>
  </si>
  <si>
    <t xml:space="preserve">16110015@student.hcmute.edu.vn</t>
  </si>
  <si>
    <t xml:space="preserve">Huỳnh Trần Thái Bảo</t>
  </si>
  <si>
    <t xml:space="preserve">0328824053</t>
  </si>
  <si>
    <t xml:space="preserve">16110150@student.hcmute.edu.vn</t>
  </si>
  <si>
    <t xml:space="preserve">Nguyễn Ngọc Phương Mai</t>
  </si>
  <si>
    <t xml:space="preserve">0586292260</t>
  </si>
  <si>
    <t xml:space="preserve">16110064@student.hcmute.edu.vn</t>
  </si>
  <si>
    <t xml:space="preserve">Ngô Đình Hải</t>
  </si>
  <si>
    <t xml:space="preserve">16110009@student.hcmute.edu.vn</t>
  </si>
  <si>
    <t xml:space="preserve">Trần Quang Anh</t>
  </si>
  <si>
    <t xml:space="preserve">16110061@student.hcmute.edu.vn</t>
  </si>
  <si>
    <t xml:space="preserve">Phạm Thị Hà</t>
  </si>
  <si>
    <t xml:space="preserve">033971454</t>
  </si>
  <si>
    <t xml:space="preserve">16110165@student.hcmute.edu.vn</t>
  </si>
  <si>
    <t xml:space="preserve">Lê Công Nghĩa</t>
  </si>
  <si>
    <t xml:space="preserve">16110090@student.hcmute.edu.vn</t>
  </si>
  <si>
    <t xml:space="preserve">Trần Phước Huy</t>
  </si>
  <si>
    <t xml:space="preserve">0964808336</t>
  </si>
  <si>
    <t xml:space="preserve">16110261@student.hcmute.edu.vn</t>
  </si>
  <si>
    <t xml:space="preserve">Đặng Châu Bảo Văn</t>
  </si>
  <si>
    <t xml:space="preserve">0933574628</t>
  </si>
  <si>
    <t xml:space="preserve">16110025@student.hcmute.edu.vn</t>
  </si>
  <si>
    <t xml:space="preserve">nguyễn công chiến</t>
  </si>
  <si>
    <t xml:space="preserve">16110552@student.hcmute.edu.vn</t>
  </si>
  <si>
    <t xml:space="preserve">Đàm Trí Hải</t>
  </si>
  <si>
    <t xml:space="preserve">0773731758</t>
  </si>
  <si>
    <t xml:space="preserve">16110044@student.hcmute.edu.vn</t>
  </si>
  <si>
    <t xml:space="preserve">Trần Bảo Đan</t>
  </si>
  <si>
    <t xml:space="preserve">0394655612</t>
  </si>
  <si>
    <t xml:space="preserve">16110133@student.hcmute.edu.vn</t>
  </si>
  <si>
    <t xml:space="preserve">Hứa Văn Lâm</t>
  </si>
  <si>
    <t xml:space="preserve">0968874354</t>
  </si>
  <si>
    <t xml:space="preserve">16110068@student.hcmute.edu.vn</t>
  </si>
  <si>
    <t xml:space="preserve">Phạm Thị Như Hảo</t>
  </si>
  <si>
    <t xml:space="preserve">0337886640</t>
  </si>
  <si>
    <t xml:space="preserve">16110232@student.hcmute.edu.vn</t>
  </si>
  <si>
    <t xml:space="preserve">Phạm Thanh Trung</t>
  </si>
  <si>
    <t xml:space="preserve">0989730748</t>
  </si>
  <si>
    <t xml:space="preserve">16110096@student.hcmute.edu.vn</t>
  </si>
  <si>
    <t xml:space="preserve">Đào Ngọc Hùng</t>
  </si>
  <si>
    <t xml:space="preserve">0358076563</t>
  </si>
  <si>
    <t xml:space="preserve">16110548@student.hcmute.edu.vn</t>
  </si>
  <si>
    <t xml:space="preserve">Nguyễn Thị Vân Anh</t>
  </si>
  <si>
    <t xml:space="preserve">0369039052</t>
  </si>
  <si>
    <t xml:space="preserve">16110028@student.hcmute.edu.vn</t>
  </si>
  <si>
    <t xml:space="preserve">Nguyễn huy cường</t>
  </si>
  <si>
    <t xml:space="preserve">0908914607</t>
  </si>
  <si>
    <t xml:space="preserve">16110209@student.hcmute.edu.vn</t>
  </si>
  <si>
    <t xml:space="preserve">Bùi Quốc Thanh</t>
  </si>
  <si>
    <t xml:space="preserve">0856712768</t>
  </si>
  <si>
    <t xml:space="preserve">16110550@student.hcmute.edu.vn</t>
  </si>
  <si>
    <t xml:space="preserve">ĐINH VĂN DŨNG </t>
  </si>
  <si>
    <t xml:space="preserve">0858318418</t>
  </si>
  <si>
    <t xml:space="preserve">16110055@student.hcmute.edu.vn</t>
  </si>
  <si>
    <t xml:space="preserve">0973219013</t>
  </si>
  <si>
    <t xml:space="preserve">16110227@student.hcmute.edu.vn</t>
  </si>
  <si>
    <t xml:space="preserve">phạm phước đặng toàn</t>
  </si>
  <si>
    <t xml:space="preserve">0906821098</t>
  </si>
  <si>
    <t xml:space="preserve">16110069@student.hcmute.edu.vn</t>
  </si>
  <si>
    <t xml:space="preserve">Nguyễn Đức Hậu</t>
  </si>
  <si>
    <t xml:space="preserve">0988260771</t>
  </si>
  <si>
    <t xml:space="preserve">16110206@student.hcmute.edu.vn</t>
  </si>
  <si>
    <t xml:space="preserve">trần quang tân</t>
  </si>
  <si>
    <t xml:space="preserve">0337679090</t>
  </si>
  <si>
    <t xml:space="preserve">16110052@student.hcmute.edu.vn</t>
  </si>
  <si>
    <t xml:space="preserve">Vũ Tấn Đạt</t>
  </si>
  <si>
    <t xml:space="preserve">16110272@student.hcmute.edu.vn</t>
  </si>
  <si>
    <t xml:space="preserve">nguyễn lê minh vũ</t>
  </si>
  <si>
    <t xml:space="preserve">16110105@student.hcmute.edu.vn</t>
  </si>
  <si>
    <t xml:space="preserve">Lữ Phước Hưng</t>
  </si>
  <si>
    <t xml:space="preserve">0396900894</t>
  </si>
  <si>
    <t xml:space="preserve">16110037@student.hcmute.edu.vn</t>
  </si>
  <si>
    <t xml:space="preserve">Nguyễn Hoàng Duy</t>
  </si>
  <si>
    <t xml:space="preserve">16110152@student.hcmute.edu.vn</t>
  </si>
  <si>
    <t xml:space="preserve">Trần Hoài Mi</t>
  </si>
  <si>
    <t xml:space="preserve">16110097@student.hcmute.edu.vn</t>
  </si>
  <si>
    <t xml:space="preserve">Đỗ Quốc Hùng</t>
  </si>
  <si>
    <t xml:space="preserve">0972152561</t>
  </si>
  <si>
    <t xml:space="preserve">16110189@student.hcmute.edu.vn</t>
  </si>
  <si>
    <t xml:space="preserve">Trần Minh Quang</t>
  </si>
  <si>
    <t xml:space="preserve">0918851529</t>
  </si>
  <si>
    <t xml:space="preserve">16110162@student.hcmute.edu.vn</t>
  </si>
  <si>
    <t xml:space="preserve">Phan Thanh Nam</t>
  </si>
  <si>
    <t xml:space="preserve">0792698298</t>
  </si>
  <si>
    <t xml:space="preserve">16110153@student.hcmute.edu.vn</t>
  </si>
  <si>
    <t xml:space="preserve">đinh công minh</t>
  </si>
  <si>
    <t xml:space="preserve">0797774918</t>
  </si>
  <si>
    <t xml:space="preserve">16110254@student.hcmute.edu.vn</t>
  </si>
  <si>
    <t xml:space="preserve">Mã Ngọc Tú </t>
  </si>
  <si>
    <t xml:space="preserve">0382801357</t>
  </si>
  <si>
    <t xml:space="preserve">16126003@student.hcmute.edu.vn</t>
  </si>
  <si>
    <t xml:space="preserve">Tô Ngọc Ánh</t>
  </si>
  <si>
    <t xml:space="preserve">0369452510</t>
  </si>
  <si>
    <t xml:space="preserve">16110236@student.hcmute.edu.vn</t>
  </si>
  <si>
    <t xml:space="preserve">Võ Châu Nhật Trường</t>
  </si>
  <si>
    <t xml:space="preserve">0911502360</t>
  </si>
  <si>
    <t xml:space="preserve">16110182@student.hcmute.edu.vn</t>
  </si>
  <si>
    <t xml:space="preserve">Dương Thị Hoài Phương</t>
  </si>
  <si>
    <t xml:space="preserve">0348925219</t>
  </si>
  <si>
    <t xml:space="preserve">16110195@student.hcmute.edu.vn</t>
  </si>
  <si>
    <t xml:space="preserve">Nguyễn Ngọc Quý</t>
  </si>
  <si>
    <t xml:space="preserve">0934809550</t>
  </si>
  <si>
    <t xml:space="preserve">16110585@student.hcmute.edu.vn</t>
  </si>
  <si>
    <t xml:space="preserve">Lâm Thành Tiến</t>
  </si>
  <si>
    <t xml:space="preserve">16110045@student.hcmute.edu.vn</t>
  </si>
  <si>
    <t xml:space="preserve">Đặng Ngọc Đại</t>
  </si>
  <si>
    <t xml:space="preserve">0388154579</t>
  </si>
  <si>
    <t xml:space="preserve">16110250@student.hcmute.edu.vn</t>
  </si>
  <si>
    <t xml:space="preserve">Nguyễn Hoàng Thanh Tùng</t>
  </si>
  <si>
    <t xml:space="preserve">16110183@student.hcmute.edu.vn</t>
  </si>
  <si>
    <t xml:space="preserve">Lê Tùng Phương</t>
  </si>
  <si>
    <t xml:space="preserve">16110094@student.hcmute.edu.vn</t>
  </si>
  <si>
    <t xml:space="preserve">Nguyễn Thị Diệu Huyền</t>
  </si>
  <si>
    <t xml:space="preserve">0707770954</t>
  </si>
  <si>
    <t xml:space="preserve">16110226@student.hcmute.edu.vn</t>
  </si>
  <si>
    <t xml:space="preserve">0779837409</t>
  </si>
  <si>
    <t xml:space="preserve">16110066@student.hcmute.edu.vn</t>
  </si>
  <si>
    <t xml:space="preserve">Phạm Ngọc Hải</t>
  </si>
  <si>
    <t xml:space="preserve">0585505276</t>
  </si>
  <si>
    <t xml:space="preserve">16110027@student.hcmute.edu.vn</t>
  </si>
  <si>
    <t xml:space="preserve">Dương Văn Cường</t>
  </si>
  <si>
    <t xml:space="preserve">0775983752</t>
  </si>
  <si>
    <t xml:space="preserve">16110568@student.hcmute.edu.vn</t>
  </si>
  <si>
    <t xml:space="preserve">Đào Nhật Tâm</t>
  </si>
  <si>
    <t xml:space="preserve">0797964270</t>
  </si>
  <si>
    <t xml:space="preserve">16119032@student.hcmute.edu.vn</t>
  </si>
  <si>
    <t xml:space="preserve">Trần Đăng Khôi Nguyên</t>
  </si>
  <si>
    <t xml:space="preserve">0949193222</t>
  </si>
  <si>
    <t xml:space="preserve">16110191@student.hcmute.edu.vn</t>
  </si>
  <si>
    <t xml:space="preserve">Nguyễn Thiên Quốc</t>
  </si>
  <si>
    <t xml:space="preserve">0589339475</t>
  </si>
  <si>
    <t xml:space="preserve">16110124@student.hcmute.edu.vn</t>
  </si>
  <si>
    <t xml:space="preserve">Trà Đăng Khoa</t>
  </si>
  <si>
    <t xml:space="preserve">0346354516</t>
  </si>
  <si>
    <t xml:space="preserve">16110098@student.hcmute.edu.vn</t>
  </si>
  <si>
    <t xml:space="preserve">Nguyễn Mai Hùng</t>
  </si>
  <si>
    <t xml:space="preserve">0939907206</t>
  </si>
  <si>
    <t xml:space="preserve">16110117@student.hcmute.edu.vn</t>
  </si>
  <si>
    <t xml:space="preserve">Vy Phú Khải</t>
  </si>
  <si>
    <t xml:space="preserve">0972135404</t>
  </si>
  <si>
    <t xml:space="preserve">16110573@student.hcmute.edu.vn</t>
  </si>
  <si>
    <t xml:space="preserve">Nguyễn út thiện</t>
  </si>
  <si>
    <t xml:space="preserve">0919840433</t>
  </si>
  <si>
    <t xml:space="preserve">16110249@student.hcmute.edu.vn</t>
  </si>
  <si>
    <t xml:space="preserve">Trương Thái Tuấn</t>
  </si>
  <si>
    <t xml:space="preserve">0773749328</t>
  </si>
  <si>
    <t xml:space="preserve">16110229@student.hcmute.edu.vn</t>
  </si>
  <si>
    <t xml:space="preserve">Nguyễn Hữu Hoàng Trầm</t>
  </si>
  <si>
    <t xml:space="preserve">0935462424</t>
  </si>
  <si>
    <t xml:space="preserve">16110151@student.hcmute.edu.vn</t>
  </si>
  <si>
    <t xml:space="preserve">Đặng Văn Mạnh</t>
  </si>
  <si>
    <t xml:space="preserve">0969931030</t>
  </si>
  <si>
    <t xml:space="preserve">16110119@student.hcmute.edu.vn</t>
  </si>
  <si>
    <t xml:space="preserve">Nguyễn Quốc Khánh</t>
  </si>
  <si>
    <t xml:space="preserve">0326136518</t>
  </si>
  <si>
    <t xml:space="preserve">16110032@student.hcmute.edu.vn</t>
  </si>
  <si>
    <t xml:space="preserve">Nguyễn Văn Dinh</t>
  </si>
  <si>
    <t xml:space="preserve">0329764696</t>
  </si>
  <si>
    <t xml:space="preserve">16110054@student.hcmute.edu.vn</t>
  </si>
  <si>
    <t xml:space="preserve">Vũ Văn Đồng</t>
  </si>
  <si>
    <t xml:space="preserve">0936740695</t>
  </si>
  <si>
    <t xml:space="preserve">16110260@student.hcmute.edu.vn</t>
  </si>
  <si>
    <t xml:space="preserve">Văn Quốc Uy</t>
  </si>
  <si>
    <t xml:space="preserve">0989538150</t>
  </si>
  <si>
    <t xml:space="preserve">16110125@student.hcmute.edu.vn</t>
  </si>
  <si>
    <t xml:space="preserve">Nguyễn Khôi</t>
  </si>
  <si>
    <t xml:space="preserve">0933807198</t>
  </si>
  <si>
    <t xml:space="preserve">16110048@student.hcmute.edu.vn</t>
  </si>
  <si>
    <t xml:space="preserve">0335186945</t>
  </si>
  <si>
    <t xml:space="preserve">16110203@student.hcmute.edu.vn</t>
  </si>
  <si>
    <t xml:space="preserve">Phan Nguyễn Tấn Tài</t>
  </si>
  <si>
    <t xml:space="preserve">0392209933</t>
  </si>
  <si>
    <t xml:space="preserve">16110239@student.hcmute.edu.vn</t>
  </si>
  <si>
    <t xml:space="preserve">Đặng Ngọc Tuấn</t>
  </si>
  <si>
    <t xml:space="preserve">16146625@student.hcmute.edu.vn</t>
  </si>
  <si>
    <t xml:space="preserve">Lâm Nhật Hào</t>
  </si>
  <si>
    <t xml:space="preserve">16149048@student.hcmute.edu.vn</t>
  </si>
  <si>
    <t xml:space="preserve">Lê Tiến Hòa</t>
  </si>
  <si>
    <t xml:space="preserve">16110179@student.hcmute.edu.vn</t>
  </si>
  <si>
    <t xml:space="preserve">Phạm Hoài Phong</t>
  </si>
  <si>
    <t xml:space="preserve"> 0359980077</t>
  </si>
  <si>
    <t xml:space="preserve">16110021@student.hcmute.edu.vn</t>
  </si>
  <si>
    <t xml:space="preserve">Trần Hải Biên</t>
  </si>
  <si>
    <t xml:space="preserve">0961984676</t>
  </si>
  <si>
    <t xml:space="preserve">16119045@student.hcmute.edu.vn</t>
  </si>
  <si>
    <t xml:space="preserve">Nguyễn Hoàng Phước Thọ</t>
  </si>
  <si>
    <t xml:space="preserve">16110109@student.hcmute.edu.vn</t>
  </si>
  <si>
    <t xml:space="preserve">Nguyễn Văn Hưng</t>
  </si>
  <si>
    <t xml:space="preserve">0929376375</t>
  </si>
  <si>
    <t xml:space="preserve">16110197@student.hcmute.edu.vn</t>
  </si>
  <si>
    <t xml:space="preserve">Nguyễn Tấn Sang</t>
  </si>
  <si>
    <t xml:space="preserve">16110269@student.hcmute.edu.vn</t>
  </si>
  <si>
    <t xml:space="preserve">Nguyễn Huỳnh Vinh</t>
  </si>
  <si>
    <t xml:space="preserve">0914394615</t>
  </si>
  <si>
    <t xml:space="preserve">15110006@student.hcmute.edu.vn</t>
  </si>
  <si>
    <t xml:space="preserve">Nguyễn Đức Anh</t>
  </si>
  <si>
    <t xml:space="preserve">0327818830</t>
  </si>
  <si>
    <t xml:space="preserve">16110555@student.hcmute.edu.vn</t>
  </si>
  <si>
    <t xml:space="preserve">Nguyễn Văn Huy</t>
  </si>
  <si>
    <t xml:space="preserve">0365557917</t>
  </si>
  <si>
    <t xml:space="preserve">thienhoanghuy@yahoo.com</t>
  </si>
  <si>
    <t xml:space="preserve">Đào Thiện Hoàng Huy</t>
  </si>
  <si>
    <t xml:space="preserve">0364532632</t>
  </si>
  <si>
    <t xml:space="preserve">nguyenngoccanvietnam@gmail.com</t>
  </si>
  <si>
    <t xml:space="preserve">Nguyễn Ngọc Cẩn</t>
  </si>
  <si>
    <t xml:space="preserve">0794248278</t>
  </si>
  <si>
    <t xml:space="preserve">Intern Contract</t>
  </si>
  <si>
    <t xml:space="preserve">15119059@student.hcmute.edu.vn</t>
  </si>
  <si>
    <t xml:space="preserve">Dang Ngoc Tuyen</t>
  </si>
  <si>
    <t xml:space="preserve">0934851095</t>
  </si>
  <si>
    <t xml:space="preserve">trinhtu.kma@gmail.com</t>
  </si>
  <si>
    <t xml:space="preserve">Lê Tú Trinh</t>
  </si>
  <si>
    <t xml:space="preserve">0965630557</t>
  </si>
  <si>
    <t xml:space="preserve">phatdt97@gmail.com</t>
  </si>
  <si>
    <t xml:space="preserve">Đào Tiến Phát</t>
  </si>
  <si>
    <t xml:space="preserve">0932418472</t>
  </si>
  <si>
    <t xml:space="preserve">mylinhtry.123@gmail.com</t>
  </si>
  <si>
    <t xml:space="preserve">Lê Thị Mỹ Linh</t>
  </si>
  <si>
    <t xml:space="preserve">0356444804</t>
  </si>
  <si>
    <t xml:space="preserve">kttn.ooo@gmail.com</t>
  </si>
  <si>
    <t xml:space="preserve">Nguyễn Khoa Tuyên</t>
  </si>
  <si>
    <t xml:space="preserve">0326752732</t>
  </si>
  <si>
    <t xml:space="preserve"> </t>
  </si>
  <si>
    <t xml:space="preserve">dungng.wrk@gmail.com</t>
  </si>
  <si>
    <t xml:space="preserve">Nguyễn Lư Dung</t>
  </si>
  <si>
    <t xml:space="preserve">0934442613</t>
  </si>
  <si>
    <t xml:space="preserve">15520059@gm.uit.edu.vn</t>
  </si>
  <si>
    <t xml:space="preserve">Đoàn Văn Châu</t>
  </si>
  <si>
    <t xml:space="preserve">0326957932</t>
  </si>
  <si>
    <t xml:space="preserve">Là SV trường ĐH CNTT ( Intern tự do ghép vào lớp Intern ĐHSG</t>
  </si>
  <si>
    <t xml:space="preserve">namnp97@gmail.com</t>
  </si>
  <si>
    <t xml:space="preserve">0988845356</t>
  </si>
  <si>
    <t xml:space="preserve">15130001@hcmuaf.edu.vn</t>
  </si>
  <si>
    <t xml:space="preserve">Đặng Thị Thúy An</t>
  </si>
  <si>
    <t xml:space="preserve">HCM.UAF_GST_JAVA_HCM19_018</t>
  </si>
  <si>
    <t xml:space="preserve">GST</t>
  </si>
  <si>
    <t xml:space="preserve">14130002@hcmuaf.edu.vn</t>
  </si>
  <si>
    <t xml:space="preserve">Nguyễn Ngọc Quốc An</t>
  </si>
  <si>
    <t xml:space="preserve">14130007@hcmuaf.edu.vn</t>
  </si>
  <si>
    <t xml:space="preserve">Võ Cao Anh</t>
  </si>
  <si>
    <t xml:space="preserve">14130155@hcmuaf.edu.vn</t>
  </si>
  <si>
    <t xml:space="preserve">Nguyễn Ngọc Bảo</t>
  </si>
  <si>
    <t xml:space="preserve">15130016@hcmuaf.edu.vn</t>
  </si>
  <si>
    <t xml:space="preserve">Tạ Thị Kim Chi</t>
  </si>
  <si>
    <t xml:space="preserve">15130032@hcmuaf.edu.vn</t>
  </si>
  <si>
    <t xml:space="preserve">Nguyễn Thị Thúy Diệu</t>
  </si>
  <si>
    <t xml:space="preserve">15130038@hcmuaf.edu.vn</t>
  </si>
  <si>
    <t xml:space="preserve">Trần Anh Dũng</t>
  </si>
  <si>
    <t xml:space="preserve">15130033@hcmuaf.edu.vn</t>
  </si>
  <si>
    <t xml:space="preserve">Nguyễn Thị Anh Đình</t>
  </si>
  <si>
    <t xml:space="preserve">15130043@hcmuaf.edu.vn</t>
  </si>
  <si>
    <t xml:space="preserve">Phạm Thanh Hà</t>
  </si>
  <si>
    <t xml:space="preserve">15130048@hcmuaf.edu.vn</t>
  </si>
  <si>
    <t xml:space="preserve">Trần Thị Thúy Hằng</t>
  </si>
  <si>
    <t xml:space="preserve">15130055@hcmuaf.edu.vn</t>
  </si>
  <si>
    <t xml:space="preserve">Phạm Thị Hiền</t>
  </si>
  <si>
    <t xml:space="preserve">15130056@hcmuaf.edu.vn</t>
  </si>
  <si>
    <t xml:space="preserve">Trần Thị Hiền</t>
  </si>
  <si>
    <t xml:space="preserve">15130057@hcmuaf.edu.vn</t>
  </si>
  <si>
    <t xml:space="preserve">Phạm Minh Hiển</t>
  </si>
  <si>
    <t xml:space="preserve">15130060@hcmuaf.edu.vn</t>
  </si>
  <si>
    <t xml:space="preserve">Phan Thị Hòa</t>
  </si>
  <si>
    <t xml:space="preserve">14130218@hcmuaf.edu.vn</t>
  </si>
  <si>
    <t xml:space="preserve">Nguyễn Việt Hoài</t>
  </si>
  <si>
    <t xml:space="preserve">14130219@hcmuaf.edu.vn</t>
  </si>
  <si>
    <t xml:space="preserve">Vũ Đức Hoàn</t>
  </si>
  <si>
    <t xml:space="preserve">15130065@hcmuaf.edu.vn</t>
  </si>
  <si>
    <t xml:space="preserve">Lê Thị Thu Hồng</t>
  </si>
  <si>
    <t xml:space="preserve">15130074@hcmuaf.edu.vn</t>
  </si>
  <si>
    <t xml:space="preserve">Nguyễn Văn Huỳnh</t>
  </si>
  <si>
    <t xml:space="preserve">15130071@hcmuaf.edu.vn</t>
  </si>
  <si>
    <t xml:space="preserve">Trần Thị Thu Hường</t>
  </si>
  <si>
    <t xml:space="preserve">15130083@hcmuaf.edu.vn</t>
  </si>
  <si>
    <t xml:space="preserve">Nguyễn Thị Mỹ Lài</t>
  </si>
  <si>
    <t xml:space="preserve">15130084@hcmuaf.edu.vn</t>
  </si>
  <si>
    <t xml:space="preserve">Phạm Quốc Thạch Lam</t>
  </si>
  <si>
    <t xml:space="preserve">15130089@hcmuaf.edu.vn</t>
  </si>
  <si>
    <t xml:space="preserve">Lê Hoàng Linh</t>
  </si>
  <si>
    <t xml:space="preserve">15130096@hcmuaf.edu.vn</t>
  </si>
  <si>
    <t xml:space="preserve">Nguyễn Bá Lượng</t>
  </si>
  <si>
    <t xml:space="preserve">15130098@hcmuaf.edu.vn</t>
  </si>
  <si>
    <t xml:space="preserve">Phạm Thị Ngọc Mai</t>
  </si>
  <si>
    <t xml:space="preserve">15130107@hcmuaf.edu.vn</t>
  </si>
  <si>
    <t xml:space="preserve">Lê Thị Thu Ngân</t>
  </si>
  <si>
    <t xml:space="preserve">15130109@hcmuaf.edu.vn</t>
  </si>
  <si>
    <t xml:space="preserve">Thân Thị Thúy Ngân</t>
  </si>
  <si>
    <t xml:space="preserve">13130238@hcmuaf.edu.vn</t>
  </si>
  <si>
    <t xml:space="preserve">Lê Cao Nghĩa</t>
  </si>
  <si>
    <t xml:space="preserve">15130114@hcmuaf.edu.vn</t>
  </si>
  <si>
    <t xml:space="preserve">Nguyễn Thị Thảo Nguyên</t>
  </si>
  <si>
    <t xml:space="preserve">15130115@hcmuaf.edu.vn</t>
  </si>
  <si>
    <t xml:space="preserve">Nguyễn Văn Nguyên</t>
  </si>
  <si>
    <t xml:space="preserve">15130117@hcmuaf.edu.vn</t>
  </si>
  <si>
    <t xml:space="preserve">Trương Hồng Thảo Nguyên</t>
  </si>
  <si>
    <t xml:space="preserve">15130121@hcmuaf.edu.vn</t>
  </si>
  <si>
    <t xml:space="preserve">Hồ Trọng Nhân</t>
  </si>
  <si>
    <t xml:space="preserve">15130125@hcmuaf.edu.vn</t>
  </si>
  <si>
    <t xml:space="preserve">Nguyễn Trọng Nhân</t>
  </si>
  <si>
    <t xml:space="preserve">14130082@hcmuaf.edu.vn</t>
  </si>
  <si>
    <t xml:space="preserve">Bùi Minh Nhật</t>
  </si>
  <si>
    <t xml:space="preserve">15130133@hcmuaf.edu.vn</t>
  </si>
  <si>
    <t xml:space="preserve">Hồ Lê Thu Oanh</t>
  </si>
  <si>
    <t xml:space="preserve">15130139@hcmuaf.edu.vn</t>
  </si>
  <si>
    <t xml:space="preserve">Lê Hoàng Phúc</t>
  </si>
  <si>
    <t xml:space="preserve">15130142@hcmuaf.edu.vn</t>
  </si>
  <si>
    <t xml:space="preserve">Chung Thị Quế Phương</t>
  </si>
  <si>
    <t xml:space="preserve">15130146@hcmuaf.edu.vn</t>
  </si>
  <si>
    <t xml:space="preserve">Võ Thị Tuyết Phương</t>
  </si>
  <si>
    <t xml:space="preserve">15130147@hcmuaf.edu.vn</t>
  </si>
  <si>
    <t xml:space="preserve">Nguyễn Thị Trúc Phượng</t>
  </si>
  <si>
    <t xml:space="preserve">15130151@hcmuaf.edu.vn</t>
  </si>
  <si>
    <t xml:space="preserve">Trần Ai Quốc</t>
  </si>
  <si>
    <t xml:space="preserve">15130152@hcmuaf.edu.vn</t>
  </si>
  <si>
    <t xml:space="preserve">Võ Ngọc Quốc</t>
  </si>
  <si>
    <t xml:space="preserve">15130155@hcmuaf.edu.vn</t>
  </si>
  <si>
    <t xml:space="preserve">Nguyễn Hải Sơn</t>
  </si>
  <si>
    <t xml:space="preserve">15130157@hcmuaf.edu.vn</t>
  </si>
  <si>
    <t xml:space="preserve">Nguyễn Thị Hồng Sơn</t>
  </si>
  <si>
    <t xml:space="preserve">15130168@hcmuaf.edu.vn</t>
  </si>
  <si>
    <t xml:space="preserve">Nguyễn Ngọc Tạo</t>
  </si>
  <si>
    <t xml:space="preserve">15130164@hcmuaf.edu.vn</t>
  </si>
  <si>
    <t xml:space="preserve">Nguyễn Khắc Tâm</t>
  </si>
  <si>
    <t xml:space="preserve">14130319@hcmuaf.edu.vn</t>
  </si>
  <si>
    <t xml:space="preserve">Thân Nguyễn Xuân Thái</t>
  </si>
  <si>
    <t xml:space="preserve">15130170@hcmuaf.edu.vn</t>
  </si>
  <si>
    <t xml:space="preserve">Lưu Quốc Thắng</t>
  </si>
  <si>
    <t xml:space="preserve">14130117@hcmuaf.edu.vn</t>
  </si>
  <si>
    <t xml:space="preserve">Nguyễn Trung Thắng</t>
  </si>
  <si>
    <t xml:space="preserve">15130173@hcmuaf.edu.vn</t>
  </si>
  <si>
    <t xml:space="preserve">Đinh Chí Thiên</t>
  </si>
  <si>
    <t xml:space="preserve">15130175@hcmuaf.edu.vn</t>
  </si>
  <si>
    <t xml:space="preserve">15130181@hcmuaf.edu.vn</t>
  </si>
  <si>
    <t xml:space="preserve">Hồ Hoàng Thông</t>
  </si>
  <si>
    <t xml:space="preserve">15130190@hcmuaf.edu.vn</t>
  </si>
  <si>
    <t xml:space="preserve">Trần Thị Phương Thùy</t>
  </si>
  <si>
    <t xml:space="preserve">15130191@hcmuaf.edu.vn</t>
  </si>
  <si>
    <t xml:space="preserve">Kiều Văn Thủy</t>
  </si>
  <si>
    <t xml:space="preserve">14130337@hcmuaf.edu.vn</t>
  </si>
  <si>
    <t xml:space="preserve">Trần Thị Thu Thủy</t>
  </si>
  <si>
    <t xml:space="preserve">15130184@hcmuaf.edu.vn</t>
  </si>
  <si>
    <t xml:space="preserve">Nguyễn Minh Thư</t>
  </si>
  <si>
    <t xml:space="preserve">15130185@hcmuaf.edu.vn</t>
  </si>
  <si>
    <t xml:space="preserve">Nguyễn Thị AnhThư</t>
  </si>
  <si>
    <t xml:space="preserve">15130186@hcmuaf.edu.vn</t>
  </si>
  <si>
    <t xml:space="preserve">Nguyễn Thị Ngọc Thứ</t>
  </si>
  <si>
    <t xml:space="preserve">15130196@hcmuaf.edu.vn</t>
  </si>
  <si>
    <t xml:space="preserve">Tạ Bảo Tiến</t>
  </si>
  <si>
    <t xml:space="preserve">15130200@hcmuaf.edu.vn</t>
  </si>
  <si>
    <t xml:space="preserve">Mai Cao Trí</t>
  </si>
  <si>
    <t xml:space="preserve">15130202@hcmuaf.edu.vn</t>
  </si>
  <si>
    <t xml:space="preserve">Nguyễn Công Trí</t>
  </si>
  <si>
    <t xml:space="preserve">15130203@hcmuaf.edu.vn</t>
  </si>
  <si>
    <t xml:space="preserve">Nguyễn Thanh Trí</t>
  </si>
  <si>
    <t xml:space="preserve">15130204@hcmuaf.edu.vn</t>
  </si>
  <si>
    <t xml:space="preserve">Võ Văn Trí</t>
  </si>
  <si>
    <t xml:space="preserve">13130322@hcmuaf.edu.vn</t>
  </si>
  <si>
    <t xml:space="preserve">Nguyễn Văn Trình</t>
  </si>
  <si>
    <t xml:space="preserve">15130208@hcmuaf.edu.vn</t>
  </si>
  <si>
    <t xml:space="preserve">Nguyễn Minh Trực</t>
  </si>
  <si>
    <t xml:space="preserve">15130211@hcmuaf.edu.vn</t>
  </si>
  <si>
    <t xml:space="preserve">14120198@hcmuaf.edu.vn</t>
  </si>
  <si>
    <t xml:space="preserve">Đoàn Minh Tuấn</t>
  </si>
  <si>
    <t xml:space="preserve">15130229@hcmuaf.edu.vn</t>
  </si>
  <si>
    <t xml:space="preserve">Trần Thị Ngọc Tuyền</t>
  </si>
  <si>
    <t xml:space="preserve">15130231@hcmuaf.edu.vn</t>
  </si>
  <si>
    <t xml:space="preserve">Nguyễn Thị Thùy Vân</t>
  </si>
  <si>
    <t xml:space="preserve">15130237@hcmuaf.edu.vn</t>
  </si>
  <si>
    <t xml:space="preserve">Trần Hoàng Vũ</t>
  </si>
  <si>
    <t xml:space="preserve">15130238@hcmuaf.edu.vn</t>
  </si>
  <si>
    <t xml:space="preserve">Lê Nguyễn Triều Vương</t>
  </si>
  <si>
    <t xml:space="preserve">danghuunghia428@gmail.com</t>
  </si>
  <si>
    <t xml:space="preserve">Đặng Hữu Nghĩa</t>
  </si>
  <si>
    <t xml:space="preserve">HCM.MIX_INTE_JAVA_HCM19_019</t>
  </si>
  <si>
    <t xml:space="preserve">battlevietx03@gmail.com</t>
  </si>
  <si>
    <t xml:space="preserve">Trần Quang Tính</t>
  </si>
  <si>
    <t xml:space="preserve">hoangngocson180295@gmail.com</t>
  </si>
  <si>
    <t xml:space="preserve">Hoàng Ngọc Sơn</t>
  </si>
  <si>
    <t xml:space="preserve">truc.bugcreator666@gmail.com</t>
  </si>
  <si>
    <t xml:space="preserve">charlesivan.1997@gmail.com</t>
  </si>
  <si>
    <t xml:space="preserve">Nguyễn Huỳnh</t>
  </si>
  <si>
    <t xml:space="preserve">Chuyển sang lớp Java</t>
  </si>
  <si>
    <t xml:space="preserve">nnhaipy@gmail.com</t>
  </si>
  <si>
    <t xml:space="preserve">Nguyễn Ngọc Hải</t>
  </si>
  <si>
    <t xml:space="preserve">HCM.MIX_INTE_NET_HCM19_020</t>
  </si>
  <si>
    <t xml:space="preserve">binh.voquoc@gmail.com</t>
  </si>
  <si>
    <t xml:space="preserve">Võ Quốc Bình</t>
  </si>
  <si>
    <t xml:space="preserve">vnngoctuyen2410@gmail.com</t>
  </si>
  <si>
    <t xml:space="preserve">Võ Nguyễn Ngọc Tuyền</t>
  </si>
  <si>
    <t xml:space="preserve">Ngô Bỉnh Khiêm</t>
  </si>
  <si>
    <t xml:space="preserve">OJT</t>
  </si>
  <si>
    <t xml:space="preserve">hẹn phỏng vấn OJT, fail Fresher .NET</t>
  </si>
  <si>
    <t xml:space="preserve">khiem20091994@gmail.com</t>
  </si>
  <si>
    <t xml:space="preserve">0945237937</t>
  </si>
  <si>
    <t xml:space="preserve">HCM.EBS.DMS_2019.13_1</t>
  </si>
  <si>
    <t xml:space="preserve">QuynhD2</t>
  </si>
  <si>
    <t xml:space="preserve">EBS.DMS</t>
  </si>
  <si>
    <t xml:space="preserve">EIPL01</t>
  </si>
  <si>
    <t xml:space="preserve">Pass</t>
  </si>
  <si>
    <t xml:space="preserve">14/01/2019</t>
  </si>
  <si>
    <t xml:space="preserve">Full time</t>
  </si>
  <si>
    <t xml:space="preserve">Fail phỏng vấn, khong nghe may</t>
  </si>
  <si>
    <t xml:space="preserve">ĐH Cần thơ</t>
  </si>
  <si>
    <t xml:space="preserve">4124</t>
  </si>
  <si>
    <t xml:space="preserve">FA</t>
  </si>
  <si>
    <t xml:space="preserve">Trần Hà Minh</t>
  </si>
  <si>
    <t xml:space="preserve">13/03</t>
  </si>
  <si>
    <t xml:space="preserve">fail 2 lần java và front-end</t>
  </si>
  <si>
    <t xml:space="preserve">thminh190395@gmail.com</t>
  </si>
  <si>
    <t xml:space="preserve">0949537370</t>
  </si>
  <si>
    <t xml:space="preserve">3985</t>
  </si>
  <si>
    <t xml:space="preserve">PASS</t>
  </si>
  <si>
    <t xml:space="preserve">Nguyễn Nhật Thi</t>
  </si>
  <si>
    <t xml:space="preserve">6/12/2018</t>
  </si>
  <si>
    <t xml:space="preserve">KBM</t>
  </si>
  <si>
    <t xml:space="preserve">nhatthi02@gmail.com</t>
  </si>
  <si>
    <t xml:space="preserve">0981876955</t>
  </si>
  <si>
    <t xml:space="preserve">CĐ Công thương</t>
  </si>
  <si>
    <t xml:space="preserve">3785</t>
  </si>
  <si>
    <t xml:space="preserve">Lê Anh Tuấn</t>
  </si>
  <si>
    <t xml:space="preserve">28/12/2018</t>
  </si>
  <si>
    <t xml:space="preserve">4110</t>
  </si>
  <si>
    <t xml:space="preserve">leanhtuan2425@gmail.com</t>
  </si>
  <si>
    <t xml:space="preserve">0399992426</t>
  </si>
  <si>
    <t xml:space="preserve">FSO.HCM.FSU2.BU19_2019.1_1</t>
  </si>
  <si>
    <t xml:space="preserve">ThuNTM2</t>
  </si>
  <si>
    <t xml:space="preserve">FSU2.BU17</t>
  </si>
  <si>
    <t xml:space="preserve">deV1</t>
  </si>
  <si>
    <t xml:space="preserve">Trần Ngọc Long</t>
  </si>
  <si>
    <t xml:space="preserve">hẹn phỏng vấn OJT</t>
  </si>
  <si>
    <t xml:space="preserve">14130251@st.hcmuaf.edu.vn</t>
  </si>
  <si>
    <t xml:space="preserve">0965598241</t>
  </si>
  <si>
    <t xml:space="preserve">Phạm Hưng Thịnh</t>
  </si>
  <si>
    <t xml:space="preserve">fail Fresher embedded</t>
  </si>
  <si>
    <t xml:space="preserve">phamhungthinhgl1995@gmail.com</t>
  </si>
  <si>
    <t xml:space="preserve">0974581031</t>
  </si>
  <si>
    <t xml:space="preserve">2016</t>
  </si>
  <si>
    <t xml:space="preserve">Nguyễn Thị Ly Ly</t>
  </si>
  <si>
    <t xml:space="preserve">26/11/2018</t>
  </si>
  <si>
    <t xml:space="preserve">BA</t>
  </si>
  <si>
    <t xml:space="preserve">BA1 cho DTL Z15,3920</t>
  </si>
  <si>
    <t xml:space="preserve">lylyexim@gmail.com</t>
  </si>
  <si>
    <t xml:space="preserve">0909447094</t>
  </si>
  <si>
    <t xml:space="preserve">CĐ Kinh tế Đối ngoại</t>
  </si>
  <si>
    <t xml:space="preserve">FSO.HCM.DTL.BA_2018.2_1</t>
  </si>
  <si>
    <t xml:space="preserve">Direct</t>
  </si>
  <si>
    <t xml:space="preserve">BA2</t>
  </si>
  <si>
    <t xml:space="preserve">Nguyễn Văn Linh</t>
  </si>
  <si>
    <t xml:space="preserve">fail Android</t>
  </si>
  <si>
    <t xml:space="preserve">Nguyenvanlinh13021996@gmail.com</t>
  </si>
  <si>
    <t xml:space="preserve">0373112255</t>
  </si>
  <si>
    <t xml:space="preserve">CĐ Công nghệ thông tin ISPACE</t>
  </si>
  <si>
    <t xml:space="preserve">intern ở công ty khác</t>
  </si>
  <si>
    <t xml:space="preserve">nguyenhuythuc1502@gmail.com</t>
  </si>
  <si>
    <t xml:space="preserve">HCM.FSU2.SU13_2018.5_1</t>
  </si>
  <si>
    <t xml:space="preserve">FSU2.SU13</t>
  </si>
  <si>
    <t xml:space="preserve">trieuduy.0509@gmail.com</t>
  </si>
  <si>
    <t xml:space="preserve">FSO.HCM.FSU2.BU11_2018.27_2</t>
  </si>
  <si>
    <t xml:space="preserve">FSU2.BU11</t>
  </si>
  <si>
    <t xml:space="preserve">baonhnse62490@fpt.edu.vn</t>
  </si>
  <si>
    <t xml:space="preserve">FSU.SU13</t>
  </si>
  <si>
    <t xml:space="preserve">letrung1998vn@gmail.com</t>
  </si>
  <si>
    <t xml:space="preserve">minhhieu9800@gmail.com</t>
  </si>
  <si>
    <t xml:space="preserve">Tăng Hồ Duy Minh</t>
  </si>
  <si>
    <t xml:space="preserve">tanghoduyminh@gmail.com</t>
  </si>
  <si>
    <t xml:space="preserve">0963643318</t>
  </si>
  <si>
    <t xml:space="preserve">HCM.FSU2.SU13_2018.9_1</t>
  </si>
  <si>
    <t xml:space="preserve">LinhNV</t>
  </si>
  <si>
    <t xml:space="preserve">DEV2</t>
  </si>
  <si>
    <t xml:space="preserve">FSU2 SU13</t>
  </si>
  <si>
    <t xml:space="preserve">Đỗ Hoàng Hiệp</t>
  </si>
  <si>
    <t xml:space="preserve">hiepdhse61122@gmail.com</t>
  </si>
  <si>
    <t xml:space="preserve">0367730054</t>
  </si>
  <si>
    <t xml:space="preserve">0906226247</t>
  </si>
  <si>
    <t xml:space="preserve">FSU2.BU13</t>
  </si>
  <si>
    <t xml:space="preserve">Phạm Quang Hòa</t>
  </si>
  <si>
    <t xml:space="preserve">fail .NET</t>
  </si>
  <si>
    <t xml:space="preserve">phamquanghoa810@gmail.com</t>
  </si>
  <si>
    <t xml:space="preserve">0358711455</t>
  </si>
  <si>
    <t xml:space="preserve">ĐH Trần Đại Nghĩa</t>
  </si>
  <si>
    <t xml:space="preserve">Đỗ Thanh Nam</t>
  </si>
  <si>
    <t xml:space="preserve">fail fron-end</t>
  </si>
  <si>
    <t xml:space="preserve">dothanhnam1809@gmail.com</t>
  </si>
  <si>
    <t xml:space="preserve">0338199497</t>
  </si>
  <si>
    <t xml:space="preserve">ĐH Nguyễn Tất Thành</t>
  </si>
  <si>
    <t xml:space="preserve">Hoàng Nhật Đông</t>
  </si>
  <si>
    <t xml:space="preserve">nhatdong1301@gmail.com</t>
  </si>
  <si>
    <t xml:space="preserve">0942110010</t>
  </si>
  <si>
    <t xml:space="preserve">Bùi Thế Vinh</t>
  </si>
  <si>
    <t xml:space="preserve">FSU2.BU11 nhờ process OB giúp</t>
  </si>
  <si>
    <t xml:space="preserve">vinhbt1997@gmail.com</t>
  </si>
  <si>
    <t xml:space="preserve">0372606072</t>
  </si>
  <si>
    <t xml:space="preserve">1 Công nghệ phần mềm</t>
  </si>
  <si>
    <t xml:space="preserve">HCM.FSU2.BU11_2018.27_2</t>
  </si>
  <si>
    <t xml:space="preserve">Dev1</t>
  </si>
  <si>
    <t xml:space="preserve">Đàm Phước Đức Duy</t>
  </si>
  <si>
    <t xml:space="preserve">duydpd97@gmail.com</t>
  </si>
  <si>
    <t xml:space="preserve">0981875110</t>
  </si>
  <si>
    <t xml:space="preserve">FSO.HCM.FHM.CMS_2019.1</t>
  </si>
  <si>
    <t xml:space="preserve">FHM.CMS</t>
  </si>
  <si>
    <t xml:space="preserve">Dev2</t>
  </si>
  <si>
    <t xml:space="preserve">Lê Thị Anh Trúc</t>
  </si>
  <si>
    <t xml:space="preserve">FSU1 nhờ process giúp</t>
  </si>
  <si>
    <t xml:space="preserve">anhtruc.1001@gmail.com</t>
  </si>
  <si>
    <t xml:space="preserve">0931225170</t>
  </si>
  <si>
    <t xml:space="preserve">ĐH Nông lâm</t>
  </si>
  <si>
    <t xml:space="preserve">HCM.FSU1.DTS_2018.1_1</t>
  </si>
  <si>
    <t xml:space="preserve">FSU1.DTS</t>
  </si>
  <si>
    <t xml:space="preserve">Nguyễn Thị Trâm Anh</t>
  </si>
  <si>
    <t xml:space="preserve">anhtramnguyen08@gmail.com</t>
  </si>
  <si>
    <t xml:space="preserve">0773733873</t>
  </si>
  <si>
    <t xml:space="preserve">HCM.FHM.FSG_2019.2_1</t>
  </si>
  <si>
    <t xml:space="preserve">LinhNV30</t>
  </si>
  <si>
    <t xml:space="preserve">FHM.FSG</t>
  </si>
  <si>
    <t xml:space="preserve">Test2</t>
  </si>
  <si>
    <t xml:space="preserve">Nguyễn Thị Minh Ngọc</t>
  </si>
  <si>
    <t xml:space="preserve">Phỏng vấn thực tập BA cho FHM.FSG - Anh BaoLH phỏng vấn</t>
  </si>
  <si>
    <t xml:space="preserve">ntminhngoc1606@gmail.com</t>
  </si>
  <si>
    <t xml:space="preserve">'0787994969</t>
  </si>
  <si>
    <t xml:space="preserve">ĐH Kinh Tế HCM</t>
  </si>
  <si>
    <t xml:space="preserve">4</t>
  </si>
  <si>
    <t xml:space="preserve">7.41</t>
  </si>
  <si>
    <t xml:space="preserve">FSO.HCM.FHM.FSG_2019.4</t>
  </si>
  <si>
    <t xml:space="preserve">BaoLH</t>
  </si>
  <si>
    <t xml:space="preserve">BA1</t>
  </si>
  <si>
    <t xml:space="preserve">Trần Duy Phúc</t>
  </si>
  <si>
    <t xml:space="preserve">Big Data</t>
  </si>
  <si>
    <t xml:space="preserve">Trùng 13</t>
  </si>
  <si>
    <t xml:space="preserve">tduyphuc@gmail.com</t>
  </si>
  <si>
    <t xml:space="preserve">0376534779</t>
  </si>
  <si>
    <t xml:space="preserve">Đh FPT</t>
  </si>
  <si>
    <t xml:space="preserve">FSO.HCM.FGA.DTI_2019.1_1</t>
  </si>
  <si>
    <t xml:space="preserve">FGA.DTI.BOM</t>
  </si>
  <si>
    <t xml:space="preserve">FGA.DTI</t>
  </si>
  <si>
    <t xml:space="preserve">Phạm Hoàng Thịnh</t>
  </si>
  <si>
    <t xml:space="preserve">CAD/CAM/CAE</t>
  </si>
  <si>
    <t xml:space="preserve">Set up pv thứ 6</t>
  </si>
  <si>
    <t xml:space="preserve">hoangthinhgp76@gmail.com</t>
  </si>
  <si>
    <t xml:space="preserve">0972604430</t>
  </si>
  <si>
    <t xml:space="preserve">6</t>
  </si>
  <si>
    <t xml:space="preserve">HCM.FGA.GET_2019.2_1</t>
  </si>
  <si>
    <t xml:space="preserve">Nguyễn Trần Vĩnh Khang</t>
  </si>
  <si>
    <t xml:space="preserve">RTL Verfication</t>
  </si>
  <si>
    <t xml:space="preserve">vinhkhangnt1997@gmail.com</t>
  </si>
  <si>
    <t xml:space="preserve">0396487000</t>
  </si>
  <si>
    <t xml:space="preserve">1 Kỹ thuật máy tính</t>
  </si>
  <si>
    <t xml:space="preserve">8.19</t>
  </si>
  <si>
    <t xml:space="preserve">FSO.HCM.FSO.HCM.FGA.DAP_2019.1_1</t>
  </si>
  <si>
    <t xml:space="preserve">AnhNT64</t>
  </si>
  <si>
    <t xml:space="preserve">FGA.DAP</t>
  </si>
  <si>
    <t xml:space="preserve">Nguyễn Anh Tú</t>
  </si>
  <si>
    <t xml:space="preserve">anhtu26396@gmail.com</t>
  </si>
  <si>
    <t xml:space="preserve">0975984539</t>
  </si>
  <si>
    <t xml:space="preserve">Phan Trường Khang</t>
  </si>
  <si>
    <t xml:space="preserve">khangphantruong@gmail.com</t>
  </si>
  <si>
    <t xml:space="preserve">0364816773</t>
  </si>
  <si>
    <t xml:space="preserve">Cấn Văn Nam</t>
  </si>
  <si>
    <t xml:space="preserve">vannamvt1997@gmail.com</t>
  </si>
  <si>
    <t xml:space="preserve">0977810395</t>
  </si>
  <si>
    <t xml:space="preserve">Career builder</t>
  </si>
  <si>
    <t xml:space="preserve">trongkhoi.trungmytayi@gmail.com; khoinktse63516@fpt.edu.vn</t>
  </si>
  <si>
    <t xml:space="preserve">FSU3.CMS</t>
  </si>
  <si>
    <t xml:space="preserve">8.26</t>
  </si>
  <si>
    <t xml:space="preserve">thaind97.dev@gmail.com; thaindse62642@fpt.edu.vn</t>
  </si>
  <si>
    <t xml:space="preserve">lamthanhphat98@gmail.com; phatltse62882@fpt.edu.vn</t>
  </si>
  <si>
    <t xml:space="preserve">datnddse62946@fpt.edu.vn; ykdn.sharingan@gmail.com</t>
  </si>
  <si>
    <t xml:space="preserve">0906331677</t>
  </si>
  <si>
    <t xml:space="preserve">Hoàng Quang Hùng</t>
  </si>
  <si>
    <t xml:space="preserve">hhung9312@gmail.com</t>
  </si>
  <si>
    <t xml:space="preserve">0336180948</t>
  </si>
  <si>
    <t xml:space="preserve">HCM.FGA.GET_2018.12_1</t>
  </si>
  <si>
    <t xml:space="preserve">trongkhoi.trungmytayi@gmail.com</t>
  </si>
  <si>
    <t xml:space="preserve">FSO.HCM.FGA.FSF_2019.1_1</t>
  </si>
  <si>
    <t xml:space="preserve">truongngocmy080496@gmail.com</t>
  </si>
  <si>
    <t xml:space="preserve">FSO.HCM.FGA.FSF_2019.1_2</t>
  </si>
  <si>
    <t xml:space="preserve">thanhpvse62274@fpt.edu.vn</t>
  </si>
  <si>
    <t xml:space="preserve">thaind97.dev@gmail.com</t>
  </si>
  <si>
    <t xml:space="preserve">datlp98@gmail.com</t>
  </si>
  <si>
    <t xml:space="preserve">daithanhtran2912@gmail.com</t>
  </si>
  <si>
    <t xml:space="preserve">tien98tinh@gmail.com</t>
  </si>
  <si>
    <t xml:space="preserve">lamthanhphat98@gmail.com</t>
  </si>
  <si>
    <t xml:space="preserve">ducthotran2010@gmail.com</t>
  </si>
  <si>
    <t xml:space="preserve">FSO.HCM.FGA.AIT_2019.1_1</t>
  </si>
  <si>
    <t xml:space="preserve">thinhdqse63165@fpt.edu.com</t>
  </si>
  <si>
    <t xml:space="preserve">0856783761</t>
  </si>
  <si>
    <t xml:space="preserve">duongsb2k15@gmail.com</t>
  </si>
  <si>
    <t xml:space="preserve">ykdn.sharingan@gmail.com</t>
  </si>
  <si>
    <t xml:space="preserve">vtp1404@gmail.com</t>
  </si>
  <si>
    <t xml:space="preserve">hongdao9a3@gmail.com</t>
  </si>
  <si>
    <t xml:space="preserve">0703852634</t>
  </si>
  <si>
    <t xml:space="preserve">FFSO.HCM.FGA.FSF_2019.1_2</t>
  </si>
  <si>
    <t xml:space="preserve">ok, fail phong van</t>
  </si>
  <si>
    <t xml:space="preserve">8.1</t>
  </si>
  <si>
    <t xml:space="preserve">caovanphu1998@gmail.com</t>
  </si>
  <si>
    <t xml:space="preserve">3.1</t>
  </si>
  <si>
    <t xml:space="preserve">HCM.FHCMC.GHS_2019.1_2</t>
  </si>
  <si>
    <t xml:space="preserve">DEVE01</t>
  </si>
  <si>
    <t xml:space="preserve">thanhttse61687@fpt.edu.vn</t>
  </si>
  <si>
    <t xml:space="preserve">Nguyễn Văn Lâm</t>
  </si>
  <si>
    <t xml:space="preserve">Lamnvse62041@fpt.edu.vn</t>
  </si>
  <si>
    <t xml:space="preserve">tantrinh1603@gmail.com</t>
  </si>
  <si>
    <t xml:space="preserve">anhtu161097@gmail.com</t>
  </si>
  <si>
    <t xml:space="preserve">loytran98.dt@gmail.com</t>
  </si>
  <si>
    <t xml:space="preserve">8.0</t>
  </si>
  <si>
    <t xml:space="preserve">Nguyễn Toàn Thắng</t>
  </si>
  <si>
    <t xml:space="preserve">nguyentoanthang61291@gmail.com</t>
  </si>
  <si>
    <t xml:space="preserve">nhontruong96@gmail.com</t>
  </si>
  <si>
    <t xml:space="preserve">giacatlehuu@gmail.com</t>
  </si>
  <si>
    <t xml:space="preserve">tranghht117@gmail.com</t>
  </si>
  <si>
    <t xml:space="preserve">quocminh0211@gmail.com</t>
  </si>
  <si>
    <t xml:space="preserve">nguyenhuuthang14196@gmail.com</t>
  </si>
  <si>
    <t xml:space="preserve">Nguyễn Tuấn Anh</t>
  </si>
  <si>
    <t xml:space="preserve">nguyentuananh30393@gmail.com</t>
  </si>
  <si>
    <t xml:space="preserve">0988312736</t>
  </si>
  <si>
    <t xml:space="preserve">Aptech</t>
  </si>
  <si>
    <t xml:space="preserve">7.14</t>
  </si>
  <si>
    <t xml:space="preserve">Nguyễn Quang Nhật</t>
  </si>
  <si>
    <t xml:space="preserve">nhatnguyen749092@gmail.com</t>
  </si>
  <si>
    <t xml:space="preserve">0981875417</t>
  </si>
  <si>
    <t xml:space="preserve">DEV 2</t>
  </si>
  <si>
    <t xml:space="preserve">15/2</t>
  </si>
  <si>
    <t xml:space="preserve">confirmed</t>
  </si>
  <si>
    <t xml:space="preserve">Pre-Fresher</t>
  </si>
  <si>
    <t xml:space="preserve">0373983515</t>
  </si>
  <si>
    <t xml:space="preserve">ITViec</t>
  </si>
  <si>
    <t xml:space="preserve">Lê Quốc Toàn</t>
  </si>
  <si>
    <t xml:space="preserve">25/02/2019</t>
  </si>
  <si>
    <t xml:space="preserve">ok, ngay 11 lam chinh thuc</t>
  </si>
  <si>
    <t xml:space="preserve">fox.lqtoan@gmail.com</t>
  </si>
  <si>
    <t xml:space="preserve">0963366475</t>
  </si>
  <si>
    <t xml:space="preserve">UyenNM</t>
  </si>
  <si>
    <t xml:space="preserve">Technical còn yếu, Tiếng Anh tốt</t>
  </si>
  <si>
    <t xml:space="preserve">0356916413</t>
  </si>
  <si>
    <t xml:space="preserve">22/02/2019</t>
  </si>
  <si>
    <t xml:space="preserve">HV Bưu Chính Viễn thông</t>
  </si>
  <si>
    <t xml:space="preserve">Thái độ tốt, có tính chủ động, mong muốn sau khi thực tập sẽ được chuyển qua Fresher. Có thể đi làm thứ 2,4,5,6 (cả ngày). Bạn muốn làm .NET. Tổng kết: OK</t>
  </si>
  <si>
    <t xml:space="preserve">Part time </t>
  </si>
  <si>
    <t xml:space="preserve">6.95</t>
  </si>
  <si>
    <t xml:space="preserve">0945053569</t>
  </si>
  <si>
    <t xml:space="preserve">HV Kỹ thuật mật mã</t>
  </si>
  <si>
    <t xml:space="preserve">Part time</t>
  </si>
  <si>
    <t xml:space="preserve">Nguyễn Minh Chu</t>
  </si>
  <si>
    <t xml:space="preserve">minhchu217@gmail.com</t>
  </si>
  <si>
    <t xml:space="preserve">0378830889</t>
  </si>
  <si>
    <t xml:space="preserve">ĐH Giao thông vận tải</t>
  </si>
  <si>
    <t xml:space="preserve">Võ Hoàng Trung Nhân</t>
  </si>
  <si>
    <t xml:space="preserve">nhanvo1308@gmail.com</t>
  </si>
  <si>
    <t xml:space="preserve">0333122058</t>
  </si>
  <si>
    <t xml:space="preserve">Dương Thị Thùy Trang</t>
  </si>
  <si>
    <t xml:space="preserve">FSO.HCM.FHM.JPG_2019.2_1</t>
  </si>
  <si>
    <t xml:space="preserve">FHM.JPG</t>
  </si>
  <si>
    <t xml:space="preserve">Võ Đình Thắng</t>
  </si>
  <si>
    <t xml:space="preserve">vodinhthang26@gmail.com</t>
  </si>
  <si>
    <t xml:space="preserve">0397284003</t>
  </si>
  <si>
    <t xml:space="preserve">Lao Gia Du</t>
  </si>
  <si>
    <t xml:space="preserve">giadu2010@gmail.com</t>
  </si>
  <si>
    <t xml:space="preserve">0902448937</t>
  </si>
  <si>
    <t xml:space="preserve">NguyenBT1</t>
  </si>
  <si>
    <t xml:space="preserve">Dev 2</t>
  </si>
  <si>
    <t xml:space="preserve">Lê Nguyễn Ngọc Sang</t>
  </si>
  <si>
    <t xml:space="preserve">tksangit@gmail.com</t>
  </si>
  <si>
    <t xml:space="preserve">0343 777 228</t>
  </si>
  <si>
    <t xml:space="preserve">CareerBuilder</t>
  </si>
  <si>
    <t xml:space="preserve">Nguyễn Lê Minh Tiến</t>
  </si>
  <si>
    <t xml:space="preserve">1/3/2019</t>
  </si>
  <si>
    <t xml:space="preserve">CHƯA CÓ CV</t>
  </si>
  <si>
    <t xml:space="preserve">15143074@student.hcmute.edu.vn</t>
  </si>
  <si>
    <t xml:space="preserve">0829311540</t>
  </si>
  <si>
    <t xml:space="preserve">3.06</t>
  </si>
  <si>
    <t xml:space="preserve">Hồng Ngọc Phương Quyên</t>
  </si>
  <si>
    <t xml:space="preserve">6/3/2019</t>
  </si>
  <si>
    <t xml:space="preserve">PV 7/3/2019</t>
  </si>
  <si>
    <t xml:space="preserve">CTV triển khai</t>
  </si>
  <si>
    <t xml:space="preserve">phuongquyen0907@gmail.com</t>
  </si>
  <si>
    <t xml:space="preserve">0352502254</t>
  </si>
  <si>
    <t xml:space="preserve">Phạm Thúy Trang</t>
  </si>
  <si>
    <t xml:space="preserve">Chưa</t>
  </si>
  <si>
    <t xml:space="preserve">thuytrang120697@gmail.com</t>
  </si>
  <si>
    <t xml:space="preserve">0981449798</t>
  </si>
  <si>
    <t xml:space="preserve">CĐ kĩ thuật cao thắng</t>
  </si>
  <si>
    <t xml:space="preserve">Huỳnh Lâm Thế Anh</t>
  </si>
  <si>
    <t xml:space="preserve">Huynhlamtheanh251294@gmail.com</t>
  </si>
  <si>
    <t xml:space="preserve">0947979574</t>
  </si>
  <si>
    <t xml:space="preserve">CĐ Lý tự trọng</t>
  </si>
  <si>
    <t xml:space="preserve">Trương Anh Tuấn</t>
  </si>
  <si>
    <t xml:space="preserve">truonganhtuan5396@gmail.com</t>
  </si>
  <si>
    <t xml:space="preserve">0968227191</t>
  </si>
  <si>
    <t xml:space="preserve">CĐ Công Thương</t>
  </si>
  <si>
    <t xml:space="preserve">Phan Đình Phúc</t>
  </si>
  <si>
    <t xml:space="preserve">11/03/2019</t>
  </si>
  <si>
    <t xml:space="preserve">phandinhphuc421997@gmail.com</t>
  </si>
  <si>
    <t xml:space="preserve">0344876919</t>
  </si>
  <si>
    <t xml:space="preserve">HCM.FGA.GET_2019.4_1</t>
  </si>
  <si>
    <t xml:space="preserve">FGA.GET</t>
  </si>
  <si>
    <t xml:space="preserve">Đặng Văn Lợi</t>
  </si>
  <si>
    <t xml:space="preserve">dangvanloi19972015@gmail.com</t>
  </si>
  <si>
    <t xml:space="preserve">0964236830</t>
  </si>
  <si>
    <t xml:space="preserve">7.7</t>
  </si>
  <si>
    <t xml:space="preserve">Đỗ Nhựt Nam</t>
  </si>
  <si>
    <t xml:space="preserve">donhutnam1997@gmail.com</t>
  </si>
  <si>
    <t xml:space="preserve">0976067460</t>
  </si>
  <si>
    <t xml:space="preserve">Tô Hải Thượng</t>
  </si>
  <si>
    <t xml:space="preserve">thuongth1997@gmail.com</t>
  </si>
  <si>
    <t xml:space="preserve">0396900467</t>
  </si>
  <si>
    <t xml:space="preserve">Nguyễn Xuân Huy</t>
  </si>
  <si>
    <t xml:space="preserve">kimlongdigital@gmail.com</t>
  </si>
  <si>
    <t xml:space="preserve">8 3839 5656</t>
  </si>
  <si>
    <t xml:space="preserve">Vương Gia Phát</t>
  </si>
  <si>
    <t xml:space="preserve">phatvuong3798@gmail.com</t>
  </si>
  <si>
    <t xml:space="preserve">0353540033</t>
  </si>
  <si>
    <t xml:space="preserve">2.5</t>
  </si>
  <si>
    <t xml:space="preserve">Lê Đại Minh</t>
  </si>
  <si>
    <t xml:space="preserve">ledaiminh1996@gmail.com</t>
  </si>
  <si>
    <t xml:space="preserve">974 270 640</t>
  </si>
  <si>
    <t xml:space="preserve">Huỳnh Lâm Huy</t>
  </si>
  <si>
    <t xml:space="preserve">huynhlamhuy95@gmail.com</t>
  </si>
  <si>
    <t xml:space="preserve">0349190199</t>
  </si>
  <si>
    <t xml:space="preserve">ĐH Tôn đức thắng</t>
  </si>
  <si>
    <t xml:space="preserve">Nguyễn Đăng Duy</t>
  </si>
  <si>
    <t xml:space="preserve">duydangnguyen231@gmail.com</t>
  </si>
  <si>
    <t xml:space="preserve">077-940-8983</t>
  </si>
  <si>
    <t xml:space="preserve">Trịnh Thiên Nam</t>
  </si>
  <si>
    <t xml:space="preserve">namtrinh96@gmail.com</t>
  </si>
  <si>
    <t xml:space="preserve">981829195</t>
  </si>
  <si>
    <t xml:space="preserve">Đh Sư phạm kĩ thuật</t>
  </si>
  <si>
    <t xml:space="preserve">TOPCV</t>
  </si>
  <si>
    <t xml:space="preserve">kyLH</t>
  </si>
  <si>
    <t xml:space="preserve">Campuslink program</t>
  </si>
  <si>
    <t xml:space="preserve">Code</t>
  </si>
  <si>
    <t xml:space="preserve">Time</t>
  </si>
  <si>
    <t xml:space="preserve">Contest Sponsor, Seminar, Fsoft Tour, Thesis, Job Fair, GST, GST Lite, Internship, Online, REC</t>
  </si>
  <si>
    <t xml:space="preserve">LITE</t>
  </si>
  <si>
    <t xml:space="preserve">INTE</t>
  </si>
  <si>
    <t xml:space="preserve">SEMINAR</t>
  </si>
  <si>
    <t xml:space="preserve">SEMI</t>
  </si>
  <si>
    <t xml:space="preserve">JOBFAIR</t>
  </si>
  <si>
    <t xml:space="preserve">JOB</t>
  </si>
  <si>
    <t xml:space="preserve">FTOUR</t>
  </si>
  <si>
    <t xml:space="preserve">Contest Sponsor</t>
  </si>
  <si>
    <t xml:space="preserve">CSR</t>
  </si>
  <si>
    <t xml:space="preserve">-</t>
  </si>
  <si>
    <t xml:space="preserve">ONLINE</t>
  </si>
  <si>
    <t xml:space="preserve">Offline</t>
  </si>
  <si>
    <t xml:space="preserve">TEST</t>
  </si>
  <si>
    <t xml:space="preserve">IOS</t>
  </si>
  <si>
    <t xml:space="preserve">ANDROID</t>
  </si>
  <si>
    <t xml:space="preserve">Đề tài tốt nghiệp</t>
  </si>
  <si>
    <t xml:space="preserve">AI&amp;ML</t>
  </si>
  <si>
    <t xml:space="preserve">EMBED</t>
  </si>
  <si>
    <t xml:space="preserve">Danh sách bắt đầu từ trường gởi qua và trong thời gian học ở FA</t>
  </si>
  <si>
    <t xml:space="preserve">Nếu cancel không tham gia chương trình ( trước khi start lớp )</t>
  </si>
  <si>
    <t xml:space="preserve">Chả hiểu dùng làm gì</t>
  </si>
  <si>
    <t xml:space="preserve">Nếu đã tham gia vài ngày và xin nghỉ</t>
  </si>
  <si>
    <t xml:space="preserve">Failed</t>
  </si>
  <si>
    <t xml:space="preserve">Không lấy được certificate</t>
  </si>
  <si>
    <t xml:space="preserve">Lấy được certificated</t>
  </si>
  <si>
    <t xml:space="preserve">REC Status</t>
  </si>
  <si>
    <t xml:space="preserve">Interview</t>
  </si>
  <si>
    <t xml:space="preserve">đang cho PV lại</t>
  </si>
  <si>
    <t xml:space="preserve">Đã được trainer default pass Interview</t>
  </si>
  <si>
    <t xml:space="preserve">Re-apply</t>
  </si>
  <si>
    <t xml:space="preserve">Calling</t>
  </si>
  <si>
    <t xml:space="preserve">Mail-merge</t>
  </si>
  <si>
    <t xml:space="preserve">Definite-term Labor Contract</t>
  </si>
  <si>
    <t xml:space="preserve">No.</t>
  </si>
  <si>
    <t xml:space="preserve">CODE</t>
  </si>
  <si>
    <t xml:space="preserve">University name</t>
  </si>
  <si>
    <t xml:space="preserve">Faculty name</t>
  </si>
  <si>
    <t xml:space="preserve">University code</t>
  </si>
  <si>
    <t xml:space="preserve">HOT KEY</t>
  </si>
  <si>
    <t xml:space="preserve">Faculty code</t>
  </si>
  <si>
    <t xml:space="preserve">Level</t>
  </si>
  <si>
    <t xml:space="preserve">Co-operation start</t>
  </si>
  <si>
    <t xml:space="preserve">FPT Software Hồ Chí Minh</t>
  </si>
  <si>
    <t xml:space="preserve">HCM.FSO</t>
  </si>
  <si>
    <t xml:space="preserve">Công nghệ thông tin</t>
  </si>
  <si>
    <t xml:space="preserve">HCM.MIX</t>
  </si>
  <si>
    <t xml:space="preserve">ĐH NLTPHCM</t>
  </si>
  <si>
    <t xml:space="preserve">HCM.UAF</t>
  </si>
  <si>
    <t xml:space="preserve">02DHSPH328</t>
  </si>
  <si>
    <t xml:space="preserve">ĐH Sư phạm Kỹ thuật HCM ( Điện điện tử)</t>
  </si>
  <si>
    <t xml:space="preserve">Điện điện tử</t>
  </si>
  <si>
    <t xml:space="preserve">HCM.HCMUTE</t>
  </si>
  <si>
    <t xml:space="preserve">SET</t>
  </si>
  <si>
    <t xml:space="preserve">02DHQGK309</t>
  </si>
  <si>
    <t xml:space="preserve">ĐH Bách khoa HCM</t>
  </si>
  <si>
    <t xml:space="preserve">Khoa Học và Kỹ Thuật Máy Tính</t>
  </si>
  <si>
    <t xml:space="preserve">HCM.HCMUT</t>
  </si>
  <si>
    <t xml:space="preserve">02DHQGN310</t>
  </si>
  <si>
    <t xml:space="preserve">ĐH QG HCM - ĐH KHTN ( Toán &amp; Tin )</t>
  </si>
  <si>
    <t xml:space="preserve">Toán &amp; Tin Học </t>
  </si>
  <si>
    <t xml:space="preserve">HCM.HCMUS</t>
  </si>
  <si>
    <t xml:space="preserve">MAT</t>
  </si>
  <si>
    <t xml:space="preserve">ĐH QG HCM - ĐH KHTN ( CNTT)</t>
  </si>
  <si>
    <t xml:space="preserve">02DHSPH331</t>
  </si>
  <si>
    <t xml:space="preserve">ĐH Sư phạm HCM</t>
  </si>
  <si>
    <t xml:space="preserve">HCM.HCMUP</t>
  </si>
  <si>
    <t xml:space="preserve">ĐH CẦN THƠ</t>
  </si>
  <si>
    <t xml:space="preserve">HCM.CTU</t>
  </si>
  <si>
    <t xml:space="preserve">Cao Đẳng thực hành Fpoly</t>
  </si>
  <si>
    <t xml:space="preserve">HCM.POLY</t>
  </si>
  <si>
    <t xml:space="preserve">ĐH TĐTHCM</t>
  </si>
  <si>
    <t xml:space="preserve">HCM.TDT</t>
  </si>
  <si>
    <t xml:space="preserve">ĐH CNTPHCM</t>
  </si>
  <si>
    <t xml:space="preserve">HCM.HUTECH</t>
  </si>
  <si>
    <t xml:space="preserve">ĐH NTTHCM</t>
  </si>
  <si>
    <t xml:space="preserve">HCM.NTT</t>
  </si>
  <si>
    <t xml:space="preserve">02HVCNH379</t>
  </si>
  <si>
    <t xml:space="preserve">HCM.PTIT</t>
  </si>
  <si>
    <t xml:space="preserve">Cao Đẳng Thủ Đức</t>
  </si>
  <si>
    <t xml:space="preserve">HCM.TDC</t>
  </si>
  <si>
    <t xml:space="preserve">02DHCNH229</t>
  </si>
  <si>
    <t xml:space="preserve">HCM.IUH</t>
  </si>
  <si>
    <t xml:space="preserve">02DHQGC304</t>
  </si>
  <si>
    <t xml:space="preserve">ĐH Công Nghệ Thông Tin, ĐH Quốc gia TP HCM (KTMT)</t>
  </si>
  <si>
    <t xml:space="preserve">Kỹ thuật máy tính</t>
  </si>
  <si>
    <t xml:space="preserve">HCM.UIT</t>
  </si>
  <si>
    <t xml:space="preserve">ICT-CE</t>
  </si>
  <si>
    <t xml:space="preserve">Kỹ Thuật Phần Mềm</t>
  </si>
  <si>
    <t xml:space="preserve">ICT-SE</t>
  </si>
  <si>
    <t xml:space="preserve">ĐH NNTHHCM</t>
  </si>
  <si>
    <t xml:space="preserve">ĐH Ngoại Ngữ - Tin Học TP HCM</t>
  </si>
  <si>
    <t xml:space="preserve">HCM.HUFLIT</t>
  </si>
  <si>
    <t xml:space="preserve">ĐH LACHONG</t>
  </si>
  <si>
    <t xml:space="preserve">HCM.LHU</t>
  </si>
  <si>
    <t xml:space="preserve">44DHTDM344</t>
  </si>
  <si>
    <t xml:space="preserve">Đại học Thủ Dầu Một</t>
  </si>
  <si>
    <t xml:space="preserve">HCM.TDMU</t>
  </si>
  <si>
    <t xml:space="preserve">01DHFPT244</t>
  </si>
  <si>
    <t xml:space="preserve">HCM.FU</t>
  </si>
  <si>
    <t xml:space="preserve">02DHMTH281</t>
  </si>
  <si>
    <t xml:space="preserve">ĐH Mở HCM</t>
  </si>
  <si>
    <t xml:space="preserve">HCM.OU</t>
  </si>
  <si>
    <t xml:space="preserve">02DHGTH248</t>
  </si>
  <si>
    <t xml:space="preserve">ĐH Giao thông vận tải HCM</t>
  </si>
  <si>
    <t xml:space="preserve">HCM.UCT</t>
  </si>
  <si>
    <t xml:space="preserve">HCM.CTTC</t>
  </si>
  <si>
    <t xml:space="preserve">02DHSGG321</t>
  </si>
  <si>
    <t xml:space="preserve">HCM.SGU</t>
  </si>
  <si>
    <t xml:space="preserve">Điền Code từ sheet [List University]</t>
  </si>
  <si>
    <t xml:space="preserve">Insert row here</t>
  </si>
  <si>
    <t xml:space="preserve">Tên Trường</t>
  </si>
  <si>
    <t xml:space="preserve">Plan 2018</t>
  </si>
  <si>
    <t xml:space="preserve">Actual 2018</t>
  </si>
  <si>
    <t xml:space="preserve">Plan 2019</t>
  </si>
  <si>
    <t xml:space="preserve">Tier 2018</t>
  </si>
  <si>
    <t xml:space="preserve">Tier 2019</t>
  </si>
  <si>
    <t xml:space="preserve">ĐH Bách Khoa TpHCM</t>
  </si>
  <si>
    <t xml:space="preserve">ĐH Công Nghệ Thông Tin – ĐH QG TpHCM</t>
  </si>
  <si>
    <t xml:space="preserve">ĐH Quốc Tế - ĐH QG TpHCM</t>
  </si>
  <si>
    <t xml:space="preserve">ĐH RMIT</t>
  </si>
  <si>
    <t xml:space="preserve">ĐH SPKT HCM</t>
  </si>
  <si>
    <t xml:space="preserve">Học Viện Bưu Chính Viễn Thông</t>
  </si>
  <si>
    <t xml:space="preserve">ĐH Kinh Tê Luật</t>
  </si>
  <si>
    <t xml:space="preserve">ĐH FPT Greenwich</t>
  </si>
  <si>
    <t xml:space="preserve">ĐH Sư Phạm HCM</t>
  </si>
  <si>
    <t xml:space="preserve">ĐH Công Nghiệp</t>
  </si>
  <si>
    <t xml:space="preserve">ĐH Công Nghệ Thực Phẩm</t>
  </si>
  <si>
    <t xml:space="preserve">ĐH Giao thông vận tải CS 2 (Phân hiệu GTVT)</t>
  </si>
  <si>
    <t xml:space="preserve">ĐH Văn Lang</t>
  </si>
  <si>
    <t xml:space="preserve">ĐH Công nghệ Sài Gòn STU (Cao Lỗ)</t>
  </si>
  <si>
    <t xml:space="preserve">ĐH Thủ Dầu Một</t>
  </si>
  <si>
    <t xml:space="preserve">ĐH Đà Lạt (chưa tiếp cận)</t>
  </si>
  <si>
    <t xml:space="preserve">ĐH Công nghệ Đồng Nai</t>
  </si>
  <si>
    <t xml:space="preserve">Cao đẳng FPoly</t>
  </si>
  <si>
    <t xml:space="preserve">Cao đẳng Công Nghệ Thông Tin</t>
  </si>
  <si>
    <t xml:space="preserve">Cao đẳng Lý Tự Trọng (chưa tiếp cận)</t>
  </si>
  <si>
    <t xml:space="preserve">Cao đẳng kỹ thuật Cao Thắng</t>
  </si>
  <si>
    <t xml:space="preserve">Cao đẳng Kinh tế Kỹ thuật thủ đức</t>
  </si>
  <si>
    <t xml:space="preserve">Funix</t>
  </si>
  <si>
    <t xml:space="preserve">Cao đẳng Công Nghệ Thủ Đức</t>
  </si>
  <si>
    <t xml:space="preserve">Cao đẳng Thủ Đức</t>
  </si>
  <si>
    <t xml:space="preserve">Cao đẳng BTEC</t>
  </si>
  <si>
    <t xml:space="preserve">Cao đẳng kinh tế TPHCM</t>
  </si>
  <si>
    <t xml:space="preserve">Đại học Bà Rịa</t>
  </si>
  <si>
    <t xml:space="preserve">Đại học Quy Nhơn</t>
  </si>
  <si>
    <t xml:space="preserve">Đại học Việt Đức</t>
  </si>
  <si>
    <t xml:space="preserve">Viện KH và KT</t>
  </si>
  <si>
    <t xml:space="preserve">Đại học Quốc Gia</t>
  </si>
  <si>
    <t xml:space="preserve">Others</t>
  </si>
  <si>
    <t xml:space="preserve">Others (From REC)</t>
  </si>
  <si>
    <t xml:space="preserve">NAME</t>
  </si>
  <si>
    <t xml:space="preserve">NOTE</t>
  </si>
  <si>
    <t xml:space="preserve">CREATED</t>
  </si>
  <si>
    <t xml:space="preserve">LAST_MODIFIED</t>
  </si>
  <si>
    <t xml:space="preserve">ACTIVE</t>
  </si>
  <si>
    <t xml:space="preserve">COUNTRYCODE</t>
  </si>
  <si>
    <t xml:space="preserve">HOT_KEY</t>
  </si>
  <si>
    <t xml:space="preserve">00OTHER431</t>
  </si>
  <si>
    <t xml:space="preserve">other</t>
  </si>
  <si>
    <t xml:space="preserve">2016-06-04 00:00:00.0</t>
  </si>
  <si>
    <t xml:space="preserve">2018-01-01 01:50:09.0</t>
  </si>
  <si>
    <t xml:space="preserve">VNM</t>
  </si>
  <si>
    <t xml:space="preserve">001</t>
  </si>
  <si>
    <t xml:space="preserve">01APTECH55</t>
  </si>
  <si>
    <t xml:space="preserve">002</t>
  </si>
  <si>
    <t xml:space="preserve">01CDABK001</t>
  </si>
  <si>
    <t xml:space="preserve">Aptech - Bách Khoa</t>
  </si>
  <si>
    <t xml:space="preserve">003</t>
  </si>
  <si>
    <t xml:space="preserve">01CDAFF002</t>
  </si>
  <si>
    <t xml:space="preserve">Aptech - FPT</t>
  </si>
  <si>
    <t xml:space="preserve">004</t>
  </si>
  <si>
    <t xml:space="preserve">01CDAHH003</t>
  </si>
  <si>
    <t xml:space="preserve">Aptech - HN</t>
  </si>
  <si>
    <t xml:space="preserve">005</t>
  </si>
  <si>
    <t xml:space="preserve">01CDBNH006</t>
  </si>
  <si>
    <t xml:space="preserve">Cao đẳng Bách nghệ Tây Hà</t>
  </si>
  <si>
    <t xml:space="preserve">006</t>
  </si>
  <si>
    <t xml:space="preserve">01CDCDN015</t>
  </si>
  <si>
    <t xml:space="preserve">CĐ Cộng đồng Hà Nội</t>
  </si>
  <si>
    <t xml:space="preserve">007</t>
  </si>
  <si>
    <t xml:space="preserve">01CDCDT016</t>
  </si>
  <si>
    <t xml:space="preserve">Cao đẳng Cộng đồng Hà Tây</t>
  </si>
  <si>
    <t xml:space="preserve">008</t>
  </si>
  <si>
    <t xml:space="preserve">01CDCN4490</t>
  </si>
  <si>
    <t xml:space="preserve">Cao đẳng Công nghiệp 4</t>
  </si>
  <si>
    <t xml:space="preserve">009</t>
  </si>
  <si>
    <t xml:space="preserve">01CDCNH024</t>
  </si>
  <si>
    <t xml:space="preserve">Cao đẳng Công nghệ Bắc Hà</t>
  </si>
  <si>
    <t xml:space="preserve">010</t>
  </si>
  <si>
    <t xml:space="preserve">01CDCNH047</t>
  </si>
  <si>
    <t xml:space="preserve">Cao đẳng Công nghiệp Việt Hung</t>
  </si>
  <si>
    <t xml:space="preserve">011</t>
  </si>
  <si>
    <t xml:space="preserve">01CDCNI036</t>
  </si>
  <si>
    <t xml:space="preserve">Cao đẳng Công nghiệp In</t>
  </si>
  <si>
    <t xml:space="preserve">012</t>
  </si>
  <si>
    <t xml:space="preserve">01CDCNN025</t>
  </si>
  <si>
    <t xml:space="preserve">CĐCN dệt may thời trang Hà Nội</t>
  </si>
  <si>
    <t xml:space="preserve">013</t>
  </si>
  <si>
    <t xml:space="preserve">01CDCNN026</t>
  </si>
  <si>
    <t xml:space="preserve">Cao đẳng Công nghệ Hà Nội</t>
  </si>
  <si>
    <t xml:space="preserve">014</t>
  </si>
  <si>
    <t xml:space="preserve">01CDCNN027</t>
  </si>
  <si>
    <t xml:space="preserve">CĐCN Thông tin Đà Nẵng</t>
  </si>
  <si>
    <t xml:space="preserve">015</t>
  </si>
  <si>
    <t xml:space="preserve">01CDCNN029</t>
  </si>
  <si>
    <t xml:space="preserve">CĐCN và Kinh tế Công nghiệp</t>
  </si>
  <si>
    <t xml:space="preserve">016</t>
  </si>
  <si>
    <t xml:space="preserve">01CDDLN055</t>
  </si>
  <si>
    <t xml:space="preserve">CĐ Du lịch Hà Nội</t>
  </si>
  <si>
    <t xml:space="preserve">017</t>
  </si>
  <si>
    <t xml:space="preserve">01CDDTN054</t>
  </si>
  <si>
    <t xml:space="preserve">CĐ Điện tử - Điện lạnh HN</t>
  </si>
  <si>
    <t xml:space="preserve">018</t>
  </si>
  <si>
    <t xml:space="preserve">01CDGTT057</t>
  </si>
  <si>
    <t xml:space="preserve">Cao đẳng Giao thông Vận tải</t>
  </si>
  <si>
    <t xml:space="preserve">019</t>
  </si>
  <si>
    <t xml:space="preserve">01CDKTM068</t>
  </si>
  <si>
    <t xml:space="preserve">CĐ Kinh tế-Kỹ thuật Thương mại</t>
  </si>
  <si>
    <t xml:space="preserve">020</t>
  </si>
  <si>
    <t xml:space="preserve">01CDKTN062</t>
  </si>
  <si>
    <t xml:space="preserve">CĐ Kinh tế - Công nghiệp HN</t>
  </si>
  <si>
    <t xml:space="preserve">021</t>
  </si>
  <si>
    <t xml:space="preserve">01CDKTN075</t>
  </si>
  <si>
    <t xml:space="preserve">CĐ Kinh tế Kỹ thuật Hà Nội</t>
  </si>
  <si>
    <t xml:space="preserve">022</t>
  </si>
  <si>
    <t xml:space="preserve">01CDMVN089</t>
  </si>
  <si>
    <t xml:space="preserve">Cao đẳng Múa Việt Nam</t>
  </si>
  <si>
    <t xml:space="preserve">023</t>
  </si>
  <si>
    <t xml:space="preserve">01CDNNB106</t>
  </si>
  <si>
    <t xml:space="preserve">CĐ Nông nghiệp &amp; PTNT Bắc Bộ</t>
  </si>
  <si>
    <t xml:space="preserve">024</t>
  </si>
  <si>
    <t xml:space="preserve">01CDNPC095</t>
  </si>
  <si>
    <t xml:space="preserve">Cao đẳng nghề Phú Châu</t>
  </si>
  <si>
    <t xml:space="preserve">025</t>
  </si>
  <si>
    <t xml:space="preserve">01CDNTN097</t>
  </si>
  <si>
    <t xml:space="preserve">Cao đẳng Nghệ thuật Hà Nội</t>
  </si>
  <si>
    <t xml:space="preserve">026</t>
  </si>
  <si>
    <t xml:space="preserve">01CDNVN103</t>
  </si>
  <si>
    <t xml:space="preserve">Cao đẳng Nội vụ Hà Nội</t>
  </si>
  <si>
    <t xml:space="preserve">027</t>
  </si>
  <si>
    <t xml:space="preserve">01CDSPN125</t>
  </si>
  <si>
    <t xml:space="preserve">CĐ Sư phạm Hà Nội</t>
  </si>
  <si>
    <t xml:space="preserve">028</t>
  </si>
  <si>
    <t xml:space="preserve">01CDSPT126</t>
  </si>
  <si>
    <t xml:space="preserve">Cao đẳng Sư phạm Hà Tây</t>
  </si>
  <si>
    <t xml:space="preserve">029</t>
  </si>
  <si>
    <t xml:space="preserve">01CDSPU154</t>
  </si>
  <si>
    <t xml:space="preserve">Cao đẳng Sư phạm Trung ương</t>
  </si>
  <si>
    <t xml:space="preserve">030</t>
  </si>
  <si>
    <t xml:space="preserve">01CDTHH173</t>
  </si>
  <si>
    <t xml:space="preserve">Cao đẳng Truyền hình</t>
  </si>
  <si>
    <t xml:space="preserve">031</t>
  </si>
  <si>
    <t xml:space="preserve">01CDTML170</t>
  </si>
  <si>
    <t xml:space="preserve">CĐ Thương mại và Du lịch</t>
  </si>
  <si>
    <t xml:space="preserve">032</t>
  </si>
  <si>
    <t xml:space="preserve">01CDTNN163</t>
  </si>
  <si>
    <t xml:space="preserve">CĐ Tài nguyên và Môi trường HN</t>
  </si>
  <si>
    <t xml:space="preserve">033</t>
  </si>
  <si>
    <t xml:space="preserve">01CDXD1192</t>
  </si>
  <si>
    <t xml:space="preserve">Cao đẳng Xây dựng số 1</t>
  </si>
  <si>
    <t xml:space="preserve">034</t>
  </si>
  <si>
    <t xml:space="preserve">01CDXDT189</t>
  </si>
  <si>
    <t xml:space="preserve">CĐ Xây dựng công trình đô thị</t>
  </si>
  <si>
    <t xml:space="preserve">035</t>
  </si>
  <si>
    <t xml:space="preserve">01CDYTN198</t>
  </si>
  <si>
    <t xml:space="preserve">Cao đẳng Y tế Hà Nội</t>
  </si>
  <si>
    <t xml:space="preserve">036</t>
  </si>
  <si>
    <t xml:space="preserve">01CDYTT199</t>
  </si>
  <si>
    <t xml:space="preserve">Cao đẳng Y tế Hà Tây</t>
  </si>
  <si>
    <t xml:space="preserve">037</t>
  </si>
  <si>
    <t xml:space="preserve">01DHAQN215</t>
  </si>
  <si>
    <t xml:space="preserve">Đại học Anh quốc Việt Nam</t>
  </si>
  <si>
    <t xml:space="preserve">038</t>
  </si>
  <si>
    <t xml:space="preserve">01DHBKN218</t>
  </si>
  <si>
    <t xml:space="preserve">ĐH Bách khoa Hà Nội</t>
  </si>
  <si>
    <t xml:space="preserve">039</t>
  </si>
  <si>
    <t xml:space="preserve">01DHCDD222</t>
  </si>
  <si>
    <t xml:space="preserve">ĐH Công đoàn</t>
  </si>
  <si>
    <t xml:space="preserve">040</t>
  </si>
  <si>
    <t xml:space="preserve">01DHCNN225</t>
  </si>
  <si>
    <t xml:space="preserve">ĐH Công nghệ &amp;Quản lý Hữu nghị</t>
  </si>
  <si>
    <t xml:space="preserve">041</t>
  </si>
  <si>
    <t xml:space="preserve">01DHCNN227</t>
  </si>
  <si>
    <t xml:space="preserve">ĐH Công nghiệp Hà Nội</t>
  </si>
  <si>
    <t xml:space="preserve">042</t>
  </si>
  <si>
    <t xml:space="preserve">01DHDDD240</t>
  </si>
  <si>
    <t xml:space="preserve">ĐH Dân lập Đông Đô</t>
  </si>
  <si>
    <t xml:space="preserve">2018-03-26 01:50:11.0</t>
  </si>
  <si>
    <t xml:space="preserve">043</t>
  </si>
  <si>
    <t xml:space="preserve">01DHDHN242</t>
  </si>
  <si>
    <t xml:space="preserve">ĐH Dược Hà Nội</t>
  </si>
  <si>
    <t xml:space="preserve">044</t>
  </si>
  <si>
    <t xml:space="preserve">01DHDLL237</t>
  </si>
  <si>
    <t xml:space="preserve">ĐH Điện lực</t>
  </si>
  <si>
    <t xml:space="preserve">045</t>
  </si>
  <si>
    <t xml:space="preserve">01DHDNN236</t>
  </si>
  <si>
    <t xml:space="preserve">Đại học Đại Nam</t>
  </si>
  <si>
    <t xml:space="preserve">046</t>
  </si>
  <si>
    <t xml:space="preserve">047</t>
  </si>
  <si>
    <t xml:space="preserve">01DHGTT246</t>
  </si>
  <si>
    <t xml:space="preserve">ĐH Giao thông vận tải HN</t>
  </si>
  <si>
    <t xml:space="preserve">048</t>
  </si>
  <si>
    <t xml:space="preserve">01DHHNN250</t>
  </si>
  <si>
    <t xml:space="preserve">ĐH Hà Nội</t>
  </si>
  <si>
    <t xml:space="preserve">049</t>
  </si>
  <si>
    <t xml:space="preserve">01DHKDN263</t>
  </si>
  <si>
    <t xml:space="preserve">ĐH KD &amp; Công nghệ Hà Nội</t>
  </si>
  <si>
    <t xml:space="preserve">050</t>
  </si>
  <si>
    <t xml:space="preserve">01DHKTD268</t>
  </si>
  <si>
    <t xml:space="preserve">ĐH Kinh tế quốc dân</t>
  </si>
  <si>
    <t xml:space="preserve">051</t>
  </si>
  <si>
    <t xml:space="preserve">01DHKTN261</t>
  </si>
  <si>
    <t xml:space="preserve">ĐH Kiến trúc Hà Nội</t>
  </si>
  <si>
    <t xml:space="preserve">052</t>
  </si>
  <si>
    <t xml:space="preserve">01DHKTN267</t>
  </si>
  <si>
    <t xml:space="preserve">ĐH Kinh tế KT công nghiệp</t>
  </si>
  <si>
    <t xml:space="preserve">053</t>
  </si>
  <si>
    <t xml:space="preserve">01DHLDH275</t>
  </si>
  <si>
    <t xml:space="preserve">ĐH Lao động - Xã hội</t>
  </si>
  <si>
    <t xml:space="preserve">054</t>
  </si>
  <si>
    <t xml:space="preserve">01DHLHN277</t>
  </si>
  <si>
    <t xml:space="preserve">ĐH Luật Hà Nội</t>
  </si>
  <si>
    <t xml:space="preserve">055</t>
  </si>
  <si>
    <t xml:space="preserve">01DHLNN274</t>
  </si>
  <si>
    <t xml:space="preserve">ĐH Lâm nghiệp</t>
  </si>
  <si>
    <t xml:space="preserve">056</t>
  </si>
  <si>
    <t xml:space="preserve">01DHLQD492</t>
  </si>
  <si>
    <t xml:space="preserve">Đại học Lê Quý Đôn</t>
  </si>
  <si>
    <t xml:space="preserve">057</t>
  </si>
  <si>
    <t xml:space="preserve">01DHM-C280</t>
  </si>
  <si>
    <t xml:space="preserve">ĐH Mỏ địa chất</t>
  </si>
  <si>
    <t xml:space="preserve">058</t>
  </si>
  <si>
    <t xml:space="preserve">01DHMTN282</t>
  </si>
  <si>
    <t xml:space="preserve">ĐH Mỹ thuật Công nghiệp</t>
  </si>
  <si>
    <t xml:space="preserve">059</t>
  </si>
  <si>
    <t xml:space="preserve">01DHMTN284</t>
  </si>
  <si>
    <t xml:space="preserve">ĐH Mỹ thuật Việt Nam</t>
  </si>
  <si>
    <t xml:space="preserve">060</t>
  </si>
  <si>
    <t xml:space="preserve">01DHNNN293</t>
  </si>
  <si>
    <t xml:space="preserve">ĐH Nông nghiệp 1 Hà nội</t>
  </si>
  <si>
    <t xml:space="preserve">061</t>
  </si>
  <si>
    <t xml:space="preserve">01DHNTT288</t>
  </si>
  <si>
    <t xml:space="preserve">ĐH Ngoại thương Hà Nội</t>
  </si>
  <si>
    <t xml:space="preserve">062</t>
  </si>
  <si>
    <t xml:space="preserve">01DHNTT290</t>
  </si>
  <si>
    <t xml:space="preserve">Đại học Nguyễn Trãi</t>
  </si>
  <si>
    <t xml:space="preserve">063</t>
  </si>
  <si>
    <t xml:space="preserve">01DHPDD299</t>
  </si>
  <si>
    <t xml:space="preserve">ĐH Dân lập Phương Đông</t>
  </si>
  <si>
    <t xml:space="preserve">064</t>
  </si>
  <si>
    <t xml:space="preserve">01DHQG-KSP</t>
  </si>
  <si>
    <t xml:space="preserve">ĐH QGHN - Khoa sư phạm</t>
  </si>
  <si>
    <t xml:space="preserve">065</t>
  </si>
  <si>
    <t xml:space="preserve">01DHQGHN54</t>
  </si>
  <si>
    <t xml:space="preserve">ĐH Quốc Gia Hà Nội</t>
  </si>
  <si>
    <t xml:space="preserve">066</t>
  </si>
  <si>
    <t xml:space="preserve">01DHQGK302</t>
  </si>
  <si>
    <t xml:space="preserve">ĐHQG Hà Nội - ĐH KHXH &amp; NV</t>
  </si>
  <si>
    <t xml:space="preserve">067</t>
  </si>
  <si>
    <t xml:space="preserve">01DHQGL416</t>
  </si>
  <si>
    <t xml:space="preserve">ĐHQG Hà Nội - Khoa Luật</t>
  </si>
  <si>
    <t xml:space="preserve">068</t>
  </si>
  <si>
    <t xml:space="preserve">01DHQGN300</t>
  </si>
  <si>
    <t xml:space="preserve">ĐHQG Hà Nội - ĐH Công nghệ</t>
  </si>
  <si>
    <t xml:space="preserve">069</t>
  </si>
  <si>
    <t xml:space="preserve">01DHQGN301</t>
  </si>
  <si>
    <t xml:space="preserve">ĐHQG Hà Nội - ĐH KHTN</t>
  </si>
  <si>
    <t xml:space="preserve">070</t>
  </si>
  <si>
    <t xml:space="preserve">01DHQGN303</t>
  </si>
  <si>
    <t xml:space="preserve">ĐHQG Hà Nội - ĐH Ngoại ngữ</t>
  </si>
  <si>
    <t xml:space="preserve">071</t>
  </si>
  <si>
    <t xml:space="preserve">14CDSPL148</t>
  </si>
  <si>
    <t xml:space="preserve">Cao đẳng Sư phạm Sơn La</t>
  </si>
  <si>
    <t xml:space="preserve">072</t>
  </si>
  <si>
    <t xml:space="preserve">15CDHCC061</t>
  </si>
  <si>
    <t xml:space="preserve">Cao đẳng Hóa chất</t>
  </si>
  <si>
    <t xml:space="preserve">073</t>
  </si>
  <si>
    <t xml:space="preserve">15CDKTT065</t>
  </si>
  <si>
    <t xml:space="preserve">CĐ Kinh tế - Kỹ thuật Phú Thọ</t>
  </si>
  <si>
    <t xml:space="preserve">074</t>
  </si>
  <si>
    <t xml:space="preserve">15CDYTT207</t>
  </si>
  <si>
    <t xml:space="preserve">Cao đẳng Y tế Phú Thọ</t>
  </si>
  <si>
    <t xml:space="preserve">075</t>
  </si>
  <si>
    <t xml:space="preserve">16CDCNY039</t>
  </si>
  <si>
    <t xml:space="preserve">Cao đẳng Công nghiệp Phúc Yên</t>
  </si>
  <si>
    <t xml:space="preserve">076</t>
  </si>
  <si>
    <t xml:space="preserve">16CDSPP158</t>
  </si>
  <si>
    <t xml:space="preserve">Cao đẳng Sư phạm Vĩnh Phúc</t>
  </si>
  <si>
    <t xml:space="preserve">077</t>
  </si>
  <si>
    <t xml:space="preserve">17CDCND045</t>
  </si>
  <si>
    <t xml:space="preserve">Cao đẳng Công nghiệp và XD</t>
  </si>
  <si>
    <t xml:space="preserve">078</t>
  </si>
  <si>
    <t xml:space="preserve">17CDKTM086</t>
  </si>
  <si>
    <t xml:space="preserve">Cao đẳng Kỹ thuật mỏ</t>
  </si>
  <si>
    <t xml:space="preserve">079</t>
  </si>
  <si>
    <t xml:space="preserve">17CDNLB105</t>
  </si>
  <si>
    <t xml:space="preserve">Cao đẳng Nông lâm Đông Bắc</t>
  </si>
  <si>
    <t xml:space="preserve">080</t>
  </si>
  <si>
    <t xml:space="preserve">17CDSPN145</t>
  </si>
  <si>
    <t xml:space="preserve">Cao đẳng Sư phạm Quảng Ninh</t>
  </si>
  <si>
    <t xml:space="preserve">081</t>
  </si>
  <si>
    <t xml:space="preserve">17CDVHL184</t>
  </si>
  <si>
    <t xml:space="preserve">CĐ VHNT và Du lịch Hạ Long</t>
  </si>
  <si>
    <t xml:space="preserve">082</t>
  </si>
  <si>
    <t xml:space="preserve">17CDYTN209</t>
  </si>
  <si>
    <t xml:space="preserve">Cao đẳng Y tế Quảng Ninh</t>
  </si>
  <si>
    <t xml:space="preserve">083</t>
  </si>
  <si>
    <t xml:space="preserve">17DHCNN228</t>
  </si>
  <si>
    <t xml:space="preserve">Đại học Công nghiệp Quảng Ninh</t>
  </si>
  <si>
    <t xml:space="preserve">084</t>
  </si>
  <si>
    <t xml:space="preserve">18CDNLL104</t>
  </si>
  <si>
    <t xml:space="preserve">Cao đẳng Nông lâm</t>
  </si>
  <si>
    <t xml:space="preserve">085</t>
  </si>
  <si>
    <t xml:space="preserve">18CDSPG141</t>
  </si>
  <si>
    <t xml:space="preserve">CĐSP Ngô Gia Tự Bắc Giang</t>
  </si>
  <si>
    <t xml:space="preserve">086</t>
  </si>
  <si>
    <t xml:space="preserve">19CDNNN101</t>
  </si>
  <si>
    <t xml:space="preserve">CĐ Ngoại ngữ -C.Nghệ Việt Nhật</t>
  </si>
  <si>
    <t xml:space="preserve">087</t>
  </si>
  <si>
    <t xml:space="preserve">19CDSPN111</t>
  </si>
  <si>
    <t xml:space="preserve">Cao đẳng Sư phạm Bắc Ninh</t>
  </si>
  <si>
    <t xml:space="preserve">088</t>
  </si>
  <si>
    <t xml:space="preserve">19CDTKK168</t>
  </si>
  <si>
    <t xml:space="preserve">Cao đẳng Thống kê</t>
  </si>
  <si>
    <t xml:space="preserve">089</t>
  </si>
  <si>
    <t xml:space="preserve">19DHCNA223</t>
  </si>
  <si>
    <t xml:space="preserve">Đại học Công nghệ Đông Á</t>
  </si>
  <si>
    <t xml:space="preserve">090</t>
  </si>
  <si>
    <t xml:space="preserve">19DHTDN341</t>
  </si>
  <si>
    <t xml:space="preserve">ĐH Thể dục Thể thao Bắc Ninh</t>
  </si>
  <si>
    <t xml:space="preserve">091</t>
  </si>
  <si>
    <t xml:space="preserve">21CDCND040</t>
  </si>
  <si>
    <t xml:space="preserve">Cao đẳng Công nghiệp Sao Đỏ</t>
  </si>
  <si>
    <t xml:space="preserve">092</t>
  </si>
  <si>
    <t xml:space="preserve">21CDDTD056</t>
  </si>
  <si>
    <t xml:space="preserve">CĐ Dược Trung ương H.Dương</t>
  </si>
  <si>
    <t xml:space="preserve">093</t>
  </si>
  <si>
    <t xml:space="preserve">21CDKTD063</t>
  </si>
  <si>
    <t xml:space="preserve">CĐ Kinh tế - Kỹ thuật H.Dương</t>
  </si>
  <si>
    <t xml:space="preserve">094</t>
  </si>
  <si>
    <t xml:space="preserve">21CDKTL084</t>
  </si>
  <si>
    <t xml:space="preserve">CĐ Kỹ thuật khách sạn &amp;du lịch</t>
  </si>
  <si>
    <t xml:space="preserve">095</t>
  </si>
  <si>
    <t xml:space="preserve">21CDNHD093</t>
  </si>
  <si>
    <t xml:space="preserve">Cao đẳng nghề Hải Dương</t>
  </si>
  <si>
    <t xml:space="preserve">096</t>
  </si>
  <si>
    <t xml:space="preserve">21CDSPD128</t>
  </si>
  <si>
    <t xml:space="preserve">Cao đẳng Sư phạm Hải Dương</t>
  </si>
  <si>
    <t xml:space="preserve">097</t>
  </si>
  <si>
    <t xml:space="preserve">21DHKTD271</t>
  </si>
  <si>
    <t xml:space="preserve">ĐH Kỹ thuật Y tế Hải Dương</t>
  </si>
  <si>
    <t xml:space="preserve">098</t>
  </si>
  <si>
    <t xml:space="preserve">21DHTDD339</t>
  </si>
  <si>
    <t xml:space="preserve">Đại học Thành Đông</t>
  </si>
  <si>
    <t xml:space="preserve">099</t>
  </si>
  <si>
    <t xml:space="preserve">22CDBKY004</t>
  </si>
  <si>
    <t xml:space="preserve">Cao đẳng Bách khoa Hưng Yên</t>
  </si>
  <si>
    <t xml:space="preserve">22CDCNY035</t>
  </si>
  <si>
    <t xml:space="preserve">Cao đẳng Công nghiệp Hưng Yên</t>
  </si>
  <si>
    <t xml:space="preserve">22CDSPY131</t>
  </si>
  <si>
    <t xml:space="preserve">Cao đẳng Sư phạm Hưng Yên</t>
  </si>
  <si>
    <t xml:space="preserve">22CDTCD160</t>
  </si>
  <si>
    <t xml:space="preserve">CĐ Tài chính - QTKD</t>
  </si>
  <si>
    <t xml:space="preserve">22DHCVA221</t>
  </si>
  <si>
    <t xml:space="preserve">Đại học Chu Văn An</t>
  </si>
  <si>
    <t xml:space="preserve">22DHSPY326</t>
  </si>
  <si>
    <t xml:space="preserve">ĐH Sư phạm Kỹ thuật Hưng Yên</t>
  </si>
  <si>
    <t xml:space="preserve">23CDSPB130</t>
  </si>
  <si>
    <t xml:space="preserve">Cao đẳng Sư phạm Hòa Bình</t>
  </si>
  <si>
    <t xml:space="preserve">23CDVHB180</t>
  </si>
  <si>
    <t xml:space="preserve">CĐ Văn hóa Nghệ thuật Tây Bắc</t>
  </si>
  <si>
    <t xml:space="preserve">23DHHBB255</t>
  </si>
  <si>
    <t xml:space="preserve">Đại học Hòa Bình</t>
  </si>
  <si>
    <t xml:space="preserve">24CDPTI107</t>
  </si>
  <si>
    <t xml:space="preserve">CĐ Phát thanh truyền hình I</t>
  </si>
  <si>
    <t xml:space="preserve">24CDSPN124</t>
  </si>
  <si>
    <t xml:space="preserve">Cao đẳng Sư phạm Hà Nam</t>
  </si>
  <si>
    <t xml:space="preserve">24CDTLB171</t>
  </si>
  <si>
    <t xml:space="preserve">Cao đẳng Thủy lợi Bắc Bộ</t>
  </si>
  <si>
    <t xml:space="preserve">24CDYTN197</t>
  </si>
  <si>
    <t xml:space="preserve">Cao đẳng Y tế Hà Nam</t>
  </si>
  <si>
    <t xml:space="preserve">24DHHHT249</t>
  </si>
  <si>
    <t xml:space="preserve">Đại học Hà Hoa Tiên</t>
  </si>
  <si>
    <t xml:space="preserve">25CDCND038</t>
  </si>
  <si>
    <t xml:space="preserve">Cao đẳng Công nghiệp Nam Định</t>
  </si>
  <si>
    <t xml:space="preserve">25CDSPD139</t>
  </si>
  <si>
    <t xml:space="preserve">Cao đẳng Sư phạm Nam Định</t>
  </si>
  <si>
    <t xml:space="preserve">25CDXDD191</t>
  </si>
  <si>
    <t xml:space="preserve">Cao đẳng Xây dựng Nam Định</t>
  </si>
  <si>
    <t xml:space="preserve">25DHDDD238</t>
  </si>
  <si>
    <t xml:space="preserve">Đại học Điều dưỡng Nam Định</t>
  </si>
  <si>
    <t xml:space="preserve">25DHKTD265</t>
  </si>
  <si>
    <t xml:space="preserve">ĐH Kinh tế - KTCN Nam Định</t>
  </si>
  <si>
    <t xml:space="preserve">25DHLTV279</t>
  </si>
  <si>
    <t xml:space="preserve">Đại học Lương Thế Vinh</t>
  </si>
  <si>
    <t xml:space="preserve">25DHSPD327</t>
  </si>
  <si>
    <t xml:space="preserve">ĐH Sư phạm Kỹ thuật Nam Định</t>
  </si>
  <si>
    <t xml:space="preserve">26CDKTB067</t>
  </si>
  <si>
    <t xml:space="preserve">CĐ Kinh tế - Kỹ thuật T.Bình</t>
  </si>
  <si>
    <t xml:space="preserve">26CDSPB150</t>
  </si>
  <si>
    <t xml:space="preserve">Cao đẳng Sư phạm Thái Bình</t>
  </si>
  <si>
    <t xml:space="preserve">26CDVHB181</t>
  </si>
  <si>
    <t xml:space="preserve">CĐ Văn hóa Nghệ thuật T.Bình</t>
  </si>
  <si>
    <t xml:space="preserve">26CDYTB210</t>
  </si>
  <si>
    <t xml:space="preserve">Cao đẳng Y tế Thái Bình</t>
  </si>
  <si>
    <t xml:space="preserve">26DHYTB366</t>
  </si>
  <si>
    <t xml:space="preserve">Đại học Y Thái Bình</t>
  </si>
  <si>
    <t xml:space="preserve">27DHHLL256</t>
  </si>
  <si>
    <t xml:space="preserve">ĐH Hoa Lư</t>
  </si>
  <si>
    <t xml:space="preserve">28CDNCH092</t>
  </si>
  <si>
    <t xml:space="preserve">CĐ nghề Công nghiệp Thanh Hóa</t>
  </si>
  <si>
    <t xml:space="preserve">28CDTDH167</t>
  </si>
  <si>
    <t xml:space="preserve">CĐ Thể dục Thể thao Thanh Hóa</t>
  </si>
  <si>
    <t xml:space="preserve">28CDTNT164</t>
  </si>
  <si>
    <t xml:space="preserve">CĐ Tài nguyên&amp;M.trường M.Trung</t>
  </si>
  <si>
    <t xml:space="preserve">28CDVHH182</t>
  </si>
  <si>
    <t xml:space="preserve">CĐ Văn hóa Nghệ thuật T.Hóa</t>
  </si>
  <si>
    <t xml:space="preserve">28CDYTH212</t>
  </si>
  <si>
    <t xml:space="preserve">Cao đẳng Y tế Thanh Hóa</t>
  </si>
  <si>
    <t xml:space="preserve">28DHHDD258</t>
  </si>
  <si>
    <t xml:space="preserve">Đại học Hồng Đức</t>
  </si>
  <si>
    <t xml:space="preserve">29CDKTA064</t>
  </si>
  <si>
    <t xml:space="preserve">CĐ Kinh tế - Kỹ thuật Nghệ An</t>
  </si>
  <si>
    <t xml:space="preserve">29CDSPA140</t>
  </si>
  <si>
    <t xml:space="preserve">Cao đẳng Sư phạm Nghệ An</t>
  </si>
  <si>
    <t xml:space="preserve">29CDVHA179</t>
  </si>
  <si>
    <t xml:space="preserve">CĐ Văn hóa Nghệ thuật Nghệ An</t>
  </si>
  <si>
    <t xml:space="preserve">29CDYTA206</t>
  </si>
  <si>
    <t xml:space="preserve">Cao đẳng Y tế Nghệ An</t>
  </si>
  <si>
    <t xml:space="preserve">29DHCNX226</t>
  </si>
  <si>
    <t xml:space="preserve">Đại học Công nghệ Vạn Xuân</t>
  </si>
  <si>
    <t xml:space="preserve">29DHSPV329</t>
  </si>
  <si>
    <t xml:space="preserve">Đại học Sư phạm Kỹ thuật Vinh</t>
  </si>
  <si>
    <t xml:space="preserve">30CDNVT098</t>
  </si>
  <si>
    <t xml:space="preserve">Cao đẳng nghề Việt Đức Hà Tĩnh</t>
  </si>
  <si>
    <t xml:space="preserve">30CDSPT127</t>
  </si>
  <si>
    <t xml:space="preserve">Cao đẳng Sư phạm Hà Tĩnh</t>
  </si>
  <si>
    <t xml:space="preserve">30CDYTT200</t>
  </si>
  <si>
    <t xml:space="preserve">Cao đẳng Y tế Hà Tĩnh</t>
  </si>
  <si>
    <t xml:space="preserve">30DHHTT251</t>
  </si>
  <si>
    <t xml:space="preserve">Đại học Hà Tĩnh</t>
  </si>
  <si>
    <t xml:space="preserve">31DHQBB313</t>
  </si>
  <si>
    <t xml:space="preserve">Đại học Quảng Bình</t>
  </si>
  <si>
    <t xml:space="preserve">32CDSPT146</t>
  </si>
  <si>
    <t xml:space="preserve">Cao đẳng Sư phạm Quảng Trị</t>
  </si>
  <si>
    <t xml:space="preserve">33ATTHH504</t>
  </si>
  <si>
    <t xml:space="preserve">Aptech - Thừa Thiên Huế</t>
  </si>
  <si>
    <t xml:space="preserve">33CDCNH034</t>
  </si>
  <si>
    <t xml:space="preserve">Cao đẳng Công nghiệp Huế</t>
  </si>
  <si>
    <t xml:space="preserve">33CDSPH152</t>
  </si>
  <si>
    <t xml:space="preserve">CĐ Sư phạm Thừa Thiên Huế</t>
  </si>
  <si>
    <t xml:space="preserve">33CDYTH202</t>
  </si>
  <si>
    <t xml:space="preserve">Cao đẳng Y tế Huế</t>
  </si>
  <si>
    <t xml:space="preserve">33DHH-H430</t>
  </si>
  <si>
    <t xml:space="preserve">ĐH Huế - ĐH Khoa học</t>
  </si>
  <si>
    <t xml:space="preserve">33DHH-N427</t>
  </si>
  <si>
    <t xml:space="preserve">ĐH Huế - ĐH Ngoại ngữ</t>
  </si>
  <si>
    <t xml:space="preserve">33DHH-P429</t>
  </si>
  <si>
    <t xml:space="preserve">ĐH Huế - ĐH Sư phạm</t>
  </si>
  <si>
    <t xml:space="preserve">33DHH-T428</t>
  </si>
  <si>
    <t xml:space="preserve">ĐH Huế - ĐH Kinh tế</t>
  </si>
  <si>
    <t xml:space="preserve">33DHPXX297</t>
  </si>
  <si>
    <t xml:space="preserve">Đại học Phú Xuân</t>
  </si>
  <si>
    <t xml:space="preserve">33HVANH369</t>
  </si>
  <si>
    <t xml:space="preserve">Học viện Âm nhạc Huế</t>
  </si>
  <si>
    <t xml:space="preserve">33HVHCH382</t>
  </si>
  <si>
    <t xml:space="preserve">Học viện Hành chính Huế</t>
  </si>
  <si>
    <t xml:space="preserve">34CDDLT052</t>
  </si>
  <si>
    <t xml:space="preserve">Cao đẳng Điện lực miền Trung</t>
  </si>
  <si>
    <t xml:space="preserve">34CDKTN078</t>
  </si>
  <si>
    <t xml:space="preserve">CĐ Kinh tế Kỹ thuật Quảng Nam</t>
  </si>
  <si>
    <t xml:space="preserve">34CDTTN176</t>
  </si>
  <si>
    <t xml:space="preserve">CĐ Tư thục Phương Đông - Q.Nam</t>
  </si>
  <si>
    <t xml:space="preserve">34CDYTN208</t>
  </si>
  <si>
    <t xml:space="preserve">Cao đẳng Y tế Quảng Nam</t>
  </si>
  <si>
    <t xml:space="preserve">34DHPCT295</t>
  </si>
  <si>
    <t xml:space="preserve">Đại học Phan Châu Trinh</t>
  </si>
  <si>
    <t xml:space="preserve">34DHQNN314</t>
  </si>
  <si>
    <t xml:space="preserve">Đại học Quảng Nam</t>
  </si>
  <si>
    <t xml:space="preserve">35CDCDN020</t>
  </si>
  <si>
    <t xml:space="preserve">Cao đẳng Cộng đồng Quảng Ngãi</t>
  </si>
  <si>
    <t xml:space="preserve">35CDCNN037</t>
  </si>
  <si>
    <t xml:space="preserve">CĐCN Kỹ thuật Quảng Ngãi</t>
  </si>
  <si>
    <t xml:space="preserve">35CDSPN144</t>
  </si>
  <si>
    <t xml:space="preserve">Cao đẳng Sư phạm Quảng Ngãi</t>
  </si>
  <si>
    <t xml:space="preserve">35CDTCT162</t>
  </si>
  <si>
    <t xml:space="preserve">Cao đẳng Tài chính Kế toán</t>
  </si>
  <si>
    <t xml:space="preserve">35DHPVD294</t>
  </si>
  <si>
    <t xml:space="preserve">Đại học Phạm Văn Đồng</t>
  </si>
  <si>
    <t xml:space="preserve">36CDKTT077</t>
  </si>
  <si>
    <t xml:space="preserve">CĐ Kinh tế Kỹ thuật Kon Tum</t>
  </si>
  <si>
    <t xml:space="preserve">36CDSPT133</t>
  </si>
  <si>
    <t xml:space="preserve">Cao đẳng Sư phạm Kon Tum</t>
  </si>
  <si>
    <t xml:space="preserve">37CDSPD112</t>
  </si>
  <si>
    <t xml:space="preserve">Cao đẳng Sư phạm Bình Định</t>
  </si>
  <si>
    <t xml:space="preserve">37DHSPN505</t>
  </si>
  <si>
    <t xml:space="preserve">Đại học Sư phạm Quy Nhơn</t>
  </si>
  <si>
    <t xml:space="preserve">38CDSPL122</t>
  </si>
  <si>
    <t xml:space="preserve">Cao đẳng Sư phạm Gia Lai</t>
  </si>
  <si>
    <t xml:space="preserve">39CDCNH044</t>
  </si>
  <si>
    <t xml:space="preserve">Cao đẳng Công nghiệp Tuy Hòa</t>
  </si>
  <si>
    <t xml:space="preserve">39CDXD3194</t>
  </si>
  <si>
    <t xml:space="preserve">Cao đẳng Xây dựng số 3</t>
  </si>
  <si>
    <t xml:space="preserve">39DHPYY298</t>
  </si>
  <si>
    <t xml:space="preserve">Đại học Phú Yên</t>
  </si>
  <si>
    <t xml:space="preserve">01DHQGT415</t>
  </si>
  <si>
    <t xml:space="preserve">ĐHQG Hà Nội - Khoa Kinh tế</t>
  </si>
  <si>
    <t xml:space="preserve">01DHQGT417</t>
  </si>
  <si>
    <t xml:space="preserve">ĐHQG Hà Nội - Khoa Quốc tế</t>
  </si>
  <si>
    <t xml:space="preserve">01DHQLN312</t>
  </si>
  <si>
    <t xml:space="preserve">ĐH Dân lập QLKD Hà Nội</t>
  </si>
  <si>
    <t xml:space="preserve">01DHSKN322</t>
  </si>
  <si>
    <t xml:space="preserve">ĐH Sân khấu - Điện ảnh Hà Nội</t>
  </si>
  <si>
    <t xml:space="preserve">01DHSP2325</t>
  </si>
  <si>
    <t xml:space="preserve">Đại học Sư phạm Hà Nội 2</t>
  </si>
  <si>
    <t xml:space="preserve">01DHSPN324</t>
  </si>
  <si>
    <t xml:space="preserve">ĐH Sư phạm Hà Nội</t>
  </si>
  <si>
    <t xml:space="preserve">01DHSPN332</t>
  </si>
  <si>
    <t xml:space="preserve">ĐHSP Thể dục Thể thao Hà Nội</t>
  </si>
  <si>
    <t xml:space="preserve">01DHSPU330</t>
  </si>
  <si>
    <t xml:space="preserve">ĐH Sư phạm Nghệ thuật Trung Ư</t>
  </si>
  <si>
    <t xml:space="preserve">01DHTDD338</t>
  </si>
  <si>
    <t xml:space="preserve">Đại học Thành Đô</t>
  </si>
  <si>
    <t xml:space="preserve">01DHTHHN53</t>
  </si>
  <si>
    <t xml:space="preserve">Đại học Tổng hợp Hà Nội</t>
  </si>
  <si>
    <t xml:space="preserve">01DHTLL337</t>
  </si>
  <si>
    <t xml:space="preserve">ĐH Dân lập Thăng Long</t>
  </si>
  <si>
    <t xml:space="preserve">01DHTLN346</t>
  </si>
  <si>
    <t xml:space="preserve">ĐH Thủy lợi</t>
  </si>
  <si>
    <t xml:space="preserve">01DHTMM345</t>
  </si>
  <si>
    <t xml:space="preserve">ĐH Thương mại</t>
  </si>
  <si>
    <t xml:space="preserve">01DHTTT340</t>
  </si>
  <si>
    <t xml:space="preserve">Đại học Thành Tây</t>
  </si>
  <si>
    <t xml:space="preserve">01DHVHD353</t>
  </si>
  <si>
    <t xml:space="preserve">ĐH Văn hóa-Nghệ thuật Quân đội</t>
  </si>
  <si>
    <t xml:space="preserve">01DHVHN354</t>
  </si>
  <si>
    <t xml:space="preserve">ĐH Văn hóa Hà Nội</t>
  </si>
  <si>
    <t xml:space="preserve">01DHXDD359</t>
  </si>
  <si>
    <t xml:space="preserve">ĐH Xây dựng Hà Nội</t>
  </si>
  <si>
    <t xml:space="preserve">01DHYHN362</t>
  </si>
  <si>
    <t xml:space="preserve">ĐH Y Hà Nội</t>
  </si>
  <si>
    <t xml:space="preserve">01DHYTC365</t>
  </si>
  <si>
    <t xml:space="preserve">ĐH Y tế công cộng</t>
  </si>
  <si>
    <t xml:space="preserve">01GENET368</t>
  </si>
  <si>
    <t xml:space="preserve">Genetic</t>
  </si>
  <si>
    <t xml:space="preserve">01HVAND418</t>
  </si>
  <si>
    <t xml:space="preserve">Học viện An ninh nhân dân</t>
  </si>
  <si>
    <t xml:space="preserve">01HVANN370</t>
  </si>
  <si>
    <t xml:space="preserve">HV Âm nhạc Quốc gia Việt Nam</t>
  </si>
  <si>
    <t xml:space="preserve">01HVBCT371</t>
  </si>
  <si>
    <t xml:space="preserve">HV Báo chí - tuyên truyền</t>
  </si>
  <si>
    <t xml:space="preserve">01HVBPP372</t>
  </si>
  <si>
    <t xml:space="preserve">Học viện Biên phòng</t>
  </si>
  <si>
    <t xml:space="preserve">01HVCBT373</t>
  </si>
  <si>
    <t xml:space="preserve">HV Cán bộ quản lý XD và đô thị</t>
  </si>
  <si>
    <t xml:space="preserve">01HVCNT378</t>
  </si>
  <si>
    <t xml:space="preserve">HV Công nghệ Bưu chính VT</t>
  </si>
  <si>
    <t xml:space="preserve">01HVCSD419</t>
  </si>
  <si>
    <t xml:space="preserve">Học viện Cảnh sát nhân dân</t>
  </si>
  <si>
    <t xml:space="preserve">01HVCST375</t>
  </si>
  <si>
    <t xml:space="preserve">HV Chính sách và phát triển</t>
  </si>
  <si>
    <t xml:space="preserve">01HVCTM376</t>
  </si>
  <si>
    <t xml:space="preserve">Học viện Hành chính Quốc gia</t>
  </si>
  <si>
    <t xml:space="preserve">01HVCTQGHC</t>
  </si>
  <si>
    <t xml:space="preserve">HV CT QG Hồ Chí Minh</t>
  </si>
  <si>
    <t xml:space="preserve">01HVCTS377</t>
  </si>
  <si>
    <t xml:space="preserve">Học viện Chính trị Quân sự</t>
  </si>
  <si>
    <t xml:space="preserve">01HVHCC384</t>
  </si>
  <si>
    <t xml:space="preserve">Học viện Hậu cần</t>
  </si>
  <si>
    <t xml:space="preserve">01HVHCG383</t>
  </si>
  <si>
    <t xml:space="preserve">01HVHQQ380</t>
  </si>
  <si>
    <t xml:space="preserve">Học viện Hải quân</t>
  </si>
  <si>
    <t xml:space="preserve">01HVKHS385</t>
  </si>
  <si>
    <t xml:space="preserve">Học viện Khoa học Quân sự</t>
  </si>
  <si>
    <t xml:space="preserve">01HVKTM386</t>
  </si>
  <si>
    <t xml:space="preserve">Học viện Kỹ thuật Mật mã</t>
  </si>
  <si>
    <t xml:space="preserve">01HVKTQS56</t>
  </si>
  <si>
    <t xml:space="preserve">Viện Kỹ thuật Quân sự</t>
  </si>
  <si>
    <t xml:space="preserve">01HVKTS387</t>
  </si>
  <si>
    <t xml:space="preserve">Học viện Kỹ thuật Quân sự</t>
  </si>
  <si>
    <t xml:space="preserve">01HVLQL388</t>
  </si>
  <si>
    <t xml:space="preserve">Học viện Lục quân Đà Lạt</t>
  </si>
  <si>
    <t xml:space="preserve">01HVNHH389</t>
  </si>
  <si>
    <t xml:space="preserve">Học viện Ngân hàng</t>
  </si>
  <si>
    <t xml:space="preserve">01HVNITT57</t>
  </si>
  <si>
    <t xml:space="preserve">Học viện NIIT</t>
  </si>
  <si>
    <t xml:space="preserve">01HVPKQ390</t>
  </si>
  <si>
    <t xml:space="preserve">HV Phòng không - Không quân</t>
  </si>
  <si>
    <t xml:space="preserve">01HVQHT391</t>
  </si>
  <si>
    <t xml:space="preserve">Học viện Quan hệ Quốc tế</t>
  </si>
  <si>
    <t xml:space="preserve">01HVQLD392</t>
  </si>
  <si>
    <t xml:space="preserve">Học viện Quản lý Giáo dục</t>
  </si>
  <si>
    <t xml:space="preserve">01HVQPN394</t>
  </si>
  <si>
    <t xml:space="preserve">Học viện Quốc phòng Việt Nam</t>
  </si>
  <si>
    <t xml:space="preserve">01HVQYY393</t>
  </si>
  <si>
    <t xml:space="preserve">Học viện Quân y</t>
  </si>
  <si>
    <t xml:space="preserve">01HVTCC395</t>
  </si>
  <si>
    <t xml:space="preserve">Học viện Tài chính</t>
  </si>
  <si>
    <t xml:space="preserve">01HVTPP398</t>
  </si>
  <si>
    <t xml:space="preserve">Học viện Tư Pháp</t>
  </si>
  <si>
    <t xml:space="preserve">01HVTTN397</t>
  </si>
  <si>
    <t xml:space="preserve">Học viện Thanh thiếu niên</t>
  </si>
  <si>
    <t xml:space="preserve">01HVXDD399</t>
  </si>
  <si>
    <t xml:space="preserve">Học viện XD Đảng</t>
  </si>
  <si>
    <t xml:space="preserve">01HVYDN400</t>
  </si>
  <si>
    <t xml:space="preserve">HV Y dược học cổ truyền VN</t>
  </si>
  <si>
    <t xml:space="preserve">01NCMSS494</t>
  </si>
  <si>
    <t xml:space="preserve">NITT-Cisco-Microsoft-SMEDEC</t>
  </si>
  <si>
    <t xml:space="preserve">01QLKTCN50</t>
  </si>
  <si>
    <t xml:space="preserve">Trường Quản lý KTCông nghiệp</t>
  </si>
  <si>
    <t xml:space="preserve">01TCCND496</t>
  </si>
  <si>
    <t xml:space="preserve">TC Công nghệ &amp; QT kinh doanh</t>
  </si>
  <si>
    <t xml:space="preserve">01TCCNL495</t>
  </si>
  <si>
    <t xml:space="preserve">Trung cấp Công Nghệ Thăng Long</t>
  </si>
  <si>
    <t xml:space="preserve">01TCKTH402</t>
  </si>
  <si>
    <t xml:space="preserve">Trung cấp Kinh tế HN</t>
  </si>
  <si>
    <t xml:space="preserve">01TCTMH403</t>
  </si>
  <si>
    <t xml:space="preserve">Trung cấp TMại &amp; Du lịch HN</t>
  </si>
  <si>
    <t xml:space="preserve">01THBCN497</t>
  </si>
  <si>
    <t xml:space="preserve">TH Bán công tin học Hà Nội</t>
  </si>
  <si>
    <t xml:space="preserve">01TSQCB404</t>
  </si>
  <si>
    <t xml:space="preserve">Trường Sĩ quan Công binh</t>
  </si>
  <si>
    <t xml:space="preserve">01TSQDC405</t>
  </si>
  <si>
    <t xml:space="preserve">Trường Sĩ quan Đặc công</t>
  </si>
  <si>
    <t xml:space="preserve">01TSQKQ406</t>
  </si>
  <si>
    <t xml:space="preserve">Trường Sĩ quan Không quân</t>
  </si>
  <si>
    <t xml:space="preserve">01TSQKS407</t>
  </si>
  <si>
    <t xml:space="preserve">Trường Sĩ quan K.thuật Quân sự</t>
  </si>
  <si>
    <t xml:space="preserve">01TSQL1408</t>
  </si>
  <si>
    <t xml:space="preserve">Trường Sĩ quan Lục quân 1</t>
  </si>
  <si>
    <t xml:space="preserve">01TSQL2409</t>
  </si>
  <si>
    <t xml:space="preserve">Trường Sĩ quan Lục quân 2</t>
  </si>
  <si>
    <t xml:space="preserve">01TSQPB410</t>
  </si>
  <si>
    <t xml:space="preserve">Trường Sĩ quan Pháo binh</t>
  </si>
  <si>
    <t xml:space="preserve">01TSQPH411</t>
  </si>
  <si>
    <t xml:space="preserve">Trường Sĩ quan Phòng hóa</t>
  </si>
  <si>
    <t xml:space="preserve">01TSQTG412</t>
  </si>
  <si>
    <t xml:space="preserve">Trường Sĩ quan Tăng-Thiết giáp</t>
  </si>
  <si>
    <t xml:space="preserve">01TSQTT413</t>
  </si>
  <si>
    <t xml:space="preserve">Trường Sĩ quan Thông tin</t>
  </si>
  <si>
    <t xml:space="preserve">01TTDTL491</t>
  </si>
  <si>
    <t xml:space="preserve">T.Tâm đ.tạo Pháp Việt về Q.lý</t>
  </si>
  <si>
    <t xml:space="preserve">01TTNHN493</t>
  </si>
  <si>
    <t xml:space="preserve">HV Quốc tế đào tạo CNTT NIIT</t>
  </si>
  <si>
    <t xml:space="preserve">01VDHMN414</t>
  </si>
  <si>
    <t xml:space="preserve">Viện Đại học Mở Hà Nội</t>
  </si>
  <si>
    <t xml:space="preserve">01VIENTH51</t>
  </si>
  <si>
    <t xml:space="preserve">Viện KH&amp;CN Quốc Gia</t>
  </si>
  <si>
    <t xml:space="preserve">01VIENTOAN</t>
  </si>
  <si>
    <t xml:space="preserve">Viện Toán học</t>
  </si>
  <si>
    <t xml:space="preserve">01VTH-PHAP</t>
  </si>
  <si>
    <t xml:space="preserve">Viện TH sử dụng tiếng Pháp</t>
  </si>
  <si>
    <t xml:space="preserve">01VTHPN498</t>
  </si>
  <si>
    <t xml:space="preserve">Viện Tin học Pháp ngữ</t>
  </si>
  <si>
    <t xml:space="preserve">02AHCMM499</t>
  </si>
  <si>
    <t xml:space="preserve">Aptech Hồ Chí Minh</t>
  </si>
  <si>
    <t xml:space="preserve">02CDAFF500</t>
  </si>
  <si>
    <t xml:space="preserve">Arena FPT</t>
  </si>
  <si>
    <t xml:space="preserve">02CDBCN008</t>
  </si>
  <si>
    <t xml:space="preserve">CĐ B.Công Công nghệ &amp; QTDN</t>
  </si>
  <si>
    <t xml:space="preserve">02CDBVV007</t>
  </si>
  <si>
    <t xml:space="preserve">Cao đẳng Bách Việt</t>
  </si>
  <si>
    <t xml:space="preserve">02CDCND048</t>
  </si>
  <si>
    <t xml:space="preserve">CĐCN xây lắp điện</t>
  </si>
  <si>
    <t xml:space="preserve">02CDCNH033</t>
  </si>
  <si>
    <t xml:space="preserve">CĐCN dệt may T.trang TP.HCM</t>
  </si>
  <si>
    <t xml:space="preserve">02CDCNH043</t>
  </si>
  <si>
    <t xml:space="preserve">CĐCN Thực phẩm TP. HCM</t>
  </si>
  <si>
    <t xml:space="preserve">02CDCNP042</t>
  </si>
  <si>
    <t xml:space="preserve">Cao đẳng Công nghiệp Thực phẩm</t>
  </si>
  <si>
    <t xml:space="preserve">02CDDLH049</t>
  </si>
  <si>
    <t xml:space="preserve">CĐDL CN thông tin TP.HCM</t>
  </si>
  <si>
    <t xml:space="preserve">02CDDLH053</t>
  </si>
  <si>
    <t xml:space="preserve">Cao đẳng Điện lực TP. HCM</t>
  </si>
  <si>
    <t xml:space="preserve">02CDGT3058</t>
  </si>
  <si>
    <t xml:space="preserve">Cao đẳng Giao thông Vận tải 3</t>
  </si>
  <si>
    <t xml:space="preserve">02CDKTG066</t>
  </si>
  <si>
    <t xml:space="preserve">CĐ Kinh tế - Kỹ thuật Sài Gòn</t>
  </si>
  <si>
    <t xml:space="preserve">02CDKTH070</t>
  </si>
  <si>
    <t xml:space="preserve">ĐH Dân lập KT công nghệ HCM</t>
  </si>
  <si>
    <t xml:space="preserve">02CDKTH071</t>
  </si>
  <si>
    <t xml:space="preserve">CĐ Kinh tế Đối ngoại TP. HCM</t>
  </si>
  <si>
    <t xml:space="preserve">02CDKTH080</t>
  </si>
  <si>
    <t xml:space="preserve">Cao đẳng Kinh tế TP. HCM</t>
  </si>
  <si>
    <t xml:space="preserve">02CDKTH085</t>
  </si>
  <si>
    <t xml:space="preserve">CĐ Kỹ thuật Lý Tự Trọng TP.HCM</t>
  </si>
  <si>
    <t xml:space="preserve">02CDKTI074</t>
  </si>
  <si>
    <t xml:space="preserve">Cao đẳng Kinh tế KTCN II</t>
  </si>
  <si>
    <t xml:space="preserve">02CDKTT081</t>
  </si>
  <si>
    <t xml:space="preserve">Cao đẳng Kỹ thuật Cao Thắng</t>
  </si>
  <si>
    <t xml:space="preserve">02CDKTX083</t>
  </si>
  <si>
    <t xml:space="preserve">CĐ Kỹ thuật Công nghệ Vạn Xuân</t>
  </si>
  <si>
    <t xml:space="preserve">02CDNII094</t>
  </si>
  <si>
    <t xml:space="preserve">Cao đẳng nghề iSPACE</t>
  </si>
  <si>
    <t xml:space="preserve">02CDNSP096</t>
  </si>
  <si>
    <t xml:space="preserve">CĐ Nghề Số 8 - Bộ Quốc Phòng</t>
  </si>
  <si>
    <t xml:space="preserve">02CDNTT102</t>
  </si>
  <si>
    <t xml:space="preserve">Cao đẳng Nguyễn Tất Thành</t>
  </si>
  <si>
    <t xml:space="preserve">02CDNVM099</t>
  </si>
  <si>
    <t xml:space="preserve">Cao đẳng nghề Việt Mỹ</t>
  </si>
  <si>
    <t xml:space="preserve">02CDPTI108</t>
  </si>
  <si>
    <t xml:space="preserve">CĐ Phát thanh truyền hình II</t>
  </si>
  <si>
    <t xml:space="preserve">02CDSGT502</t>
  </si>
  <si>
    <t xml:space="preserve">SaigonTech</t>
  </si>
  <si>
    <t xml:space="preserve">02CDSPH155</t>
  </si>
  <si>
    <t xml:space="preserve">CĐ Sư phạm Trung ương TP. HCM</t>
  </si>
  <si>
    <t xml:space="preserve">02CDTCQ161</t>
  </si>
  <si>
    <t xml:space="preserve">Cao đẳng Tài chính Hải quan</t>
  </si>
  <si>
    <t xml:space="preserve">02CDTNH165</t>
  </si>
  <si>
    <t xml:space="preserve">CĐ Tài nguyên &amp;M.trường TP.HCM</t>
  </si>
  <si>
    <t xml:space="preserve">02CDVDD188</t>
  </si>
  <si>
    <t xml:space="preserve">Cao đẳng Viễn Đông</t>
  </si>
  <si>
    <t xml:space="preserve">02CDVHG186</t>
  </si>
  <si>
    <t xml:space="preserve">CĐ VHNT và Du lịch Sài Gòn</t>
  </si>
  <si>
    <t xml:space="preserve">02CDVHH183</t>
  </si>
  <si>
    <t xml:space="preserve">CĐ Văn hóa Nghệ thuật TP. HCM</t>
  </si>
  <si>
    <t xml:space="preserve">02CDXD2193</t>
  </si>
  <si>
    <t xml:space="preserve">Cao đẳng Xây dựng số 2</t>
  </si>
  <si>
    <t xml:space="preserve">02DHAND214</t>
  </si>
  <si>
    <t xml:space="preserve">ĐH An ninh nhân dân</t>
  </si>
  <si>
    <t xml:space="preserve">02DHCNG224</t>
  </si>
  <si>
    <t xml:space="preserve">Đại học Công nghệ Sài Gòn</t>
  </si>
  <si>
    <t xml:space="preserve">02DHCSS013</t>
  </si>
  <si>
    <t xml:space="preserve">ĐH Cảnh sát nhân dân</t>
  </si>
  <si>
    <t xml:space="preserve">02DHGDD245</t>
  </si>
  <si>
    <t xml:space="preserve">Đại học Gia Định</t>
  </si>
  <si>
    <t xml:space="preserve">02DHGT2247</t>
  </si>
  <si>
    <t xml:space="preserve">ĐH Giao thông Vận tải cơ sở 2</t>
  </si>
  <si>
    <t xml:space="preserve">02DHHSS257</t>
  </si>
  <si>
    <t xml:space="preserve">02DHHVV259</t>
  </si>
  <si>
    <t xml:space="preserve">ĐH Hùng Vương</t>
  </si>
  <si>
    <t xml:space="preserve">02DHKTH262</t>
  </si>
  <si>
    <t xml:space="preserve">ĐH Kiến trúc HCM</t>
  </si>
  <si>
    <t xml:space="preserve">02DHKTH266</t>
  </si>
  <si>
    <t xml:space="preserve">ĐH Kinh tế - Tài chính HCM</t>
  </si>
  <si>
    <t xml:space="preserve">02DHKTH269</t>
  </si>
  <si>
    <t xml:space="preserve">ĐH Kinh tế HCM</t>
  </si>
  <si>
    <t xml:space="preserve">02DHKTH270</t>
  </si>
  <si>
    <t xml:space="preserve">ĐH Kỹ thuật Công nghệ TP. HCM</t>
  </si>
  <si>
    <t xml:space="preserve">02DHLDH276</t>
  </si>
  <si>
    <t xml:space="preserve">ĐH Lao động-Xã hội cs 2,TP.HCM</t>
  </si>
  <si>
    <t xml:space="preserve">02DHLHH272</t>
  </si>
  <si>
    <t xml:space="preserve">ĐH Dân lập Lạc Hồng</t>
  </si>
  <si>
    <t xml:space="preserve">02DHLTH278</t>
  </si>
  <si>
    <t xml:space="preserve">ĐH Luật HCM</t>
  </si>
  <si>
    <t xml:space="preserve">02DHMTH283</t>
  </si>
  <si>
    <t xml:space="preserve">ĐH Mỹ thuật HCM</t>
  </si>
  <si>
    <t xml:space="preserve">02DHNHH286</t>
  </si>
  <si>
    <t xml:space="preserve">ĐH Ngân hàng HCM</t>
  </si>
  <si>
    <t xml:space="preserve">02DHNLH292</t>
  </si>
  <si>
    <t xml:space="preserve">Đại học Nông Lâm TP. HCM</t>
  </si>
  <si>
    <t xml:space="preserve">02DHNNH287</t>
  </si>
  <si>
    <t xml:space="preserve">ĐH Dân lập NN tin học HCM</t>
  </si>
  <si>
    <t xml:space="preserve">02DHNTH289</t>
  </si>
  <si>
    <t xml:space="preserve">ĐH Ngoại thương cs 2, TP. HCM</t>
  </si>
  <si>
    <t xml:space="preserve">ĐH QG HCM - ĐH CNTT</t>
  </si>
  <si>
    <t xml:space="preserve">02DHQGK311</t>
  </si>
  <si>
    <t xml:space="preserve">ĐH QG HCM - ĐH KHXH&amp;NV</t>
  </si>
  <si>
    <t xml:space="preserve">ĐH QG HCM - ĐH KHTN</t>
  </si>
  <si>
    <t xml:space="preserve">02DHQGP306</t>
  </si>
  <si>
    <t xml:space="preserve">ĐH QG HCM - TT ĐH Pháp</t>
  </si>
  <si>
    <t xml:space="preserve">02DHQGT305</t>
  </si>
  <si>
    <t xml:space="preserve">ĐH QG HCM - Khoa Kinh tế</t>
  </si>
  <si>
    <t xml:space="preserve">02DHQGT307</t>
  </si>
  <si>
    <t xml:space="preserve">ĐH QG HCM - TT ĐT quốc tế</t>
  </si>
  <si>
    <t xml:space="preserve">02DHQGT308</t>
  </si>
  <si>
    <t xml:space="preserve">ĐH QG HCM- ĐH Quốc tế</t>
  </si>
  <si>
    <t xml:space="preserve">02DHQTB317</t>
  </si>
  <si>
    <t xml:space="preserve">Đại học Quốc tế Hồng Bàng</t>
  </si>
  <si>
    <t xml:space="preserve">02DHQTG318</t>
  </si>
  <si>
    <t xml:space="preserve">Đại học Quốc tế Sài Gòn</t>
  </si>
  <si>
    <t xml:space="preserve">02DHQTH316</t>
  </si>
  <si>
    <t xml:space="preserve">Đại học Quốc tế Bắc Hà</t>
  </si>
  <si>
    <t xml:space="preserve">02DHQTT315</t>
  </si>
  <si>
    <t xml:space="preserve">Đại học Quang Trung</t>
  </si>
  <si>
    <t xml:space="preserve">02DHRHM319</t>
  </si>
  <si>
    <t xml:space="preserve">Đại học Răng Hàm Mặt</t>
  </si>
  <si>
    <t xml:space="preserve">02DHRMT320</t>
  </si>
  <si>
    <t xml:space="preserve">ĐH Quốc tế RMIT Việt Nam</t>
  </si>
  <si>
    <t xml:space="preserve">Đại học Sài Gòn</t>
  </si>
  <si>
    <t xml:space="preserve">02DHSKH323</t>
  </si>
  <si>
    <t xml:space="preserve">ĐH Sân khấu - Điện ảnh TP. HCM</t>
  </si>
  <si>
    <t xml:space="preserve">ĐH Sư phạm Kỹ thuật HCM</t>
  </si>
  <si>
    <t xml:space="preserve">02DHSPH333</t>
  </si>
  <si>
    <t xml:space="preserve">ĐHSP Thể dục Thể thao TP. HCM</t>
  </si>
  <si>
    <t xml:space="preserve">02DHTCM334</t>
  </si>
  <si>
    <t xml:space="preserve">Đại học Tài chính - Marketing</t>
  </si>
  <si>
    <t xml:space="preserve">02DHTDH343</t>
  </si>
  <si>
    <t xml:space="preserve">ĐH Thể dục Thể thao TP. HCM</t>
  </si>
  <si>
    <t xml:space="preserve">02DHTDT350</t>
  </si>
  <si>
    <t xml:space="preserve">Đại học Tôn Đức Thắng</t>
  </si>
  <si>
    <t xml:space="preserve">02DHTLH347</t>
  </si>
  <si>
    <t xml:space="preserve">Đại học Thủy lợi TP. HCM</t>
  </si>
  <si>
    <t xml:space="preserve">02DHV-D357</t>
  </si>
  <si>
    <t xml:space="preserve">Đại học Việt - Đức</t>
  </si>
  <si>
    <t xml:space="preserve">02DHVHH352</t>
  </si>
  <si>
    <t xml:space="preserve">Đại học Văn Hiến</t>
  </si>
  <si>
    <t xml:space="preserve">02DHVHH355</t>
  </si>
  <si>
    <t xml:space="preserve">Đại học Văn hóa TP. HCM</t>
  </si>
  <si>
    <t xml:space="preserve">02DHVLL356</t>
  </si>
  <si>
    <t xml:space="preserve">ĐH Dân lập Văn Lang</t>
  </si>
  <si>
    <t xml:space="preserve">02DHYDH361</t>
  </si>
  <si>
    <t xml:space="preserve">Đại học Y Dược TP. HCM</t>
  </si>
  <si>
    <t xml:space="preserve">02DHYPT364</t>
  </si>
  <si>
    <t xml:space="preserve">Đại học Y Phạm Ngọc Thạch</t>
  </si>
  <si>
    <t xml:space="preserve">02HVHKN381</t>
  </si>
  <si>
    <t xml:space="preserve">Học viện Hàng không Việt Nam</t>
  </si>
  <si>
    <t xml:space="preserve">02NHCMM501</t>
  </si>
  <si>
    <t xml:space="preserve">NIIT Hồ Chí Minh</t>
  </si>
  <si>
    <t xml:space="preserve">02NVTHH401</t>
  </si>
  <si>
    <t xml:space="preserve">Nhạc viện TP. HCM</t>
  </si>
  <si>
    <t xml:space="preserve">02TTTKN503</t>
  </si>
  <si>
    <t xml:space="preserve">TH tư thục K.Tế &amp;KT Phương Nam</t>
  </si>
  <si>
    <t xml:space="preserve">03CDBNP005</t>
  </si>
  <si>
    <t xml:space="preserve">Cao đẳng Bách nghệ Hải Phòng</t>
  </si>
  <si>
    <t xml:space="preserve">03CDCDP017</t>
  </si>
  <si>
    <t xml:space="preserve">Cao đẳng Cộng đồng Hải Phòng</t>
  </si>
  <si>
    <t xml:space="preserve">03CDCNV031</t>
  </si>
  <si>
    <t xml:space="preserve">Cao đẳng Công nghệ Viettronics</t>
  </si>
  <si>
    <t xml:space="preserve">03CDHHH060</t>
  </si>
  <si>
    <t xml:space="preserve">Cao đẳng Hàng hải</t>
  </si>
  <si>
    <t xml:space="preserve">03CDNCP091</t>
  </si>
  <si>
    <t xml:space="preserve">CĐ nghề công nghiệp Hải Phòng</t>
  </si>
  <si>
    <t xml:space="preserve">03CDNVP100</t>
  </si>
  <si>
    <t xml:space="preserve">CĐ nghề Vinashin Hải Phòng</t>
  </si>
  <si>
    <t xml:space="preserve">03CDSPP129</t>
  </si>
  <si>
    <t xml:space="preserve">Cao đẳng Sư phạm Hải Phòng</t>
  </si>
  <si>
    <t xml:space="preserve">03CDTSP172</t>
  </si>
  <si>
    <t xml:space="preserve">Cao đẳng Thủy sản Hải Phòng</t>
  </si>
  <si>
    <t xml:space="preserve">03CDVHP178</t>
  </si>
  <si>
    <t xml:space="preserve">CĐ Văn hóa Nghệ thuật H.Phòng</t>
  </si>
  <si>
    <t xml:space="preserve">03CDYTP201</t>
  </si>
  <si>
    <t xml:space="preserve">Cao đẳng Y tế Hải Phòng</t>
  </si>
  <si>
    <t xml:space="preserve">03DHDLH506</t>
  </si>
  <si>
    <t xml:space="preserve">Đại học Dân lập Hải Phòng</t>
  </si>
  <si>
    <t xml:space="preserve">03DHHHN254</t>
  </si>
  <si>
    <t xml:space="preserve">ĐH Hàng hải</t>
  </si>
  <si>
    <t xml:space="preserve">03DHHPP252</t>
  </si>
  <si>
    <t xml:space="preserve">ĐH Hải Phòng</t>
  </si>
  <si>
    <t xml:space="preserve">03DHYHP363</t>
  </si>
  <si>
    <t xml:space="preserve">Đại học Y Hải Phòng</t>
  </si>
  <si>
    <t xml:space="preserve">04ASDNN488</t>
  </si>
  <si>
    <t xml:space="preserve">Aptech-Softech Đà Nẵng</t>
  </si>
  <si>
    <t xml:space="preserve">04CDCKA023</t>
  </si>
  <si>
    <t xml:space="preserve">Cao đẳng Công kỹ nghệ Đông Á</t>
  </si>
  <si>
    <t xml:space="preserve">04CDCNH028</t>
  </si>
  <si>
    <t xml:space="preserve">CĐCN T.Tin Hữu nghị Việt-Hàn</t>
  </si>
  <si>
    <t xml:space="preserve">04CDDLN051</t>
  </si>
  <si>
    <t xml:space="preserve">CĐDL KT kỹ thuật Đông Du ĐN</t>
  </si>
  <si>
    <t xml:space="preserve">04CDGTI059</t>
  </si>
  <si>
    <t xml:space="preserve">Cao đẳng Giao thông Vận tải 2</t>
  </si>
  <si>
    <t xml:space="preserve">04CDKTI087</t>
  </si>
  <si>
    <t xml:space="preserve">Cao đẳng Kỹ thuật Y tế II</t>
  </si>
  <si>
    <t xml:space="preserve">04CDKTN072</t>
  </si>
  <si>
    <t xml:space="preserve">CĐ Kinh tế Kế hoạch Đà Nẵng</t>
  </si>
  <si>
    <t xml:space="preserve">04CDLTP088</t>
  </si>
  <si>
    <t xml:space="preserve">Cao đẳng Lương thực thực phẩm</t>
  </si>
  <si>
    <t xml:space="preserve">04CDTDN166</t>
  </si>
  <si>
    <t xml:space="preserve">CĐ Thể dục thể thao Đà Nẵng</t>
  </si>
  <si>
    <t xml:space="preserve">04CDTMN169</t>
  </si>
  <si>
    <t xml:space="preserve">Cao đẳng Thương mại Đà Nẵng</t>
  </si>
  <si>
    <t xml:space="preserve">04CDTTN175</t>
  </si>
  <si>
    <t xml:space="preserve">CĐ Tư thục Phương Đông -Đ.Nẵng</t>
  </si>
  <si>
    <t xml:space="preserve">04CDTTT174</t>
  </si>
  <si>
    <t xml:space="preserve">Cao đẳng Tư thục Đức Trí</t>
  </si>
  <si>
    <t xml:space="preserve">04DHDAA239</t>
  </si>
  <si>
    <t xml:space="preserve">Đại học Đông Á</t>
  </si>
  <si>
    <t xml:space="preserve">04DHDNK232</t>
  </si>
  <si>
    <t xml:space="preserve">ĐH Đà Nẵng - ĐH Bách khoa</t>
  </si>
  <si>
    <t xml:space="preserve">04DHDNN234</t>
  </si>
  <si>
    <t xml:space="preserve">ĐH Đà Nẵng - ĐH Ngoại ngữ</t>
  </si>
  <si>
    <t xml:space="preserve">04DHDNP235</t>
  </si>
  <si>
    <t xml:space="preserve">ĐH Đà Nẵng - ĐH Sư phạm</t>
  </si>
  <si>
    <t xml:space="preserve">04DHDNT233</t>
  </si>
  <si>
    <t xml:space="preserve">ĐH Đà Nẵng - ĐH Kinh tế</t>
  </si>
  <si>
    <t xml:space="preserve">04DHDTT243</t>
  </si>
  <si>
    <t xml:space="preserve">Đại học Duy Tân</t>
  </si>
  <si>
    <t xml:space="preserve">04DHKTN260</t>
  </si>
  <si>
    <t xml:space="preserve">Đại học Kiến trúc Đà Nẵng</t>
  </si>
  <si>
    <t xml:space="preserve">04DHTDN342</t>
  </si>
  <si>
    <t xml:space="preserve">ĐH Thể dục Thể thao Đà Nẵng</t>
  </si>
  <si>
    <t xml:space="preserve">04TCKTN489</t>
  </si>
  <si>
    <t xml:space="preserve">TC kỹ thuật kinh tế Đà Nẵng</t>
  </si>
  <si>
    <t xml:space="preserve">05CDSPG123</t>
  </si>
  <si>
    <t xml:space="preserve">Cao đẳng Sư phạm Hà Giang</t>
  </si>
  <si>
    <t xml:space="preserve">05KTTT502</t>
  </si>
  <si>
    <t xml:space="preserve">Trường TH Kỹ thuật Thông tin</t>
  </si>
  <si>
    <t xml:space="preserve">06CDSPB117</t>
  </si>
  <si>
    <t xml:space="preserve">Cao đẳng Sư phạm Cao Bằng</t>
  </si>
  <si>
    <t xml:space="preserve">08CDSPC136</t>
  </si>
  <si>
    <t xml:space="preserve">Cao đẳng Sư phạm Lào Cai</t>
  </si>
  <si>
    <t xml:space="preserve">09CDSPQ156</t>
  </si>
  <si>
    <t xml:space="preserve">Cao đẳng Sư phạm Tuyên Quang</t>
  </si>
  <si>
    <t xml:space="preserve">10CDSPS135</t>
  </si>
  <si>
    <t xml:space="preserve">Cao đẳng Sư phạm Lạng Sơn</t>
  </si>
  <si>
    <t xml:space="preserve">10CDYTS205</t>
  </si>
  <si>
    <t xml:space="preserve">Cao đẳng Y tế Lạng Sơn</t>
  </si>
  <si>
    <t xml:space="preserve">11CDSPC110</t>
  </si>
  <si>
    <t xml:space="preserve">Cao đẳng Sư phạm Bắc Cạn</t>
  </si>
  <si>
    <t xml:space="preserve">11DHTDV001</t>
  </si>
  <si>
    <t xml:space="preserve">ĐH Vinh</t>
  </si>
  <si>
    <t xml:space="preserve">12CDCKK010</t>
  </si>
  <si>
    <t xml:space="preserve">Cao đẳng Cơ khí luyện kim</t>
  </si>
  <si>
    <t xml:space="preserve">12CDCND046</t>
  </si>
  <si>
    <t xml:space="preserve">Cao đẳng Công nghiệp Việt Đức</t>
  </si>
  <si>
    <t xml:space="preserve">12CDCNN041</t>
  </si>
  <si>
    <t xml:space="preserve">CĐCN Thái Nguyên</t>
  </si>
  <si>
    <t xml:space="preserve">12CDKTN069</t>
  </si>
  <si>
    <t xml:space="preserve">CĐ Kinh tế-Tài chính T.Nguyên</t>
  </si>
  <si>
    <t xml:space="preserve">12CDSPN151</t>
  </si>
  <si>
    <t xml:space="preserve">Cao đẳng Sư phạm Thái Nguyên</t>
  </si>
  <si>
    <t xml:space="preserve">12CDVHB187</t>
  </si>
  <si>
    <t xml:space="preserve">CĐ Văn hóa Nghệ thuật Việt Bắc</t>
  </si>
  <si>
    <t xml:space="preserve">12CDYTN211</t>
  </si>
  <si>
    <t xml:space="preserve">Cao đẳng Y tế Thái Nguyên</t>
  </si>
  <si>
    <t xml:space="preserve">12DHTNC420</t>
  </si>
  <si>
    <t xml:space="preserve">ĐH Thái Nguyên - Khoa CNTT</t>
  </si>
  <si>
    <t xml:space="preserve">12DHTNC423</t>
  </si>
  <si>
    <t xml:space="preserve">ĐH Thái Nguyên - ĐH KT CN</t>
  </si>
  <si>
    <t xml:space="preserve">12DHTNK425</t>
  </si>
  <si>
    <t xml:space="preserve">ĐH Thái Nguyên - ĐH Y khoa</t>
  </si>
  <si>
    <t xml:space="preserve">12DHTNN422</t>
  </si>
  <si>
    <t xml:space="preserve">ĐH Thái Nguyên-Khoa ngoại ngữ</t>
  </si>
  <si>
    <t xml:space="preserve">12DHTNP424</t>
  </si>
  <si>
    <t xml:space="preserve">ĐH Thái Nguyên - ĐH Sư phạm</t>
  </si>
  <si>
    <t xml:space="preserve">12DHTNQ421</t>
  </si>
  <si>
    <t xml:space="preserve">ĐH Thái Nguyên - ĐH KT &amp; QTKD</t>
  </si>
  <si>
    <t xml:space="preserve">12DHTNX426</t>
  </si>
  <si>
    <t xml:space="preserve">ĐH Thái Nguyên - Khoa KHTN&amp; XH</t>
  </si>
  <si>
    <t xml:space="preserve">13CDSPB159</t>
  </si>
  <si>
    <t xml:space="preserve">Cao đẳng Sư phạm Yên Bái</t>
  </si>
  <si>
    <t xml:space="preserve">CĐ C.NGHIỆ</t>
  </si>
  <si>
    <t xml:space="preserve">Trường CĐ Công Nghiệp Hà Nội</t>
  </si>
  <si>
    <t xml:space="preserve">2017-03-27 00:00:00.0</t>
  </si>
  <si>
    <t xml:space="preserve">CĐ CNGHIỆP</t>
  </si>
  <si>
    <t xml:space="preserve">Trường CĐ Côngnghiệp Quốcphòng</t>
  </si>
  <si>
    <t xml:space="preserve">CĐ CĐ TG</t>
  </si>
  <si>
    <t xml:space="preserve">Trường CĐ Cộng đồng Tiền Giang</t>
  </si>
  <si>
    <t xml:space="preserve">CĐ KTKT TW</t>
  </si>
  <si>
    <t xml:space="preserve">Trường CĐ Kinh tế kỹ thuật TW</t>
  </si>
  <si>
    <t xml:space="preserve">CĐ KTKT VI</t>
  </si>
  <si>
    <t xml:space="preserve">Trường CĐ KTKT Vinatex TP.HCM</t>
  </si>
  <si>
    <t xml:space="preserve">CĐ KTẾ KTH</t>
  </si>
  <si>
    <t xml:space="preserve">Trường CĐ Ktế Kthuật-C.nghiệp</t>
  </si>
  <si>
    <t xml:space="preserve">CĐ KTẾ-KTH</t>
  </si>
  <si>
    <t xml:space="preserve">Trường CĐ Kinh tế-Kỹ thuật TNg</t>
  </si>
  <si>
    <t xml:space="preserve">CĐ LADEC</t>
  </si>
  <si>
    <t xml:space="preserve">Trường CĐ nghề kthuật CN LADEC</t>
  </si>
  <si>
    <t xml:space="preserve">CĐ NGHỀ TB</t>
  </si>
  <si>
    <t xml:space="preserve">Trường CĐ Nghề kỹ thuật TB ytế</t>
  </si>
  <si>
    <t xml:space="preserve">CĐ NGHỀTHĐ</t>
  </si>
  <si>
    <t xml:space="preserve">Trường CĐ Nghề Trần Hưng Đạo</t>
  </si>
  <si>
    <t xml:space="preserve">CĐ QTKD</t>
  </si>
  <si>
    <t xml:space="preserve">Trường CĐ Quản trị kinh doanh</t>
  </si>
  <si>
    <t xml:space="preserve">CĐ SPHÀTÂY</t>
  </si>
  <si>
    <t xml:space="preserve">Trường CĐ Sư phạm Hà Tây</t>
  </si>
  <si>
    <t xml:space="preserve">CĐ T.HÌNH</t>
  </si>
  <si>
    <t xml:space="preserve">Trường CĐ Truyền hình Việt Nam</t>
  </si>
  <si>
    <t xml:space="preserve">CĐ TCKT IV</t>
  </si>
  <si>
    <t xml:space="preserve">Trường CĐ Tài chính kế toán IV</t>
  </si>
  <si>
    <t xml:space="preserve">CĐ YT HĐÔN</t>
  </si>
  <si>
    <t xml:space="preserve">Trường CĐ Y tế Hà Đông</t>
  </si>
  <si>
    <t xml:space="preserve">HV KHXH</t>
  </si>
  <si>
    <t xml:space="preserve">HV Khoa học Xã hội</t>
  </si>
  <si>
    <t xml:space="preserve">KT PH.BINH</t>
  </si>
  <si>
    <t xml:space="preserve">Trường Kỹ thuật Pháo binh</t>
  </si>
  <si>
    <t xml:space="preserve">TC KTDL HS</t>
  </si>
  <si>
    <t xml:space="preserve">Trường TC Kinh tế DL Hoa Sữa</t>
  </si>
  <si>
    <t xml:space="preserve">TC KTHUẬT</t>
  </si>
  <si>
    <t xml:space="preserve">Trường TC Ktế Cnghệ N.B.Khiêm</t>
  </si>
  <si>
    <t xml:space="preserve">TC NGHỀ KT</t>
  </si>
  <si>
    <t xml:space="preserve">Trường TC Nghề kỹ thuật TH HN</t>
  </si>
  <si>
    <t xml:space="preserve">TH HHẢI1</t>
  </si>
  <si>
    <t xml:space="preserve">Trường Trung học Hàng Hải I</t>
  </si>
  <si>
    <t xml:space="preserve">TH LTTP&amp;VT</t>
  </si>
  <si>
    <t xml:space="preserve">Trường TH LTTP&amp;VTư N.Nghiệp</t>
  </si>
  <si>
    <t xml:space="preserve">TH NV LTTP</t>
  </si>
  <si>
    <t xml:space="preserve">Trường TH nghiệp vụ qlý LTTP</t>
  </si>
  <si>
    <t xml:space="preserve">TH NVDL HN</t>
  </si>
  <si>
    <t xml:space="preserve">Trường TH nghiệp vụ du lịch HN</t>
  </si>
  <si>
    <t xml:space="preserve">TH QUÂN Y</t>
  </si>
  <si>
    <t xml:space="preserve">Trường Trung học Quân y</t>
  </si>
  <si>
    <t xml:space="preserve">TH ĐTĐL HN</t>
  </si>
  <si>
    <t xml:space="preserve">Trường TH Điện tử điện lạnh HN</t>
  </si>
  <si>
    <t xml:space="preserve">THCN</t>
  </si>
  <si>
    <t xml:space="preserve">Trường TH Kỹ thuật thông tin</t>
  </si>
  <si>
    <t xml:space="preserve">TT PT CNTT</t>
  </si>
  <si>
    <t xml:space="preserve">Trung tâm PT CNTT-ĐHQG TP.HCM</t>
  </si>
  <si>
    <t xml:space="preserve">VIỆN KHCN</t>
  </si>
  <si>
    <t xml:space="preserve">Viện KH công nghệ Nhật Bản</t>
  </si>
  <si>
    <t xml:space="preserve">VIỆN T.HỌC</t>
  </si>
  <si>
    <t xml:space="preserve">Viện tin học Pháp ngữ</t>
  </si>
  <si>
    <t xml:space="preserve">ĐH CNGTVT</t>
  </si>
  <si>
    <t xml:space="preserve">Trường ĐH Công nghệ GTVT</t>
  </si>
  <si>
    <t xml:space="preserve">ĐH GIÁODỤC</t>
  </si>
  <si>
    <t xml:space="preserve">Trường ĐH Giáo dục - ĐHQGHN</t>
  </si>
  <si>
    <t xml:space="preserve">ĐH KH&amp;CN</t>
  </si>
  <si>
    <t xml:space="preserve">Trường ĐH Khoa học&amp;Côngnghệ HN</t>
  </si>
  <si>
    <t xml:space="preserve">ĐH KTCN</t>
  </si>
  <si>
    <t xml:space="preserve">Trường ĐH Kỹ thuật Công nghiệp</t>
  </si>
  <si>
    <t xml:space="preserve">ĐH NL HUẾ</t>
  </si>
  <si>
    <t xml:space="preserve">Trường ĐH Nông Lâm Huế</t>
  </si>
  <si>
    <t xml:space="preserve">ĐH TÂY BẮC</t>
  </si>
  <si>
    <t xml:space="preserve">Trường ĐH Tây Bắc</t>
  </si>
  <si>
    <t xml:space="preserve">ĐH VIỆTĐỨC</t>
  </si>
  <si>
    <t xml:space="preserve">Trường ĐH Việt Đức</t>
  </si>
  <si>
    <t xml:space="preserve">CĐ CNGH4</t>
  </si>
  <si>
    <t xml:space="preserve">ĐH CNGHIEP</t>
  </si>
  <si>
    <t xml:space="preserve">ĐH Công nghiệp thực phẩm TPHCM</t>
  </si>
  <si>
    <t xml:space="preserve">ĐH CNĐN</t>
  </si>
  <si>
    <t xml:space="preserve">Đại học Công nghệ Đồng Nai</t>
  </si>
  <si>
    <t xml:space="preserve">ĐH KTHUAT</t>
  </si>
  <si>
    <t xml:space="preserve">Đại học Kỹ thuật</t>
  </si>
  <si>
    <t xml:space="preserve">ĐH TNMTHCM</t>
  </si>
  <si>
    <t xml:space="preserve">ĐH Tài Nguyên-Môi Trường TPHCM</t>
  </si>
  <si>
    <t xml:space="preserve">ĐH CNTTGĐ</t>
  </si>
  <si>
    <t xml:space="preserve">ĐH Công nghệ thông tin GiaĐịnh</t>
  </si>
  <si>
    <t xml:space="preserve">2017-10-30 01:50:08.0</t>
  </si>
  <si>
    <t xml:space="preserve">ĐH QG HCM</t>
  </si>
  <si>
    <t xml:space="preserve">Đại học Quốc Gia TP HCM</t>
  </si>
  <si>
    <t xml:space="preserve">ĐH TAYNGUY</t>
  </si>
  <si>
    <t xml:space="preserve">Đại học Tây Nguyên</t>
  </si>
  <si>
    <t xml:space="preserve">40CDSPL119</t>
  </si>
  <si>
    <t xml:space="preserve">Cao đẳng Sư phạm Đắk Lắk</t>
  </si>
  <si>
    <t xml:space="preserve">40CDVHL177</t>
  </si>
  <si>
    <t xml:space="preserve">CĐ Văn hóa Nghệ thuật Đắk Lắk</t>
  </si>
  <si>
    <t xml:space="preserve">41CDSPT138</t>
  </si>
  <si>
    <t xml:space="preserve">CĐSP Mẫu giáo TƯ 2 N.Trang</t>
  </si>
  <si>
    <t xml:space="preserve">41CDSPT142</t>
  </si>
  <si>
    <t xml:space="preserve">Cao đẳng Sư phạm Nha Trang</t>
  </si>
  <si>
    <t xml:space="preserve">41CDVHT185</t>
  </si>
  <si>
    <t xml:space="preserve">CĐ VHNT và Du lịch Nha Trang</t>
  </si>
  <si>
    <t xml:space="preserve">41CDYTH203</t>
  </si>
  <si>
    <t xml:space="preserve">Cao đẳng Y tế Khánh Hòa</t>
  </si>
  <si>
    <t xml:space="preserve">41DHNTT291</t>
  </si>
  <si>
    <t xml:space="preserve">ĐH Nha Trang</t>
  </si>
  <si>
    <t xml:space="preserve">41DHTBD336</t>
  </si>
  <si>
    <t xml:space="preserve">Đại học Thái Bình Dương</t>
  </si>
  <si>
    <t xml:space="preserve">41DHTST348</t>
  </si>
  <si>
    <t xml:space="preserve">Đại học Thủy sản Nha trang</t>
  </si>
  <si>
    <t xml:space="preserve">42CDSPL118</t>
  </si>
  <si>
    <t xml:space="preserve">Cao đẳng Sư phạm Đà Lạt</t>
  </si>
  <si>
    <t xml:space="preserve">42DHDLL231</t>
  </si>
  <si>
    <t xml:space="preserve">ĐH Đà Lạt</t>
  </si>
  <si>
    <t xml:space="preserve">42DHYDL367</t>
  </si>
  <si>
    <t xml:space="preserve">ĐH Dân lập Yersin Đà Lạt</t>
  </si>
  <si>
    <t xml:space="preserve">43CDCNS032</t>
  </si>
  <si>
    <t xml:space="preserve">Cao đẳng Công nghiệp Cao su</t>
  </si>
  <si>
    <t xml:space="preserve">43CDSPP113</t>
  </si>
  <si>
    <t xml:space="preserve">Cao đẳng Sư phạm Bình Phước</t>
  </si>
  <si>
    <t xml:space="preserve">44CDDLD050</t>
  </si>
  <si>
    <t xml:space="preserve">CDDL KT kỹ thuật Bình Dương</t>
  </si>
  <si>
    <t xml:space="preserve">44DHBDD219</t>
  </si>
  <si>
    <t xml:space="preserve">Đại học Bình Dương</t>
  </si>
  <si>
    <t xml:space="preserve">45CDSPT143</t>
  </si>
  <si>
    <t xml:space="preserve">Cao đẳng Sư phạm Ninh Thuận</t>
  </si>
  <si>
    <t xml:space="preserve">46CDSPN149</t>
  </si>
  <si>
    <t xml:space="preserve">Cao đẳng Sư phạm Tây Ninh</t>
  </si>
  <si>
    <t xml:space="preserve">47CDCDT012</t>
  </si>
  <si>
    <t xml:space="preserve">Cao đẳng Cộng đồng Bình Thuận</t>
  </si>
  <si>
    <t xml:space="preserve">47CDSPT114</t>
  </si>
  <si>
    <t xml:space="preserve">Cao đẳng Sư phạm Bình Thuận</t>
  </si>
  <si>
    <t xml:space="preserve">47CDYTT195</t>
  </si>
  <si>
    <t xml:space="preserve">Cao đẳng Y tế Bình Thuận</t>
  </si>
  <si>
    <t xml:space="preserve">47DHPTT296</t>
  </si>
  <si>
    <t xml:space="preserve">Đại học Phan Thiết</t>
  </si>
  <si>
    <t xml:space="preserve">48CDCNS030</t>
  </si>
  <si>
    <t xml:space="preserve">CĐCN và Quản trị Sonadezi</t>
  </si>
  <si>
    <t xml:space="preserve">48CDKTN082</t>
  </si>
  <si>
    <t xml:space="preserve">CĐ Kỹ thuật Công nghệ Đồng Nai</t>
  </si>
  <si>
    <t xml:space="preserve">48CDMTN090</t>
  </si>
  <si>
    <t xml:space="preserve">CĐ Mỹ thuật trang trí Đồng Nai</t>
  </si>
  <si>
    <t xml:space="preserve">48CDSPN121</t>
  </si>
  <si>
    <t xml:space="preserve">Cao đẳng Sư phạm Đồng Nai</t>
  </si>
  <si>
    <t xml:space="preserve">48CDYTN196</t>
  </si>
  <si>
    <t xml:space="preserve">Cao đẳng Y tế Đồng Nai</t>
  </si>
  <si>
    <t xml:space="preserve">48DHLNN273</t>
  </si>
  <si>
    <t xml:space="preserve">Đại học Lâm nghiệp Đồng Nai</t>
  </si>
  <si>
    <t xml:space="preserve">49CDSPA137</t>
  </si>
  <si>
    <t xml:space="preserve">Cao đẳng Sư phạm Long An</t>
  </si>
  <si>
    <t xml:space="preserve">49DHKTA264</t>
  </si>
  <si>
    <t xml:space="preserve">ĐH Kinh tế-Công nghiệp Long An</t>
  </si>
  <si>
    <t xml:space="preserve">50CDCDT014</t>
  </si>
  <si>
    <t xml:space="preserve">Cao đẳng Cộng đồng Đồng Tháp</t>
  </si>
  <si>
    <t xml:space="preserve">50DHDTT241</t>
  </si>
  <si>
    <t xml:space="preserve">Đại học Đồng Tháp</t>
  </si>
  <si>
    <t xml:space="preserve">51DHAGG213</t>
  </si>
  <si>
    <t xml:space="preserve">Đại học An Giang</t>
  </si>
  <si>
    <t xml:space="preserve">52CDCDT011</t>
  </si>
  <si>
    <t xml:space="preserve">CĐ Cộng đồng Bà Rịa-Vũng Tàu</t>
  </si>
  <si>
    <t xml:space="preserve">52CDSPT109</t>
  </si>
  <si>
    <t xml:space="preserve">CĐ Sư phạm Bà Rịa Vũng Tàu</t>
  </si>
  <si>
    <t xml:space="preserve">52DHBRT216</t>
  </si>
  <si>
    <t xml:space="preserve">Đại học Bà Rịa - Vũng Tàu</t>
  </si>
  <si>
    <t xml:space="preserve">53DHTGG349</t>
  </si>
  <si>
    <t xml:space="preserve">Đại học Tiền Giang</t>
  </si>
  <si>
    <t xml:space="preserve">54CDCDG019</t>
  </si>
  <si>
    <t xml:space="preserve">Cao đẳng Cộng đồng Kiên Giang</t>
  </si>
  <si>
    <t xml:space="preserve">54CDKTG076</t>
  </si>
  <si>
    <t xml:space="preserve">CĐ Kinh tế Kỹ thuật Kiên Giang</t>
  </si>
  <si>
    <t xml:space="preserve">54CDSPG132</t>
  </si>
  <si>
    <t xml:space="preserve">Cao đẳng Sư phạm Kiên Giang</t>
  </si>
  <si>
    <t xml:space="preserve">54CDYTG204</t>
  </si>
  <si>
    <t xml:space="preserve">Cao đẳng Y tế Kiên Giang</t>
  </si>
  <si>
    <t xml:space="preserve">55CDKTT073</t>
  </si>
  <si>
    <t xml:space="preserve">CĐ Kinh tế Kỹ thuật Cần Thơ</t>
  </si>
  <si>
    <t xml:space="preserve">55CDSPT116</t>
  </si>
  <si>
    <t xml:space="preserve">Cao đẳng Sư phạm Cần Thơ</t>
  </si>
  <si>
    <t xml:space="preserve">55DHCTT220</t>
  </si>
  <si>
    <t xml:space="preserve">Đại học Cần Thơ</t>
  </si>
  <si>
    <t xml:space="preserve">55DHTDD335</t>
  </si>
  <si>
    <t xml:space="preserve">Đại học Tây Đô</t>
  </si>
  <si>
    <t xml:space="preserve">55DHYDT360</t>
  </si>
  <si>
    <t xml:space="preserve">Đại học Y Dược Cần Thơ</t>
  </si>
  <si>
    <t xml:space="preserve">56CDBTT009</t>
  </si>
  <si>
    <t xml:space="preserve">Cao đẳng Bến Tre</t>
  </si>
  <si>
    <t xml:space="preserve">57CDCDL022</t>
  </si>
  <si>
    <t xml:space="preserve">Cao đẳng Cộng đồng Vĩnh Long</t>
  </si>
  <si>
    <t xml:space="preserve">57CDKTL079</t>
  </si>
  <si>
    <t xml:space="preserve">CĐ Kinh tế Tài chính Vĩnh Long</t>
  </si>
  <si>
    <t xml:space="preserve">57CDSPL134</t>
  </si>
  <si>
    <t xml:space="preserve">CĐ Sư phạm Kỹ thuật Vĩnh Long</t>
  </si>
  <si>
    <t xml:space="preserve">57CDSPL157</t>
  </si>
  <si>
    <t xml:space="preserve">Cao đẳng Sư phạm Vĩnh Long</t>
  </si>
  <si>
    <t xml:space="preserve">57CDXDT190</t>
  </si>
  <si>
    <t xml:space="preserve">Cao đẳng Xây dựng Miền Tây</t>
  </si>
  <si>
    <t xml:space="preserve">57DHCLL230</t>
  </si>
  <si>
    <t xml:space="preserve">Đại học Cửu Long</t>
  </si>
  <si>
    <t xml:space="preserve">58CDSPV153</t>
  </si>
  <si>
    <t xml:space="preserve">Cao đẳng Sư phạm Trà Vinh</t>
  </si>
  <si>
    <t xml:space="preserve">58DHTVV351</t>
  </si>
  <si>
    <t xml:space="preserve">Đại học Trà Vinh</t>
  </si>
  <si>
    <t xml:space="preserve">59CDCDT021</t>
  </si>
  <si>
    <t xml:space="preserve">Cao đẳng Cộng đồng Sóc Trăng</t>
  </si>
  <si>
    <t xml:space="preserve">59CDSPT147</t>
  </si>
  <si>
    <t xml:space="preserve">Cao đẳng Sư phạm Sóc Trăng</t>
  </si>
  <si>
    <t xml:space="preserve">60DHBLL217</t>
  </si>
  <si>
    <t xml:space="preserve">Đại học Bạc Liêu</t>
  </si>
  <si>
    <t xml:space="preserve">61CDCDM013</t>
  </si>
  <si>
    <t xml:space="preserve">Cao đẳng Cộng đồng Cà Mau</t>
  </si>
  <si>
    <t xml:space="preserve">61CDSPM115</t>
  </si>
  <si>
    <t xml:space="preserve">Cao đẳng Sư phạm Cà Mau</t>
  </si>
  <si>
    <t xml:space="preserve">62CDSPB120</t>
  </si>
  <si>
    <t xml:space="preserve">Cao đẳng Sư phạm Điện Biên</t>
  </si>
  <si>
    <t xml:space="preserve">64CDCDG018</t>
  </si>
  <si>
    <t xml:space="preserve">Cao đẳng Cộng đồng Hậu Giang</t>
  </si>
  <si>
    <t xml:space="preserve">64DHVTT358</t>
  </si>
  <si>
    <t xml:space="preserve">Đại học Võ Toản</t>
  </si>
  <si>
    <t xml:space="preserve">CDCTHCM</t>
  </si>
  <si>
    <t xml:space="preserve">CĐ Công Thương TP HCM</t>
  </si>
  <si>
    <t xml:space="preserve">CDKTCNHCM</t>
  </si>
  <si>
    <t xml:space="preserve">CĐ Kinh Tế Công Nghệ TP HCM</t>
  </si>
  <si>
    <t xml:space="preserve">CDKTCT</t>
  </si>
  <si>
    <t xml:space="preserve">CĐ Kỹ Thuật Cao Thắng</t>
  </si>
  <si>
    <t xml:space="preserve">CDKTDNHCM</t>
  </si>
  <si>
    <t xml:space="preserve">CĐ Kinh Tế Đối Ngoại</t>
  </si>
  <si>
    <t xml:space="preserve">CDKTKTPL</t>
  </si>
  <si>
    <t xml:space="preserve">CĐ Kinh Tế Kỹ Thuật Phú Lâm</t>
  </si>
  <si>
    <t xml:space="preserve">CDSPDN</t>
  </si>
  <si>
    <t xml:space="preserve">CĐ Sư phạm Đồng Nai</t>
  </si>
  <si>
    <t xml:space="preserve">CDSPNA</t>
  </si>
  <si>
    <t xml:space="preserve">CĐ Sư Phạm Nghệ An</t>
  </si>
  <si>
    <t xml:space="preserve">CDSPTN</t>
  </si>
  <si>
    <t xml:space="preserve">CĐ Sư Phạm Tây Ninh</t>
  </si>
  <si>
    <t xml:space="preserve">CDTCHQ</t>
  </si>
  <si>
    <t xml:space="preserve">CĐ Tài Chính Hải Quan</t>
  </si>
  <si>
    <t xml:space="preserve">CDVHNTHN</t>
  </si>
  <si>
    <t xml:space="preserve">CĐ Văn Hóa Nghệ Thuật Hà Nội</t>
  </si>
  <si>
    <t xml:space="preserve">DHDLQLKD</t>
  </si>
  <si>
    <t xml:space="preserve">DH DL Quản lý và Kinh doanh HN</t>
  </si>
  <si>
    <t xml:space="preserve">DHDN</t>
  </si>
  <si>
    <t xml:space="preserve">Đại học Đà Nẵng</t>
  </si>
  <si>
    <t xml:space="preserve">DHNNQS</t>
  </si>
  <si>
    <t xml:space="preserve">Đại học ngoại ngữ quân sự</t>
  </si>
  <si>
    <t xml:space="preserve">DHTH</t>
  </si>
  <si>
    <t xml:space="preserve">Trung học truyền hình</t>
  </si>
  <si>
    <t xml:space="preserve">FPTOMEGA</t>
  </si>
  <si>
    <t xml:space="preserve">Trung tâm FPT Omega</t>
  </si>
  <si>
    <t xml:space="preserve">HVQTTC</t>
  </si>
  <si>
    <t xml:space="preserve">Học viện Quản Trị Tài Chính</t>
  </si>
  <si>
    <t xml:space="preserve">OTHER</t>
  </si>
  <si>
    <t xml:space="preserve">QLKTCN</t>
  </si>
  <si>
    <t xml:space="preserve">Trg QL Kinh tế - Công nghệ</t>
  </si>
  <si>
    <t xml:space="preserve">THNNHCM</t>
  </si>
  <si>
    <t xml:space="preserve">Trường THNN-TGTH (Infoworld)</t>
  </si>
  <si>
    <t xml:space="preserve">VQTPN</t>
  </si>
  <si>
    <t xml:space="preserve">ViệnQTPhápngữ(InsFrancoInter)</t>
  </si>
  <si>
    <t xml:space="preserve">VĐTCNTT</t>
  </si>
  <si>
    <t xml:space="preserve">Viện Đtạo CNTT GeneticComputer</t>
  </si>
  <si>
    <t xml:space="preserve">ĐH ANGIANG</t>
  </si>
  <si>
    <t xml:space="preserve">ĐH An Giang</t>
  </si>
  <si>
    <t xml:space="preserve">ĐH BDƯƠNG</t>
  </si>
  <si>
    <t xml:space="preserve">ĐH CNSG</t>
  </si>
  <si>
    <t xml:space="preserve">ĐH Công Nghệ Sài Gòn</t>
  </si>
  <si>
    <t xml:space="preserve">ĐH CUULONG</t>
  </si>
  <si>
    <t xml:space="preserve">ĐH Cửu Long</t>
  </si>
  <si>
    <t xml:space="preserve">ĐH KDCNHN</t>
  </si>
  <si>
    <t xml:space="preserve">ĐH KDoanh và Công Nghệ Hà Nội</t>
  </si>
  <si>
    <t xml:space="preserve">ĐH KTLHCM</t>
  </si>
  <si>
    <t xml:space="preserve">ĐH Kinh Tế Luật - ĐHQG TP HCM</t>
  </si>
  <si>
    <t xml:space="preserve">ĐH KTĐHĐN</t>
  </si>
  <si>
    <t xml:space="preserve">ĐH kỹ Thuật ĐH Đà Nẵng</t>
  </si>
  <si>
    <t xml:space="preserve">ĐH MOHN</t>
  </si>
  <si>
    <t xml:space="preserve">ĐH Mở Hà Nội</t>
  </si>
  <si>
    <t xml:space="preserve">ĐH QTHBHCM</t>
  </si>
  <si>
    <t xml:space="preserve">ĐH Quốc Tế Hồng Bàng TP HCM</t>
  </si>
  <si>
    <t xml:space="preserve">ĐH QTRUNG</t>
  </si>
  <si>
    <t xml:space="preserve">ĐH Quang Trung</t>
  </si>
  <si>
    <t xml:space="preserve">ĐH QUYNHON</t>
  </si>
  <si>
    <t xml:space="preserve">ĐH Quy Nhơn</t>
  </si>
  <si>
    <t xml:space="preserve">ĐH SAIGON</t>
  </si>
  <si>
    <t xml:space="preserve">ĐH TCMKT</t>
  </si>
  <si>
    <t xml:space="preserve">ĐH Tài Chính Marketing</t>
  </si>
  <si>
    <t xml:space="preserve">ĐH THĐTTĐ</t>
  </si>
  <si>
    <t xml:space="preserve">ĐH Tin Học Điện Tử Tự Động</t>
  </si>
  <si>
    <t xml:space="preserve">ĐH TLONG</t>
  </si>
  <si>
    <t xml:space="preserve">ĐH Thăng Long</t>
  </si>
  <si>
    <t xml:space="preserve">ĐH VANHIEN</t>
  </si>
  <si>
    <t xml:space="preserve">ĐH Văn Hiến</t>
  </si>
  <si>
    <t xml:space="preserve">ĐH VANLANG</t>
  </si>
  <si>
    <t xml:space="preserve">CĐ CNQP</t>
  </si>
  <si>
    <t xml:space="preserve">2017-04-24 00:00:00.0</t>
  </si>
  <si>
    <t xml:space="preserve">CĐCNQP</t>
  </si>
  <si>
    <t xml:space="preserve">CĐ Công nghiệp quốc phòng</t>
  </si>
  <si>
    <t xml:space="preserve">2017-07-03 00:00:00.0</t>
  </si>
  <si>
    <t xml:space="preserve">CĐCNTTHCM</t>
  </si>
  <si>
    <t xml:space="preserve">CĐ Công nghệ thông tin TP HCM</t>
  </si>
  <si>
    <t xml:space="preserve">TTDNQ6</t>
  </si>
  <si>
    <t xml:space="preserve">Trung tâm Dạy nghể Quận 6</t>
  </si>
  <si>
    <t xml:space="preserve">VCNTTVHLKH</t>
  </si>
  <si>
    <t xml:space="preserve">ViệnCNTT-Viện hàn lâm KH&amp;CN,VN</t>
  </si>
  <si>
    <t xml:space="preserve">VIỆN CNTT</t>
  </si>
  <si>
    <t xml:space="preserve">Viện CNTT - ĐHQGHN</t>
  </si>
  <si>
    <t xml:space="preserve">VNCTM</t>
  </si>
  <si>
    <t xml:space="preserve">Viện nghiên cứu thương mại</t>
  </si>
  <si>
    <t xml:space="preserve">ĐHGREENWIC</t>
  </si>
  <si>
    <t xml:space="preserve">Đại học Greenwich</t>
  </si>
  <si>
    <t xml:space="preserve">ĐHHVHCM</t>
  </si>
  <si>
    <t xml:space="preserve">Đại học Hùng Vương TP HCM</t>
  </si>
  <si>
    <t xml:space="preserve">ĐHTNMT</t>
  </si>
  <si>
    <t xml:space="preserve">ĐH Tài nguyên và Môi trường</t>
  </si>
  <si>
    <t xml:space="preserve">Uni538</t>
  </si>
</sst>
</file>

<file path=xl/styles.xml><?xml version="1.0" encoding="utf-8"?>
<styleSheet xmlns="http://schemas.openxmlformats.org/spreadsheetml/2006/main">
  <numFmts count="19">
    <numFmt numFmtId="164" formatCode="General"/>
    <numFmt numFmtId="165" formatCode="D\-MMM\-YYYY;@"/>
    <numFmt numFmtId="166" formatCode="#,##0"/>
    <numFmt numFmtId="167" formatCode="#,##0.0"/>
    <numFmt numFmtId="168" formatCode="_(* #,##0.00_);_(* \(#,##0.00\);_(* \-??_);_(@_)"/>
    <numFmt numFmtId="169" formatCode="_(* #,##0_);_(* \(#,##0\);_(* \-??_);_(@_)"/>
    <numFmt numFmtId="170" formatCode="D\-MMM\-YY;@"/>
    <numFmt numFmtId="171" formatCode="#,##0.000_);\(#,##0.000\)"/>
    <numFmt numFmtId="172" formatCode="M/D/YYYY"/>
    <numFmt numFmtId="173" formatCode="@"/>
    <numFmt numFmtId="174" formatCode="0%"/>
    <numFmt numFmtId="175" formatCode="0"/>
    <numFmt numFmtId="176" formatCode="0.00"/>
    <numFmt numFmtId="177" formatCode="0.0%"/>
    <numFmt numFmtId="178" formatCode="D/M/YYYY;@"/>
    <numFmt numFmtId="179" formatCode="DD/MMM/YY;@"/>
    <numFmt numFmtId="180" formatCode="DD\-MMM\-YY"/>
    <numFmt numFmtId="181" formatCode="* #,##0;* \(#,##0\);* \-00"/>
    <numFmt numFmtId="182" formatCode="MMM\-YY"/>
  </numFmts>
  <fonts count="4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4"/>
      <color rgb="FF595959"/>
      <name val="Calibri"/>
      <family val="2"/>
    </font>
    <font>
      <sz val="9"/>
      <color rgb="FF595959"/>
      <name val="Calibri"/>
      <family val="2"/>
    </font>
    <font>
      <sz val="10"/>
      <color rgb="FF000000"/>
      <name val="Arial"/>
      <family val="2"/>
      <charset val="1"/>
    </font>
    <font>
      <b val="true"/>
      <sz val="18"/>
      <name val="Arial"/>
      <family val="2"/>
      <charset val="1"/>
    </font>
    <font>
      <sz val="18"/>
      <name val="Arial"/>
      <family val="2"/>
      <charset val="1"/>
    </font>
    <font>
      <b val="true"/>
      <sz val="10"/>
      <color rgb="FF000000"/>
      <name val="Arial"/>
      <family val="2"/>
      <charset val="1"/>
    </font>
    <font>
      <sz val="10"/>
      <color rgb="FF000000"/>
      <name val="Tahoma"/>
      <family val="2"/>
      <charset val="1"/>
    </font>
    <font>
      <b val="true"/>
      <sz val="10"/>
      <name val="Arial"/>
      <family val="2"/>
      <charset val="1"/>
    </font>
    <font>
      <sz val="10"/>
      <name val="Arial"/>
      <family val="2"/>
      <charset val="1"/>
    </font>
    <font>
      <sz val="10"/>
      <name val="Times New Roman"/>
      <family val="1"/>
      <charset val="1"/>
    </font>
    <font>
      <sz val="10"/>
      <color rgb="FF000000"/>
      <name val="Times New Roman"/>
      <family val="1"/>
      <charset val="1"/>
    </font>
    <font>
      <sz val="10"/>
      <color rgb="FF0000FF"/>
      <name val="Times New Roman"/>
      <family val="1"/>
      <charset val="1"/>
    </font>
    <font>
      <u val="single"/>
      <sz val="11"/>
      <color rgb="FF0563C1"/>
      <name val="Calibri"/>
      <family val="2"/>
      <charset val="1"/>
    </font>
    <font>
      <sz val="9"/>
      <color rgb="FF000000"/>
      <name val="Arial"/>
      <family val="2"/>
      <charset val="1"/>
    </font>
    <font>
      <sz val="12"/>
      <color rgb="FF000000"/>
      <name val="Times New Roman"/>
      <family val="1"/>
      <charset val="1"/>
    </font>
    <font>
      <sz val="11"/>
      <color rgb="FF000000"/>
      <name val="Times New Roman"/>
      <family val="1"/>
      <charset val="1"/>
    </font>
    <font>
      <sz val="10"/>
      <name val="Tahoma"/>
      <family val="2"/>
      <charset val="1"/>
    </font>
    <font>
      <sz val="11"/>
      <name val="Calibri"/>
      <family val="2"/>
      <charset val="1"/>
    </font>
    <font>
      <b val="true"/>
      <sz val="11"/>
      <name val="Calibri"/>
      <family val="2"/>
      <charset val="1"/>
    </font>
    <font>
      <sz val="12"/>
      <name val="Times New Roman"/>
      <family val="1"/>
      <charset val="1"/>
    </font>
    <font>
      <sz val="10"/>
      <color rgb="FF000000"/>
      <name val="Segoe UI"/>
      <family val="2"/>
      <charset val="1"/>
    </font>
    <font>
      <sz val="12"/>
      <color rgb="FF000099"/>
      <name val="Times New Roman"/>
      <family val="1"/>
      <charset val="1"/>
    </font>
    <font>
      <sz val="12"/>
      <color rgb="FF0D0785"/>
      <name val="Times New Roman"/>
      <family val="1"/>
      <charset val="1"/>
    </font>
    <font>
      <sz val="12"/>
      <color rgb="FF000000"/>
      <name val="Calibri"/>
      <family val="2"/>
      <charset val="1"/>
    </font>
    <font>
      <strike val="true"/>
      <sz val="10"/>
      <color rgb="FF000000"/>
      <name val="Arial"/>
      <family val="2"/>
      <charset val="1"/>
    </font>
    <font>
      <strike val="true"/>
      <sz val="12"/>
      <color rgb="FF000000"/>
      <name val="Calibri"/>
      <family val="2"/>
      <charset val="1"/>
    </font>
    <font>
      <sz val="12"/>
      <name val="Calibri"/>
      <family val="2"/>
      <charset val="1"/>
    </font>
    <font>
      <strike val="true"/>
      <sz val="12"/>
      <name val="Calibri"/>
      <family val="2"/>
      <charset val="1"/>
    </font>
    <font>
      <sz val="12"/>
      <name val="Candara"/>
      <family val="2"/>
      <charset val="1"/>
    </font>
    <font>
      <sz val="11"/>
      <color rgb="FF000000"/>
      <name val="Calibri"/>
      <family val="0"/>
      <charset val="1"/>
    </font>
    <font>
      <b val="true"/>
      <sz val="9"/>
      <color rgb="FF000000"/>
      <name val="Tahoma"/>
      <family val="2"/>
      <charset val="1"/>
    </font>
    <font>
      <sz val="9"/>
      <color rgb="FF000000"/>
      <name val="Tahoma"/>
      <family val="2"/>
      <charset val="1"/>
    </font>
    <font>
      <b val="true"/>
      <sz val="11"/>
      <color rgb="FF000000"/>
      <name val="Times New Roman"/>
      <family val="1"/>
      <charset val="1"/>
    </font>
    <font>
      <b val="true"/>
      <sz val="14"/>
      <color rgb="FFC00000"/>
      <name val="Times New Roman"/>
      <family val="1"/>
      <charset val="1"/>
    </font>
    <font>
      <b val="true"/>
      <sz val="10"/>
      <color rgb="FFFF0000"/>
      <name val="Arial"/>
      <family val="2"/>
      <charset val="1"/>
    </font>
  </fonts>
  <fills count="15">
    <fill>
      <patternFill patternType="none"/>
    </fill>
    <fill>
      <patternFill patternType="gray125"/>
    </fill>
    <fill>
      <patternFill patternType="solid">
        <fgColor rgb="FFFFFF00"/>
        <bgColor rgb="FFFFFF00"/>
      </patternFill>
    </fill>
    <fill>
      <patternFill patternType="solid">
        <fgColor rgb="FF92D050"/>
        <bgColor rgb="FFA9D18E"/>
      </patternFill>
    </fill>
    <fill>
      <patternFill patternType="solid">
        <fgColor rgb="FFB4C7E7"/>
        <bgColor rgb="FF9DC3E6"/>
      </patternFill>
    </fill>
    <fill>
      <patternFill patternType="solid">
        <fgColor rgb="FFFFFFFF"/>
        <bgColor rgb="FFEDEDED"/>
      </patternFill>
    </fill>
    <fill>
      <patternFill patternType="solid">
        <fgColor rgb="FFA9D18E"/>
        <bgColor rgb="FF92D050"/>
      </patternFill>
    </fill>
    <fill>
      <patternFill patternType="solid">
        <fgColor rgb="FFEDEDED"/>
        <bgColor rgb="FFFFF2CC"/>
      </patternFill>
    </fill>
    <fill>
      <patternFill patternType="solid">
        <fgColor rgb="FFFFE699"/>
        <bgColor rgb="FFFFF2CC"/>
      </patternFill>
    </fill>
    <fill>
      <patternFill patternType="solid">
        <fgColor rgb="FFCCFFCC"/>
        <bgColor rgb="FFEDEDED"/>
      </patternFill>
    </fill>
    <fill>
      <patternFill patternType="solid">
        <fgColor rgb="FF70AD47"/>
        <bgColor rgb="FF92D050"/>
      </patternFill>
    </fill>
    <fill>
      <patternFill patternType="solid">
        <fgColor rgb="FFC0C0C0"/>
        <bgColor rgb="FFBFBFBF"/>
      </patternFill>
    </fill>
    <fill>
      <patternFill patternType="solid">
        <fgColor rgb="FFBFBFBF"/>
        <bgColor rgb="FFC0C0C0"/>
      </patternFill>
    </fill>
    <fill>
      <patternFill patternType="solid">
        <fgColor rgb="FF9DC3E6"/>
        <bgColor rgb="FFB4C7E7"/>
      </patternFill>
    </fill>
    <fill>
      <patternFill patternType="solid">
        <fgColor rgb="FFFFF2CC"/>
        <bgColor rgb="FFEDEDED"/>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diagonal/>
    </border>
    <border diagonalUp="false" diagonalDown="false">
      <left style="thin">
        <color rgb="FFC0C0C0"/>
      </left>
      <right style="thin">
        <color rgb="FFC0C0C0"/>
      </right>
      <top style="thin">
        <color rgb="FFC0C0C0"/>
      </top>
      <bottom style="thin">
        <color rgb="FFC0C0C0"/>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3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7" fontId="7" fillId="0" borderId="0" xfId="0" applyFont="true" applyBorder="false" applyAlignment="true" applyProtection="false">
      <alignment horizontal="general" vertical="center" textRotation="0" wrapText="false" indent="0" shrinkToFit="false"/>
      <protection locked="true" hidden="false"/>
    </xf>
    <xf numFmtId="167" fontId="7"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2" xfId="0" applyFont="true" applyBorder="true" applyAlignment="true" applyProtection="false">
      <alignment horizontal="general" vertical="center" textRotation="0" wrapText="false" indent="0" shrinkToFit="false"/>
      <protection locked="true" hidden="false"/>
    </xf>
    <xf numFmtId="164" fontId="10" fillId="4" borderId="3" xfId="0" applyFont="true" applyBorder="true" applyAlignment="true" applyProtection="false">
      <alignment horizontal="general" vertical="center" textRotation="0" wrapText="true" indent="0" shrinkToFit="false"/>
      <protection locked="true" hidden="false"/>
    </xf>
    <xf numFmtId="164" fontId="10" fillId="4" borderId="3" xfId="0" applyFont="true" applyBorder="true" applyAlignment="true" applyProtection="false">
      <alignment horizontal="center" vertical="center" textRotation="0" wrapText="true" indent="0" shrinkToFit="false"/>
      <protection locked="true" hidden="false"/>
    </xf>
    <xf numFmtId="164" fontId="10" fillId="4" borderId="4"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false" indent="0" shrinkToFit="false"/>
      <protection locked="true" hidden="false"/>
    </xf>
    <xf numFmtId="164" fontId="10" fillId="4" borderId="3" xfId="0" applyFont="true" applyBorder="true" applyAlignment="true" applyProtection="false">
      <alignment horizontal="center" vertical="center" textRotation="0" wrapText="false" indent="0" shrinkToFit="false"/>
      <protection locked="true" hidden="false"/>
    </xf>
    <xf numFmtId="164" fontId="10" fillId="4" borderId="3" xfId="0" applyFont="true" applyBorder="true" applyAlignment="true" applyProtection="false">
      <alignment horizontal="general" vertical="center" textRotation="0" wrapText="false" indent="0" shrinkToFit="false"/>
      <protection locked="true" hidden="false"/>
    </xf>
    <xf numFmtId="164" fontId="10" fillId="4" borderId="4"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6" fontId="10" fillId="4" borderId="1" xfId="0" applyFont="true" applyBorder="true" applyAlignment="true" applyProtection="false">
      <alignment horizontal="center" vertical="center" textRotation="0" wrapText="true" indent="0" shrinkToFit="false"/>
      <protection locked="true" hidden="false"/>
    </xf>
    <xf numFmtId="167" fontId="10" fillId="4" borderId="1"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false" hidden="false"/>
    </xf>
    <xf numFmtId="164" fontId="11" fillId="3" borderId="1" xfId="0" applyFont="true" applyBorder="true" applyAlignment="true" applyProtection="true">
      <alignment horizontal="left" vertical="center" textRotation="0" wrapText="true" indent="0" shrinkToFit="false"/>
      <protection locked="false" hidden="false"/>
    </xf>
    <xf numFmtId="164" fontId="11" fillId="2" borderId="1" xfId="0" applyFont="true" applyBorder="true" applyAlignment="true" applyProtection="true">
      <alignment horizontal="left" vertical="center" textRotation="0" wrapText="true" indent="0" shrinkToFit="false"/>
      <protection locked="false" hidden="false"/>
    </xf>
    <xf numFmtId="165" fontId="7" fillId="2" borderId="1" xfId="0" applyFont="true" applyBorder="true" applyAlignment="true" applyProtection="true">
      <alignment horizontal="left" vertical="center" textRotation="0" wrapText="false" indent="0" shrinkToFit="false"/>
      <protection locked="false" hidden="false"/>
    </xf>
    <xf numFmtId="169" fontId="11" fillId="3" borderId="1" xfId="15" applyFont="true" applyBorder="true" applyAlignment="true" applyProtection="true">
      <alignment horizontal="left" vertical="center" textRotation="0" wrapText="false" indent="0" shrinkToFit="false"/>
      <protection locked="false" hidden="false"/>
    </xf>
    <xf numFmtId="167" fontId="11" fillId="0" borderId="1" xfId="0" applyFont="true" applyBorder="true" applyAlignment="true" applyProtection="true">
      <alignment horizontal="left" vertical="center" textRotation="0" wrapText="true" indent="0" shrinkToFit="false"/>
      <protection locked="false" hidden="false"/>
    </xf>
    <xf numFmtId="166" fontId="11" fillId="3" borderId="1" xfId="0" applyFont="true" applyBorder="true" applyAlignment="true" applyProtection="true">
      <alignment horizontal="left" vertical="center" textRotation="0" wrapText="false" indent="0" shrinkToFit="false"/>
      <protection locked="false" hidden="false"/>
    </xf>
    <xf numFmtId="167" fontId="11" fillId="2" borderId="1" xfId="0" applyFont="true" applyBorder="true" applyAlignment="true" applyProtection="true">
      <alignment horizontal="left" vertical="center" textRotation="0" wrapText="true" indent="0" shrinkToFit="false"/>
      <protection locked="false" hidden="false"/>
    </xf>
    <xf numFmtId="165" fontId="11" fillId="2" borderId="1" xfId="0" applyFont="true" applyBorder="true" applyAlignment="true" applyProtection="true">
      <alignment horizontal="left" vertical="center" textRotation="0" wrapText="false" indent="0" shrinkToFit="false"/>
      <protection locked="false" hidden="false"/>
    </xf>
    <xf numFmtId="165" fontId="11" fillId="0" borderId="1" xfId="0" applyFont="true" applyBorder="true" applyAlignment="true" applyProtection="true">
      <alignment horizontal="left" vertical="center" textRotation="0" wrapText="true" indent="0" shrinkToFit="false"/>
      <protection locked="false" hidden="false"/>
    </xf>
    <xf numFmtId="170" fontId="11" fillId="4" borderId="1" xfId="0" applyFont="true" applyBorder="true" applyAlignment="true" applyProtection="false">
      <alignment horizontal="general" vertical="center" textRotation="0" wrapText="false" indent="0" shrinkToFit="false"/>
      <protection locked="true" hidden="false"/>
    </xf>
    <xf numFmtId="166" fontId="11" fillId="4" borderId="1" xfId="0" applyFont="true" applyBorder="true" applyAlignment="true" applyProtection="false">
      <alignment horizontal="general" vertical="center" textRotation="0" wrapText="false" indent="0" shrinkToFit="false"/>
      <protection locked="true" hidden="false"/>
    </xf>
    <xf numFmtId="164" fontId="11" fillId="4" borderId="1" xfId="0" applyFont="true" applyBorder="true" applyAlignment="true" applyProtection="true">
      <alignment horizontal="general" vertical="center" textRotation="0" wrapText="false" indent="0" shrinkToFit="false"/>
      <protection locked="false" hidden="false"/>
    </xf>
    <xf numFmtId="164" fontId="11" fillId="4" borderId="1" xfId="0" applyFont="true" applyBorder="true" applyAlignment="true" applyProtection="false">
      <alignment horizontal="general" vertical="center" textRotation="0" wrapText="false" indent="0" shrinkToFit="false"/>
      <protection locked="true" hidden="false"/>
    </xf>
    <xf numFmtId="166" fontId="11" fillId="4" borderId="2" xfId="0" applyFont="true" applyBorder="true" applyAlignment="true" applyProtection="false">
      <alignment horizontal="general" vertical="center" textRotation="0" wrapText="false" indent="0" shrinkToFit="false"/>
      <protection locked="true" hidden="false"/>
    </xf>
    <xf numFmtId="164" fontId="11" fillId="3" borderId="1" xfId="0" applyFont="true" applyBorder="true" applyAlignment="true" applyProtection="true">
      <alignment horizontal="general" vertical="center" textRotation="0" wrapText="false" indent="0" shrinkToFit="false"/>
      <protection locked="false" hidden="false"/>
    </xf>
    <xf numFmtId="164" fontId="11" fillId="0" borderId="1" xfId="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true" applyProtection="true">
      <alignment horizontal="general" vertical="center" textRotation="0" wrapText="fals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7" fontId="7" fillId="0" borderId="1" xfId="0" applyFont="true" applyBorder="true" applyAlignment="true" applyProtection="true">
      <alignment horizontal="left" vertical="center" textRotation="0" wrapText="true" indent="0" shrinkToFit="false"/>
      <protection locked="false" hidden="false"/>
    </xf>
    <xf numFmtId="165" fontId="7" fillId="0" borderId="1" xfId="0" applyFont="true" applyBorder="true" applyAlignment="true" applyProtection="true">
      <alignment horizontal="left" vertical="center" textRotation="0" wrapText="false" indent="0" shrinkToFit="false"/>
      <protection locked="false" hidden="false"/>
    </xf>
    <xf numFmtId="166" fontId="7" fillId="4" borderId="1" xfId="0" applyFont="true" applyBorder="true" applyAlignment="true" applyProtection="false">
      <alignment horizontal="general" vertical="center" textRotation="0" wrapText="false" indent="0" shrinkToFit="false"/>
      <protection locked="true" hidden="false"/>
    </xf>
    <xf numFmtId="166" fontId="7" fillId="4" borderId="2"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true">
      <alignment horizontal="general" vertical="center"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7" fontId="7" fillId="0" borderId="1" xfId="0" applyFont="true" applyBorder="true" applyAlignment="true" applyProtection="true">
      <alignment horizontal="center" vertical="center" textRotation="0" wrapText="true" indent="0" shrinkToFit="false"/>
      <protection locked="false" hidden="false"/>
    </xf>
    <xf numFmtId="170" fontId="7" fillId="4" borderId="1"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general" vertical="center" textRotation="0" wrapText="false" indent="0" shrinkToFit="false"/>
      <protection locked="true" hidden="false"/>
    </xf>
    <xf numFmtId="171" fontId="7" fillId="0" borderId="1" xfId="0" applyFont="true" applyBorder="true" applyAlignment="true" applyProtection="true">
      <alignment horizontal="left" vertical="center" textRotation="0" wrapText="tru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0" fillId="0" borderId="6" xfId="22" applyFont="true" applyBorder="true" applyAlignment="false" applyProtection="false">
      <alignment horizontal="general" vertical="bottom" textRotation="0" wrapText="false" indent="0" shrinkToFit="false"/>
      <protection locked="true" hidden="false"/>
    </xf>
    <xf numFmtId="164" fontId="0" fillId="0" borderId="7" xfId="24" applyFont="true" applyBorder="true" applyAlignment="false" applyProtection="false">
      <alignment horizontal="left" vertical="bottom" textRotation="0" wrapText="false" indent="0" shrinkToFit="false"/>
      <protection locked="true" hidden="false"/>
    </xf>
    <xf numFmtId="164" fontId="0" fillId="0" borderId="8" xfId="23" applyFont="false" applyBorder="true" applyAlignment="false" applyProtection="false">
      <alignment horizontal="general" vertical="bottom" textRotation="0" wrapText="false" indent="0" shrinkToFit="false"/>
      <protection locked="true" hidden="false"/>
    </xf>
    <xf numFmtId="164" fontId="0" fillId="0" borderId="9" xfId="24" applyFont="true" applyBorder="true" applyAlignment="false" applyProtection="false">
      <alignment horizontal="left" vertical="bottom" textRotation="0" wrapText="false" indent="0" shrinkToFit="false"/>
      <protection locked="true" hidden="false"/>
    </xf>
    <xf numFmtId="164" fontId="0" fillId="0" borderId="10" xfId="23" applyFont="false" applyBorder="true" applyAlignment="false" applyProtection="false">
      <alignment horizontal="general" vertical="bottom" textRotation="0" wrapText="false" indent="0" shrinkToFit="false"/>
      <protection locked="true" hidden="false"/>
    </xf>
    <xf numFmtId="164" fontId="0" fillId="0" borderId="11" xfId="23" applyFont="false" applyBorder="true" applyAlignment="false" applyProtection="false">
      <alignment horizontal="general" vertical="bottom" textRotation="0" wrapText="false" indent="0" shrinkToFit="false"/>
      <protection locked="true" hidden="false"/>
    </xf>
    <xf numFmtId="164" fontId="4" fillId="0" borderId="12" xfId="25" applyFont="true" applyBorder="true" applyAlignment="false" applyProtection="false">
      <alignment horizontal="left" vertical="bottom" textRotation="0" wrapText="false" indent="0" shrinkToFit="false"/>
      <protection locked="true" hidden="false"/>
    </xf>
    <xf numFmtId="164" fontId="4" fillId="0" borderId="13" xfId="26" applyFont="fals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5" fontId="7" fillId="5" borderId="1" xfId="0" applyFont="true" applyBorder="true" applyAlignment="true" applyProtection="false">
      <alignment horizontal="general" vertical="center" textRotation="0" wrapText="false" indent="0" shrinkToFit="false"/>
      <protection locked="true" hidden="false"/>
    </xf>
    <xf numFmtId="173" fontId="7" fillId="0" borderId="1" xfId="0" applyFont="true" applyBorder="true" applyAlignment="true" applyProtection="false">
      <alignment horizontal="center" vertical="center" textRotation="0" wrapText="false" indent="0" shrinkToFit="false"/>
      <protection locked="true" hidden="false"/>
    </xf>
    <xf numFmtId="166" fontId="7" fillId="5" borderId="1" xfId="0" applyFont="true" applyBorder="true" applyAlignment="true" applyProtection="false">
      <alignment horizontal="general" vertical="center" textRotation="0" wrapText="false" indent="0" shrinkToFit="false"/>
      <protection locked="true" hidden="false"/>
    </xf>
    <xf numFmtId="167" fontId="7" fillId="5" borderId="1" xfId="0" applyFont="true" applyBorder="true" applyAlignment="true" applyProtection="false">
      <alignment horizontal="general" vertical="center" textRotation="0" wrapText="false" indent="0" shrinkToFit="false"/>
      <protection locked="true" hidden="false"/>
    </xf>
    <xf numFmtId="174" fontId="7" fillId="5" borderId="1" xfId="19" applyFont="true" applyBorder="true" applyAlignment="true" applyProtection="true">
      <alignment horizontal="center" vertical="center" textRotation="0" wrapText="false" indent="0" shrinkToFit="false"/>
      <protection locked="true" hidden="false"/>
    </xf>
    <xf numFmtId="166" fontId="7" fillId="5" borderId="1" xfId="0" applyFont="true" applyBorder="true" applyAlignment="true" applyProtection="false">
      <alignment horizontal="center" vertical="center" textRotation="0" wrapText="false" indent="0" shrinkToFit="false"/>
      <protection locked="true" hidden="false"/>
    </xf>
    <xf numFmtId="170" fontId="7" fillId="5" borderId="1" xfId="0" applyFont="true" applyBorder="true" applyAlignment="true" applyProtection="false">
      <alignment horizontal="general" vertical="center"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73" fontId="0" fillId="4" borderId="1" xfId="0" applyFont="false" applyBorder="true" applyAlignment="false" applyProtection="false">
      <alignment horizontal="general" vertical="bottom" textRotation="0" wrapText="false" indent="0" shrinkToFit="false"/>
      <protection locked="true" hidden="false"/>
    </xf>
    <xf numFmtId="174" fontId="13" fillId="4" borderId="1" xfId="19" applyFont="true" applyBorder="true" applyAlignment="true" applyProtection="tru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70" fontId="0" fillId="4" borderId="1" xfId="0" applyFont="fals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true" applyProtection="false">
      <alignment horizontal="center"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73" fontId="10" fillId="4" borderId="1" xfId="0" applyFont="true" applyBorder="true" applyAlignment="true" applyProtection="false">
      <alignment horizontal="left" vertical="center" textRotation="0" wrapText="true" indent="0" shrinkToFit="false"/>
      <protection locked="true" hidden="false"/>
    </xf>
    <xf numFmtId="174" fontId="10" fillId="4" borderId="1" xfId="19" applyFont="true" applyBorder="true" applyAlignment="true" applyProtection="true">
      <alignment horizontal="center" vertical="center" textRotation="0" wrapText="true" indent="0" shrinkToFit="false"/>
      <protection locked="true" hidden="false"/>
    </xf>
    <xf numFmtId="170" fontId="10"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73" fontId="10" fillId="4" borderId="1" xfId="0" applyFont="true" applyBorder="true" applyAlignment="true" applyProtection="false">
      <alignment horizontal="center" vertical="center" textRotation="0" wrapText="true" indent="0" shrinkToFit="false"/>
      <protection locked="true" hidden="false"/>
    </xf>
    <xf numFmtId="170" fontId="10" fillId="4"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true">
      <alignment horizontal="left" vertical="bottom" textRotation="0" wrapText="true" indent="0" shrinkToFit="false"/>
      <protection locked="fals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true" indent="0" shrinkToFit="false"/>
      <protection locked="false" hidden="false"/>
    </xf>
    <xf numFmtId="175" fontId="7" fillId="5" borderId="1" xfId="0" applyFont="true" applyBorder="true" applyAlignment="true" applyProtection="true">
      <alignment horizontal="left" vertical="bottom" textRotation="0" wrapText="false" indent="0" shrinkToFit="false"/>
      <protection locked="false" hidden="false"/>
    </xf>
    <xf numFmtId="164" fontId="7" fillId="5" borderId="1" xfId="0" applyFont="true" applyBorder="true" applyAlignment="true" applyProtection="true">
      <alignment horizontal="center" vertical="bottom" textRotation="0" wrapText="true" indent="0" shrinkToFit="false"/>
      <protection locked="false" hidden="false"/>
    </xf>
    <xf numFmtId="164" fontId="7" fillId="2" borderId="1" xfId="0" applyFont="true" applyBorder="true" applyAlignment="true" applyProtection="true">
      <alignment horizontal="left" vertical="bottom" textRotation="0" wrapText="true" indent="0" shrinkToFit="false"/>
      <protection locked="false" hidden="false"/>
    </xf>
    <xf numFmtId="173" fontId="14" fillId="0" borderId="1" xfId="0" applyFont="true" applyBorder="true" applyAlignment="true" applyProtection="false">
      <alignment horizontal="center" vertical="bottom" textRotation="0" wrapText="false" indent="0" shrinkToFit="false"/>
      <protection locked="true" hidden="false"/>
    </xf>
    <xf numFmtId="173" fontId="7" fillId="5" borderId="1" xfId="0" applyFont="true" applyBorder="true" applyAlignment="true" applyProtection="true">
      <alignment horizontal="left" vertical="bottom" textRotation="0" wrapText="false" indent="0" shrinkToFit="false"/>
      <protection locked="false" hidden="false"/>
    </xf>
    <xf numFmtId="170" fontId="7" fillId="5" borderId="1" xfId="0" applyFont="true" applyBorder="true" applyAlignment="true" applyProtection="true">
      <alignment horizontal="left" vertical="bottom" textRotation="0" wrapText="false" indent="0" shrinkToFit="false"/>
      <protection locked="false" hidden="false"/>
    </xf>
    <xf numFmtId="165" fontId="7" fillId="3" borderId="1"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center" vertical="bottom" textRotation="0" wrapText="true" indent="0" shrinkToFit="false"/>
      <protection locked="false" hidden="false"/>
    </xf>
    <xf numFmtId="165" fontId="7" fillId="2" borderId="1" xfId="0" applyFont="true" applyBorder="true" applyAlignment="true" applyProtection="true">
      <alignment horizontal="left" vertical="bottom" textRotation="0" wrapText="false" indent="0" shrinkToFit="false"/>
      <protection locked="false" hidden="false"/>
    </xf>
    <xf numFmtId="165" fontId="7" fillId="5" borderId="1" xfId="0" applyFont="true" applyBorder="true" applyAlignment="true" applyProtection="true">
      <alignment horizontal="center" vertical="bottom" textRotation="0" wrapText="false" indent="0" shrinkToFit="false"/>
      <protection locked="false" hidden="false"/>
    </xf>
    <xf numFmtId="166" fontId="7" fillId="5" borderId="1" xfId="0" applyFont="true" applyBorder="true" applyAlignment="true" applyProtection="true">
      <alignment horizontal="center" vertical="bottom" textRotation="0" wrapText="false" indent="0" shrinkToFit="false"/>
      <protection locked="false" hidden="false"/>
    </xf>
    <xf numFmtId="166" fontId="7" fillId="5" borderId="1" xfId="0" applyFont="true" applyBorder="true" applyAlignment="true" applyProtection="true">
      <alignment horizontal="left" vertical="bottom" textRotation="0" wrapText="false" indent="0" shrinkToFit="false"/>
      <protection locked="false" hidden="false"/>
    </xf>
    <xf numFmtId="170" fontId="7" fillId="2" borderId="1" xfId="0" applyFont="true" applyBorder="true" applyAlignment="true" applyProtection="true">
      <alignment horizontal="left" vertical="bottom" textRotation="0" wrapText="false" indent="0" shrinkToFit="false"/>
      <protection locked="false" hidden="false"/>
    </xf>
    <xf numFmtId="166" fontId="7" fillId="5"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72" fontId="7" fillId="5" borderId="1" xfId="0" applyFont="true" applyBorder="true" applyAlignment="true" applyProtection="false">
      <alignment horizontal="center" vertical="bottom" textRotation="0" wrapText="false" indent="0" shrinkToFit="false"/>
      <protection locked="true" hidden="false"/>
    </xf>
    <xf numFmtId="164" fontId="0" fillId="7" borderId="1" xfId="0" applyFont="false" applyBorder="true" applyAlignment="true" applyProtection="false">
      <alignment horizontal="center"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true">
      <alignment horizontal="left"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75" fontId="7" fillId="5" borderId="1" xfId="0" applyFont="true" applyBorder="true" applyAlignment="true" applyProtection="true">
      <alignment horizontal="left" vertical="center" textRotation="0" wrapText="false" indent="0" shrinkToFit="false"/>
      <protection locked="false" hidden="false"/>
    </xf>
    <xf numFmtId="164" fontId="7" fillId="5" borderId="1" xfId="0" applyFont="true" applyBorder="true" applyAlignment="true" applyProtection="true">
      <alignment horizontal="center" vertical="center" textRotation="0" wrapText="true" indent="0" shrinkToFit="false"/>
      <protection locked="false" hidden="false"/>
    </xf>
    <xf numFmtId="164" fontId="7" fillId="2" borderId="1" xfId="0" applyFont="true" applyBorder="true" applyAlignment="true" applyProtection="true">
      <alignment horizontal="left" vertical="center" textRotation="0" wrapText="true" indent="0" shrinkToFit="false"/>
      <protection locked="false" hidden="false"/>
    </xf>
    <xf numFmtId="173" fontId="7" fillId="5" borderId="1" xfId="0" applyFont="true" applyBorder="true" applyAlignment="true" applyProtection="true">
      <alignment horizontal="left" vertical="center" textRotation="0" wrapText="false" indent="0" shrinkToFit="false"/>
      <protection locked="false" hidden="false"/>
    </xf>
    <xf numFmtId="170" fontId="7" fillId="5" borderId="1" xfId="0" applyFont="true" applyBorder="true" applyAlignment="true" applyProtection="true">
      <alignment horizontal="left" vertical="center" textRotation="0" wrapText="false" indent="0" shrinkToFit="false"/>
      <protection locked="false" hidden="false"/>
    </xf>
    <xf numFmtId="165" fontId="7" fillId="3"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true">
      <alignment horizontal="center" vertical="center" textRotation="0" wrapText="false" indent="0" shrinkToFit="false"/>
      <protection locked="false" hidden="false"/>
    </xf>
    <xf numFmtId="166" fontId="7" fillId="5" borderId="1" xfId="0" applyFont="true" applyBorder="true" applyAlignment="true" applyProtection="true">
      <alignment horizontal="center" vertical="center" textRotation="0" wrapText="false" indent="0" shrinkToFit="false"/>
      <protection locked="false" hidden="false"/>
    </xf>
    <xf numFmtId="166" fontId="7" fillId="5" borderId="1" xfId="0" applyFont="true" applyBorder="true" applyAlignment="true" applyProtection="true">
      <alignment horizontal="left" vertical="center" textRotation="0" wrapText="false" indent="0" shrinkToFit="false"/>
      <protection locked="false" hidden="false"/>
    </xf>
    <xf numFmtId="170" fontId="7" fillId="2" borderId="1" xfId="0" applyFont="true" applyBorder="true" applyAlignment="true" applyProtection="true">
      <alignment horizontal="left" vertical="center" textRotation="0" wrapText="false" indent="0" shrinkToFit="false"/>
      <protection locked="fals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left" vertical="bottom" textRotation="0" wrapText="false" indent="0" shrinkToFit="false"/>
      <protection locked="true" hidden="false"/>
    </xf>
    <xf numFmtId="164" fontId="17" fillId="0" borderId="1" xfId="2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73" fontId="0" fillId="0" borderId="1" xfId="0" applyFont="true" applyBorder="true" applyAlignment="false" applyProtection="false">
      <alignment horizontal="general" vertical="bottom" textRotation="0" wrapText="false" indent="0" shrinkToFit="false"/>
      <protection locked="true" hidden="false"/>
    </xf>
    <xf numFmtId="173" fontId="14" fillId="0" borderId="1" xfId="0" applyFont="true" applyBorder="true" applyAlignment="false" applyProtection="false">
      <alignment horizontal="general" vertical="bottom" textRotation="0" wrapText="false" indent="0" shrinkToFit="false"/>
      <protection locked="true" hidden="false"/>
    </xf>
    <xf numFmtId="175" fontId="7" fillId="2" borderId="1" xfId="0" applyFont="true" applyBorder="true" applyAlignment="true" applyProtection="true">
      <alignment horizontal="left" vertical="center" textRotation="0" wrapText="false" indent="0" shrinkToFit="false"/>
      <protection locked="false" hidden="false"/>
    </xf>
    <xf numFmtId="164" fontId="7" fillId="2" borderId="1" xfId="0" applyFont="true" applyBorder="true" applyAlignment="true" applyProtection="true">
      <alignment horizontal="center" vertical="center" textRotation="0" wrapText="true" indent="0" shrinkToFit="false"/>
      <protection locked="false" hidden="false"/>
    </xf>
    <xf numFmtId="173" fontId="14" fillId="2" borderId="1" xfId="0" applyFont="true" applyBorder="true" applyAlignment="false" applyProtection="false">
      <alignment horizontal="general" vertical="bottom" textRotation="0" wrapText="false" indent="0" shrinkToFit="false"/>
      <protection locked="true" hidden="false"/>
    </xf>
    <xf numFmtId="173" fontId="7" fillId="2" borderId="1" xfId="0" applyFont="true" applyBorder="true" applyAlignment="true" applyProtection="true">
      <alignment horizontal="left" vertical="center" textRotation="0" wrapText="false" indent="0" shrinkToFit="false"/>
      <protection locked="false" hidden="false"/>
    </xf>
    <xf numFmtId="165" fontId="18" fillId="2" borderId="1" xfId="0" applyFont="true" applyBorder="true" applyAlignment="true" applyProtection="true">
      <alignment horizontal="left" vertical="center" textRotation="0" wrapText="false" indent="0" shrinkToFit="false"/>
      <protection locked="false" hidden="false"/>
    </xf>
    <xf numFmtId="165" fontId="18" fillId="2" borderId="1" xfId="0" applyFont="true" applyBorder="true" applyAlignment="true" applyProtection="true">
      <alignment horizontal="left" vertical="center" textRotation="0" wrapText="true" indent="0" shrinkToFit="false"/>
      <protection locked="false" hidden="false"/>
    </xf>
    <xf numFmtId="165" fontId="7" fillId="2" borderId="1" xfId="0" applyFont="true" applyBorder="true" applyAlignment="true" applyProtection="true">
      <alignment horizontal="center" vertical="center" textRotation="0" wrapText="false" indent="0" shrinkToFit="false"/>
      <protection locked="false" hidden="false"/>
    </xf>
    <xf numFmtId="166" fontId="7" fillId="2" borderId="1" xfId="0" applyFont="true" applyBorder="true" applyAlignment="true" applyProtection="true">
      <alignment horizontal="center" vertical="center" textRotation="0" wrapText="false" indent="0" shrinkToFit="false"/>
      <protection locked="false" hidden="false"/>
    </xf>
    <xf numFmtId="166" fontId="7" fillId="2" borderId="1" xfId="0" applyFont="true" applyBorder="true" applyAlignment="true" applyProtection="true">
      <alignment horizontal="left" vertical="center" textRotation="0" wrapText="false" indent="0" shrinkToFit="false"/>
      <protection locked="false" hidden="false"/>
    </xf>
    <xf numFmtId="166" fontId="7" fillId="2" borderId="1"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72" fontId="7"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73" fontId="14" fillId="2" borderId="1" xfId="0" applyFont="true" applyBorder="true" applyAlignment="true" applyProtection="false">
      <alignment horizontal="general" vertical="bottom" textRotation="0" wrapText="true" indent="0" shrinkToFit="false"/>
      <protection locked="true" hidden="false"/>
    </xf>
    <xf numFmtId="165" fontId="18" fillId="3" borderId="1" xfId="0" applyFont="true" applyBorder="true" applyAlignment="true" applyProtection="true">
      <alignment horizontal="left" vertical="center" textRotation="0" wrapText="false" indent="0" shrinkToFit="false"/>
      <protection locked="false" hidden="false"/>
    </xf>
    <xf numFmtId="165" fontId="18" fillId="3" borderId="1" xfId="0" applyFont="true" applyBorder="true" applyAlignment="true" applyProtection="true">
      <alignment horizontal="left" vertical="center" textRotation="0" wrapText="true" indent="0" shrinkToFit="false"/>
      <protection locked="false" hidden="false"/>
    </xf>
    <xf numFmtId="164" fontId="17" fillId="0" borderId="1" xfId="2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73" fontId="13" fillId="0" borderId="1" xfId="0" applyFont="true" applyBorder="true" applyAlignment="fals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center" textRotation="0" wrapText="false" indent="0" shrinkToFit="false"/>
      <protection locked="true" hidden="false"/>
    </xf>
    <xf numFmtId="170" fontId="7" fillId="2" borderId="1" xfId="0" applyFont="true" applyBorder="true" applyAlignment="true" applyProtection="false">
      <alignment horizontal="general" vertical="center" textRotation="0" wrapText="false" indent="0" shrinkToFit="false"/>
      <protection locked="true" hidden="false"/>
    </xf>
    <xf numFmtId="164" fontId="17" fillId="2" borderId="1" xfId="20"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73" fontId="13" fillId="2" borderId="1" xfId="0" applyFont="true" applyBorder="true" applyAlignment="false" applyProtection="false">
      <alignment horizontal="general" vertical="bottom" textRotation="0" wrapText="false" indent="0" shrinkToFit="false"/>
      <protection locked="true" hidden="false"/>
    </xf>
    <xf numFmtId="173" fontId="19" fillId="0" borderId="1" xfId="0" applyFont="true" applyBorder="true" applyAlignment="false" applyProtection="false">
      <alignment horizontal="general" vertical="bottom" textRotation="0" wrapText="false" indent="0" shrinkToFit="false"/>
      <protection locked="true" hidden="false"/>
    </xf>
    <xf numFmtId="164" fontId="17" fillId="5" borderId="0" xfId="20" applyFont="true" applyBorder="true" applyAlignment="true" applyProtection="true">
      <alignment horizontal="general" vertical="bottom"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73" fontId="19" fillId="8" borderId="0" xfId="0" applyFont="true" applyBorder="false" applyAlignment="true" applyProtection="false">
      <alignment horizontal="left" vertical="bottom" textRotation="0" wrapText="false" indent="0" shrinkToFit="false"/>
      <protection locked="true" hidden="false"/>
    </xf>
    <xf numFmtId="164" fontId="17" fillId="0" borderId="1" xfId="20" applyFont="true" applyBorder="true" applyAlignment="true" applyProtection="true">
      <alignment horizontal="general" vertical="center" textRotation="0" wrapText="true" indent="0" shrinkToFit="false"/>
      <protection locked="true" hidden="false"/>
    </xf>
    <xf numFmtId="173" fontId="0" fillId="0" borderId="1" xfId="0" applyFont="true" applyBorder="true" applyAlignment="true" applyProtection="false">
      <alignment horizontal="general" vertical="center" textRotation="0" wrapText="true" indent="0" shrinkToFit="false"/>
      <protection locked="true" hidden="false"/>
    </xf>
    <xf numFmtId="174" fontId="7" fillId="5" borderId="1" xfId="19" applyFont="true" applyBorder="true" applyAlignment="true" applyProtection="true">
      <alignment horizontal="center" vertical="center" textRotation="0" wrapText="false" indent="0" shrinkToFit="false"/>
      <protection locked="false" hidden="false"/>
    </xf>
    <xf numFmtId="166" fontId="7" fillId="5" borderId="4" xfId="0" applyFont="true" applyBorder="true" applyAlignment="true" applyProtection="false">
      <alignment horizontal="general" vertical="center" textRotation="0" wrapText="false" indent="0" shrinkToFit="false"/>
      <protection locked="true" hidden="false"/>
    </xf>
    <xf numFmtId="164" fontId="13" fillId="5" borderId="14" xfId="0" applyFont="true" applyBorder="true" applyAlignment="false" applyProtection="false">
      <alignment horizontal="general" vertical="bottom" textRotation="0" wrapText="false" indent="0" shrinkToFit="false"/>
      <protection locked="true" hidden="false"/>
    </xf>
    <xf numFmtId="174" fontId="7" fillId="5" borderId="14" xfId="19" applyFont="true" applyBorder="true" applyAlignment="true" applyProtection="true">
      <alignment horizontal="center" vertical="center" textRotation="0" wrapText="false" indent="0" shrinkToFit="false"/>
      <protection locked="true" hidden="false"/>
    </xf>
    <xf numFmtId="166" fontId="7" fillId="5" borderId="14" xfId="0" applyFont="true" applyBorder="true" applyAlignment="true" applyProtection="false">
      <alignment horizontal="center" vertical="center" textRotation="0" wrapText="false" indent="0" shrinkToFit="false"/>
      <protection locked="true" hidden="false"/>
    </xf>
    <xf numFmtId="164" fontId="17" fillId="5" borderId="1" xfId="20" applyFont="true" applyBorder="true" applyAlignment="true" applyProtection="true">
      <alignment horizontal="left" vertical="center" textRotation="0" wrapText="true" indent="0" shrinkToFit="false"/>
      <protection locked="false" hidden="false"/>
    </xf>
    <xf numFmtId="173" fontId="7" fillId="5" borderId="1" xfId="0" applyFont="true" applyBorder="true" applyAlignment="true" applyProtection="true">
      <alignment horizontal="left" vertical="center" textRotation="0" wrapText="true" indent="0" shrinkToFit="false"/>
      <protection locked="false" hidden="false"/>
    </xf>
    <xf numFmtId="164" fontId="20" fillId="5" borderId="1"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true">
      <alignment horizontal="left" vertical="center" textRotation="0" wrapText="true" indent="0" shrinkToFit="false"/>
      <protection locked="fals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false" applyProtection="false">
      <alignment horizontal="general" vertical="bottom" textRotation="0" wrapText="false" indent="0" shrinkToFit="false"/>
      <protection locked="true" hidden="false"/>
    </xf>
    <xf numFmtId="172" fontId="13" fillId="0" borderId="1" xfId="0" applyFont="true" applyBorder="true" applyAlignment="false" applyProtection="false">
      <alignment horizontal="general" vertical="bottom" textRotation="0" wrapText="false" indent="0" shrinkToFit="false"/>
      <protection locked="true" hidden="false"/>
    </xf>
    <xf numFmtId="165" fontId="7" fillId="5" borderId="1" xfId="0" applyFont="true" applyBorder="true" applyAlignment="true" applyProtection="true">
      <alignment horizontal="left" vertical="center" textRotation="0" wrapText="false" indent="0" shrinkToFit="false"/>
      <protection locked="fals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5" borderId="1" xfId="0" applyFont="true" applyBorder="true" applyAlignment="true" applyProtection="true">
      <alignment horizontal="left" vertical="center" textRotation="0" wrapText="true" indent="0" shrinkToFit="false"/>
      <protection locked="false" hidden="false"/>
    </xf>
    <xf numFmtId="164" fontId="13" fillId="3" borderId="1" xfId="0" applyFont="true" applyBorder="true" applyAlignment="true" applyProtection="true">
      <alignment horizontal="left" vertical="center" textRotation="0" wrapText="true" indent="0" shrinkToFit="false"/>
      <protection locked="false" hidden="false"/>
    </xf>
    <xf numFmtId="164" fontId="13" fillId="5" borderId="1" xfId="0" applyFont="true" applyBorder="true" applyAlignment="true" applyProtection="true">
      <alignment horizontal="center" vertical="center" textRotation="0" wrapText="true" indent="0" shrinkToFit="false"/>
      <protection locked="false" hidden="false"/>
    </xf>
    <xf numFmtId="164" fontId="13" fillId="2" borderId="1" xfId="0" applyFont="true" applyBorder="true" applyAlignment="true" applyProtection="true">
      <alignment horizontal="left" vertical="center" textRotation="0" wrapText="true" indent="0" shrinkToFit="false"/>
      <protection locked="false" hidden="false"/>
    </xf>
    <xf numFmtId="173" fontId="13" fillId="5" borderId="1" xfId="0" applyFont="true" applyBorder="true" applyAlignment="true" applyProtection="true">
      <alignment horizontal="left" vertical="center" textRotation="0" wrapText="false" indent="0" shrinkToFit="false"/>
      <protection locked="false" hidden="false"/>
    </xf>
    <xf numFmtId="170" fontId="13" fillId="5" borderId="1" xfId="0" applyFont="true" applyBorder="true" applyAlignment="true" applyProtection="true">
      <alignment horizontal="left" vertical="center" textRotation="0" wrapText="false" indent="0" shrinkToFit="false"/>
      <protection locked="false" hidden="false"/>
    </xf>
    <xf numFmtId="165" fontId="13" fillId="3" borderId="1" xfId="0" applyFont="true" applyBorder="true" applyAlignment="true" applyProtection="true">
      <alignment horizontal="left" vertical="center" textRotation="0" wrapText="false" indent="0" shrinkToFit="false"/>
      <protection locked="false" hidden="false"/>
    </xf>
    <xf numFmtId="164" fontId="21" fillId="3" borderId="1" xfId="0" applyFont="true" applyBorder="true" applyAlignment="true" applyProtection="true">
      <alignment horizontal="left" vertical="center" textRotation="0" wrapText="true" indent="0" shrinkToFit="false"/>
      <protection locked="false" hidden="false"/>
    </xf>
    <xf numFmtId="165" fontId="13" fillId="2" borderId="1" xfId="0" applyFont="true" applyBorder="true" applyAlignment="true" applyProtection="true">
      <alignment horizontal="left" vertical="center" textRotation="0" wrapText="false" indent="0" shrinkToFit="false"/>
      <protection locked="false" hidden="false"/>
    </xf>
    <xf numFmtId="165" fontId="13" fillId="5" borderId="1" xfId="0" applyFont="true" applyBorder="true" applyAlignment="true" applyProtection="true">
      <alignment horizontal="center" vertical="center" textRotation="0" wrapText="false" indent="0" shrinkToFit="false"/>
      <protection locked="false" hidden="false"/>
    </xf>
    <xf numFmtId="166" fontId="13" fillId="5" borderId="1" xfId="0" applyFont="true" applyBorder="true" applyAlignment="true" applyProtection="true">
      <alignment horizontal="center" vertical="center" textRotation="0" wrapText="false" indent="0" shrinkToFit="false"/>
      <protection locked="false" hidden="false"/>
    </xf>
    <xf numFmtId="166" fontId="13" fillId="5" borderId="1" xfId="0" applyFont="true" applyBorder="true" applyAlignment="true" applyProtection="true">
      <alignment horizontal="left" vertical="center" textRotation="0" wrapText="false" indent="0" shrinkToFit="false"/>
      <protection locked="false" hidden="false"/>
    </xf>
    <xf numFmtId="166" fontId="13" fillId="5" borderId="1" xfId="0" applyFont="true" applyBorder="true" applyAlignment="true" applyProtection="false">
      <alignment horizontal="general" vertical="center" textRotation="0" wrapText="false" indent="0" shrinkToFit="false"/>
      <protection locked="true" hidden="false"/>
    </xf>
    <xf numFmtId="164" fontId="13" fillId="5" borderId="1" xfId="0" applyFont="true" applyBorder="true" applyAlignment="true" applyProtection="false">
      <alignment horizontal="center" vertical="center" textRotation="0" wrapText="false" indent="0" shrinkToFit="false"/>
      <protection locked="true" hidden="false"/>
    </xf>
    <xf numFmtId="164" fontId="22" fillId="7" borderId="1" xfId="0" applyFont="true" applyBorder="true" applyAlignment="true" applyProtection="false">
      <alignment horizontal="center" vertical="bottom" textRotation="0" wrapText="false" indent="0" shrinkToFit="false"/>
      <protection locked="true" hidden="false"/>
    </xf>
    <xf numFmtId="164" fontId="22" fillId="7" borderId="1" xfId="0" applyFont="true" applyBorder="true" applyAlignment="false" applyProtection="false">
      <alignment horizontal="general" vertical="bottom" textRotation="0" wrapText="false" indent="0" shrinkToFit="false"/>
      <protection locked="true" hidden="false"/>
    </xf>
    <xf numFmtId="164" fontId="23" fillId="7" borderId="1"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true" applyProtection="false">
      <alignment horizontal="general" vertical="center" textRotation="0" wrapText="false" indent="0" shrinkToFit="false"/>
      <protection locked="true" hidden="false"/>
    </xf>
    <xf numFmtId="172"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true">
      <alignment horizontal="left" vertical="top" textRotation="0" wrapText="true" indent="0" shrinkToFit="false"/>
      <protection locked="false" hidden="false"/>
    </xf>
    <xf numFmtId="164" fontId="24" fillId="0" borderId="1" xfId="0" applyFont="true" applyBorder="true" applyAlignment="true" applyProtection="false">
      <alignment horizontal="left" vertical="center"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76" fontId="7" fillId="5" borderId="1" xfId="0" applyFont="true" applyBorder="true" applyAlignment="true" applyProtection="true">
      <alignment horizontal="left" vertical="center" textRotation="0" wrapText="false" indent="0" shrinkToFit="false"/>
      <protection locked="false" hidden="false"/>
    </xf>
    <xf numFmtId="164" fontId="24"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73" fontId="26" fillId="5" borderId="1" xfId="0" applyFont="true" applyBorder="true" applyAlignment="true" applyProtection="false">
      <alignment horizontal="left" vertical="center" textRotation="0" wrapText="true" indent="0" shrinkToFit="false"/>
      <protection locked="true" hidden="false"/>
    </xf>
    <xf numFmtId="173" fontId="26" fillId="5" borderId="1" xfId="0" applyFont="true" applyBorder="true" applyAlignment="true" applyProtection="false">
      <alignment horizontal="left" vertical="center" textRotation="0" wrapText="false" indent="0" shrinkToFit="false"/>
      <protection locked="true" hidden="false"/>
    </xf>
    <xf numFmtId="173" fontId="27" fillId="5" borderId="1" xfId="0" applyFont="true" applyBorder="true" applyAlignment="true" applyProtection="false">
      <alignment horizontal="left" vertical="center" textRotation="0" wrapText="true" indent="0" shrinkToFit="false"/>
      <protection locked="true" hidden="false"/>
    </xf>
    <xf numFmtId="173" fontId="26" fillId="5" borderId="1" xfId="0" applyFont="true" applyBorder="true" applyAlignment="true" applyProtection="false">
      <alignment horizontal="left" vertical="bottom" textRotation="0" wrapText="false" indent="0" shrinkToFit="false"/>
      <protection locked="true" hidden="false"/>
    </xf>
    <xf numFmtId="173" fontId="27" fillId="5" borderId="1" xfId="0" applyFont="true" applyBorder="true" applyAlignment="true" applyProtection="false">
      <alignment horizontal="left" vertical="center" textRotation="0" wrapText="false" indent="0" shrinkToFit="false"/>
      <protection locked="true" hidden="false"/>
    </xf>
    <xf numFmtId="173" fontId="19" fillId="5" borderId="1" xfId="0" applyFont="true" applyBorder="true" applyAlignment="true" applyProtection="false">
      <alignment horizontal="left" vertical="center" textRotation="0" wrapText="false" indent="0" shrinkToFit="false"/>
      <protection locked="true" hidden="false"/>
    </xf>
    <xf numFmtId="177" fontId="13" fillId="5" borderId="1" xfId="19" applyFont="true" applyBorder="true" applyAlignment="true" applyProtection="true">
      <alignment horizontal="center" vertical="bottom" textRotation="0" wrapText="false" indent="0" shrinkToFit="false"/>
      <protection locked="true" hidden="false"/>
    </xf>
    <xf numFmtId="164" fontId="13" fillId="5" borderId="1" xfId="0" applyFont="true" applyBorder="true" applyAlignment="true" applyProtection="false">
      <alignment horizontal="center" vertical="bottom" textRotation="0" wrapText="false" indent="0" shrinkToFit="false"/>
      <protection locked="true" hidden="false"/>
    </xf>
    <xf numFmtId="173" fontId="19"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73" fontId="7" fillId="0" borderId="1" xfId="0" applyFont="true" applyBorder="true" applyAlignment="true" applyProtection="false">
      <alignment horizontal="right" vertical="center" textRotation="0" wrapText="tru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4" fontId="7" fillId="5" borderId="1" xfId="19" applyFont="true" applyBorder="true" applyAlignment="true" applyProtection="true">
      <alignment horizontal="center" vertical="center" textRotation="0" wrapText="false" indent="0" shrinkToFit="false"/>
      <protection locked="false" hidden="false"/>
    </xf>
    <xf numFmtId="164" fontId="7" fillId="5" borderId="1" xfId="0" applyFont="true" applyBorder="true" applyAlignment="true" applyProtection="true">
      <alignment horizontal="center" vertical="center" textRotation="0" wrapText="false" indent="0" shrinkToFit="false"/>
      <protection locked="fals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73" fontId="7" fillId="0" borderId="1"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78" fontId="19" fillId="0" borderId="1" xfId="0" applyFont="true" applyBorder="true" applyAlignment="true" applyProtection="false">
      <alignment horizontal="center" vertical="bottom" textRotation="0" wrapText="true" indent="0" shrinkToFit="false"/>
      <protection locked="true" hidden="false"/>
    </xf>
    <xf numFmtId="173" fontId="19" fillId="0" borderId="1" xfId="0" applyFont="true" applyBorder="true" applyAlignment="true" applyProtection="false">
      <alignment horizontal="center" vertical="bottom" textRotation="0" wrapText="tru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78" fontId="19" fillId="0" borderId="1" xfId="0" applyFont="true" applyBorder="true" applyAlignment="true" applyProtection="false">
      <alignment horizontal="center" vertical="bottom" textRotation="0" wrapText="false" indent="0" shrinkToFit="false"/>
      <protection locked="true" hidden="false"/>
    </xf>
    <xf numFmtId="173" fontId="19" fillId="0" borderId="1" xfId="0" applyFont="true" applyBorder="true" applyAlignment="true" applyProtection="false">
      <alignment horizontal="center" vertical="bottom" textRotation="0" wrapText="false" indent="0" shrinkToFit="false"/>
      <protection locked="true" hidden="false"/>
    </xf>
    <xf numFmtId="164" fontId="7" fillId="10" borderId="1" xfId="0" applyFont="true" applyBorder="true" applyAlignment="true" applyProtection="true">
      <alignment horizontal="left" vertical="center" textRotation="0" wrapText="true" indent="0" shrinkToFit="false"/>
      <protection locked="false" hidden="false"/>
    </xf>
    <xf numFmtId="173" fontId="7" fillId="0" borderId="1" xfId="0" applyFont="true" applyBorder="true" applyAlignment="true" applyProtection="true">
      <alignment horizontal="left" vertical="center" textRotation="0" wrapText="false" indent="0" shrinkToFit="false"/>
      <protection locked="false" hidden="false"/>
    </xf>
    <xf numFmtId="170" fontId="7" fillId="0" borderId="1" xfId="0" applyFont="true" applyBorder="true" applyAlignment="true" applyProtection="true">
      <alignment horizontal="left" vertical="center" textRotation="0" wrapText="false" indent="0" shrinkToFit="false"/>
      <protection locked="false" hidden="false"/>
    </xf>
    <xf numFmtId="165" fontId="7" fillId="10" borderId="1" xfId="0" applyFont="true" applyBorder="true" applyAlignment="true" applyProtection="true">
      <alignment horizontal="left" vertical="center" textRotation="0" wrapText="false" indent="0" shrinkToFit="false"/>
      <protection locked="false" hidden="false"/>
    </xf>
    <xf numFmtId="174" fontId="7" fillId="0" borderId="1" xfId="19" applyFont="true" applyBorder="true" applyAlignment="true" applyProtection="true">
      <alignment horizontal="center" vertical="center" textRotation="0" wrapText="false" indent="0" shrinkToFit="false"/>
      <protection locked="false" hidden="false"/>
    </xf>
    <xf numFmtId="166" fontId="7" fillId="0" borderId="1" xfId="0" applyFont="true" applyBorder="true" applyAlignment="true" applyProtection="true">
      <alignment horizontal="center" vertical="center" textRotation="0" wrapText="false" indent="0" shrinkToFit="false"/>
      <protection locked="false" hidden="false"/>
    </xf>
    <xf numFmtId="166" fontId="7" fillId="0" borderId="1" xfId="0" applyFont="true" applyBorder="true" applyAlignment="true" applyProtection="true">
      <alignment horizontal="left" vertical="center" textRotation="0" wrapText="false" indent="0" shrinkToFit="false"/>
      <protection locked="false" hidden="false"/>
    </xf>
    <xf numFmtId="166"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28" fillId="5" borderId="1" xfId="0" applyFont="true" applyBorder="true" applyAlignment="true" applyProtection="false">
      <alignment horizontal="center" vertical="center" textRotation="0" wrapText="false" indent="0" shrinkToFit="false"/>
      <protection locked="true" hidden="false"/>
    </xf>
    <xf numFmtId="164" fontId="28" fillId="2" borderId="1" xfId="0" applyFont="true" applyBorder="true" applyAlignment="true" applyProtection="false">
      <alignment horizontal="center" vertical="center" textRotation="0" wrapText="false" indent="0" shrinkToFit="false"/>
      <protection locked="true" hidden="false"/>
    </xf>
    <xf numFmtId="165" fontId="29" fillId="5" borderId="1" xfId="0" applyFont="true" applyBorder="true" applyAlignment="true" applyProtection="true">
      <alignment horizontal="left" vertical="center" textRotation="0" wrapText="false" indent="0" shrinkToFit="false"/>
      <protection locked="false" hidden="false"/>
    </xf>
    <xf numFmtId="164" fontId="29" fillId="5" borderId="1" xfId="0" applyFont="true" applyBorder="true" applyAlignment="true" applyProtection="true">
      <alignment horizontal="center" vertical="center" textRotation="0" wrapText="true" indent="0" shrinkToFit="false"/>
      <protection locked="false" hidden="false"/>
    </xf>
    <xf numFmtId="164" fontId="30" fillId="5" borderId="1" xfId="0" applyFont="true" applyBorder="true" applyAlignment="true" applyProtection="false">
      <alignment horizontal="center" vertical="center" textRotation="0" wrapText="false" indent="0" shrinkToFit="false"/>
      <protection locked="true" hidden="false"/>
    </xf>
    <xf numFmtId="170" fontId="29" fillId="5" borderId="1" xfId="0" applyFont="true" applyBorder="true" applyAlignment="true" applyProtection="true">
      <alignment horizontal="left" vertical="center" textRotation="0" wrapText="false" indent="0" shrinkToFit="false"/>
      <protection locked="false" hidden="false"/>
    </xf>
    <xf numFmtId="166" fontId="29" fillId="5" borderId="1" xfId="0" applyFont="true" applyBorder="true" applyAlignment="true" applyProtection="true">
      <alignment horizontal="left" vertical="center" textRotation="0" wrapText="false" indent="0" shrinkToFit="false"/>
      <protection locked="false" hidden="false"/>
    </xf>
    <xf numFmtId="166" fontId="29" fillId="5" borderId="1" xfId="0" applyFont="true" applyBorder="true" applyAlignment="true" applyProtection="false">
      <alignment horizontal="general" vertical="center" textRotation="0" wrapText="false" indent="0" shrinkToFit="false"/>
      <protection locked="true" hidden="false"/>
    </xf>
    <xf numFmtId="164" fontId="29" fillId="5" borderId="1" xfId="0" applyFont="true" applyBorder="true" applyAlignment="true" applyProtection="false">
      <alignment horizontal="center" vertical="center" textRotation="0" wrapText="false" indent="0" shrinkToFit="false"/>
      <protection locked="true" hidden="false"/>
    </xf>
    <xf numFmtId="164" fontId="29" fillId="5" borderId="1" xfId="0" applyFont="true" applyBorder="true" applyAlignment="true" applyProtection="false">
      <alignment horizontal="general" vertical="center" textRotation="0" wrapText="false" indent="0" shrinkToFit="false"/>
      <protection locked="true" hidden="false"/>
    </xf>
    <xf numFmtId="175" fontId="31" fillId="5" borderId="1" xfId="0" applyFont="true" applyBorder="true" applyAlignment="true" applyProtection="false">
      <alignment horizontal="center" vertical="center" textRotation="0" wrapText="false" indent="0" shrinkToFit="false"/>
      <protection locked="true" hidden="false"/>
    </xf>
    <xf numFmtId="175" fontId="31" fillId="2" borderId="1" xfId="0" applyFont="true" applyBorder="true" applyAlignment="true" applyProtection="false">
      <alignment horizontal="center" vertical="center" textRotation="0" wrapText="false" indent="0" shrinkToFit="false"/>
      <protection locked="true" hidden="false"/>
    </xf>
    <xf numFmtId="175" fontId="32" fillId="5" borderId="1" xfId="0" applyFont="true" applyBorder="true" applyAlignment="true" applyProtection="false">
      <alignment horizontal="center" vertical="center" textRotation="0" wrapText="false" indent="0" shrinkToFit="false"/>
      <protection locked="true" hidden="false"/>
    </xf>
    <xf numFmtId="174" fontId="29" fillId="5" borderId="1" xfId="19" applyFont="true" applyBorder="true" applyAlignment="true" applyProtection="true">
      <alignment horizontal="center" vertical="center" textRotation="0" wrapText="false" indent="0" shrinkToFit="false"/>
      <protection locked="fals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4" fontId="28" fillId="0" borderId="1" xfId="0" applyFont="true" applyBorder="true" applyAlignment="false" applyProtection="false">
      <alignment horizontal="general" vertical="bottom" textRotation="0" wrapText="false" indent="0" shrinkToFit="false"/>
      <protection locked="true" hidden="false"/>
    </xf>
    <xf numFmtId="173" fontId="28" fillId="0" borderId="1" xfId="0" applyFont="true" applyBorder="true" applyAlignment="false" applyProtection="false">
      <alignment horizontal="general" vertical="bottom" textRotation="0" wrapText="false" indent="0" shrinkToFit="false"/>
      <protection locked="true" hidden="false"/>
    </xf>
    <xf numFmtId="164" fontId="17" fillId="5" borderId="1" xfId="20" applyFont="true" applyBorder="true" applyAlignment="true" applyProtection="true">
      <alignment horizontal="general" vertical="center" textRotation="0" wrapText="false" indent="0" shrinkToFit="false"/>
      <protection locked="true" hidden="false"/>
    </xf>
    <xf numFmtId="173" fontId="0" fillId="5" borderId="1" xfId="15" applyFont="true" applyBorder="true" applyAlignment="true" applyProtection="true">
      <alignment horizontal="left" vertical="center" textRotation="0" wrapText="true" indent="0" shrinkToFit="false"/>
      <protection locked="true" hidden="false"/>
    </xf>
    <xf numFmtId="173" fontId="22" fillId="0" borderId="1" xfId="0" applyFont="true" applyBorder="true" applyAlignment="true" applyProtection="false">
      <alignment horizontal="general" vertical="center" textRotation="0" wrapText="false" indent="0" shrinkToFit="false"/>
      <protection locked="true" hidden="false"/>
    </xf>
    <xf numFmtId="173" fontId="0" fillId="5" borderId="1" xfId="15" applyFont="true" applyBorder="true" applyAlignment="true" applyProtection="true">
      <alignment horizontal="left" vertical="center" textRotation="0" wrapText="false" indent="0" shrinkToFit="false"/>
      <protection locked="true" hidden="false"/>
    </xf>
    <xf numFmtId="173" fontId="24" fillId="5" borderId="1" xfId="0" applyFont="true" applyBorder="true" applyAlignment="true" applyProtection="false">
      <alignment horizontal="left" vertical="center" textRotation="0" wrapText="false" indent="0" shrinkToFit="false"/>
      <protection locked="true" hidden="false"/>
    </xf>
    <xf numFmtId="174" fontId="7" fillId="5"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73" fontId="22" fillId="5" borderId="1" xfId="0" applyFont="true" applyBorder="true" applyAlignment="true" applyProtection="false">
      <alignment horizontal="general" vertical="center" textRotation="0" wrapText="false" indent="0" shrinkToFit="false"/>
      <protection locked="true" hidden="false"/>
    </xf>
    <xf numFmtId="164" fontId="22" fillId="5" borderId="1" xfId="0" applyFont="true" applyBorder="true" applyAlignment="true" applyProtection="false">
      <alignment horizontal="left"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3" borderId="4" xfId="0" applyFont="true" applyBorder="true" applyAlignment="true" applyProtection="true">
      <alignment horizontal="left" vertical="center" textRotation="0" wrapText="true" indent="0" shrinkToFit="false"/>
      <protection locked="false" hidden="false"/>
    </xf>
    <xf numFmtId="164" fontId="33" fillId="0" borderId="1" xfId="0" applyFont="true" applyBorder="true" applyAlignment="true" applyProtection="false">
      <alignment horizontal="left" vertical="center" textRotation="0" wrapText="true" indent="0" shrinkToFit="false"/>
      <protection locked="true" hidden="false"/>
    </xf>
    <xf numFmtId="164" fontId="17" fillId="0" borderId="1" xfId="20" applyFont="true" applyBorder="true" applyAlignment="true" applyProtection="true">
      <alignment horizontal="left" vertical="center" textRotation="0" wrapText="true" indent="0" shrinkToFit="false"/>
      <protection locked="true" hidden="false"/>
    </xf>
    <xf numFmtId="164" fontId="33" fillId="0" borderId="4" xfId="0" applyFont="true" applyBorder="true" applyAlignment="true" applyProtection="false">
      <alignment horizontal="left" vertical="center" textRotation="0" wrapText="true" indent="0" shrinkToFit="false"/>
      <protection locked="true" hidden="false"/>
    </xf>
    <xf numFmtId="164" fontId="34" fillId="11" borderId="1" xfId="0" applyFont="true" applyBorder="true" applyAlignment="true" applyProtection="false">
      <alignment horizontal="center" vertical="bottom" textRotation="0" wrapText="false" indent="0" shrinkToFit="false"/>
      <protection locked="true" hidden="false"/>
    </xf>
    <xf numFmtId="179" fontId="34" fillId="0" borderId="15" xfId="0" applyFont="true" applyBorder="true" applyAlignment="true" applyProtection="false">
      <alignment horizontal="right" vertical="bottom" textRotation="0" wrapText="true" indent="0" shrinkToFit="false"/>
      <protection locked="true" hidden="false"/>
    </xf>
    <xf numFmtId="164" fontId="34" fillId="0" borderId="15" xfId="0" applyFont="true" applyBorder="true" applyAlignment="true" applyProtection="false">
      <alignment horizontal="general" vertical="bottom" textRotation="0" wrapText="true" indent="0" shrinkToFit="false"/>
      <protection locked="true" hidden="false"/>
    </xf>
    <xf numFmtId="180" fontId="34" fillId="0" borderId="15" xfId="0" applyFont="true" applyBorder="true" applyAlignment="true" applyProtection="false">
      <alignment horizontal="right" vertical="bottom" textRotation="0" wrapText="true" indent="0" shrinkToFit="false"/>
      <protection locked="true" hidden="false"/>
    </xf>
    <xf numFmtId="164" fontId="34" fillId="0" borderId="15" xfId="0" applyFont="true" applyBorder="true" applyAlignment="true" applyProtection="false">
      <alignment horizontal="right" vertical="bottom" textRotation="0" wrapText="true" indent="0" shrinkToFit="false"/>
      <protection locked="true" hidden="false"/>
    </xf>
    <xf numFmtId="181" fontId="34" fillId="0" borderId="15" xfId="0" applyFont="true" applyBorder="true" applyAlignment="true" applyProtection="false">
      <alignment horizontal="righ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12" borderId="1" xfId="0" applyFont="true" applyBorder="true" applyAlignment="true" applyProtection="false">
      <alignment horizontal="center" vertical="center" textRotation="0" wrapText="false" indent="0" shrinkToFit="false"/>
      <protection locked="true" hidden="false"/>
    </xf>
    <xf numFmtId="164" fontId="10" fillId="12" borderId="0" xfId="0" applyFont="true" applyBorder="false" applyAlignment="true" applyProtection="false">
      <alignment horizontal="center" vertical="center" textRotation="0" wrapText="false" indent="0" shrinkToFit="false"/>
      <protection locked="true" hidden="false"/>
    </xf>
    <xf numFmtId="164" fontId="10" fillId="12"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7" fillId="0" borderId="1" xfId="0" applyFont="true" applyBorder="true" applyAlignment="false" applyProtection="true">
      <alignment horizontal="general" vertical="bottom" textRotation="0" wrapText="false" indent="0" shrinkToFit="false"/>
      <protection locked="false" hidden="false"/>
    </xf>
    <xf numFmtId="164" fontId="7" fillId="0" borderId="2" xfId="0" applyFont="true" applyBorder="true" applyAlignment="false" applyProtection="true">
      <alignment horizontal="general" vertical="bottom" textRotation="0" wrapText="false" indent="0" shrinkToFit="false"/>
      <protection locked="false" hidden="false"/>
    </xf>
    <xf numFmtId="182" fontId="7" fillId="0" borderId="1" xfId="0" applyFont="tru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7" fillId="2" borderId="1" xfId="0" applyFont="true" applyBorder="true" applyAlignment="true" applyProtection="true">
      <alignment horizontal="general" vertical="center"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false" hidden="false"/>
    </xf>
    <xf numFmtId="164" fontId="7" fillId="2" borderId="2" xfId="0" applyFont="true" applyBorder="true" applyAlignment="false" applyProtection="true">
      <alignment horizontal="general" vertical="bottom" textRotation="0" wrapText="false" indent="0" shrinkToFit="false"/>
      <protection locked="false" hidden="false"/>
    </xf>
    <xf numFmtId="182" fontId="7" fillId="2" borderId="1" xfId="0" applyFont="true" applyBorder="true" applyAlignment="false" applyProtection="true">
      <alignment horizontal="general" vertical="bottom"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7" fillId="13" borderId="1" xfId="0" applyFont="true" applyBorder="true" applyAlignment="true" applyProtection="true">
      <alignment horizontal="general" vertical="center" textRotation="0" wrapText="false" indent="0" shrinkToFit="false"/>
      <protection locked="false" hidden="false"/>
    </xf>
    <xf numFmtId="164" fontId="0" fillId="13" borderId="1" xfId="0" applyFont="false" applyBorder="true" applyAlignment="true" applyProtection="true">
      <alignment horizontal="left" vertical="center"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37" fillId="6" borderId="1" xfId="0" applyFont="true" applyBorder="true" applyAlignment="true" applyProtection="false">
      <alignment horizontal="center" vertical="center" textRotation="0" wrapText="true" indent="0" shrinkToFit="false"/>
      <protection locked="true" hidden="false"/>
    </xf>
    <xf numFmtId="164" fontId="37" fillId="2" borderId="1" xfId="0" applyFont="true" applyBorder="true" applyAlignment="true" applyProtection="false">
      <alignment horizontal="center" vertical="center" textRotation="0" wrapText="true" indent="0" shrinkToFit="false"/>
      <protection locked="true" hidden="false"/>
    </xf>
    <xf numFmtId="164" fontId="38" fillId="5" borderId="1" xfId="0" applyFont="true" applyBorder="true" applyAlignment="true" applyProtection="false">
      <alignment horizontal="left" vertical="center" textRotation="0" wrapText="fals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2" borderId="1" xfId="0" applyFont="true" applyBorder="true" applyAlignment="true" applyProtection="false">
      <alignment horizontal="center" vertical="center" textRotation="0" wrapText="false" indent="0" shrinkToFit="false"/>
      <protection locked="true" hidden="false"/>
    </xf>
    <xf numFmtId="164" fontId="38" fillId="14" borderId="1" xfId="0" applyFont="true" applyBorder="true" applyAlignment="true" applyProtection="false">
      <alignment horizontal="left" vertical="center" textRotation="0" wrapText="false" indent="0" shrinkToFit="false"/>
      <protection locked="true" hidden="false"/>
    </xf>
    <xf numFmtId="164" fontId="20" fillId="14" borderId="1" xfId="0" applyFont="true" applyBorder="true" applyAlignment="true" applyProtection="false">
      <alignment horizontal="center" vertical="center" textRotation="0" wrapText="false" indent="0" shrinkToFit="false"/>
      <protection locked="true" hidden="false"/>
    </xf>
    <xf numFmtId="164" fontId="38" fillId="5" borderId="1" xfId="0" applyFont="true" applyBorder="true" applyAlignment="false" applyProtection="false">
      <alignment horizontal="general" vertical="bottom" textRotation="0" wrapText="false" indent="0" shrinkToFit="false"/>
      <protection locked="true" hidden="false"/>
    </xf>
    <xf numFmtId="164" fontId="20" fillId="5" borderId="1" xfId="0" applyFont="true" applyBorder="true" applyAlignment="true" applyProtection="false">
      <alignment horizontal="center" vertical="center" textRotation="0" wrapText="false" indent="0" shrinkToFit="false"/>
      <protection locked="true" hidden="false"/>
    </xf>
    <xf numFmtId="164" fontId="38" fillId="1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4" fontId="39" fillId="2" borderId="1" xfId="0" applyFont="true" applyBorder="true" applyAlignment="true" applyProtection="false">
      <alignment horizontal="center"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ivot Table Field" xfId="21" builtinId="53" customBuiltin="true"/>
    <cellStyle name="Pivot Table Corner" xfId="22" builtinId="53" customBuiltin="true"/>
    <cellStyle name="Pivot Table Value" xfId="23" builtinId="53" customBuiltin="true"/>
    <cellStyle name="Pivot Table Category" xfId="24" builtinId="53" customBuiltin="true"/>
    <cellStyle name="Pivot Table Title" xfId="25" builtinId="53" customBuiltin="true"/>
    <cellStyle name="Pivot Table Result" xfId="26" builtinId="53" customBuiltin="true"/>
    <cellStyle name="*unknown*" xfId="20" builtinId="8" customBuiltin="false"/>
  </cellStyles>
  <dxfs count="115">
    <dxf>
      <font>
        <color rgb="FFFFFFFF"/>
      </font>
      <fill>
        <patternFill>
          <bgColor rgb="FF92D050"/>
        </patternFill>
      </fill>
    </dxf>
    <dxf>
      <font>
        <color rgb="FF9C0006"/>
      </font>
      <fill>
        <patternFill>
          <bgColor rgb="FFFFC7CE"/>
        </patternFill>
      </fill>
    </dxf>
    <dxf>
      <font>
        <color rgb="FF9C0006"/>
      </font>
      <fill>
        <patternFill>
          <bgColor rgb="FFFFC7CE"/>
        </patternFill>
      </fill>
    </dxf>
    <dxf>
      <font>
        <color rgb="FFC00000"/>
      </font>
    </dxf>
    <dxf>
      <font>
        <color rgb="FFFFFFFF"/>
      </font>
      <fill>
        <patternFill>
          <bgColor rgb="FF92D050"/>
        </patternFill>
      </fill>
    </dxf>
    <dxf>
      <font>
        <color rgb="FF9C0006"/>
      </font>
      <fill>
        <patternFill>
          <bgColor rgb="FFFFC7CE"/>
        </patternFill>
      </fill>
    </dxf>
    <dxf>
      <font>
        <color rgb="FFFF0000"/>
      </font>
    </dxf>
    <dxf>
      <font>
        <color rgb="FFFF0000"/>
      </font>
    </dxf>
    <dxf>
      <font>
        <color rgb="FFC00000"/>
      </font>
    </dxf>
    <dxf>
      <font>
        <color rgb="FFFFFFFF"/>
      </font>
      <fill>
        <patternFill>
          <bgColor rgb="FF92D050"/>
        </patternFill>
      </fill>
    </dxf>
    <dxf>
      <font>
        <color rgb="FF9C0006"/>
      </font>
      <fill>
        <patternFill>
          <bgColor rgb="FFFFC7CE"/>
        </patternFill>
      </fill>
    </dxf>
    <dxf>
      <font>
        <color rgb="FFFF0000"/>
      </font>
    </dxf>
    <dxf>
      <font>
        <color rgb="FFFF0000"/>
      </font>
    </dxf>
    <dxf>
      <font>
        <color rgb="FFC00000"/>
      </font>
    </dxf>
    <dxf>
      <font>
        <color rgb="FFFFFFFF"/>
      </font>
      <fill>
        <patternFill>
          <bgColor rgb="FF92D050"/>
        </patternFill>
      </fill>
    </dxf>
    <dxf>
      <font>
        <color rgb="FF9C0006"/>
      </font>
      <fill>
        <patternFill>
          <bgColor rgb="FFFFC7CE"/>
        </patternFill>
      </fill>
    </dxf>
    <dxf>
      <font>
        <color rgb="FFFF0000"/>
      </font>
    </dxf>
    <dxf>
      <font>
        <color rgb="FFFF0000"/>
      </font>
    </dxf>
    <dxf>
      <font>
        <color rgb="FFFF0000"/>
      </font>
    </dxf>
    <dxf>
      <font>
        <color rgb="FFC00000"/>
      </font>
    </dxf>
    <dxf>
      <font>
        <color rgb="FFFF0000"/>
      </font>
    </dxf>
    <dxf>
      <font>
        <color rgb="FFFFFFFF"/>
      </font>
      <fill>
        <patternFill>
          <bgColor rgb="FF92D050"/>
        </patternFill>
      </fill>
    </dxf>
    <dxf>
      <font>
        <color rgb="FF9C0006"/>
      </font>
      <fill>
        <patternFill>
          <bgColor rgb="FFFFC7CE"/>
        </patternFill>
      </fill>
    </dxf>
    <dxf>
      <font>
        <color rgb="FFFF0000"/>
      </font>
    </dxf>
    <dxf>
      <font>
        <color rgb="FFC00000"/>
      </font>
    </dxf>
    <dxf>
      <font>
        <color rgb="FFFF0000"/>
      </font>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0000"/>
      </font>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0000"/>
      </font>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0000"/>
      </font>
    </dxf>
    <dxf>
      <font>
        <color rgb="FF9C0006"/>
      </font>
      <fill>
        <patternFill>
          <bgColor rgb="FFFFC7CE"/>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FF"/>
      </font>
      <fill>
        <patternFill>
          <bgColor rgb="FF92D050"/>
        </patternFill>
      </fill>
    </dxf>
    <dxf>
      <font>
        <color rgb="FFFF0000"/>
      </font>
    </dxf>
    <dxf>
      <font>
        <color rgb="FFFFFFFF"/>
      </font>
      <fill>
        <patternFill>
          <bgColor rgb="FF92D050"/>
        </patternFill>
      </fill>
    </dxf>
    <dxf>
      <font>
        <color rgb="FFFFFFFF"/>
      </font>
      <fill>
        <patternFill>
          <bgColor rgb="FF92D050"/>
        </patternFill>
      </fill>
    </dxf>
    <dxf>
      <font>
        <color rgb="FFFF0000"/>
      </font>
    </dxf>
    <dxf>
      <font>
        <color rgb="FFFF0000"/>
      </font>
    </dxf>
    <dxf>
      <font>
        <color rgb="FFFFFFFF"/>
      </font>
      <fill>
        <patternFill>
          <bgColor rgb="FF92D050"/>
        </patternFill>
      </fill>
    </dxf>
    <dxf>
      <font>
        <color rgb="FFFFFFFF"/>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FF"/>
      </font>
      <fill>
        <patternFill>
          <bgColor rgb="FF92D050"/>
        </patternFill>
      </fill>
    </dxf>
    <dxf>
      <font>
        <color rgb="FFFF0000"/>
      </font>
    </dxf>
    <dxf>
      <font>
        <color rgb="FFFFFFFF"/>
      </font>
      <fill>
        <patternFill>
          <bgColor rgb="FF92D050"/>
        </patternFill>
      </fill>
    </dxf>
    <dxf>
      <font>
        <color rgb="FFFF0000"/>
      </font>
    </dxf>
    <dxf>
      <font>
        <color rgb="FFFFFFFF"/>
      </font>
      <fill>
        <patternFill>
          <bgColor rgb="FF92D050"/>
        </patternFill>
      </fill>
    </dxf>
    <dxf>
      <font>
        <color rgb="FFFFFFFF"/>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FF"/>
      </font>
      <fill>
        <patternFill>
          <bgColor rgb="FF92D050"/>
        </patternFill>
      </fill>
    </dxf>
    <dxf>
      <font>
        <color rgb="FFFFFFFF"/>
      </font>
      <fill>
        <patternFill>
          <bgColor rgb="FF92D050"/>
        </patternFill>
      </fill>
    </dxf>
    <dxf>
      <font>
        <color rgb="FFFFFFFF"/>
      </font>
      <fill>
        <patternFill>
          <bgColor rgb="FF92D050"/>
        </patternFill>
      </fill>
    </dxf>
    <dxf>
      <font>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FFFF"/>
      </font>
      <fill>
        <patternFill>
          <bgColor rgb="FF92D050"/>
        </patternFill>
      </fill>
    </dxf>
    <dxf>
      <font>
        <color rgb="FFFFFFFF"/>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FFFFFF"/>
      </font>
      <fill>
        <patternFill>
          <bgColor rgb="FF92D050"/>
        </patternFill>
      </fill>
    </dxf>
    <dxf>
      <font>
        <color rgb="FFFF0000"/>
      </font>
    </dxf>
  </dxfs>
  <colors>
    <indexedColors>
      <rgbColor rgb="FF000000"/>
      <rgbColor rgb="FFFFFFFF"/>
      <rgbColor rgb="FFFF0000"/>
      <rgbColor rgb="FF00FF00"/>
      <rgbColor rgb="FF0000FF"/>
      <rgbColor rgb="FFFFFF00"/>
      <rgbColor rgb="FFFF00FF"/>
      <rgbColor rgb="FF00FFFF"/>
      <rgbColor rgb="FF9C0006"/>
      <rgbColor rgb="FF008000"/>
      <rgbColor rgb="FF000099"/>
      <rgbColor rgb="FF808000"/>
      <rgbColor rgb="FF800080"/>
      <rgbColor rgb="FF008080"/>
      <rgbColor rgb="FFC0C0C0"/>
      <rgbColor rgb="FFA9D18E"/>
      <rgbColor rgb="FF5B9BD5"/>
      <rgbColor rgb="FF993366"/>
      <rgbColor rgb="FFFFF2CC"/>
      <rgbColor rgb="FFEDEDED"/>
      <rgbColor rgb="FF660066"/>
      <rgbColor rgb="FFFF8080"/>
      <rgbColor rgb="FF0563C1"/>
      <rgbColor rgb="FFB4C7E7"/>
      <rgbColor rgb="FF0D0785"/>
      <rgbColor rgb="FFFF00FF"/>
      <rgbColor rgb="FFFFFF00"/>
      <rgbColor rgb="FF00FFFF"/>
      <rgbColor rgb="FF800080"/>
      <rgbColor rgb="FFC00000"/>
      <rgbColor rgb="FF008080"/>
      <rgbColor rgb="FF0000FF"/>
      <rgbColor rgb="FF00CCFF"/>
      <rgbColor rgb="FFD9D9D9"/>
      <rgbColor rgb="FFCCFFCC"/>
      <rgbColor rgb="FFFFE699"/>
      <rgbColor rgb="FF9DC3E6"/>
      <rgbColor rgb="FFFF99CC"/>
      <rgbColor rgb="FFBFBFBF"/>
      <rgbColor rgb="FFFFC7CE"/>
      <rgbColor rgb="FF3366FF"/>
      <rgbColor rgb="FF33CCCC"/>
      <rgbColor rgb="FF92D050"/>
      <rgbColor rgb="FFFFC000"/>
      <rgbColor rgb="FFFF9900"/>
      <rgbColor rgb="FFFF6600"/>
      <rgbColor rgb="FF59595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Relationship Id="rId15" Type="http://schemas.openxmlformats.org/officeDocument/2006/relationships/pivotCacheDefinition" Target="pivotCache/pivotCacheDefinition1.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HCM</a:t>
            </a:r>
          </a:p>
        </c:rich>
      </c:tx>
      <c:overlay val="0"/>
      <c:spPr>
        <a:noFill/>
        <a:ln>
          <a:noFill/>
        </a:ln>
      </c:spPr>
    </c:title>
    <c:autoTitleDeleted val="0"/>
    <c:plotArea>
      <c:barChart>
        <c:barDir val="col"/>
        <c:grouping val="clustered"/>
        <c:varyColors val="0"/>
        <c:ser>
          <c:idx val="0"/>
          <c:order val="0"/>
          <c:tx>
            <c:strRef>
              <c:f>'Event Code'!$A$23:$AS$23</c:f>
              <c:strCache>
                <c:ptCount val="1"/>
                <c:pt idx="0">
                  <c:v/>
                </c:pt>
              </c:strCache>
            </c:strRef>
          </c:tx>
          <c:spPr>
            <a:solidFill>
              <a:srgbClr val="5b9bd5"/>
            </a:solidFill>
            <a:ln>
              <a:noFill/>
            </a:ln>
          </c:spPr>
          <c:invertIfNegative val="0"/>
          <c:dLbls>
            <c:numFmt formatCode="General" sourceLinked="1"/>
            <c:dLblPos val="outEnd"/>
            <c:showLegendKey val="0"/>
            <c:showVal val="0"/>
            <c:showCatName val="0"/>
            <c:showSerName val="0"/>
            <c:showPercent val="0"/>
            <c:showLeaderLines val="0"/>
          </c:dLbls>
          <c:cat>
            <c:strRef>
              <c:f>'Event Code'!$AT$1:$AT$22</c:f>
              <c:strCache>
                <c:ptCount val="22"/>
                <c:pt idx="0">
                  <c:v/>
                </c:pt>
                <c:pt idx="1">
                  <c:v/>
                </c:pt>
                <c:pt idx="2">
                  <c:v>Formular</c:v>
                </c:pt>
                <c:pt idx="3">
                  <c:v>HCM.IUH_INTE_JAVA_HCM19_001</c:v>
                </c:pt>
                <c:pt idx="4">
                  <c:v>HCM.IUH_INTE_NET_HCM19_002</c:v>
                </c:pt>
                <c:pt idx="5">
                  <c:v>HCM.FU_INTE_ALL_HCM19_003</c:v>
                </c:pt>
                <c:pt idx="6">
                  <c:v>HCM.MIX_INTE_NET_HCM19_004</c:v>
                </c:pt>
                <c:pt idx="7">
                  <c:v>HCM.CTTC_INTE_JAVA_HCM19_005</c:v>
                </c:pt>
                <c:pt idx="8">
                  <c:v>HCM.MIX_INTE_NET_HCM19_006</c:v>
                </c:pt>
                <c:pt idx="9">
                  <c:v>HCM.CTTC_INTE_JAVA_HCM19_007</c:v>
                </c:pt>
                <c:pt idx="10">
                  <c:v>HCM.CTTC_INTE_NET_HCM19_008</c:v>
                </c:pt>
                <c:pt idx="11">
                  <c:v>HCM.CTTC_INTE_NET_HCM19_009</c:v>
                </c:pt>
                <c:pt idx="12">
                  <c:v>HCM.PTIT_LITE_ALL_HCM19_010</c:v>
                </c:pt>
                <c:pt idx="13">
                  <c:v>HCM.UIT_THESIS_ALL_HCM19_011</c:v>
                </c:pt>
                <c:pt idx="14">
                  <c:v>HCM.HUTECH_FTOUR_ALL_HCM19_012</c:v>
                </c:pt>
                <c:pt idx="15">
                  <c:v>HCM.IUH_FTOUR_ALL_HCM19_013</c:v>
                </c:pt>
                <c:pt idx="16">
                  <c:v>HCM.FU_FTOUR_ALL_HCM19_014</c:v>
                </c:pt>
                <c:pt idx="17">
                  <c:v>HCM.SGU_INTE_NET_HCM19_015</c:v>
                </c:pt>
                <c:pt idx="18">
                  <c:v>HCM.SGU_INTE_JAVA_HCM19_016</c:v>
                </c:pt>
                <c:pt idx="19">
                  <c:v>HCM.HCMUTE_LITE_ALL_HCM19_017</c:v>
                </c:pt>
                <c:pt idx="20">
                  <c:v>HCM.UAF_GST_JAVA_HCM19_018</c:v>
                </c:pt>
                <c:pt idx="21">
                  <c:v>HCM.MIX_INTE_JAVA_HCM19_019</c:v>
                </c:pt>
              </c:strCache>
            </c:strRef>
          </c:cat>
          <c:val>
            <c:numRef>
              <c:f>'Event Code'!$AT$23</c:f>
              <c:numCache>
                <c:formatCode>General</c:formatCode>
                <c:ptCount val="1"/>
                <c:pt idx="0">
                  <c:v/>
                </c:pt>
              </c:numCache>
            </c:numRef>
          </c:val>
        </c:ser>
        <c:gapWidth val="219"/>
        <c:overlap val="-27"/>
        <c:axId val="58633056"/>
        <c:axId val="59343481"/>
      </c:barChart>
      <c:catAx>
        <c:axId val="5863305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59343481"/>
        <c:crosses val="autoZero"/>
        <c:auto val="1"/>
        <c:lblAlgn val="ctr"/>
        <c:lblOffset val="100"/>
      </c:catAx>
      <c:valAx>
        <c:axId val="59343481"/>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8633056"/>
        <c:crosses val="autoZero"/>
      </c:valAx>
      <c:spPr>
        <a:noFill/>
        <a:ln>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581040</xdr:colOff>
      <xdr:row>14</xdr:row>
      <xdr:rowOff>152280</xdr:rowOff>
    </xdr:from>
    <xdr:to>
      <xdr:col>25</xdr:col>
      <xdr:colOff>424800</xdr:colOff>
      <xdr:row>24</xdr:row>
      <xdr:rowOff>74520</xdr:rowOff>
    </xdr:to>
    <xdr:pic>
      <xdr:nvPicPr>
        <xdr:cNvPr id="0" name="Picture 1" descr=""/>
        <xdr:cNvPicPr/>
      </xdr:nvPicPr>
      <xdr:blipFill>
        <a:blip r:embed="rId1"/>
        <a:srcRect l="0" t="30071" r="0" b="51949"/>
        <a:stretch/>
      </xdr:blipFill>
      <xdr:spPr>
        <a:xfrm>
          <a:off x="581040" y="2730240"/>
          <a:ext cx="23013360" cy="1763640"/>
        </a:xfrm>
        <a:prstGeom prst="rect">
          <a:avLst/>
        </a:prstGeom>
        <a:ln>
          <a:noFill/>
        </a:ln>
      </xdr:spPr>
    </xdr:pic>
    <xdr:clientData/>
  </xdr:twoCellAnchor>
  <xdr:twoCellAnchor editAs="oneCell">
    <xdr:from>
      <xdr:col>0</xdr:col>
      <xdr:colOff>1098720</xdr:colOff>
      <xdr:row>43</xdr:row>
      <xdr:rowOff>108000</xdr:rowOff>
    </xdr:from>
    <xdr:to>
      <xdr:col>26</xdr:col>
      <xdr:colOff>282240</xdr:colOff>
      <xdr:row>63</xdr:row>
      <xdr:rowOff>93960</xdr:rowOff>
    </xdr:to>
    <xdr:pic>
      <xdr:nvPicPr>
        <xdr:cNvPr id="1" name="Picture 2" descr=""/>
        <xdr:cNvPicPr/>
      </xdr:nvPicPr>
      <xdr:blipFill>
        <a:blip r:embed="rId2"/>
        <a:srcRect l="0" t="28909" r="0" b="33712"/>
        <a:stretch/>
      </xdr:blipFill>
      <xdr:spPr>
        <a:xfrm>
          <a:off x="1098720" y="8026200"/>
          <a:ext cx="23112000" cy="36691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345240</xdr:colOff>
      <xdr:row>38</xdr:row>
      <xdr:rowOff>111240</xdr:rowOff>
    </xdr:to>
    <xdr:graphicFrame>
      <xdr:nvGraphicFramePr>
        <xdr:cNvPr id="2" name="Chart 1"/>
        <xdr:cNvGraphicFramePr/>
      </xdr:nvGraphicFramePr>
      <xdr:xfrm>
        <a:off x="0" y="0"/>
        <a:ext cx="8671320" cy="6288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56" createdVersion="3">
  <cacheSource type="worksheet">
    <worksheetSource ref="A1:AD257" sheet="OB-27-Mar-2019"/>
  </cacheSource>
  <cacheFields count="30">
    <cacheField name="No" numFmtId="0">
      <sharedItems containsString="0" containsBlank="1" containsNumber="1" containsInteger="1" minValue="1" maxValue="1047" count="241">
        <n v="1"/>
        <n v="17"/>
        <n v="41"/>
        <n v="55"/>
        <n v="60"/>
        <n v="67"/>
        <n v="68"/>
        <n v="72"/>
        <n v="74"/>
        <n v="78"/>
        <n v="84"/>
        <n v="86"/>
        <n v="87"/>
        <n v="88"/>
        <n v="90"/>
        <n v="98"/>
        <n v="100"/>
        <n v="105"/>
        <n v="108"/>
        <n v="109"/>
        <n v="119"/>
        <n v="122"/>
        <n v="123"/>
        <n v="129"/>
        <n v="130"/>
        <n v="139"/>
        <n v="142"/>
        <n v="144"/>
        <n v="145"/>
        <n v="147"/>
        <n v="148"/>
        <n v="150"/>
        <n v="151"/>
        <n v="153"/>
        <n v="154"/>
        <n v="161"/>
        <n v="166"/>
        <n v="174"/>
        <n v="179"/>
        <n v="186"/>
        <n v="206"/>
        <n v="217"/>
        <n v="229"/>
        <n v="230"/>
        <n v="231"/>
        <n v="233"/>
        <n v="234"/>
        <n v="242"/>
        <n v="243"/>
        <n v="247"/>
        <n v="252"/>
        <n v="263"/>
        <n v="266"/>
        <n v="269"/>
        <n v="270"/>
        <n v="272"/>
        <n v="275"/>
        <n v="278"/>
        <n v="283"/>
        <n v="284"/>
        <n v="285"/>
        <n v="286"/>
        <n v="287"/>
        <n v="288"/>
        <n v="289"/>
        <n v="290"/>
        <n v="300"/>
        <n v="301"/>
        <n v="302"/>
        <n v="303"/>
        <n v="305"/>
        <n v="306"/>
        <n v="307"/>
        <n v="308"/>
        <n v="309"/>
        <n v="310"/>
        <n v="311"/>
        <n v="312"/>
        <n v="313"/>
        <n v="314"/>
        <n v="315"/>
        <n v="316"/>
        <n v="317"/>
        <n v="321"/>
        <n v="332"/>
        <n v="335"/>
        <n v="339"/>
        <n v="341"/>
        <n v="345"/>
        <n v="347"/>
        <n v="351"/>
        <n v="352"/>
        <n v="356"/>
        <n v="363"/>
        <n v="374"/>
        <n v="375"/>
        <n v="376"/>
        <n v="384"/>
        <n v="387"/>
        <n v="388"/>
        <n v="394"/>
        <n v="395"/>
        <n v="396"/>
        <n v="397"/>
        <n v="398"/>
        <n v="399"/>
        <n v="400"/>
        <n v="401"/>
        <n v="402"/>
        <n v="403"/>
        <n v="404"/>
        <n v="405"/>
        <n v="406"/>
        <n v="409"/>
        <n v="415"/>
        <n v="431"/>
        <n v="435"/>
        <n v="437"/>
        <n v="446"/>
        <n v="452"/>
        <n v="453"/>
        <n v="454"/>
        <n v="460"/>
        <n v="461"/>
        <n v="464"/>
        <n v="468"/>
        <n v="477"/>
        <n v="478"/>
        <n v="479"/>
        <n v="480"/>
        <n v="500"/>
        <n v="504"/>
        <n v="509"/>
        <n v="519"/>
        <n v="525"/>
        <n v="532"/>
        <n v="533"/>
        <n v="534"/>
        <n v="551"/>
        <n v="561"/>
        <n v="562"/>
        <n v="583"/>
        <n v="591"/>
        <n v="592"/>
        <n v="593"/>
        <n v="596"/>
        <n v="599"/>
        <n v="606"/>
        <n v="607"/>
        <n v="609"/>
        <n v="611"/>
        <n v="612"/>
        <n v="625"/>
        <n v="651"/>
        <n v="652"/>
        <n v="653"/>
        <n v="655"/>
        <n v="656"/>
        <n v="657"/>
        <n v="668"/>
        <n v="669"/>
        <n v="672"/>
        <n v="673"/>
        <n v="676"/>
        <n v="681"/>
        <n v="682"/>
        <n v="685"/>
        <n v="688"/>
        <n v="693"/>
        <n v="697"/>
        <n v="698"/>
        <n v="702"/>
        <n v="704"/>
        <n v="718"/>
        <n v="723"/>
        <n v="724"/>
        <n v="728"/>
        <n v="729"/>
        <n v="732"/>
        <n v="733"/>
        <n v="736"/>
        <n v="742"/>
        <n v="749"/>
        <n v="757"/>
        <n v="758"/>
        <n v="769"/>
        <n v="771"/>
        <n v="775"/>
        <n v="779"/>
        <n v="780"/>
        <n v="781"/>
        <n v="783"/>
        <n v="785"/>
        <n v="805"/>
        <n v="810"/>
        <n v="811"/>
        <n v="812"/>
        <n v="813"/>
        <n v="817"/>
        <n v="820"/>
        <n v="829"/>
        <n v="831"/>
        <n v="832"/>
        <n v="838"/>
        <n v="839"/>
        <n v="843"/>
        <n v="855"/>
        <n v="856"/>
        <n v="867"/>
        <n v="875"/>
        <n v="878"/>
        <n v="905"/>
        <n v="912"/>
        <n v="914"/>
        <n v="919"/>
        <n v="926"/>
        <n v="932"/>
        <n v="933"/>
        <n v="934"/>
        <n v="935"/>
        <n v="937"/>
        <n v="943"/>
        <n v="948"/>
        <n v="949"/>
        <n v="952"/>
        <n v="971"/>
        <n v="980"/>
        <n v="981"/>
        <n v="982"/>
        <n v="992"/>
        <n v="993"/>
        <n v="994"/>
        <n v="1015"/>
        <n v="1016"/>
        <n v="1017"/>
        <n v="1020"/>
        <n v="1021"/>
        <n v="1023"/>
        <n v="1041"/>
        <n v="1047"/>
        <m/>
      </sharedItems>
    </cacheField>
    <cacheField name="Date" numFmtId="0">
      <sharedItems containsSemiMixedTypes="0" containsNonDate="0" containsDate="1" containsString="0" minDate="2009-03-06T00:00:00" maxDate="2019-11-03T00:00:00" count="73">
        <d v="2009-03-06T00:00:00"/>
        <d v="2018-01-07T00:00:00"/>
        <d v="2018-05-05T00:00:00"/>
        <d v="2018-05-11T00:00:00"/>
        <d v="2018-06-20T00:00:00"/>
        <d v="2018-08-10T00:00:00"/>
        <d v="2018-08-23T00:00:00"/>
        <d v="2018-09-04T00:00:00"/>
        <d v="2018-10-01T00:00:00"/>
        <d v="2018-10-15T00:00:00"/>
        <d v="2018-11-01T00:00:00"/>
        <d v="2018-11-05T00:00:00"/>
        <d v="2018-11-09T00:00:00"/>
        <d v="2018-11-13T00:00:00"/>
        <d v="2018-11-14T00:00:00"/>
        <d v="2018-11-21T00:00:00"/>
        <d v="2018-11-27T00:00:00"/>
        <d v="2018-11-30T00:00:00"/>
        <d v="2018-12-10T00:00:00"/>
        <d v="2018-12-12T00:00:00"/>
        <d v="2018-12-13T00:00:00"/>
        <d v="2018-12-14T00:00:00"/>
        <d v="2018-12-18T00:00:00"/>
        <d v="2018-12-19T00:00:00"/>
        <d v="2018-12-21T00:00:00"/>
        <d v="2018-12-22T00:00:00"/>
        <d v="2018-12-23T00:00:00"/>
        <d v="2018-12-24T00:00:00"/>
        <d v="2018-12-25T00:00:00"/>
        <d v="2018-12-27T00:00:00"/>
        <d v="2019-01-03T00:00:00"/>
        <d v="2019-01-04T00:00:00"/>
        <d v="2019-01-07T00:00:00"/>
        <d v="2019-01-08T00:00:00"/>
        <d v="2019-01-09T00:00:00"/>
        <d v="2019-01-10T00:00:00"/>
        <d v="2019-01-14T00:00:00"/>
        <d v="2019-01-15T00:00:00"/>
        <d v="2019-01-16T00:00:00"/>
        <d v="2019-01-17T00:00:00"/>
        <d v="2019-01-18T00:00:00"/>
        <d v="2019-01-21T00:00:00"/>
        <d v="2019-01-22T00:00:00"/>
        <d v="2019-01-23T00:00:00"/>
        <d v="2019-01-29T00:00:00"/>
        <d v="2019-01-31T00:00:00"/>
        <d v="2019-02-11T00:00:00"/>
        <d v="2019-02-12T00:00:00"/>
        <d v="2019-02-14T00:00:00"/>
        <d v="2019-02-15T00:00:00"/>
        <d v="2019-02-16T00:00:00"/>
        <d v="2019-02-17T00:00:00"/>
        <d v="2019-02-18T00:00:00"/>
        <d v="2019-02-19T00:00:00"/>
        <d v="2019-02-20T00:00:00"/>
        <d v="2019-02-21T00:00:00"/>
        <d v="2019-02-22T00:00:00"/>
        <d v="2019-02-25T00:00:00"/>
        <d v="2019-02-26T00:00:00"/>
        <d v="2019-02-27T00:00:00"/>
        <d v="2019-03-01T00:00:00"/>
        <d v="2019-03-03T00:00:00"/>
        <d v="2019-03-04T00:00:00"/>
        <d v="2019-03-05T00:00:00"/>
        <d v="2019-03-06T00:00:00"/>
        <d v="2019-03-08T00:00:00"/>
        <d v="2019-03-12T00:00:00"/>
        <d v="2019-03-13T00:00:00"/>
        <d v="2019-03-14T00:00:00"/>
        <d v="2019-03-15T00:00:00"/>
        <d v="2019-03-17T00:00:00"/>
        <d v="2019-03-18T00:00:00"/>
        <d v="2019-11-03T00:00:00"/>
      </sharedItems>
    </cacheField>
    <cacheField name="RECER" numFmtId="0">
      <sharedItems count="6">
        <s v="ChiMTK"/>
        <s v="MaiVH1"/>
        <s v="NhungPTT1"/>
        <s v="NhuNMH"/>
        <s v="TraDT"/>
        <s v="TrucLHT"/>
      </sharedItems>
    </cacheField>
    <cacheField name="Fullname" numFmtId="0">
      <sharedItems count="252">
        <s v="Bùi Hoàng Hảo"/>
        <s v="Bùi Hữu Nghĩa"/>
        <s v="Bùi Minh Quí"/>
        <s v="Bùi Ngọc Tài"/>
        <s v="Bùi Thế Vinh"/>
        <s v="Bùi Xuân Trí"/>
        <s v="Cấn Văn Nam"/>
        <s v="Cao Lý Phương Trinh"/>
        <s v="Cao Ngọc Thiện"/>
        <s v="Cao Văn Phú"/>
        <s v="Châu Ngọc Du"/>
        <s v="Châu Quốc Bình"/>
        <s v="Đàm Phước Đức Duy"/>
        <s v="Đàm Quang Khoa"/>
        <s v="Đặng Anh Khoa"/>
        <s v="Đặng Hải Bằng"/>
        <s v="Đặng Hữu Nghĩa"/>
        <s v="Dang Ngoc Tuyen"/>
        <s v="Đặng Trương Duy Quang"/>
        <s v="Đặng Văn Lợi"/>
        <s v="Đào Quang Thịnh"/>
        <s v="Đào Sỹ Trung Kiên"/>
        <s v="Đào Thị Phương An"/>
        <s v="Đào Thiện Hoàng Huy"/>
        <s v="Đào Tiến Phát"/>
        <s v="Đinh Gia Bảo"/>
        <s v="Đinh Khánh Hiệp"/>
        <s v="Đỗ Bá Lân "/>
        <s v="Đỗ Chí Thuận"/>
        <s v="Đỗ Duy Tân"/>
        <s v="Đỗ Hoàng Hiệp"/>
        <s v="Đỗ Lê Phúc Bình"/>
        <s v="ĐỖ NGỌC THÀNH SƠN"/>
        <s v="Đỗ Nhựt Nam"/>
        <s v="Đỗ Thanh Nam"/>
        <s v="Đoàn Trần Thái Bảo"/>
        <s v="Đoàn Viết Tín"/>
        <s v="Dương Hoàng Vũ"/>
        <s v="Dương Thành Vũ"/>
        <s v="Dương Thị Thùy Trang"/>
        <s v="Dương Văn Thiệu"/>
        <s v="Hồ Huỳnh Thùy Trang"/>
        <s v="Hồ Nhật Hòa"/>
        <s v="Hồ Nhật Tường"/>
        <s v="Hồ Quốc Tiến"/>
        <s v="Hoàng Kim Bảo Hoàng"/>
        <s v="Hoàng Ngọc Sơn"/>
        <s v="Hoàng Nhật Đông"/>
        <s v="Hoàng Quang Hùng"/>
        <s v="Hồng Huy Vinh"/>
        <s v="Hồng Ngọc Phương Quyên"/>
        <s v="Huỳnh Hà Trung"/>
        <s v="Huỳnh Lâm Huy"/>
        <s v="Huỳnh Lâm Thế Anh"/>
        <s v="Huỳnh Ngọc Hưng"/>
        <s v="Huỳnh Phúc Thiện"/>
        <s v="Huỳnh Trung Hiếu"/>
        <s v="Lâm Minh Hoàng"/>
        <s v="Lâm Thanh Phát"/>
        <s v="Lao Gia Du"/>
        <s v="Lê Anh Tuấn"/>
        <s v="Lê Đại Minh"/>
        <s v="Lê Hoàng Long"/>
        <s v="Lê Hữu Gia Cát"/>
        <s v="Lê Hửu Hiếu"/>
        <s v="Lê Nguyễn Hoàng Huynh"/>
        <s v="Lê Nguyễn Ngọc Sang"/>
        <s v="Lê Phát Đạt"/>
        <s v="Lê Phúc Vinh"/>
        <s v="Lê Quốc Toàn"/>
        <s v="Lê Thị Anh Trúc"/>
        <s v="Lê Thị Mỹ Linh"/>
        <s v="Lê Trọng Lành"/>
        <s v="Lê Trọng Tín"/>
        <s v="Lê Trung"/>
        <s v="Lê Trung Hiếu"/>
        <s v="Lê Tú Trinh"/>
        <s v="Lê Văn Hiếu"/>
        <s v="Lê Vương Thiện Phú"/>
        <s v="Lê Xuân Chính"/>
        <s v="Lư Minh Tài"/>
        <s v="Lữ Tuấn Tài"/>
        <s v="Lục Chí Hướng"/>
        <s v="Lương Anh Tuấn"/>
        <s v="Lương Phú An"/>
        <s v="Mai Ngọc Hải"/>
        <s v="Mai Xuân Sơn"/>
        <s v="Ngô Bỉnh Khiêm"/>
        <s v="Ngô Nhật Duy"/>
        <s v="Ngô Văn Đông"/>
        <s v="Nguyễn Anh Thi"/>
        <s v="Nguyễn Anh Tú"/>
        <s v="Nguyễn Bình"/>
        <s v="Nguyễn Công Duy"/>
        <s v="Nguyễn Đăng Duy"/>
        <s v="Nguyễn Đình Đức Đạt"/>
        <s v="Nguyễn Đình Thái"/>
        <s v="Nguyễn Đỗ Việt Hưng"/>
        <s v="Nguyễn Duy Tiến"/>
        <s v="Nguyễn Hải Phương"/>
        <s v="Nguyễn Hoài Nhân"/>
        <s v="Nguyễn Hoàng Long"/>
        <s v="Nguyễn Hoàng Năng"/>
        <s v="Nguyễn Hoàng Ngọc Bảo"/>
        <s v="Nguyễn Hoàng Phúc"/>
        <s v="Nguyễn Hồng Phúc"/>
        <s v="Nguyễn Hữu Đậm"/>
        <s v="Nguyễn Hữu Minh"/>
        <s v="Nguyễn Hữu Thắng"/>
        <s v="Nguyễn Hữu Vinh"/>
        <s v="Nguyễn Huy Thức"/>
        <s v="Nguyễn Khắc Duy"/>
        <s v="Nguyễn Khải Ngộ"/>
        <s v="Nguyễn Khánh Duy"/>
        <s v="Nguyễn Khoa Tuyên"/>
        <s v="Nguyễn Khôi Khoa"/>
        <s v="Nguyễn Khương Trọng Khôi"/>
        <s v="Nguyễn Lê Minh Tân"/>
        <s v="Nguyễn Lê Minh Tiến"/>
        <s v="Nguyễn Lư Dung"/>
        <s v="Nguyễn Minh Chu"/>
        <s v="Nguyễn Minh Chương"/>
        <s v="Nguyễn Minh Hiếu"/>
        <s v="Nguyễn Ngọc Cẩn"/>
        <s v="Nguyễn Ngọc Dị"/>
        <s v="Nguyễn Ngọc Hiếu"/>
        <s v="Nguyễn Nhật Thi"/>
        <s v="Nguyễn Nhật Vỹ"/>
        <s v="Nguyễn Phi Khánh"/>
        <s v="Nguyễn Phương Nam"/>
        <s v="Nguyễn Quang Nhật"/>
        <s v="Nguyễn Quang Thiện"/>
        <s v="Nguyễn Quốc Dũng"/>
        <s v="Nguyễn Quốc Hùng"/>
        <s v="Nguyễn Quốc Thanh"/>
        <s v="Nguyễn Tài Tụ"/>
        <s v="Nguyễn Tấn Trịnh"/>
        <s v="Nguyễn Thạch Hoàng Luân"/>
        <s v="Nguyễn Thành Đoan"/>
        <s v="Nguyễn Thành Nam"/>
        <s v="Nguyễn Thanh Phong"/>
        <s v="Nguyễn Thanh Phúc"/>
        <s v="Nguyễn Thành Trung"/>
        <s v="Nguyễn Thị Ánh Tuyên"/>
        <s v="Nguyễn Thị Ly Ly"/>
        <s v="Nguyễn Thị Mai Huyên"/>
        <s v="Nguyễn Thị Minh Ngọc"/>
        <s v="Nguyễn Thị Thanh Vân"/>
        <s v="Nguyễn Thị Trâm Anh"/>
        <s v="Nguyễn Thiên Hiền"/>
        <s v="Nguyễn Tô Doanh Chuẩn"/>
        <s v="Nguyễn Toàn Thắng"/>
        <s v="Nguyễn Trần Vĩnh Khang"/>
        <s v="Nguyễn Triệu Duy"/>
        <s v="Nguyễn Triệu Liêm"/>
        <s v="Nguyễn Trịnh Đạt"/>
        <s v="Nguyễn Tuấn Anh"/>
        <s v="Nguyễn Tuấn Hùng"/>
        <s v="Nguyễn Văn Đang"/>
        <s v="Nguyễn Văn Dương"/>
        <s v="Nguyễn Văn Hiếu"/>
        <s v="Nguyễn Văn Lâm"/>
        <s v="Nguyễn Văn Linh"/>
        <s v="Nguyễn Văn Tấn"/>
        <s v="Nguyễn Văn Thành Nghĩa"/>
        <s v="Nguyễn Văn Trọng"/>
        <s v="Nguyễn Việt Thanh"/>
        <s v="Nguyễn Võ Hoài Nam"/>
        <s v="Nguyễn Vũ Anh Tú"/>
        <s v="Nguyễn Vũ Bằng"/>
        <s v="Nguyễn Xuân Duy"/>
        <s v="Nguyễn Xuân Huy"/>
        <s v="Phạm Bùi Xuân Hoàng"/>
        <s v="Phạm Đức Lương"/>
        <s v="Phạm Hoàng Cao Trí"/>
        <s v="Phạm Hoàng Thịnh"/>
        <s v="Phạm Hưng Thịnh"/>
        <s v="Phạm Hữu Lộc"/>
        <s v="Phạm Minh Tín"/>
        <s v="Phạm Nguyễn Vinh Quang"/>
        <s v="Phạm Nhật Duy"/>
        <s v="Phạm Quang Hòa"/>
        <s v="Phạm Quang Linh"/>
        <s v="Phạm Thế Tài"/>
        <s v="Phạm Thị Minh Tú"/>
        <s v="Phạm Thúy Trang"/>
        <s v="Phạm Tiến Dũng"/>
        <s v="Phạm Việt Hoàng"/>
        <s v="Phan Đình Phúc"/>
        <s v="Phan Hoàng Phương Dung"/>
        <s v="Phan Hoàng Việt An"/>
        <s v="Phan Thành Long"/>
        <s v="Phan Thế Châu"/>
        <s v="Phan Trường Khang"/>
        <s v="Phan Văn Thành"/>
        <s v="Phòng Toàn Hữu"/>
        <s v="Phùng Văn Quỳnh"/>
        <s v="Quách Hải Thiên"/>
        <s v="Tăng Hồ Duy Minh"/>
        <s v="Tăng Tường Cơ"/>
        <s v="Thái Bình Hòa Thuận"/>
        <s v="Thái Minh Hiếu"/>
        <s v="Tô Hải Thượng"/>
        <s v="Trần Anh Quân"/>
        <s v="Trần Anh Toản"/>
        <s v="Trần Bảo An"/>
        <s v="Trần Đại Thành"/>
        <s v="Trần Đình Quốc Pháp"/>
        <s v="Trần Đức Thọ"/>
        <s v="Trần Duy Phúc"/>
        <s v="Trần Hà Minh"/>
        <s v="Trần Hồng Thuận"/>
        <s v="Trần Khánh Hà"/>
        <s v="Trần Ngọc Anh Tú"/>
        <s v="Trần Ngọc Hùng"/>
        <s v="Trần Ngọc Long"/>
        <s v="Trần Phan Hữu Lợi"/>
        <s v="Trần Quang Tính"/>
        <s v="Trần Quốc Huy"/>
        <s v="Trần Quốc Việt"/>
        <s v="Trần Sang"/>
        <s v="Trần Tấn Thông"/>
        <s v="Trần Thị Ngọc Bích"/>
        <s v="Trần Tiến Thành"/>
        <s v="Trần Tùng Lâm"/>
        <s v="Trần Việt Tấn"/>
        <s v="Trịnh Thiên Nam"/>
        <s v="Trương Anh Tuấn"/>
        <s v="Trương Đình Giang"/>
        <s v="Trương Đức Nhơn"/>
        <s v="Trương Minh Nhật Quang"/>
        <s v="Trương Ngọc Mỹ"/>
        <s v="Trương Thanh Nam"/>
        <s v="Trương Thanh Tài"/>
        <s v="Trương Thị Hồng Đào"/>
        <s v="Trương Xuân Nguyên"/>
        <s v="Từ Hoa Trí"/>
        <s v="Văn Nam Phương"/>
        <s v="Võ Đắc Quốc Minh"/>
        <s v="Võ Đình Thắng"/>
        <s v="Võ Đức Nguyên"/>
        <s v="Võ Hoàng Trung Nhân"/>
        <s v="Võ Thành An"/>
        <s v="Võ Thị Quỳnh Như"/>
        <s v="Vũ Đức Hiển"/>
        <s v="Vũ Duy Hùng"/>
        <s v="Vũ Hoàng Liêm"/>
        <s v="Vũ Ngọc Đắc"/>
        <s v="Vũ Thiên Phú"/>
        <s v="Vũ Việt Anh"/>
        <s v="Vương Gia Phát"/>
        <s v="Vương Văn Hậu"/>
      </sharedItems>
    </cacheField>
    <cacheField name="Status" numFmtId="0">
      <sharedItems count="1">
        <s v="Onboard"/>
      </sharedItems>
    </cacheField>
    <cacheField name="ET date" numFmtId="0">
      <sharedItems containsBlank="1" count="60">
        <s v="03/01/2018"/>
        <s v="07/03/2019"/>
        <s v="1/3/2019"/>
        <s v="11/03/2019"/>
        <s v="11/12/2018"/>
        <s v="12/3"/>
        <s v="13/03"/>
        <s v="13/03/2019"/>
        <s v="13/2/2019"/>
        <s v="13/3/19"/>
        <s v="14/01/2019"/>
        <s v="14/1/2019"/>
        <s v="14/12/2018"/>
        <s v="14/2"/>
        <s v="15/1/2019"/>
        <s v="15/2"/>
        <s v="15/2/2019"/>
        <s v="17/1/2019"/>
        <s v="18/02/2019"/>
        <s v="18/12/2018"/>
        <s v="18/2"/>
        <s v="18/2/2019"/>
        <s v="2/1/2019"/>
        <s v="20/02/2019"/>
        <s v="20/03/2019"/>
        <s v="20/12/2018"/>
        <s v="21/02/2019"/>
        <s v="21/1/2019"/>
        <s v="21/2/2019"/>
        <s v="22/01"/>
        <s v="22/02/2019"/>
        <s v="22/03/2019"/>
        <s v="22/1/2019"/>
        <s v="23/1/2019"/>
        <s v="24/1/2019"/>
        <s v="24/12/2018"/>
        <s v="25/02/2019"/>
        <s v="25/12/2018"/>
        <s v="25/2/2019"/>
        <s v="26/11/2018"/>
        <s v="26/12/2018"/>
        <s v="27/02/2019"/>
        <s v="27/12/2018"/>
        <s v="27/2/2019"/>
        <s v="28/02/2019"/>
        <s v="28/12/2018"/>
        <s v="28/2/2019"/>
        <s v="31/1/2019"/>
        <s v="4.3.2019"/>
        <s v="4/1/2019"/>
        <s v="4/3/2019"/>
        <s v="6/12/2018"/>
        <s v="6/3/2019"/>
        <s v="7/1/2019"/>
        <s v="7/3"/>
        <s v="7/3/2019"/>
        <s v="8/3"/>
        <s v="8/3/2019"/>
        <s v="9/1/2019"/>
        <m/>
      </sharedItems>
    </cacheField>
    <cacheField name="Status detail" numFmtId="0">
      <sharedItems containsBlank="1" count="34">
        <s v="10h30"/>
        <s v="12/3 pv"/>
        <s v="13/2/2019"/>
        <s v="13/3 pv"/>
        <s v="14h00"/>
        <s v="14h30"/>
        <s v="14h45"/>
        <s v="15h00"/>
        <s v="3h30"/>
        <s v="5/3 pv"/>
        <s v="6/3 pv"/>
        <s v="Confirmed"/>
        <s v="Fail ET"/>
        <s v="Full time"/>
        <s v="MaiVH1"/>
        <s v="n"/>
        <s v="Part time"/>
        <s v="Part time "/>
        <s v="PV 13/12/2018"/>
        <s v="PV 14/2/2019"/>
        <s v="PV 14/3/2019"/>
        <s v="PV 15/1/2019"/>
        <s v="PV 16/1/2019"/>
        <s v="PV 19/12/2018"/>
        <s v="PV 20/12/2018"/>
        <s v="PV 20/2/2019"/>
        <s v="PV 23/1/2019"/>
        <s v="PV 24/1/2019"/>
        <s v="PV 26/12/2018"/>
        <s v="PV 28/2/2019"/>
        <s v="PV 7/3/2019"/>
        <s v="PV 9/1/2019"/>
        <s v="r"/>
        <m/>
      </sharedItems>
    </cacheField>
    <cacheField name="Skill" numFmtId="0">
      <sharedItems count="15">
        <s v=".NET"/>
        <s v="Android"/>
        <s v="BA"/>
        <s v="Big Data"/>
        <s v="C++"/>
        <s v="CAD/CAM/CAE"/>
        <s v="Embedded"/>
        <s v="Front-end"/>
        <s v="Intern"/>
        <s v="iOS"/>
        <s v="Java"/>
        <s v="OJT"/>
        <s v="Python"/>
        <s v="RTL Verfication"/>
        <s v="Tester"/>
      </sharedItems>
    </cacheField>
    <cacheField name="Noted" numFmtId="0">
      <sharedItems containsBlank="1" count="86">
        <s v="1"/>
        <s v="12/3/19 pass FGA.AIS"/>
        <s v="12/3/19 pass FGA.AIS. Nhà ở Thủ Đức, Ok chiều thứ năm PV"/>
        <s v="13/3/19 pass FGA.AIS"/>
        <s v="17/1 pv"/>
        <s v="19/12 pv"/>
        <s v="19/2 mời PV FGA pass"/>
        <s v="20/12 pv"/>
        <s v="2257"/>
        <s v="2341,muốn đi thực tập"/>
        <s v="24/01"/>
        <s v="24/12/2018 liên hệ lại, đang ở Cà Mau"/>
        <s v="25/12 pv"/>
        <s v="27.2.19 pass DTL.Z15"/>
        <s v="28.2.19 PV FGA"/>
        <s v="28.2.19 PV FGA, chưa process"/>
        <s v="28.2.19 PV FGA.27.2.19 consider DTL.Z15 -&gt; 28.2.19 PV FGA."/>
        <s v="28.2.19 PV FGA.27/2/19 consider DTL.Z15 -&gt; 28.2.19 PV FGA."/>
        <s v="2h chiều"/>
        <s v="3/1/19 mời PV C++ DTL.Z15"/>
        <s v="3792,không bắt máy"/>
        <s v="4/3 có thể lên làm test"/>
        <s v="4064"/>
        <s v="4065"/>
        <s v="4108"/>
        <s v="4110"/>
        <s v="4113"/>
        <s v="6.3.19 fail C++ FGA.AIS"/>
        <s v="6/3 pass FHM.GHS"/>
        <s v="7.3.19 pass FGA.DF, chưa process"/>
        <s v="Android chuyển qua .net"/>
        <s v="Anh Huỳnh Tiến Dũng gửi vào thẳng đơn vị, ail Vọng &quot;FW: Đơn ứng tuyển&quot;"/>
        <s v="BA1 cho DTL Z15,3920"/>
        <s v="bận cả ngày thứ 4, sáng thứ 5"/>
        <s v="bảo lưu kết quả"/>
        <s v="Cancel iOS chuyển sang Airbus"/>
        <s v="Chị HanhNTM1 gửi OB chung fresher &quot;RE: |DTL|[Interview]C++_Nguyen Binh&quot;"/>
        <s v="Chưa"/>
        <s v="CHƯA CÓ CV"/>
        <s v="Chưa process,7.3.19 pass FGA.DF"/>
        <s v="Chưa process,7.3.19 pass FGA.DF. Đã tốt nghiệp, thiếu chứng chỉ tiếng anh để lấy bằng thôi"/>
        <s v="Confirmed"/>
        <s v="CTV triển khai"/>
        <s v="đã gửi mail"/>
        <s v="Đã gửi mail mời làm Test, Làm được buổi chiều"/>
        <s v="đang thực tập ở Fsoft"/>
        <s v="delay OB, còn học"/>
        <s v="delay sang tháng 3"/>
        <s v="ET"/>
        <s v="fail .NET"/>
        <s v="fail 2 lần java và front-end"/>
        <s v="fail Android"/>
        <s v="fail Fresher embedded"/>
        <s v="fail fron-end"/>
        <s v="Fail phỏng vấn, khong nghe may"/>
        <s v="Fail phỏng vấn, OB lớp internship 18/02/2019"/>
        <s v="FSU1 nhờ process giúp"/>
        <s v="FSU2.BU11 nhờ process OB giúp"/>
        <s v="hẹn phỏng vấn ngày 12/6, từ chối pv. Reapply Java 14/1/2019"/>
        <s v="hẹn phỏng vấn OJT"/>
        <s v="hẹn phỏng vấn OJT, fail Fresher .NET"/>
        <s v="intern ở công ty khác"/>
        <s v="KBM"/>
        <s v="Lớp Re-Fresher anh KyLH chuyển sang Fresher"/>
        <s v="mới học năm hai nhưng có thể học buổi tối. 27.2.19 pass DTL.Z15"/>
        <s v="ok"/>
        <s v="OK PV, đã TN"/>
        <s v="ok, fail phong van"/>
        <s v="ok, ngay 11 lam chinh thuc"/>
        <s v="Pass DTL.Z15 13/2/19"/>
        <s v="Pass DTL.Z15 8.1.19"/>
        <s v="Pass DTL.Z15 9.1.19"/>
        <s v="Pass PV FHCMC.GHS 21.1.19 o"/>
        <s v="Phỏng vấn thực tập BA cho FHM.FSG - Anh BaoLH phỏng vấn"/>
        <s v="Pre-Fresher"/>
        <s v="PV Dev1"/>
        <s v="r"/>
        <s v="Reapply 13/02/2019"/>
        <s v="reapply 15/1"/>
        <s v="Set up pv thứ 6"/>
        <s v="t2,4,5. PV DTL.Z15 fail nhưng lại giỏi Nhúng.FA.G0 giới thiệu, gọi rồi nhưng Nhúng đang ko tuyển nên care sau. Từng học về Mobile app và IOT"/>
        <s v="TOEIC 555"/>
        <s v="toeic 775"/>
        <s v="Trùng 13"/>
        <s v="x"/>
        <m/>
      </sharedItems>
    </cacheField>
    <cacheField name="Email" numFmtId="0">
      <sharedItems count="256">
        <s v="11h47.120a@gmail.com"/>
        <s v="14130251@st.hcmuaf.edu.vn"/>
        <s v="15119059@student.hcmute.edu.vn"/>
        <s v="1514153@hcmut.edu.vn"/>
        <s v="15143074@student.hcmute.edu.vn"/>
        <s v="anckc96@gmail.com"/>
        <s v="andtpse62827@fpt.edu.vn"/>
        <s v="anhtramnguyen08@gmail.com"/>
        <s v="anhtruc.1001@gmail.com"/>
        <s v="anhtu161097@gmail.com"/>
        <s v="anhtu26396@gmail.com"/>
        <s v="anhtuanluong1997@gmail.com"/>
        <s v="anluongphu@gmail.com"/>
        <s v="austindoan5022@gmail.com"/>
        <s v="baoan10061998@gmail.com"/>
        <s v="baonhnse62490@fpt.edu.vn"/>
        <s v="battlevietx03@gmail.com"/>
        <s v="binhdole88@gmail.com"/>
        <s v="boomoffline@gmail.com"/>
        <s v="born.to.shine0609@gmail.com"/>
        <s v="briannguyen250896@gmail.com"/>
        <s v="buihuunghia482@gmail.com"/>
        <s v="buingoctai994@gmail.com"/>
        <s v="caotri9725@gmail.com"/>
        <s v="caovanphu1998@gmail.com"/>
        <s v="chaugctg@gmail.com"/>
        <s v="chaungocdu95@gmail.com"/>
        <s v="chauquocbinh93@gmail.com"/>
        <s v="chuannguyen.031197@gmail.com"/>
        <s v="chuong0997@gmail.com"/>
        <s v="clpt.2711@gmail.com"/>
        <s v="dacvu17@gmail.com"/>
        <s v="daithanhtran2912@gmail.com"/>
        <s v="dakhoa1704@gmail.com"/>
        <s v="danghuunghia428@gmail.com"/>
        <s v="dangtpvt220695@gmail.com"/>
        <s v="dangvanloi19972015@gmail.com"/>
        <s v="datlp98@gmail.com"/>
        <s v="datnddse62946@fpt.edu.vn; ykdn.sharingan@gmail.com"/>
        <s v="dinnhgiabao@gmail.com"/>
        <s v="domhienxl@gmail.com"/>
        <s v="dongdungdang@gmail.com"/>
        <s v="donhutnam1997@gmail.com"/>
        <s v="doson280897@gmail.com"/>
        <s v="dothanhnam1809@gmail.com"/>
        <s v="dqkhoa02@gmail.com"/>
        <s v="ducthotran2010@gmail.com"/>
        <s v="dungng.wrk@gmail.com"/>
        <s v="dungnqse63236@fpt.edu.vn"/>
        <s v="duongsb2k15@gmail.com"/>
        <s v="duongthieu1995@gmail.com"/>
        <s v="duydangnguyen231@gmail.com"/>
        <s v="duydpd97@gmail.com"/>
        <s v="duyhung1009@outlook.com"/>
        <s v="duyquang24251197@gmail.com"/>
        <s v="fox.lqtoan@gmail.com"/>
        <s v="giacatlehuu@gmail.com"/>
        <s v="giadu2010@gmail.com"/>
        <s v="giang.itk10@gmail.com"/>
        <s v="gvnnino811@gmail.com"/>
        <s v="haibang.dang@gmail.com"/>
        <s v="hao781996@gmail.com"/>
        <s v="hhung9312@gmail.com"/>
        <s v="hienvdse63056@fpt.edu.vn"/>
        <s v="hiepdean@gmail.com"/>
        <s v="hiepdhse61122@gmail.com"/>
        <s v="Hieunn20194@gmail.com"/>
        <s v="hieuthaiminhhieu@gmail.com"/>
        <s v="HKBHoang@gmail.com"/>
        <s v="hntuong156@gmail.com"/>
        <s v="hoang.pbx@gmail.com"/>
        <s v="hoanghuynh9611@gmail.com"/>
        <s v="hoanglong0306997@gmail.com"/>
        <s v="hoanglongwork@gmail.com"/>
        <s v="hoangngocson180295@gmail.com"/>
        <s v="hoangthinhgp76@gmail.com"/>
        <s v="hoangvu.1k99@gmail.com"/>
        <s v="hoatri1997@gmail.com"/>
        <s v="hongdao9a3@gmail.com"/>
        <s v="hung147512@gmail.com"/>
        <s v="hunghuynh9595@gmail.com"/>
        <s v="huonglc.cm@gmail.com"/>
        <s v="huulocpham1997@gmail.com"/>
        <s v="huuphong91@gmail.com"/>
        <s v="huynhlamhuy95@gmail.com"/>
        <s v="Huynhlamtheanh251294@gmail.com"/>
        <s v="huynhtrunghieu20061995@gmail.com"/>
        <s v="iceagen00@gmail.com"/>
        <s v="kd230997@gmail.com"/>
        <s v="khangphantruong@gmail.com"/>
        <s v="khiem20091994@gmail.com"/>
        <s v="kiendstse63208@fpt.edu.vn"/>
        <s v="kimlongdigital@gmail.com"/>
        <s v="kttn.ooo@gmail.com"/>
        <s v="Lamnvse62041@fpt.edu.vn"/>
        <s v="lamthanhphat98@gmail.com"/>
        <s v="lamthanhphat98@gmail.com; phatltse62882@fpt.edu.vn"/>
        <s v="landoba119@gmail.com"/>
        <s v="lanhlt29@gmail.com"/>
        <s v="leanhtuan2425@gmail.com"/>
        <s v="ledaiminh1996@gmail.com"/>
        <s v="Lehuuhieu27@gmail.com"/>
        <s v="letrung1998vn@gmail.com"/>
        <s v="levanhieu1996@gmail.com"/>
        <s v="levinhspkt370@gmail.com"/>
        <s v="lexuanchinh1507@gmail.com"/>
        <s v="linhdonn@gmail.com"/>
        <s v="lovelyghost94th2@gmail.com"/>
        <s v="loytran98.dt@gmail.com"/>
        <s v="lthieu1295.it@gmail.com"/>
        <s v="Luan20496@gmail.com"/>
        <s v="luongphama1@gmail.com"/>
        <s v="lutai0815@gmail.com"/>
        <s v="lutuantai95@gmai.com"/>
        <s v="lylyexim@gmail.com"/>
        <s v="maixuanson626@gmail.com"/>
        <s v="minhchu217@gmail.com"/>
        <s v="minhhieu9800@gmail.com"/>
        <s v="minhhoang1200@gmail.com"/>
        <s v="minhquy11121997@gmail.com"/>
        <s v="mylinhtry.123@gmail.com"/>
        <s v="nam31780@gmail.com"/>
        <s v="namnguyen01071995@gmail.com"/>
        <s v="namnguyen1208198@gmail.com"/>
        <s v="namtrinh96@gmail.com"/>
        <s v="newmail2095@gmail.com"/>
        <s v="nghiaihs@gmail.com"/>
        <s v="ngocbichtran0296@gmail.com"/>
        <s v="ngochaidt01@gmail.com"/>
        <s v="ngocthien0709@gmail.com"/>
        <s v="ngonhatduy240297@gmail.com"/>
        <s v="ngonkse63220@fpt.edu.vn"/>
        <s v="ngphuc1209@gmail.com"/>
        <s v="nguyenanhthi0110@gmail.com"/>
        <s v="nguyencongduy001@gmail.com"/>
        <s v="nguyenhoangnang1998@gmail.com"/>
        <s v="nguyenhuudam0801@gmail.com"/>
        <s v="nguyenhuuminh7392@gmail.com"/>
        <s v="nguyenhuuthang14196@gmail.com"/>
        <s v="nguyenhuythuc1502@gmail.com"/>
        <s v="nguyenkhoikhoa27081996@gmail.com"/>
        <s v="nguyenngoccanvietnam@gmail.com"/>
        <s v="nguyenngocdi2016@gmail.com"/>
        <s v="nguyenphuongnam96@gmail.com"/>
        <s v="nguyentaitupy@gmail.com"/>
        <s v="nguyentan817@gmail.com"/>
        <s v="nguyenthanhtrung030696@gmail.com"/>
        <s v="nguyentoanthang61291@gmail.com"/>
        <s v="nguyentrinhdat7599@gmail.com"/>
        <s v="nguyentrong1701@gmail.com"/>
        <s v="nguyentuananh30393@gmail.com"/>
        <s v="Nguyenvanlinh13021996@gmail.com"/>
        <s v="nguyenvantan25011996@gmail.com"/>
        <s v="nhan.nguyenhoai98@gmail.com"/>
        <s v="nhanvo1308@gmail.com"/>
        <s v="nhatdong1301@gmail.com"/>
        <s v="nhatnguyen749092@gmail.com"/>
        <s v="nhatquangsin@gmail.com"/>
        <s v="nhatthi02@gmail.com"/>
        <s v="nhontruong96@gmail.com"/>
        <s v="nqh.dev@gmail.com"/>
        <s v="ntminhngoc1606@gmail.com"/>
        <s v="phamhungthinhgl1995@gmail.com"/>
        <s v="phamnhatduy1997@gmail.com"/>
        <s v="phamquanghoa810@gmail.com"/>
        <s v="phamthiminhtu01011998@gmail.com"/>
        <s v="phamviethoang.it@gmail.com"/>
        <s v="phandinhphuc421997@gmail.com"/>
        <s v="phanhoangphuongdung97@gmail.com"/>
        <s v="phaptran112@gmail.com"/>
        <s v="phatdt97@gmail.com"/>
        <s v="phatvuong3798@gmail.com"/>
        <s v="phikhanh0927@gmail.com"/>
        <s v="phongnguyen1023@gmail.com"/>
        <s v="phucnguyencntt10@gmail.com"/>
        <s v="phuongnhse63254@fpt.edu.vn"/>
        <s v="phuongquyen0907@gmail.com"/>
        <s v="pmtin.spkt@gmail.com"/>
        <s v="promoter0100@gmail.com"/>
        <s v="qnhu2812@gmail.com"/>
        <s v="quocminh0211@gmail.com"/>
        <s v="quoctien45@gmail.com"/>
        <s v="quocvietquangnam@gmail.com"/>
        <s v="quynhpub90@gmail.com"/>
        <s v="saiki.michiru.hcm@gmail.com"/>
        <s v="taitruongvn@gmail.com"/>
        <s v="tanghoduyminh@gmail.com"/>
        <s v="tangtuongco@gmail.com"/>
        <s v="tantrinh1603@gmail.com"/>
        <s v="tduyphuc@gmail.com"/>
        <s v="thaibao.doantran@gmail.com"/>
        <s v="thaind97.dev@gmail.com"/>
        <s v="thaind97.dev@gmail.com; thaindse62642@fpt.edu.vn"/>
        <s v="thanhlonghunter@gmail.com"/>
        <s v="thanhnguyenquoc88@gmail.com"/>
        <s v="thanhphuc132098@gmail.com"/>
        <s v="thanhpvse62274@fpt.edu.vn"/>
        <s v="thanhttse61687@fpt.edu.vn"/>
        <s v="thetai1122@gmail.com"/>
        <s v="thien.huynhphuc1208@gmail.com"/>
        <s v="thienhoanghuy@yahoo.com"/>
        <s v="thiennqSE62515@fpt.edu.vn"/>
        <s v="thienphu103@gmail.com"/>
        <s v="thienthaoc3@gmail.com"/>
        <s v="thinhdqse63165@fpt.edu.com"/>
        <s v="thminh190395@gmail.com"/>
        <s v="thuongth1997@gmail.com"/>
        <s v="thuytrang120697@gmail.com"/>
        <s v="Thuytrangbl2803@gmail.com"/>
        <s v="tidu01059@gmail.com"/>
        <s v="tien98tinh@gmail.com"/>
        <s v="tkh219@gmail.com"/>
        <s v="tksangit@gmail.com"/>
        <s v="toan.trananh24@gmail.com"/>
        <s v="trananhquan1998@hotmail.com"/>
        <s v="tranghht117@gmail.com"/>
        <s v="tranloi.tphl@gmail.com"/>
        <s v="tranngocanhtu474@gmail.com"/>
        <s v="trantanthong435@gmail.com"/>
        <s v="tranthuan5496@gmail.com"/>
        <s v="trantunglambiotech@gmail.com"/>
        <s v="tribx291997@gmail.com"/>
        <s v="trieuduy.0509@gmail.com"/>
        <s v="trieuliem18@gmail.com"/>
        <s v="trinhtu.kma@gmail.com"/>
        <s v="trongkhoi.trungmytayi@gmail.com"/>
        <s v="trongkhoi.trungmytayi@gmail.com; khoinktse63516@fpt.edu.vn"/>
        <s v="trongtin97a2@gmail.com"/>
        <s v="trunghuynh3103@gmail.com"/>
        <s v="truonganhtuan5396@gmail.com"/>
        <s v="truongngocmy080496@gmail.com"/>
        <s v="tuyen.nguyen.8088@gmail.com"/>
        <s v="txnguyen2019@gmail.com"/>
        <s v="van.laser.1998@gmail.com"/>
        <s v="vanhauspkt1997@gmail.com"/>
        <s v="vannamvt1997@gmail.com"/>
        <s v="vietanhvu.fullstack.dev@gmail.com"/>
        <s v="viethung261217@gmail.com"/>
        <s v="viettan1608@gmail.com"/>
        <s v="vietthanh090198@gmail.com"/>
        <s v="vinh.honghuy@gmail.com"/>
        <s v="vinh.nh0101@gmail.com"/>
        <s v="vinhbt1997@gmail.com"/>
        <s v="vinhkhangnt1997@gmail.com"/>
        <s v="vnphuong98@gmail.com"/>
        <s v="vodinhthang26@gmail.com"/>
        <s v="voducnguyen.nguyenjustinjun@gmail.com"/>
        <s v="vquang112@gmail.com"/>
        <s v="vtp1404@gmail.com"/>
        <s v="vttqhuy@gmail.com"/>
        <s v="vubangpy@gmail.com"/>
        <s v="vudt.93@gmail.com"/>
        <s v="vuhoangliem071098@gmail.com"/>
        <s v="xuanduynguyen96@gmail.com"/>
        <s v="ykdn.sharingan@gmail.com"/>
        <s v="yukii8898@gmail.com"/>
      </sharedItems>
    </cacheField>
    <cacheField name="Phone" numFmtId="0">
      <sharedItems count="252">
        <s v="'0787994969"/>
        <s v="0326752732"/>
        <s v="0326965442"/>
        <s v="0327147982"/>
        <s v="0327310505"/>
        <s v="0327530271"/>
        <s v="0328365610"/>
        <s v="0328499332"/>
        <s v="0328986159"/>
        <s v="0329549973"/>
        <s v="0332539254"/>
        <s v="0333093831"/>
        <s v="0333122058"/>
        <s v="0334686534"/>
        <s v="0335373939"/>
        <s v="0335505302"/>
        <s v="0336170011"/>
        <s v="0336180948"/>
        <s v="0338199497"/>
        <s v="0339592299"/>
        <s v="0339827709"/>
        <s v="0339845454"/>
        <s v="0343 777 228"/>
        <s v="0344047593"/>
        <s v="0344582927"/>
        <s v="0344777576"/>
        <s v="0344876919"/>
        <s v="0347884333"/>
        <s v="0347978001"/>
        <s v="0348099980"/>
        <s v="0348251616"/>
        <s v="0349190199"/>
        <s v="0349871752"/>
        <s v="0352502254"/>
        <s v="0353540033"/>
        <s v="0354953579"/>
        <s v="0355185608"/>
        <s v="0356336918"/>
        <s v="0356444804"/>
        <s v="0356916413"/>
        <s v="0357000475"/>
        <s v="0357460419"/>
        <s v="0357501081"/>
        <s v="0357931961"/>
        <s v="0358429133"/>
        <s v="0358592255"/>
        <s v="0358711455"/>
        <s v="0359376088"/>
        <s v="0359409220"/>
        <s v="0359432579"/>
        <s v="0363144180"/>
        <s v="0363514786"/>
        <s v="0364431313"/>
        <s v="0364532632"/>
        <s v="0364816773"/>
        <s v="0366214479"/>
        <s v="0366609130"/>
        <s v="0367730054"/>
        <s v="0367930010"/>
        <s v="0368670338"/>
        <s v="0372606072"/>
        <s v="0372616064"/>
        <s v="0373112255"/>
        <s v="0373249648"/>
        <s v="0373279545"/>
        <s v="0373489050"/>
        <s v="0373623773"/>
        <s v="0373983515"/>
        <s v="0374466153"/>
        <s v="037592879"/>
        <s v="0376534779"/>
        <s v="0378830889"/>
        <s v="0378990897"/>
        <s v="0379476317"/>
        <s v="0383320342"/>
        <s v="0384121257"/>
        <s v="0384307516"/>
        <s v="0385052441"/>
        <s v="0385447442"/>
        <s v="0385817658"/>
        <s v="0387080020"/>
        <s v="0388434497"/>
        <s v="0389162266"/>
        <s v="0389896748"/>
        <s v="0393524558"/>
        <s v="0396426767"/>
        <s v="0396487000"/>
        <s v="0396900467"/>
        <s v="0397284003"/>
        <s v="0397471443"/>
        <s v="0397680510"/>
        <s v="0398876347"/>
        <s v="0399127722"/>
        <s v="0399992426"/>
        <s v="0522979596"/>
        <s v="0703272878"/>
        <s v="0703852634"/>
        <s v="0705482753"/>
        <s v="0706002680"/>
        <s v="0706332203"/>
        <s v="0707046410"/>
        <s v="0765221771"/>
        <s v="0765599524"/>
        <s v="0766564464"/>
        <s v="0768915092"/>
        <s v="0769606877"/>
        <s v="077-940-8983"/>
        <s v="0772682040"/>
        <s v="0773373720"/>
        <s v="0773733873"/>
        <s v="0774163826"/>
        <s v="0779092153"/>
        <s v="0783618996"/>
        <s v="0787971068"/>
        <s v="0792459988"/>
        <s v="0794248278"/>
        <s v="0798198223"/>
        <s v="0817557716"/>
        <s v="0829311540"/>
        <s v="0834174179"/>
        <s v="0835073206"/>
        <s v="0835141413"/>
        <s v="0842556799"/>
        <s v="0856783761"/>
        <s v="0868682659"/>
        <s v="0898306491"/>
        <s v="0898401805"/>
        <s v="0901494604"/>
        <s v="0902432576"/>
        <s v="0902448937"/>
        <s v="0902637362"/>
        <s v="0903505171"/>
        <s v="0903650536"/>
        <s v="0906226247"/>
        <s v="0906331677"/>
        <s v="0906612533"/>
        <s v="0906674362"/>
        <s v="0906772923"/>
        <s v="0906969071"/>
        <s v="0908428967"/>
        <s v="0909447094"/>
        <s v="0909949256"/>
        <s v="0911859676"/>
        <s v="0916083853"/>
        <s v="0916112110"/>
        <s v="0917640449"/>
        <s v="0924578544"/>
        <s v="0929135115"/>
        <s v="0931225170"/>
        <s v="0931820676"/>
        <s v="0931837656"/>
        <s v="0932018265"/>
        <s v="0932418472"/>
        <s v="0932683640"/>
        <s v="0933622770"/>
        <s v="0933987549"/>
        <s v="0934442613"/>
        <s v="0934836247"/>
        <s v="0934851095"/>
        <s v="0935036831"/>
        <s v="0935119647"/>
        <s v="0935346871"/>
        <s v="0936228901"/>
        <s v="0937572911"/>
        <s v="0938853492"/>
        <s v="0942110010"/>
        <s v="0943802073"/>
        <s v="0944476289"/>
        <s v="0945053569"/>
        <s v="0945237937"/>
        <s v="0945754015"/>
        <s v="0945840117"/>
        <s v="0946013246"/>
        <s v="0946670290"/>
        <s v="0946900888"/>
        <s v="0947757601"/>
        <s v="0947857301"/>
        <s v="0947979574"/>
        <s v="0948390933"/>
        <s v="0949469675"/>
        <s v="0949537370"/>
        <s v="0961290197"/>
        <s v="0961563346"/>
        <s v="0961640865"/>
        <s v="0962245921"/>
        <s v="0962288249"/>
        <s v="0962743997"/>
        <s v="0962963401"/>
        <s v="0962973846"/>
        <s v="0963214853"/>
        <s v="0963333716"/>
        <s v="0963366475"/>
        <s v="0963643318"/>
        <s v="0963975908"/>
        <s v="0964236830"/>
        <s v="0964416540"/>
        <s v="0964470614"/>
        <s v="0964736522"/>
        <s v="0965420329"/>
        <s v="0965455642"/>
        <s v="0965598241"/>
        <s v="0965614959"/>
        <s v="0965630557"/>
        <s v="0965693764"/>
        <s v="0966086102"/>
        <s v="0966214318"/>
        <s v="0966455307"/>
        <s v="0966519423"/>
        <s v="0966588251"/>
        <s v="0966605889"/>
        <s v="0966703873"/>
        <s v="0966770973"/>
        <s v="0967240091"/>
        <s v="0968227191"/>
        <s v="0968952152"/>
        <s v="0969727020"/>
        <s v="0969976713"/>
        <s v="0971225645"/>
        <s v="0971493296"/>
        <s v="0971795700"/>
        <s v="0972192418"/>
        <s v="0972604430"/>
        <s v="0974299372"/>
        <s v="0974581031"/>
        <s v="0975984539"/>
        <s v="0976067460"/>
        <s v="0977810395"/>
        <s v="0981026294"/>
        <s v="0981449798"/>
        <s v="0981722195"/>
        <s v="0981875045"/>
        <s v="0981875110"/>
        <s v="0981875417"/>
        <s v="0981876955"/>
        <s v="0983053600"/>
        <s v="0984420854"/>
        <s v="0985213859"/>
        <s v="0985280634"/>
        <s v="0985390133"/>
        <s v="0986581722"/>
        <s v="0986808345"/>
        <s v="0987095270"/>
        <s v="0987527849"/>
        <s v="0988312654"/>
        <s v="0988312736"/>
        <s v="0989522601"/>
        <s v="0989631602"/>
        <s v="3820773100"/>
        <s v="8 3839 5656"/>
        <s v="932 355 502"/>
        <s v="974 270 640"/>
        <s v="981829195"/>
      </sharedItems>
    </cacheField>
    <cacheField name="DOB" numFmtId="0">
      <sharedItems containsNonDate="0" containsDate="1" containsString="0" containsBlank="1" minDate="1990-07-11T00:00:00" maxDate="1998-11-29T00:00:00" count="73">
        <d v="1990-07-11T00:00:00"/>
        <d v="1991-04-06T00:00:00"/>
        <d v="1991-12-15T00:00:00"/>
        <d v="1992-03-26T00:00:00"/>
        <d v="1992-05-05T00:00:00"/>
        <d v="1992-12-17T00:00:00"/>
        <d v="1993-03-30T00:00:00"/>
        <d v="1993-03-31T00:00:00"/>
        <d v="1993-08-20T00:00:00"/>
        <d v="1994-01-16T00:00:00"/>
        <d v="1994-08-24T00:00:00"/>
        <d v="1994-09-03T00:00:00"/>
        <d v="1994-09-20T00:00:00"/>
        <d v="1994-10-01T00:00:00"/>
        <d v="1995-01-21T00:00:00"/>
        <d v="1995-03-19T00:00:00"/>
        <d v="1995-07-01T00:00:00"/>
        <d v="1995-07-18T00:00:00"/>
        <d v="1995-08-01T00:00:00"/>
        <d v="1995-08-12T00:00:00"/>
        <d v="1995-08-27T00:00:00"/>
        <d v="1995-09-16T00:00:00"/>
        <d v="1995-11-01T00:00:00"/>
        <d v="1995-11-06T00:00:00"/>
        <d v="1995-12-22T00:00:00"/>
        <d v="1996-01-25T00:00:00"/>
        <d v="1996-01-29T00:00:00"/>
        <d v="1996-02-13T00:00:00"/>
        <d v="1996-03-06T00:00:00"/>
        <d v="1996-03-13T00:00:00"/>
        <d v="1996-03-26T00:00:00"/>
        <d v="1996-04-05T00:00:00"/>
        <d v="1996-04-09T00:00:00"/>
        <d v="1996-04-17T00:00:00"/>
        <d v="1996-04-20T00:00:00"/>
        <d v="1996-05-27T00:00:00"/>
        <d v="1996-06-10T00:00:00"/>
        <d v="1996-07-09T00:00:00"/>
        <d v="1996-08-05T00:00:00"/>
        <d v="1996-08-06T00:00:00"/>
        <d v="1996-08-12T00:00:00"/>
        <d v="1996-09-21T00:00:00"/>
        <d v="1996-11-01T00:00:00"/>
        <d v="1996-11-04T00:00:00"/>
        <d v="1996-11-27T00:00:00"/>
        <d v="1996-12-08T00:00:00"/>
        <d v="1997-01-05T00:00:00"/>
        <d v="1997-01-21T00:00:00"/>
        <d v="1997-01-28T00:00:00"/>
        <d v="1997-02-11T00:00:00"/>
        <d v="1997-02-21T00:00:00"/>
        <d v="1997-04-04T00:00:00"/>
        <d v="1997-04-29T00:00:00"/>
        <d v="1997-05-01T00:00:00"/>
        <d v="1997-06-16T00:00:00"/>
        <d v="1997-06-18T00:00:00"/>
        <d v="1997-08-26T00:00:00"/>
        <d v="1997-08-28T00:00:00"/>
        <d v="1997-10-12T00:00:00"/>
        <d v="1997-10-20T00:00:00"/>
        <d v="1997-11-08T00:00:00"/>
        <d v="1997-12-05T00:00:00"/>
        <d v="1998-01-13T00:00:00"/>
        <d v="1998-03-15T00:00:00"/>
        <d v="1998-03-24T00:00:00"/>
        <d v="1998-04-25T00:00:00"/>
        <d v="1998-05-13T00:00:00"/>
        <d v="1998-06-10T00:00:00"/>
        <d v="1998-10-07T00:00:00"/>
        <d v="1998-11-06T00:00:00"/>
        <d v="1998-11-15T00:00:00"/>
        <d v="1998-11-29T00:00:00"/>
        <m/>
      </sharedItems>
    </cacheField>
    <cacheField name="Uni" numFmtId="0">
      <sharedItems containsBlank="1" count="59">
        <s v="Aptech"/>
        <s v="CĐ Cao thắng"/>
        <s v="CĐ Công nghệ thông tin"/>
        <s v="CĐ Công nghệ thông tin ISPACE"/>
        <s v="CĐ Công thương"/>
        <s v="CĐ FPT Polytechnic"/>
        <s v="CĐ kĩ thuật cao thắng"/>
        <s v="CĐ Kinh tế Đối ngoại"/>
        <s v="CĐ Kỹ thuật Cao Thắng"/>
        <s v="CĐ kỹ thuật Thủ Đức"/>
        <s v="CĐ Lý tự trọng"/>
        <s v="CĐ Thủ Đức"/>
        <s v="CĐ Thực hành FPT"/>
        <s v="Đại học Bách Khoa"/>
        <s v="ĐH Aptech"/>
        <s v="ĐH Bách Khoa"/>
        <s v="ĐH Bình Dương"/>
        <s v="ĐH Cần thơ"/>
        <s v="ĐH CNTT"/>
        <s v="ĐH Công nghệ Sài Gòn"/>
        <s v="ĐH Công nghệ thông tin"/>
        <s v="ĐH Công nghệ thực phẩm"/>
        <s v="ĐH Công Nghiệp"/>
        <s v="ĐH Công nghiệp"/>
        <s v="ĐH FPT"/>
        <s v="ĐH Gia Định"/>
        <s v="ĐH Giao thông vận tải"/>
        <s v="ĐH Hoa Sen"/>
        <s v="ĐH Hutech"/>
        <s v="ĐH Khoa hoc tự nhiên"/>
        <s v="ĐH Khoa học tự nhiên"/>
        <s v="ĐH KHTN"/>
        <s v="ĐH Kinh Tế HCM"/>
        <s v="ĐH Lạc Hồng"/>
        <s v="ĐH Mở"/>
        <s v="ĐH Ngoại ngữ tin học"/>
        <s v="ĐH Nguyễn Tất Thành"/>
        <s v="ĐH Nông Lâm"/>
        <s v="ĐH Oulu"/>
        <s v="ĐH Quốc Tế"/>
        <s v="ĐH SPKT"/>
        <s v="ĐH Sư phạm"/>
        <s v="ĐH Sư phạm kĩ thuật"/>
        <s v="ĐH Sư phạm kỹ thuật"/>
        <s v="ĐH Tài Nguyên Môi Trường"/>
        <s v="ĐH Tài nguyên và môi trường"/>
        <s v="ĐH Tôn Đức Thắng"/>
        <s v="ĐH Trần Đại Nghĩa"/>
        <s v="ĐH Việt Đức"/>
        <s v="FPT Aptech"/>
        <s v="FPT Polytechnic"/>
        <s v="Học viện công nghệ bưu chính viễn thông"/>
        <s v="HV Bưu Chính Viễn thông"/>
        <s v="HV Công nghệ bưu chính viễn thông"/>
        <s v="HV kĩ thuật mật mã"/>
        <s v="HV Kỹ thuật mật mã"/>
        <s v="IMIC Technology"/>
        <s v="Trung tâm Khoa Phạm"/>
        <m/>
      </sharedItems>
    </cacheField>
    <cacheField name="Major" numFmtId="0">
      <sharedItems containsBlank="1" count="34">
        <s v="1"/>
        <s v="1 Công nghệ phần mềm"/>
        <s v="1 Công nghệ thông tin"/>
        <s v="1 Công nghệ thông tin doanh nghiệp"/>
        <s v="1 Khoa học kỹ thuật máy tính"/>
        <s v="1 Khoa học máy tính"/>
        <s v="1 kỹ sư công nghệ máy tính"/>
        <s v="1 Kỹ sư máy tính"/>
        <s v="1 Kỹ thuật máy tính"/>
        <s v="1 Kỹ thuật phần mềm"/>
        <s v="1 Lập trình Mobile"/>
        <s v="2"/>
        <s v="2 Điện tử truyền thông"/>
        <s v="2 Máy tính và hệ thống nhúng"/>
        <s v="3"/>
        <s v="3 Điện - Điện tử"/>
        <s v="3 Điện - Tự động hóa"/>
        <s v="3 Điện công nghiệp"/>
        <s v="3 Điện Điện tử"/>
        <s v="3 Điện tử máy tính"/>
        <s v="3 Điện vật lý"/>
        <s v="3 Kỹ sư vật lý"/>
        <s v="3 Kỹ thuật điện"/>
        <s v="3 Vật lý"/>
        <s v="4"/>
        <s v="5"/>
        <s v="5 Mạng máy tính"/>
        <s v="6"/>
        <s v="6 Cơ khí"/>
        <s v="9"/>
        <s v="9 Kỹ sư cấp thoát nước"/>
        <s v="9 Kỹ thuật sinh hóa"/>
        <s v="An toàn thông tin"/>
        <m/>
      </sharedItems>
    </cacheField>
    <cacheField name="GPA" numFmtId="0">
      <sharedItems containsBlank="1" count="58">
        <s v="2.4"/>
        <s v="2.5"/>
        <s v="2.55"/>
        <s v="2.6"/>
        <s v="2.65"/>
        <s v="2.66"/>
        <s v="2.67"/>
        <s v="2.7"/>
        <s v="2.74"/>
        <s v="2.75"/>
        <s v="2.8"/>
        <s v="2.81"/>
        <s v="2.82"/>
        <s v="2.87"/>
        <s v="2.9"/>
        <s v="2.91"/>
        <s v="2016"/>
        <s v="3.06"/>
        <s v="3.1"/>
        <s v="3.2"/>
        <s v="3.4"/>
        <s v="3.5"/>
        <s v="3.68"/>
        <s v="5.96"/>
        <s v="6.5"/>
        <s v="6.8"/>
        <s v="6.85"/>
        <s v="6.9"/>
        <s v="6.93"/>
        <s v="6.95"/>
        <s v="7"/>
        <s v="7.0"/>
        <s v="7.08"/>
        <s v="7.1"/>
        <s v="7.11"/>
        <s v="7.14"/>
        <s v="7.18"/>
        <s v="7.2"/>
        <s v="7.3"/>
        <s v="7.41"/>
        <s v="7.46"/>
        <s v="7.47"/>
        <s v="7.48"/>
        <s v="7.53"/>
        <s v="7.59"/>
        <s v="7.6"/>
        <s v="7.67"/>
        <s v="7.7"/>
        <s v="7.78"/>
        <s v="7.84"/>
        <s v="7.9"/>
        <s v="7.91"/>
        <s v="8.0"/>
        <s v="8.04"/>
        <s v="8.1"/>
        <s v="8.19"/>
        <s v="8.26"/>
        <m/>
      </sharedItems>
    </cacheField>
    <cacheField name="Graduation date" numFmtId="0">
      <sharedItems containsString="0" containsBlank="1" containsNumber="1" minValue="6.62" maxValue="2020" count="8">
        <n v="6.62"/>
        <n v="2013"/>
        <n v="2016"/>
        <n v="2017"/>
        <n v="2018"/>
        <n v="2019"/>
        <n v="2020"/>
        <m/>
      </sharedItems>
    </cacheField>
    <cacheField name="RR code" numFmtId="0">
      <sharedItems containsBlank="1" count="40">
        <s v=" FSO.HCM.FHO.FA.G0_2018.31_1"/>
        <s v="FFSO.HCM.FGA.FSF_2019.1_2"/>
        <s v="FSO.HCM.DTL.BA_2018.2_1"/>
        <s v="FSO.HCM.FGA.AIT_2019.1_1"/>
        <s v="FSO.HCM.FGA.DTI_2019.1_1"/>
        <s v="FSO.HCM.FGA.FSF_2019.1_1"/>
        <s v="FSO.HCM.FGA.FSF_2019.1_2"/>
        <s v="FSO.HCM.FHM.CMS_2019.1"/>
        <s v="FSO.HCM.FHM.FSG_2019.4"/>
        <s v="FSO.HCM.FHM.JPG_2019.2_1"/>
        <s v="FSO.HCM.FHO.FA.G0_2018.25_1"/>
        <s v="FSO.HCM.FHO.FA.G0_2018.26_1"/>
        <s v="FSO.HCM.FHO.FA.G0_2018.29_1"/>
        <s v="FSO.HCM.FHO.FA.G0_2018.29_2"/>
        <s v="FSO.HCM.FHO.FA.G0_2018.30_1"/>
        <s v="FSO.HCM.FHO.FA.G0_2018.31_1"/>
        <s v="FSO.HCM.FHO.FA.G0_2018.32_2"/>
        <s v="FSO.HCM.FHO.FA.G0_2018.35_1"/>
        <s v="FSO.HCM.FHO.FA.G0_2018.35_2"/>
        <s v="FSO.HCM.FHO.FWA.FA.G0_2019.10_1"/>
        <s v="FSO.HCM.FHO.FWA.FA.G0_2019.11_1"/>
        <s v="FSO.HCM.FHO.FWA.FA.G0_2019.3_1"/>
        <s v="FSO.HCM.FHO.FWA.FA.G0_2019.4_1"/>
        <s v="FSO.HCM.FHO.FWA.FA.G0_2019.5_1"/>
        <s v="FSO.HCM.FHO.FWA.FA.G0_2019.8_1"/>
        <s v="FSO.HCM.FHO.FWA.FA.G0_2019.9_1"/>
        <s v="FSO.HCM.FSO.HCM.FGA.DAP_2019.1_1"/>
        <s v="FSO.HCM.FSU2.BU11_2018.27_2"/>
        <s v="FSO.HCM.FSU2.BU19_2019.1_1"/>
        <s v="HCM.EBS.DMS_2019.13_1"/>
        <s v="HCM.FGA.GET_2018.12_1"/>
        <s v="HCM.FGA.GET_2019.2_1"/>
        <s v="HCM.FGA.GET_2019.4_1"/>
        <s v="HCM.FHCMC.GHS_2019.1_2"/>
        <s v="HCM.FHM.FSG_2019.2_1"/>
        <s v="HCM.FSU1.DTS_2018.1_1"/>
        <s v="HCM.FSU2.BU11_2018.27_2"/>
        <s v="HCM.FSU2.SU13_2018.5_1"/>
        <s v="HCM.FSU2.SU13_2018.9_1"/>
        <m/>
      </sharedItems>
    </cacheField>
    <cacheField name="EN (20)" numFmtId="0">
      <sharedItems containsString="0" containsBlank="1" containsNumber="1" containsInteger="1" minValue="0" maxValue="50" count="23">
        <n v="0"/>
        <n v="4"/>
        <n v="5"/>
        <n v="6"/>
        <n v="7"/>
        <n v="8"/>
        <n v="9"/>
        <n v="10"/>
        <n v="11"/>
        <n v="12"/>
        <n v="13"/>
        <n v="14"/>
        <n v="15"/>
        <n v="16"/>
        <n v="17"/>
        <n v="18"/>
        <n v="19"/>
        <n v="22"/>
        <n v="25"/>
        <n v="32"/>
        <n v="41"/>
        <n v="50"/>
        <m/>
      </sharedItems>
    </cacheField>
    <cacheField name="JAVA/Net/C (30)" numFmtId="0">
      <sharedItems containsString="0" containsBlank="1" containsNumber="1" containsInteger="1" minValue="0" maxValue="3834" count="29">
        <n v="0"/>
        <n v="4"/>
        <n v="5"/>
        <n v="6"/>
        <n v="7"/>
        <n v="8"/>
        <n v="9"/>
        <n v="10"/>
        <n v="11"/>
        <n v="12"/>
        <n v="13"/>
        <n v="14"/>
        <n v="15"/>
        <n v="16"/>
        <n v="17"/>
        <n v="18"/>
        <n v="19"/>
        <n v="20"/>
        <n v="21"/>
        <n v="22"/>
        <n v="23"/>
        <n v="24"/>
        <n v="27"/>
        <n v="28"/>
        <n v="50"/>
        <n v="3471"/>
        <n v="3822"/>
        <n v="3834"/>
        <m/>
      </sharedItems>
    </cacheField>
    <cacheField name="Interviewer" numFmtId="0">
      <sharedItems containsBlank="1" count="35">
        <s v="3785"/>
        <s v="3985"/>
        <s v="AnhNT64"/>
        <s v="BaoLH"/>
        <s v="BaoVQ"/>
        <s v="CuongPNB"/>
        <s v="DaoNQ"/>
        <s v="DuongAM"/>
        <s v="FGA.DTI.BOM"/>
        <s v="FSU2.BU11"/>
        <s v="HaVS3"/>
        <s v="HuyDB"/>
        <s v="KienPT"/>
        <s v="KyLH"/>
        <s v="LamDD"/>
        <s v="LinhNV"/>
        <s v="LinhNV25"/>
        <s v="LinhNV30"/>
        <s v="LinhTC"/>
        <s v="LocTV3"/>
        <s v="NguyenBT1"/>
        <s v="PhongDK2"/>
        <s v="QuangVD2"/>
        <s v="QuynhD2"/>
        <s v="ThachLV"/>
        <s v="ThaoHM2"/>
        <s v="ThuNTM2"/>
        <s v="TienHK"/>
        <s v="TrungDVQ"/>
        <s v="TruongHX4"/>
        <s v="TuanCNH"/>
        <s v="TuongTM"/>
        <s v="TuongTM1"/>
        <s v="UyenNM"/>
        <m/>
      </sharedItems>
    </cacheField>
    <cacheField name="Interview Result" numFmtId="0">
      <sharedItems containsBlank="1" count="7">
        <s v="3857"/>
        <s v="4124"/>
        <s v="Fail"/>
        <s v="PASS"/>
        <s v="Technical còn yếu, Tiếng Anh tốt"/>
        <s v="Thái độ tốt, có tính chủ động, mong muốn sau khi thực tập sẽ được chuyển qua Fresher. Có thể đi làm thứ 2,4,5,6 (cả ngày). Bạn muốn làm .NET. Tổng kết: OK"/>
        <m/>
      </sharedItems>
    </cacheField>
    <cacheField name="Nguồn" numFmtId="0">
      <sharedItems count="15">
        <s v="Career Builder"/>
        <s v="CareerBuilder"/>
        <s v="DIRECT"/>
        <s v="DIRETC"/>
        <s v="Facebook"/>
        <s v="FB"/>
        <s v="GST Lite"/>
        <s v="Intern"/>
        <s v="Internship"/>
        <s v="ITViec"/>
        <s v="REC"/>
        <s v="RUF"/>
        <s v="Thesis"/>
        <s v="TopCV"/>
        <s v="VNW"/>
      </sharedItems>
    </cacheField>
    <cacheField name="OB date" numFmtId="0">
      <sharedItems containsNonDate="0" containsDate="1" containsString="0" containsBlank="1" minDate="2019-01-07T00:00:00" maxDate="2019-04-15T00:00:00" count="14">
        <d v="2019-01-07T00:00:00"/>
        <d v="2019-01-16T00:00:00"/>
        <d v="2019-01-23T00:00:00"/>
        <d v="2019-02-16T00:00:00"/>
        <d v="2019-02-23T00:00:00"/>
        <d v="2019-03-01T00:00:00"/>
        <d v="2019-03-06T00:00:00"/>
        <d v="2019-03-07T00:00:00"/>
        <d v="2019-03-16T00:00:00"/>
        <d v="2019-03-23T00:00:00"/>
        <d v="2019-04-01T00:00:00"/>
        <d v="2019-04-07T00:00:00"/>
        <d v="2019-04-15T00:00:00"/>
        <m/>
      </sharedItems>
    </cacheField>
    <cacheField name="Specific FOR FSU" numFmtId="0">
      <sharedItems containsBlank="1" count="23">
        <s v="DTL.Z15"/>
        <s v="EBS.DMS"/>
        <s v="FA"/>
        <s v="FGA.AIS"/>
        <s v="FGA.DAP"/>
        <s v="FGA.DF"/>
        <s v="FGA.DTI"/>
        <s v="FGA.GET"/>
        <s v="FHM.AVI"/>
        <s v="FHM.CMS"/>
        <s v="FHM.FSG"/>
        <s v="FHM.GHS"/>
        <s v="FHM.JPG"/>
        <s v="FSU.SU13"/>
        <s v="FSU1.DTS"/>
        <s v="FSU2.BU11"/>
        <s v="FSU2.BU13"/>
        <s v="FSU2.BU17"/>
        <s v="FSU2.GST"/>
        <s v="FSU2.SU13"/>
        <s v="FSU3.CMS"/>
        <s v="GST.HCM"/>
        <m/>
      </sharedItems>
    </cacheField>
    <cacheField name="Standard For FSU" numFmtId="0">
      <sharedItems containsBlank="1" count="5">
        <s v="DTL.Z15"/>
        <s v="EBS.DMS"/>
        <s v="EC"/>
        <s v="RDC"/>
        <m/>
      </sharedItems>
    </cacheField>
    <cacheField name="Note Contract" numFmtId="0">
      <sharedItems containsBlank="1" count="5">
        <s v="Define-term Labor Contract"/>
        <s v="Fresher Training Contract"/>
        <s v="Intern Training Contract"/>
        <s v="On Job Training Contract"/>
        <m/>
      </sharedItems>
    </cacheField>
    <cacheField name="JOB RANK" numFmtId="0">
      <sharedItems containsBlank="1" count="12">
        <s v="BA1"/>
        <s v="BA2"/>
        <s v="Dev 2"/>
        <s v="Dev1"/>
        <s v="Dev2"/>
        <s v="DEVE01"/>
        <s v="EIPL01"/>
        <s v="Fresher"/>
        <s v="Intern"/>
        <s v="OJT"/>
        <s v="Test2"/>
        <m/>
      </sharedItems>
    </cacheField>
    <cacheField name="Salary" numFmtId="0">
      <sharedItems containsString="0" containsBlank="1" containsNumber="1" containsInteger="1" minValue="160000" maxValue="15400000" count="15">
        <n v="160000"/>
        <n v="200000"/>
        <n v="280000"/>
        <n v="5000000"/>
        <n v="5500000"/>
        <n v="6000000"/>
        <n v="7000000"/>
        <n v="7500000"/>
        <n v="7600000"/>
        <n v="9000000"/>
        <n v="10000000"/>
        <n v="11000000"/>
        <n v="13900000"/>
        <n v="15400000"/>
        <m/>
      </sharedItems>
    </cacheField>
    <cacheField name="Ngồi tại đơn vị" numFmtId="0">
      <sharedItems containsBlank="1" count="9">
        <s v="DTL.Z15"/>
        <s v="EBS.DMS"/>
        <s v="FGA.DTI"/>
        <s v="FHM.CMS"/>
        <s v="FHM.FSG"/>
        <s v="FHM.JPG"/>
        <s v="FSU2 SU13"/>
        <s v="FSU2.BU11"/>
        <m/>
      </sharedItems>
    </cacheField>
    <cacheField name="Ghi chú riêng (lược sử, ghi chú đặc biệt)" numFmtId="0">
      <sharedItems containsBlank="1" count="4">
        <s v="Intern 18/2"/>
        <s v="Intern Jan"/>
        <s v="x"/>
        <m/>
      </sharedItems>
    </cacheField>
  </cacheFields>
</pivotCacheDefinition>
</file>

<file path=xl/pivotCache/pivotCacheRecords1.xml><?xml version="1.0" encoding="utf-8"?>
<pivotCacheRecords xmlns="http://schemas.openxmlformats.org/spreadsheetml/2006/main" xmlns:r="http://schemas.openxmlformats.org/officeDocument/2006/relationships" count="256">
  <r>
    <x v="240"/>
    <x v="12"/>
    <x v="3"/>
    <x v="87"/>
    <x v="0"/>
    <x v="54"/>
    <x v="33"/>
    <x v="11"/>
    <x v="60"/>
    <x v="90"/>
    <x v="169"/>
    <x v="12"/>
    <x v="52"/>
    <x v="0"/>
    <x v="57"/>
    <x v="7"/>
    <x v="29"/>
    <x v="14"/>
    <x v="26"/>
    <x v="23"/>
    <x v="3"/>
    <x v="11"/>
    <x v="8"/>
    <x v="1"/>
    <x v="4"/>
    <x v="3"/>
    <x v="6"/>
    <x v="5"/>
    <x v="1"/>
    <x v="3"/>
  </r>
  <r>
    <x v="240"/>
    <x v="4"/>
    <x v="0"/>
    <x v="8"/>
    <x v="0"/>
    <x v="12"/>
    <x v="23"/>
    <x v="0"/>
    <x v="8"/>
    <x v="129"/>
    <x v="197"/>
    <x v="72"/>
    <x v="43"/>
    <x v="0"/>
    <x v="10"/>
    <x v="7"/>
    <x v="16"/>
    <x v="9"/>
    <x v="13"/>
    <x v="10"/>
    <x v="3"/>
    <x v="10"/>
    <x v="3"/>
    <x v="22"/>
    <x v="0"/>
    <x v="1"/>
    <x v="7"/>
    <x v="4"/>
    <x v="8"/>
    <x v="3"/>
  </r>
  <r>
    <x v="240"/>
    <x v="20"/>
    <x v="4"/>
    <x v="123"/>
    <x v="0"/>
    <x v="10"/>
    <x v="13"/>
    <x v="10"/>
    <x v="54"/>
    <x v="141"/>
    <x v="115"/>
    <x v="72"/>
    <x v="17"/>
    <x v="0"/>
    <x v="57"/>
    <x v="7"/>
    <x v="39"/>
    <x v="11"/>
    <x v="15"/>
    <x v="13"/>
    <x v="1"/>
    <x v="2"/>
    <x v="13"/>
    <x v="2"/>
    <x v="4"/>
    <x v="2"/>
    <x v="8"/>
    <x v="14"/>
    <x v="8"/>
    <x v="3"/>
  </r>
  <r>
    <x v="240"/>
    <x v="17"/>
    <x v="3"/>
    <x v="210"/>
    <x v="0"/>
    <x v="6"/>
    <x v="33"/>
    <x v="7"/>
    <x v="50"/>
    <x v="205"/>
    <x v="180"/>
    <x v="15"/>
    <x v="49"/>
    <x v="0"/>
    <x v="57"/>
    <x v="7"/>
    <x v="29"/>
    <x v="6"/>
    <x v="5"/>
    <x v="1"/>
    <x v="3"/>
    <x v="11"/>
    <x v="9"/>
    <x v="1"/>
    <x v="4"/>
    <x v="4"/>
    <x v="6"/>
    <x v="5"/>
    <x v="1"/>
    <x v="3"/>
  </r>
  <r>
    <x v="240"/>
    <x v="6"/>
    <x v="0"/>
    <x v="26"/>
    <x v="0"/>
    <x v="25"/>
    <x v="24"/>
    <x v="0"/>
    <x v="9"/>
    <x v="64"/>
    <x v="68"/>
    <x v="41"/>
    <x v="43"/>
    <x v="0"/>
    <x v="57"/>
    <x v="7"/>
    <x v="16"/>
    <x v="11"/>
    <x v="15"/>
    <x v="28"/>
    <x v="3"/>
    <x v="5"/>
    <x v="0"/>
    <x v="22"/>
    <x v="0"/>
    <x v="1"/>
    <x v="7"/>
    <x v="4"/>
    <x v="8"/>
    <x v="3"/>
  </r>
  <r>
    <x v="240"/>
    <x v="11"/>
    <x v="3"/>
    <x v="126"/>
    <x v="0"/>
    <x v="51"/>
    <x v="33"/>
    <x v="14"/>
    <x v="62"/>
    <x v="158"/>
    <x v="233"/>
    <x v="72"/>
    <x v="4"/>
    <x v="0"/>
    <x v="57"/>
    <x v="3"/>
    <x v="29"/>
    <x v="21"/>
    <x v="24"/>
    <x v="0"/>
    <x v="6"/>
    <x v="2"/>
    <x v="11"/>
    <x v="22"/>
    <x v="1"/>
    <x v="4"/>
    <x v="6"/>
    <x v="5"/>
    <x v="8"/>
    <x v="3"/>
  </r>
  <r>
    <x v="240"/>
    <x v="14"/>
    <x v="2"/>
    <x v="83"/>
    <x v="0"/>
    <x v="19"/>
    <x v="33"/>
    <x v="4"/>
    <x v="19"/>
    <x v="11"/>
    <x v="5"/>
    <x v="72"/>
    <x v="20"/>
    <x v="25"/>
    <x v="57"/>
    <x v="4"/>
    <x v="14"/>
    <x v="11"/>
    <x v="18"/>
    <x v="31"/>
    <x v="0"/>
    <x v="2"/>
    <x v="1"/>
    <x v="0"/>
    <x v="4"/>
    <x v="1"/>
    <x v="7"/>
    <x v="4"/>
    <x v="8"/>
    <x v="3"/>
  </r>
  <r>
    <x v="240"/>
    <x v="19"/>
    <x v="3"/>
    <x v="60"/>
    <x v="0"/>
    <x v="45"/>
    <x v="33"/>
    <x v="14"/>
    <x v="25"/>
    <x v="99"/>
    <x v="93"/>
    <x v="72"/>
    <x v="24"/>
    <x v="0"/>
    <x v="50"/>
    <x v="7"/>
    <x v="28"/>
    <x v="0"/>
    <x v="0"/>
    <x v="26"/>
    <x v="3"/>
    <x v="10"/>
    <x v="1"/>
    <x v="17"/>
    <x v="4"/>
    <x v="3"/>
    <x v="3"/>
    <x v="2"/>
    <x v="8"/>
    <x v="3"/>
  </r>
  <r>
    <x v="240"/>
    <x v="19"/>
    <x v="3"/>
    <x v="0"/>
    <x v="0"/>
    <x v="0"/>
    <x v="33"/>
    <x v="14"/>
    <x v="24"/>
    <x v="61"/>
    <x v="6"/>
    <x v="72"/>
    <x v="43"/>
    <x v="0"/>
    <x v="14"/>
    <x v="7"/>
    <x v="10"/>
    <x v="19"/>
    <x v="0"/>
    <x v="4"/>
    <x v="3"/>
    <x v="11"/>
    <x v="1"/>
    <x v="22"/>
    <x v="3"/>
    <x v="1"/>
    <x v="7"/>
    <x v="3"/>
    <x v="8"/>
    <x v="3"/>
  </r>
  <r>
    <x v="240"/>
    <x v="13"/>
    <x v="3"/>
    <x v="215"/>
    <x v="0"/>
    <x v="54"/>
    <x v="33"/>
    <x v="11"/>
    <x v="59"/>
    <x v="1"/>
    <x v="200"/>
    <x v="23"/>
    <x v="37"/>
    <x v="0"/>
    <x v="57"/>
    <x v="7"/>
    <x v="29"/>
    <x v="22"/>
    <x v="27"/>
    <x v="23"/>
    <x v="3"/>
    <x v="2"/>
    <x v="8"/>
    <x v="1"/>
    <x v="4"/>
    <x v="3"/>
    <x v="6"/>
    <x v="5"/>
    <x v="1"/>
    <x v="3"/>
  </r>
  <r>
    <x v="240"/>
    <x v="8"/>
    <x v="3"/>
    <x v="176"/>
    <x v="0"/>
    <x v="54"/>
    <x v="33"/>
    <x v="11"/>
    <x v="52"/>
    <x v="162"/>
    <x v="223"/>
    <x v="19"/>
    <x v="43"/>
    <x v="16"/>
    <x v="16"/>
    <x v="0"/>
    <x v="29"/>
    <x v="22"/>
    <x v="25"/>
    <x v="23"/>
    <x v="3"/>
    <x v="14"/>
    <x v="8"/>
    <x v="1"/>
    <x v="4"/>
    <x v="3"/>
    <x v="6"/>
    <x v="5"/>
    <x v="1"/>
    <x v="3"/>
  </r>
  <r>
    <x v="240"/>
    <x v="15"/>
    <x v="5"/>
    <x v="144"/>
    <x v="0"/>
    <x v="39"/>
    <x v="33"/>
    <x v="2"/>
    <x v="32"/>
    <x v="114"/>
    <x v="140"/>
    <x v="72"/>
    <x v="7"/>
    <x v="0"/>
    <x v="57"/>
    <x v="7"/>
    <x v="2"/>
    <x v="21"/>
    <x v="24"/>
    <x v="34"/>
    <x v="3"/>
    <x v="2"/>
    <x v="2"/>
    <x v="0"/>
    <x v="4"/>
    <x v="0"/>
    <x v="1"/>
    <x v="13"/>
    <x v="0"/>
    <x v="3"/>
  </r>
  <r>
    <x v="240"/>
    <x v="11"/>
    <x v="0"/>
    <x v="182"/>
    <x v="0"/>
    <x v="38"/>
    <x v="29"/>
    <x v="0"/>
    <x v="20"/>
    <x v="106"/>
    <x v="122"/>
    <x v="72"/>
    <x v="20"/>
    <x v="0"/>
    <x v="7"/>
    <x v="7"/>
    <x v="16"/>
    <x v="11"/>
    <x v="14"/>
    <x v="28"/>
    <x v="3"/>
    <x v="11"/>
    <x v="8"/>
    <x v="22"/>
    <x v="0"/>
    <x v="1"/>
    <x v="7"/>
    <x v="4"/>
    <x v="8"/>
    <x v="3"/>
  </r>
  <r>
    <x v="0"/>
    <x v="22"/>
    <x v="3"/>
    <x v="127"/>
    <x v="0"/>
    <x v="0"/>
    <x v="33"/>
    <x v="14"/>
    <x v="18"/>
    <x v="3"/>
    <x v="47"/>
    <x v="72"/>
    <x v="15"/>
    <x v="11"/>
    <x v="57"/>
    <x v="7"/>
    <x v="10"/>
    <x v="20"/>
    <x v="0"/>
    <x v="4"/>
    <x v="3"/>
    <x v="10"/>
    <x v="1"/>
    <x v="22"/>
    <x v="3"/>
    <x v="1"/>
    <x v="7"/>
    <x v="3"/>
    <x v="8"/>
    <x v="3"/>
  </r>
  <r>
    <x v="1"/>
    <x v="23"/>
    <x v="3"/>
    <x v="162"/>
    <x v="0"/>
    <x v="54"/>
    <x v="33"/>
    <x v="11"/>
    <x v="51"/>
    <x v="151"/>
    <x v="62"/>
    <x v="27"/>
    <x v="3"/>
    <x v="0"/>
    <x v="57"/>
    <x v="5"/>
    <x v="29"/>
    <x v="3"/>
    <x v="1"/>
    <x v="23"/>
    <x v="3"/>
    <x v="10"/>
    <x v="8"/>
    <x v="1"/>
    <x v="4"/>
    <x v="3"/>
    <x v="6"/>
    <x v="5"/>
    <x v="1"/>
    <x v="3"/>
  </r>
  <r>
    <x v="2"/>
    <x v="22"/>
    <x v="1"/>
    <x v="196"/>
    <x v="0"/>
    <x v="25"/>
    <x v="33"/>
    <x v="10"/>
    <x v="12"/>
    <x v="183"/>
    <x v="153"/>
    <x v="0"/>
    <x v="53"/>
    <x v="0"/>
    <x v="57"/>
    <x v="2"/>
    <x v="12"/>
    <x v="14"/>
    <x v="13"/>
    <x v="30"/>
    <x v="3"/>
    <x v="10"/>
    <x v="0"/>
    <x v="22"/>
    <x v="3"/>
    <x v="1"/>
    <x v="7"/>
    <x v="4"/>
    <x v="8"/>
    <x v="3"/>
  </r>
  <r>
    <x v="3"/>
    <x v="23"/>
    <x v="1"/>
    <x v="235"/>
    <x v="0"/>
    <x v="25"/>
    <x v="33"/>
    <x v="10"/>
    <x v="7"/>
    <x v="232"/>
    <x v="163"/>
    <x v="72"/>
    <x v="52"/>
    <x v="33"/>
    <x v="15"/>
    <x v="5"/>
    <x v="12"/>
    <x v="11"/>
    <x v="19"/>
    <x v="24"/>
    <x v="3"/>
    <x v="2"/>
    <x v="0"/>
    <x v="22"/>
    <x v="3"/>
    <x v="1"/>
    <x v="7"/>
    <x v="4"/>
    <x v="8"/>
    <x v="3"/>
  </r>
  <r>
    <x v="4"/>
    <x v="24"/>
    <x v="1"/>
    <x v="163"/>
    <x v="0"/>
    <x v="42"/>
    <x v="32"/>
    <x v="1"/>
    <x v="33"/>
    <x v="152"/>
    <x v="162"/>
    <x v="25"/>
    <x v="27"/>
    <x v="0"/>
    <x v="7"/>
    <x v="4"/>
    <x v="17"/>
    <x v="5"/>
    <x v="5"/>
    <x v="34"/>
    <x v="3"/>
    <x v="13"/>
    <x v="1"/>
    <x v="18"/>
    <x v="4"/>
    <x v="1"/>
    <x v="7"/>
    <x v="4"/>
    <x v="8"/>
    <x v="3"/>
  </r>
  <r>
    <x v="5"/>
    <x v="24"/>
    <x v="0"/>
    <x v="106"/>
    <x v="0"/>
    <x v="37"/>
    <x v="28"/>
    <x v="0"/>
    <x v="85"/>
    <x v="136"/>
    <x v="190"/>
    <x v="18"/>
    <x v="14"/>
    <x v="9"/>
    <x v="57"/>
    <x v="7"/>
    <x v="16"/>
    <x v="10"/>
    <x v="16"/>
    <x v="28"/>
    <x v="3"/>
    <x v="2"/>
    <x v="0"/>
    <x v="22"/>
    <x v="0"/>
    <x v="1"/>
    <x v="7"/>
    <x v="4"/>
    <x v="8"/>
    <x v="3"/>
  </r>
  <r>
    <x v="6"/>
    <x v="24"/>
    <x v="1"/>
    <x v="157"/>
    <x v="0"/>
    <x v="37"/>
    <x v="32"/>
    <x v="1"/>
    <x v="85"/>
    <x v="107"/>
    <x v="91"/>
    <x v="10"/>
    <x v="12"/>
    <x v="0"/>
    <x v="31"/>
    <x v="3"/>
    <x v="17"/>
    <x v="13"/>
    <x v="6"/>
    <x v="34"/>
    <x v="3"/>
    <x v="2"/>
    <x v="1"/>
    <x v="18"/>
    <x v="4"/>
    <x v="1"/>
    <x v="7"/>
    <x v="4"/>
    <x v="8"/>
    <x v="3"/>
  </r>
  <r>
    <x v="7"/>
    <x v="24"/>
    <x v="5"/>
    <x v="18"/>
    <x v="0"/>
    <x v="42"/>
    <x v="33"/>
    <x v="9"/>
    <x v="82"/>
    <x v="54"/>
    <x v="49"/>
    <x v="72"/>
    <x v="43"/>
    <x v="0"/>
    <x v="57"/>
    <x v="5"/>
    <x v="18"/>
    <x v="15"/>
    <x v="5"/>
    <x v="27"/>
    <x v="3"/>
    <x v="10"/>
    <x v="5"/>
    <x v="21"/>
    <x v="4"/>
    <x v="1"/>
    <x v="7"/>
    <x v="4"/>
    <x v="8"/>
    <x v="3"/>
  </r>
  <r>
    <x v="8"/>
    <x v="27"/>
    <x v="3"/>
    <x v="110"/>
    <x v="0"/>
    <x v="59"/>
    <x v="33"/>
    <x v="8"/>
    <x v="61"/>
    <x v="139"/>
    <x v="144"/>
    <x v="72"/>
    <x v="24"/>
    <x v="0"/>
    <x v="57"/>
    <x v="7"/>
    <x v="37"/>
    <x v="0"/>
    <x v="0"/>
    <x v="34"/>
    <x v="3"/>
    <x v="10"/>
    <x v="0"/>
    <x v="19"/>
    <x v="4"/>
    <x v="3"/>
    <x v="9"/>
    <x v="0"/>
    <x v="8"/>
    <x v="3"/>
  </r>
  <r>
    <x v="9"/>
    <x v="27"/>
    <x v="3"/>
    <x v="153"/>
    <x v="0"/>
    <x v="59"/>
    <x v="33"/>
    <x v="8"/>
    <x v="84"/>
    <x v="222"/>
    <x v="204"/>
    <x v="72"/>
    <x v="24"/>
    <x v="0"/>
    <x v="57"/>
    <x v="7"/>
    <x v="27"/>
    <x v="0"/>
    <x v="0"/>
    <x v="34"/>
    <x v="3"/>
    <x v="10"/>
    <x v="0"/>
    <x v="15"/>
    <x v="4"/>
    <x v="3"/>
    <x v="9"/>
    <x v="0"/>
    <x v="8"/>
    <x v="3"/>
  </r>
  <r>
    <x v="10"/>
    <x v="27"/>
    <x v="3"/>
    <x v="103"/>
    <x v="0"/>
    <x v="59"/>
    <x v="33"/>
    <x v="8"/>
    <x v="85"/>
    <x v="15"/>
    <x v="160"/>
    <x v="72"/>
    <x v="24"/>
    <x v="0"/>
    <x v="57"/>
    <x v="7"/>
    <x v="37"/>
    <x v="0"/>
    <x v="0"/>
    <x v="34"/>
    <x v="3"/>
    <x v="10"/>
    <x v="0"/>
    <x v="13"/>
    <x v="4"/>
    <x v="3"/>
    <x v="9"/>
    <x v="0"/>
    <x v="8"/>
    <x v="3"/>
  </r>
  <r>
    <x v="11"/>
    <x v="27"/>
    <x v="3"/>
    <x v="74"/>
    <x v="0"/>
    <x v="59"/>
    <x v="33"/>
    <x v="8"/>
    <x v="84"/>
    <x v="102"/>
    <x v="131"/>
    <x v="72"/>
    <x v="24"/>
    <x v="0"/>
    <x v="57"/>
    <x v="7"/>
    <x v="27"/>
    <x v="0"/>
    <x v="0"/>
    <x v="34"/>
    <x v="3"/>
    <x v="10"/>
    <x v="0"/>
    <x v="15"/>
    <x v="4"/>
    <x v="3"/>
    <x v="9"/>
    <x v="0"/>
    <x v="8"/>
    <x v="3"/>
  </r>
  <r>
    <x v="12"/>
    <x v="27"/>
    <x v="3"/>
    <x v="122"/>
    <x v="0"/>
    <x v="59"/>
    <x v="33"/>
    <x v="8"/>
    <x v="84"/>
    <x v="117"/>
    <x v="52"/>
    <x v="72"/>
    <x v="24"/>
    <x v="0"/>
    <x v="57"/>
    <x v="7"/>
    <x v="27"/>
    <x v="0"/>
    <x v="0"/>
    <x v="34"/>
    <x v="3"/>
    <x v="10"/>
    <x v="0"/>
    <x v="15"/>
    <x v="4"/>
    <x v="3"/>
    <x v="9"/>
    <x v="0"/>
    <x v="8"/>
    <x v="3"/>
  </r>
  <r>
    <x v="13"/>
    <x v="27"/>
    <x v="3"/>
    <x v="99"/>
    <x v="0"/>
    <x v="59"/>
    <x v="33"/>
    <x v="8"/>
    <x v="84"/>
    <x v="175"/>
    <x v="196"/>
    <x v="72"/>
    <x v="24"/>
    <x v="0"/>
    <x v="57"/>
    <x v="7"/>
    <x v="27"/>
    <x v="0"/>
    <x v="0"/>
    <x v="34"/>
    <x v="3"/>
    <x v="10"/>
    <x v="0"/>
    <x v="15"/>
    <x v="4"/>
    <x v="3"/>
    <x v="9"/>
    <x v="0"/>
    <x v="8"/>
    <x v="3"/>
  </r>
  <r>
    <x v="14"/>
    <x v="27"/>
    <x v="3"/>
    <x v="112"/>
    <x v="0"/>
    <x v="59"/>
    <x v="33"/>
    <x v="8"/>
    <x v="84"/>
    <x v="131"/>
    <x v="111"/>
    <x v="72"/>
    <x v="24"/>
    <x v="0"/>
    <x v="57"/>
    <x v="7"/>
    <x v="27"/>
    <x v="0"/>
    <x v="0"/>
    <x v="34"/>
    <x v="3"/>
    <x v="10"/>
    <x v="0"/>
    <x v="15"/>
    <x v="4"/>
    <x v="3"/>
    <x v="9"/>
    <x v="0"/>
    <x v="8"/>
    <x v="3"/>
  </r>
  <r>
    <x v="15"/>
    <x v="27"/>
    <x v="2"/>
    <x v="85"/>
    <x v="0"/>
    <x v="49"/>
    <x v="33"/>
    <x v="4"/>
    <x v="70"/>
    <x v="128"/>
    <x v="147"/>
    <x v="72"/>
    <x v="52"/>
    <x v="19"/>
    <x v="57"/>
    <x v="7"/>
    <x v="14"/>
    <x v="7"/>
    <x v="14"/>
    <x v="6"/>
    <x v="3"/>
    <x v="2"/>
    <x v="1"/>
    <x v="0"/>
    <x v="4"/>
    <x v="1"/>
    <x v="7"/>
    <x v="4"/>
    <x v="8"/>
    <x v="3"/>
  </r>
  <r>
    <x v="16"/>
    <x v="27"/>
    <x v="2"/>
    <x v="121"/>
    <x v="0"/>
    <x v="49"/>
    <x v="33"/>
    <x v="4"/>
    <x v="70"/>
    <x v="29"/>
    <x v="247"/>
    <x v="72"/>
    <x v="40"/>
    <x v="17"/>
    <x v="44"/>
    <x v="7"/>
    <x v="15"/>
    <x v="7"/>
    <x v="9"/>
    <x v="6"/>
    <x v="3"/>
    <x v="11"/>
    <x v="1"/>
    <x v="0"/>
    <x v="4"/>
    <x v="1"/>
    <x v="7"/>
    <x v="4"/>
    <x v="8"/>
    <x v="3"/>
  </r>
  <r>
    <x v="17"/>
    <x v="27"/>
    <x v="3"/>
    <x v="198"/>
    <x v="0"/>
    <x v="59"/>
    <x v="33"/>
    <x v="0"/>
    <x v="85"/>
    <x v="186"/>
    <x v="192"/>
    <x v="48"/>
    <x v="24"/>
    <x v="0"/>
    <x v="57"/>
    <x v="7"/>
    <x v="38"/>
    <x v="0"/>
    <x v="0"/>
    <x v="15"/>
    <x v="3"/>
    <x v="12"/>
    <x v="0"/>
    <x v="19"/>
    <x v="4"/>
    <x v="0"/>
    <x v="4"/>
    <x v="10"/>
    <x v="6"/>
    <x v="3"/>
  </r>
  <r>
    <x v="18"/>
    <x v="25"/>
    <x v="1"/>
    <x v="78"/>
    <x v="0"/>
    <x v="37"/>
    <x v="32"/>
    <x v="1"/>
    <x v="85"/>
    <x v="202"/>
    <x v="120"/>
    <x v="63"/>
    <x v="50"/>
    <x v="0"/>
    <x v="57"/>
    <x v="4"/>
    <x v="17"/>
    <x v="7"/>
    <x v="3"/>
    <x v="34"/>
    <x v="3"/>
    <x v="2"/>
    <x v="1"/>
    <x v="18"/>
    <x v="4"/>
    <x v="1"/>
    <x v="7"/>
    <x v="4"/>
    <x v="8"/>
    <x v="3"/>
  </r>
  <r>
    <x v="19"/>
    <x v="27"/>
    <x v="1"/>
    <x v="137"/>
    <x v="0"/>
    <x v="42"/>
    <x v="32"/>
    <x v="1"/>
    <x v="85"/>
    <x v="110"/>
    <x v="44"/>
    <x v="72"/>
    <x v="25"/>
    <x v="0"/>
    <x v="57"/>
    <x v="5"/>
    <x v="17"/>
    <x v="7"/>
    <x v="3"/>
    <x v="34"/>
    <x v="3"/>
    <x v="14"/>
    <x v="1"/>
    <x v="18"/>
    <x v="4"/>
    <x v="1"/>
    <x v="7"/>
    <x v="4"/>
    <x v="8"/>
    <x v="3"/>
  </r>
  <r>
    <x v="20"/>
    <x v="27"/>
    <x v="3"/>
    <x v="30"/>
    <x v="0"/>
    <x v="54"/>
    <x v="33"/>
    <x v="10"/>
    <x v="59"/>
    <x v="65"/>
    <x v="57"/>
    <x v="4"/>
    <x v="24"/>
    <x v="0"/>
    <x v="57"/>
    <x v="4"/>
    <x v="29"/>
    <x v="11"/>
    <x v="6"/>
    <x v="23"/>
    <x v="3"/>
    <x v="2"/>
    <x v="8"/>
    <x v="1"/>
    <x v="4"/>
    <x v="3"/>
    <x v="6"/>
    <x v="5"/>
    <x v="1"/>
    <x v="3"/>
  </r>
  <r>
    <x v="21"/>
    <x v="27"/>
    <x v="3"/>
    <x v="230"/>
    <x v="0"/>
    <x v="59"/>
    <x v="33"/>
    <x v="8"/>
    <x v="85"/>
    <x v="157"/>
    <x v="133"/>
    <x v="72"/>
    <x v="24"/>
    <x v="0"/>
    <x v="57"/>
    <x v="7"/>
    <x v="37"/>
    <x v="0"/>
    <x v="0"/>
    <x v="34"/>
    <x v="3"/>
    <x v="10"/>
    <x v="0"/>
    <x v="16"/>
    <x v="4"/>
    <x v="3"/>
    <x v="9"/>
    <x v="0"/>
    <x v="8"/>
    <x v="3"/>
  </r>
  <r>
    <x v="22"/>
    <x v="27"/>
    <x v="3"/>
    <x v="181"/>
    <x v="0"/>
    <x v="56"/>
    <x v="33"/>
    <x v="11"/>
    <x v="49"/>
    <x v="164"/>
    <x v="46"/>
    <x v="72"/>
    <x v="47"/>
    <x v="0"/>
    <x v="57"/>
    <x v="5"/>
    <x v="29"/>
    <x v="2"/>
    <x v="8"/>
    <x v="23"/>
    <x v="3"/>
    <x v="2"/>
    <x v="8"/>
    <x v="1"/>
    <x v="4"/>
    <x v="3"/>
    <x v="6"/>
    <x v="5"/>
    <x v="1"/>
    <x v="3"/>
  </r>
  <r>
    <x v="23"/>
    <x v="26"/>
    <x v="3"/>
    <x v="34"/>
    <x v="0"/>
    <x v="56"/>
    <x v="33"/>
    <x v="11"/>
    <x v="53"/>
    <x v="44"/>
    <x v="18"/>
    <x v="72"/>
    <x v="36"/>
    <x v="0"/>
    <x v="57"/>
    <x v="4"/>
    <x v="29"/>
    <x v="4"/>
    <x v="9"/>
    <x v="23"/>
    <x v="3"/>
    <x v="2"/>
    <x v="8"/>
    <x v="1"/>
    <x v="4"/>
    <x v="3"/>
    <x v="6"/>
    <x v="5"/>
    <x v="1"/>
    <x v="3"/>
  </r>
  <r>
    <x v="24"/>
    <x v="26"/>
    <x v="0"/>
    <x v="173"/>
    <x v="0"/>
    <x v="40"/>
    <x v="31"/>
    <x v="0"/>
    <x v="84"/>
    <x v="111"/>
    <x v="208"/>
    <x v="72"/>
    <x v="20"/>
    <x v="0"/>
    <x v="19"/>
    <x v="5"/>
    <x v="16"/>
    <x v="12"/>
    <x v="14"/>
    <x v="13"/>
    <x v="3"/>
    <x v="2"/>
    <x v="3"/>
    <x v="22"/>
    <x v="0"/>
    <x v="1"/>
    <x v="7"/>
    <x v="4"/>
    <x v="8"/>
    <x v="3"/>
  </r>
  <r>
    <x v="25"/>
    <x v="28"/>
    <x v="3"/>
    <x v="145"/>
    <x v="0"/>
    <x v="0"/>
    <x v="33"/>
    <x v="14"/>
    <x v="18"/>
    <x v="19"/>
    <x v="41"/>
    <x v="72"/>
    <x v="54"/>
    <x v="32"/>
    <x v="57"/>
    <x v="7"/>
    <x v="10"/>
    <x v="18"/>
    <x v="0"/>
    <x v="4"/>
    <x v="3"/>
    <x v="10"/>
    <x v="1"/>
    <x v="22"/>
    <x v="3"/>
    <x v="1"/>
    <x v="7"/>
    <x v="3"/>
    <x v="8"/>
    <x v="3"/>
  </r>
  <r>
    <x v="26"/>
    <x v="27"/>
    <x v="3"/>
    <x v="47"/>
    <x v="0"/>
    <x v="59"/>
    <x v="33"/>
    <x v="8"/>
    <x v="84"/>
    <x v="155"/>
    <x v="165"/>
    <x v="72"/>
    <x v="24"/>
    <x v="0"/>
    <x v="57"/>
    <x v="7"/>
    <x v="27"/>
    <x v="21"/>
    <x v="24"/>
    <x v="34"/>
    <x v="3"/>
    <x v="10"/>
    <x v="0"/>
    <x v="15"/>
    <x v="4"/>
    <x v="3"/>
    <x v="9"/>
    <x v="0"/>
    <x v="8"/>
    <x v="3"/>
  </r>
  <r>
    <x v="27"/>
    <x v="27"/>
    <x v="5"/>
    <x v="4"/>
    <x v="0"/>
    <x v="59"/>
    <x v="33"/>
    <x v="0"/>
    <x v="57"/>
    <x v="242"/>
    <x v="60"/>
    <x v="72"/>
    <x v="25"/>
    <x v="1"/>
    <x v="57"/>
    <x v="4"/>
    <x v="36"/>
    <x v="21"/>
    <x v="24"/>
    <x v="34"/>
    <x v="3"/>
    <x v="10"/>
    <x v="0"/>
    <x v="15"/>
    <x v="4"/>
    <x v="3"/>
    <x v="3"/>
    <x v="1"/>
    <x v="8"/>
    <x v="3"/>
  </r>
  <r>
    <x v="28"/>
    <x v="27"/>
    <x v="3"/>
    <x v="12"/>
    <x v="0"/>
    <x v="59"/>
    <x v="33"/>
    <x v="10"/>
    <x v="85"/>
    <x v="52"/>
    <x v="231"/>
    <x v="72"/>
    <x v="24"/>
    <x v="0"/>
    <x v="57"/>
    <x v="5"/>
    <x v="7"/>
    <x v="0"/>
    <x v="0"/>
    <x v="9"/>
    <x v="3"/>
    <x v="12"/>
    <x v="4"/>
    <x v="9"/>
    <x v="4"/>
    <x v="0"/>
    <x v="4"/>
    <x v="11"/>
    <x v="7"/>
    <x v="3"/>
  </r>
  <r>
    <x v="29"/>
    <x v="21"/>
    <x v="5"/>
    <x v="70"/>
    <x v="0"/>
    <x v="59"/>
    <x v="33"/>
    <x v="8"/>
    <x v="56"/>
    <x v="8"/>
    <x v="148"/>
    <x v="72"/>
    <x v="37"/>
    <x v="33"/>
    <x v="57"/>
    <x v="7"/>
    <x v="35"/>
    <x v="0"/>
    <x v="0"/>
    <x v="34"/>
    <x v="3"/>
    <x v="10"/>
    <x v="0"/>
    <x v="14"/>
    <x v="4"/>
    <x v="2"/>
    <x v="11"/>
    <x v="14"/>
    <x v="8"/>
    <x v="3"/>
  </r>
  <r>
    <x v="30"/>
    <x v="23"/>
    <x v="0"/>
    <x v="82"/>
    <x v="0"/>
    <x v="40"/>
    <x v="28"/>
    <x v="0"/>
    <x v="11"/>
    <x v="81"/>
    <x v="119"/>
    <x v="72"/>
    <x v="16"/>
    <x v="0"/>
    <x v="22"/>
    <x v="5"/>
    <x v="16"/>
    <x v="8"/>
    <x v="21"/>
    <x v="28"/>
    <x v="3"/>
    <x v="2"/>
    <x v="0"/>
    <x v="22"/>
    <x v="0"/>
    <x v="1"/>
    <x v="7"/>
    <x v="4"/>
    <x v="8"/>
    <x v="3"/>
  </r>
  <r>
    <x v="31"/>
    <x v="11"/>
    <x v="1"/>
    <x v="179"/>
    <x v="0"/>
    <x v="19"/>
    <x v="33"/>
    <x v="10"/>
    <x v="7"/>
    <x v="247"/>
    <x v="95"/>
    <x v="9"/>
    <x v="28"/>
    <x v="0"/>
    <x v="57"/>
    <x v="3"/>
    <x v="12"/>
    <x v="11"/>
    <x v="16"/>
    <x v="24"/>
    <x v="3"/>
    <x v="5"/>
    <x v="0"/>
    <x v="22"/>
    <x v="3"/>
    <x v="1"/>
    <x v="7"/>
    <x v="4"/>
    <x v="8"/>
    <x v="3"/>
  </r>
  <r>
    <x v="32"/>
    <x v="18"/>
    <x v="1"/>
    <x v="84"/>
    <x v="0"/>
    <x v="4"/>
    <x v="33"/>
    <x v="7"/>
    <x v="5"/>
    <x v="12"/>
    <x v="37"/>
    <x v="29"/>
    <x v="37"/>
    <x v="0"/>
    <x v="57"/>
    <x v="4"/>
    <x v="11"/>
    <x v="11"/>
    <x v="16"/>
    <x v="13"/>
    <x v="3"/>
    <x v="10"/>
    <x v="1"/>
    <x v="22"/>
    <x v="3"/>
    <x v="1"/>
    <x v="7"/>
    <x v="4"/>
    <x v="8"/>
    <x v="3"/>
  </r>
  <r>
    <x v="33"/>
    <x v="19"/>
    <x v="1"/>
    <x v="31"/>
    <x v="0"/>
    <x v="19"/>
    <x v="33"/>
    <x v="7"/>
    <x v="5"/>
    <x v="17"/>
    <x v="25"/>
    <x v="72"/>
    <x v="52"/>
    <x v="0"/>
    <x v="57"/>
    <x v="4"/>
    <x v="11"/>
    <x v="13"/>
    <x v="12"/>
    <x v="13"/>
    <x v="3"/>
    <x v="2"/>
    <x v="0"/>
    <x v="22"/>
    <x v="3"/>
    <x v="1"/>
    <x v="7"/>
    <x v="4"/>
    <x v="8"/>
    <x v="3"/>
  </r>
  <r>
    <x v="34"/>
    <x v="27"/>
    <x v="3"/>
    <x v="148"/>
    <x v="0"/>
    <x v="59"/>
    <x v="33"/>
    <x v="14"/>
    <x v="85"/>
    <x v="7"/>
    <x v="109"/>
    <x v="72"/>
    <x v="24"/>
    <x v="0"/>
    <x v="57"/>
    <x v="7"/>
    <x v="34"/>
    <x v="0"/>
    <x v="0"/>
    <x v="17"/>
    <x v="3"/>
    <x v="12"/>
    <x v="5"/>
    <x v="10"/>
    <x v="4"/>
    <x v="0"/>
    <x v="10"/>
    <x v="11"/>
    <x v="4"/>
    <x v="3"/>
  </r>
  <r>
    <x v="35"/>
    <x v="29"/>
    <x v="1"/>
    <x v="224"/>
    <x v="0"/>
    <x v="22"/>
    <x v="33"/>
    <x v="10"/>
    <x v="85"/>
    <x v="220"/>
    <x v="159"/>
    <x v="38"/>
    <x v="39"/>
    <x v="29"/>
    <x v="57"/>
    <x v="4"/>
    <x v="12"/>
    <x v="13"/>
    <x v="15"/>
    <x v="13"/>
    <x v="3"/>
    <x v="10"/>
    <x v="1"/>
    <x v="22"/>
    <x v="3"/>
    <x v="1"/>
    <x v="7"/>
    <x v="4"/>
    <x v="8"/>
    <x v="3"/>
  </r>
  <r>
    <x v="36"/>
    <x v="47"/>
    <x v="3"/>
    <x v="146"/>
    <x v="0"/>
    <x v="59"/>
    <x v="33"/>
    <x v="2"/>
    <x v="73"/>
    <x v="161"/>
    <x v="0"/>
    <x v="72"/>
    <x v="32"/>
    <x v="24"/>
    <x v="39"/>
    <x v="5"/>
    <x v="8"/>
    <x v="22"/>
    <x v="28"/>
    <x v="3"/>
    <x v="3"/>
    <x v="10"/>
    <x v="5"/>
    <x v="10"/>
    <x v="4"/>
    <x v="0"/>
    <x v="0"/>
    <x v="8"/>
    <x v="4"/>
    <x v="3"/>
  </r>
  <r>
    <x v="37"/>
    <x v="29"/>
    <x v="3"/>
    <x v="209"/>
    <x v="0"/>
    <x v="59"/>
    <x v="33"/>
    <x v="3"/>
    <x v="83"/>
    <x v="189"/>
    <x v="70"/>
    <x v="43"/>
    <x v="24"/>
    <x v="0"/>
    <x v="57"/>
    <x v="7"/>
    <x v="4"/>
    <x v="21"/>
    <x v="24"/>
    <x v="8"/>
    <x v="3"/>
    <x v="12"/>
    <x v="2"/>
    <x v="6"/>
    <x v="4"/>
    <x v="0"/>
    <x v="4"/>
    <x v="12"/>
    <x v="2"/>
    <x v="3"/>
  </r>
  <r>
    <x v="38"/>
    <x v="30"/>
    <x v="1"/>
    <x v="195"/>
    <x v="0"/>
    <x v="53"/>
    <x v="33"/>
    <x v="1"/>
    <x v="85"/>
    <x v="83"/>
    <x v="125"/>
    <x v="1"/>
    <x v="56"/>
    <x v="0"/>
    <x v="57"/>
    <x v="7"/>
    <x v="17"/>
    <x v="9"/>
    <x v="4"/>
    <x v="34"/>
    <x v="3"/>
    <x v="1"/>
    <x v="1"/>
    <x v="18"/>
    <x v="4"/>
    <x v="1"/>
    <x v="7"/>
    <x v="4"/>
    <x v="8"/>
    <x v="3"/>
  </r>
  <r>
    <x v="39"/>
    <x v="1"/>
    <x v="1"/>
    <x v="134"/>
    <x v="0"/>
    <x v="11"/>
    <x v="33"/>
    <x v="10"/>
    <x v="4"/>
    <x v="194"/>
    <x v="174"/>
    <x v="3"/>
    <x v="49"/>
    <x v="0"/>
    <x v="57"/>
    <x v="7"/>
    <x v="13"/>
    <x v="15"/>
    <x v="15"/>
    <x v="13"/>
    <x v="3"/>
    <x v="10"/>
    <x v="4"/>
    <x v="22"/>
    <x v="3"/>
    <x v="1"/>
    <x v="7"/>
    <x v="4"/>
    <x v="8"/>
    <x v="3"/>
  </r>
  <r>
    <x v="40"/>
    <x v="30"/>
    <x v="5"/>
    <x v="175"/>
    <x v="0"/>
    <x v="59"/>
    <x v="33"/>
    <x v="5"/>
    <x v="79"/>
    <x v="75"/>
    <x v="221"/>
    <x v="72"/>
    <x v="43"/>
    <x v="27"/>
    <x v="57"/>
    <x v="7"/>
    <x v="31"/>
    <x v="0"/>
    <x v="0"/>
    <x v="34"/>
    <x v="3"/>
    <x v="2"/>
    <x v="7"/>
    <x v="22"/>
    <x v="4"/>
    <x v="2"/>
    <x v="8"/>
    <x v="14"/>
    <x v="8"/>
    <x v="3"/>
  </r>
  <r>
    <x v="41"/>
    <x v="30"/>
    <x v="0"/>
    <x v="242"/>
    <x v="0"/>
    <x v="11"/>
    <x v="22"/>
    <x v="0"/>
    <x v="84"/>
    <x v="5"/>
    <x v="84"/>
    <x v="36"/>
    <x v="8"/>
    <x v="0"/>
    <x v="57"/>
    <x v="5"/>
    <x v="16"/>
    <x v="7"/>
    <x v="18"/>
    <x v="13"/>
    <x v="3"/>
    <x v="2"/>
    <x v="3"/>
    <x v="22"/>
    <x v="0"/>
    <x v="1"/>
    <x v="7"/>
    <x v="4"/>
    <x v="8"/>
    <x v="3"/>
  </r>
  <r>
    <x v="42"/>
    <x v="30"/>
    <x v="5"/>
    <x v="152"/>
    <x v="0"/>
    <x v="59"/>
    <x v="33"/>
    <x v="13"/>
    <x v="85"/>
    <x v="243"/>
    <x v="86"/>
    <x v="55"/>
    <x v="20"/>
    <x v="8"/>
    <x v="55"/>
    <x v="6"/>
    <x v="26"/>
    <x v="21"/>
    <x v="24"/>
    <x v="2"/>
    <x v="3"/>
    <x v="10"/>
    <x v="3"/>
    <x v="4"/>
    <x v="4"/>
    <x v="3"/>
    <x v="3"/>
    <x v="1"/>
    <x v="8"/>
    <x v="3"/>
  </r>
  <r>
    <x v="43"/>
    <x v="30"/>
    <x v="5"/>
    <x v="91"/>
    <x v="0"/>
    <x v="59"/>
    <x v="33"/>
    <x v="13"/>
    <x v="85"/>
    <x v="10"/>
    <x v="224"/>
    <x v="30"/>
    <x v="20"/>
    <x v="8"/>
    <x v="57"/>
    <x v="6"/>
    <x v="26"/>
    <x v="21"/>
    <x v="24"/>
    <x v="2"/>
    <x v="3"/>
    <x v="10"/>
    <x v="4"/>
    <x v="4"/>
    <x v="4"/>
    <x v="3"/>
    <x v="3"/>
    <x v="1"/>
    <x v="8"/>
    <x v="3"/>
  </r>
  <r>
    <x v="44"/>
    <x v="30"/>
    <x v="5"/>
    <x v="193"/>
    <x v="0"/>
    <x v="59"/>
    <x v="33"/>
    <x v="13"/>
    <x v="85"/>
    <x v="89"/>
    <x v="54"/>
    <x v="50"/>
    <x v="20"/>
    <x v="8"/>
    <x v="57"/>
    <x v="6"/>
    <x v="26"/>
    <x v="21"/>
    <x v="24"/>
    <x v="2"/>
    <x v="3"/>
    <x v="10"/>
    <x v="3"/>
    <x v="4"/>
    <x v="4"/>
    <x v="3"/>
    <x v="3"/>
    <x v="1"/>
    <x v="8"/>
    <x v="3"/>
  </r>
  <r>
    <x v="45"/>
    <x v="31"/>
    <x v="0"/>
    <x v="113"/>
    <x v="0"/>
    <x v="11"/>
    <x v="22"/>
    <x v="0"/>
    <x v="84"/>
    <x v="184"/>
    <x v="170"/>
    <x v="72"/>
    <x v="30"/>
    <x v="0"/>
    <x v="57"/>
    <x v="7"/>
    <x v="16"/>
    <x v="10"/>
    <x v="12"/>
    <x v="13"/>
    <x v="3"/>
    <x v="14"/>
    <x v="3"/>
    <x v="22"/>
    <x v="0"/>
    <x v="1"/>
    <x v="7"/>
    <x v="4"/>
    <x v="8"/>
    <x v="3"/>
  </r>
  <r>
    <x v="46"/>
    <x v="31"/>
    <x v="0"/>
    <x v="149"/>
    <x v="0"/>
    <x v="11"/>
    <x v="21"/>
    <x v="0"/>
    <x v="85"/>
    <x v="40"/>
    <x v="246"/>
    <x v="72"/>
    <x v="33"/>
    <x v="0"/>
    <x v="57"/>
    <x v="7"/>
    <x v="16"/>
    <x v="9"/>
    <x v="17"/>
    <x v="10"/>
    <x v="3"/>
    <x v="14"/>
    <x v="3"/>
    <x v="22"/>
    <x v="0"/>
    <x v="1"/>
    <x v="7"/>
    <x v="4"/>
    <x v="8"/>
    <x v="3"/>
  </r>
  <r>
    <x v="47"/>
    <x v="12"/>
    <x v="1"/>
    <x v="7"/>
    <x v="0"/>
    <x v="58"/>
    <x v="15"/>
    <x v="1"/>
    <x v="85"/>
    <x v="30"/>
    <x v="185"/>
    <x v="44"/>
    <x v="44"/>
    <x v="0"/>
    <x v="57"/>
    <x v="5"/>
    <x v="17"/>
    <x v="12"/>
    <x v="1"/>
    <x v="34"/>
    <x v="3"/>
    <x v="2"/>
    <x v="1"/>
    <x v="18"/>
    <x v="4"/>
    <x v="1"/>
    <x v="7"/>
    <x v="4"/>
    <x v="8"/>
    <x v="3"/>
  </r>
  <r>
    <x v="48"/>
    <x v="10"/>
    <x v="1"/>
    <x v="125"/>
    <x v="0"/>
    <x v="53"/>
    <x v="33"/>
    <x v="1"/>
    <x v="85"/>
    <x v="66"/>
    <x v="15"/>
    <x v="72"/>
    <x v="50"/>
    <x v="0"/>
    <x v="50"/>
    <x v="4"/>
    <x v="17"/>
    <x v="14"/>
    <x v="7"/>
    <x v="34"/>
    <x v="3"/>
    <x v="2"/>
    <x v="1"/>
    <x v="18"/>
    <x v="4"/>
    <x v="1"/>
    <x v="7"/>
    <x v="4"/>
    <x v="8"/>
    <x v="3"/>
  </r>
  <r>
    <x v="49"/>
    <x v="32"/>
    <x v="1"/>
    <x v="105"/>
    <x v="0"/>
    <x v="53"/>
    <x v="33"/>
    <x v="1"/>
    <x v="85"/>
    <x v="174"/>
    <x v="69"/>
    <x v="2"/>
    <x v="9"/>
    <x v="0"/>
    <x v="57"/>
    <x v="2"/>
    <x v="17"/>
    <x v="7"/>
    <x v="5"/>
    <x v="34"/>
    <x v="3"/>
    <x v="0"/>
    <x v="1"/>
    <x v="18"/>
    <x v="4"/>
    <x v="1"/>
    <x v="7"/>
    <x v="4"/>
    <x v="8"/>
    <x v="3"/>
  </r>
  <r>
    <x v="50"/>
    <x v="33"/>
    <x v="2"/>
    <x v="86"/>
    <x v="0"/>
    <x v="58"/>
    <x v="33"/>
    <x v="4"/>
    <x v="71"/>
    <x v="115"/>
    <x v="211"/>
    <x v="49"/>
    <x v="52"/>
    <x v="15"/>
    <x v="6"/>
    <x v="7"/>
    <x v="14"/>
    <x v="7"/>
    <x v="15"/>
    <x v="22"/>
    <x v="3"/>
    <x v="2"/>
    <x v="1"/>
    <x v="0"/>
    <x v="4"/>
    <x v="1"/>
    <x v="7"/>
    <x v="4"/>
    <x v="8"/>
    <x v="3"/>
  </r>
  <r>
    <x v="51"/>
    <x v="32"/>
    <x v="0"/>
    <x v="237"/>
    <x v="0"/>
    <x v="11"/>
    <x v="21"/>
    <x v="0"/>
    <x v="85"/>
    <x v="244"/>
    <x v="82"/>
    <x v="72"/>
    <x v="1"/>
    <x v="0"/>
    <x v="57"/>
    <x v="7"/>
    <x v="16"/>
    <x v="12"/>
    <x v="20"/>
    <x v="10"/>
    <x v="3"/>
    <x v="14"/>
    <x v="9"/>
    <x v="22"/>
    <x v="2"/>
    <x v="1"/>
    <x v="7"/>
    <x v="4"/>
    <x v="8"/>
    <x v="3"/>
  </r>
  <r>
    <x v="52"/>
    <x v="33"/>
    <x v="2"/>
    <x v="15"/>
    <x v="0"/>
    <x v="58"/>
    <x v="33"/>
    <x v="4"/>
    <x v="71"/>
    <x v="60"/>
    <x v="59"/>
    <x v="45"/>
    <x v="15"/>
    <x v="5"/>
    <x v="34"/>
    <x v="7"/>
    <x v="15"/>
    <x v="14"/>
    <x v="16"/>
    <x v="22"/>
    <x v="3"/>
    <x v="2"/>
    <x v="1"/>
    <x v="0"/>
    <x v="4"/>
    <x v="1"/>
    <x v="7"/>
    <x v="4"/>
    <x v="8"/>
    <x v="3"/>
  </r>
  <r>
    <x v="53"/>
    <x v="33"/>
    <x v="2"/>
    <x v="138"/>
    <x v="0"/>
    <x v="58"/>
    <x v="33"/>
    <x v="4"/>
    <x v="71"/>
    <x v="87"/>
    <x v="220"/>
    <x v="14"/>
    <x v="15"/>
    <x v="5"/>
    <x v="30"/>
    <x v="5"/>
    <x v="14"/>
    <x v="9"/>
    <x v="17"/>
    <x v="31"/>
    <x v="3"/>
    <x v="2"/>
    <x v="1"/>
    <x v="0"/>
    <x v="4"/>
    <x v="1"/>
    <x v="7"/>
    <x v="4"/>
    <x v="8"/>
    <x v="3"/>
  </r>
  <r>
    <x v="54"/>
    <x v="33"/>
    <x v="1"/>
    <x v="174"/>
    <x v="0"/>
    <x v="58"/>
    <x v="15"/>
    <x v="1"/>
    <x v="85"/>
    <x v="23"/>
    <x v="199"/>
    <x v="65"/>
    <x v="8"/>
    <x v="0"/>
    <x v="57"/>
    <x v="5"/>
    <x v="17"/>
    <x v="6"/>
    <x v="2"/>
    <x v="34"/>
    <x v="3"/>
    <x v="11"/>
    <x v="1"/>
    <x v="18"/>
    <x v="4"/>
    <x v="1"/>
    <x v="7"/>
    <x v="4"/>
    <x v="8"/>
    <x v="3"/>
  </r>
  <r>
    <x v="55"/>
    <x v="33"/>
    <x v="1"/>
    <x v="243"/>
    <x v="0"/>
    <x v="58"/>
    <x v="15"/>
    <x v="1"/>
    <x v="85"/>
    <x v="179"/>
    <x v="126"/>
    <x v="72"/>
    <x v="8"/>
    <x v="0"/>
    <x v="57"/>
    <x v="5"/>
    <x v="17"/>
    <x v="3"/>
    <x v="3"/>
    <x v="34"/>
    <x v="3"/>
    <x v="2"/>
    <x v="1"/>
    <x v="18"/>
    <x v="4"/>
    <x v="1"/>
    <x v="7"/>
    <x v="4"/>
    <x v="8"/>
    <x v="3"/>
  </r>
  <r>
    <x v="56"/>
    <x v="33"/>
    <x v="0"/>
    <x v="184"/>
    <x v="0"/>
    <x v="11"/>
    <x v="22"/>
    <x v="0"/>
    <x v="84"/>
    <x v="165"/>
    <x v="4"/>
    <x v="72"/>
    <x v="1"/>
    <x v="0"/>
    <x v="57"/>
    <x v="7"/>
    <x v="16"/>
    <x v="7"/>
    <x v="15"/>
    <x v="13"/>
    <x v="3"/>
    <x v="2"/>
    <x v="3"/>
    <x v="22"/>
    <x v="0"/>
    <x v="1"/>
    <x v="7"/>
    <x v="4"/>
    <x v="8"/>
    <x v="3"/>
  </r>
  <r>
    <x v="57"/>
    <x v="33"/>
    <x v="1"/>
    <x v="40"/>
    <x v="0"/>
    <x v="11"/>
    <x v="33"/>
    <x v="10"/>
    <x v="4"/>
    <x v="50"/>
    <x v="100"/>
    <x v="22"/>
    <x v="49"/>
    <x v="0"/>
    <x v="57"/>
    <x v="7"/>
    <x v="13"/>
    <x v="9"/>
    <x v="14"/>
    <x v="13"/>
    <x v="3"/>
    <x v="10"/>
    <x v="4"/>
    <x v="22"/>
    <x v="3"/>
    <x v="1"/>
    <x v="7"/>
    <x v="4"/>
    <x v="8"/>
    <x v="3"/>
  </r>
  <r>
    <x v="58"/>
    <x v="34"/>
    <x v="5"/>
    <x v="6"/>
    <x v="0"/>
    <x v="44"/>
    <x v="33"/>
    <x v="5"/>
    <x v="85"/>
    <x v="235"/>
    <x v="226"/>
    <x v="72"/>
    <x v="43"/>
    <x v="14"/>
    <x v="57"/>
    <x v="7"/>
    <x v="31"/>
    <x v="0"/>
    <x v="0"/>
    <x v="34"/>
    <x v="3"/>
    <x v="0"/>
    <x v="7"/>
    <x v="22"/>
    <x v="4"/>
    <x v="2"/>
    <x v="8"/>
    <x v="14"/>
    <x v="8"/>
    <x v="3"/>
  </r>
  <r>
    <x v="59"/>
    <x v="33"/>
    <x v="2"/>
    <x v="92"/>
    <x v="0"/>
    <x v="59"/>
    <x v="33"/>
    <x v="4"/>
    <x v="36"/>
    <x v="20"/>
    <x v="249"/>
    <x v="72"/>
    <x v="15"/>
    <x v="16"/>
    <x v="46"/>
    <x v="7"/>
    <x v="15"/>
    <x v="21"/>
    <x v="24"/>
    <x v="12"/>
    <x v="3"/>
    <x v="2"/>
    <x v="1"/>
    <x v="0"/>
    <x v="4"/>
    <x v="1"/>
    <x v="7"/>
    <x v="4"/>
    <x v="8"/>
    <x v="3"/>
  </r>
  <r>
    <x v="60"/>
    <x v="33"/>
    <x v="5"/>
    <x v="116"/>
    <x v="0"/>
    <x v="59"/>
    <x v="33"/>
    <x v="10"/>
    <x v="85"/>
    <x v="226"/>
    <x v="101"/>
    <x v="59"/>
    <x v="24"/>
    <x v="0"/>
    <x v="57"/>
    <x v="5"/>
    <x v="36"/>
    <x v="21"/>
    <x v="24"/>
    <x v="34"/>
    <x v="3"/>
    <x v="8"/>
    <x v="1"/>
    <x v="20"/>
    <x v="4"/>
    <x v="3"/>
    <x v="3"/>
    <x v="0"/>
    <x v="8"/>
    <x v="3"/>
  </r>
  <r>
    <x v="61"/>
    <x v="33"/>
    <x v="5"/>
    <x v="131"/>
    <x v="0"/>
    <x v="59"/>
    <x v="33"/>
    <x v="10"/>
    <x v="85"/>
    <x v="201"/>
    <x v="206"/>
    <x v="72"/>
    <x v="24"/>
    <x v="0"/>
    <x v="56"/>
    <x v="5"/>
    <x v="36"/>
    <x v="21"/>
    <x v="24"/>
    <x v="34"/>
    <x v="3"/>
    <x v="8"/>
    <x v="1"/>
    <x v="20"/>
    <x v="4"/>
    <x v="3"/>
    <x v="3"/>
    <x v="0"/>
    <x v="8"/>
    <x v="3"/>
  </r>
  <r>
    <x v="62"/>
    <x v="33"/>
    <x v="5"/>
    <x v="96"/>
    <x v="0"/>
    <x v="59"/>
    <x v="33"/>
    <x v="10"/>
    <x v="85"/>
    <x v="192"/>
    <x v="89"/>
    <x v="72"/>
    <x v="24"/>
    <x v="0"/>
    <x v="57"/>
    <x v="5"/>
    <x v="36"/>
    <x v="21"/>
    <x v="24"/>
    <x v="34"/>
    <x v="3"/>
    <x v="8"/>
    <x v="1"/>
    <x v="20"/>
    <x v="4"/>
    <x v="3"/>
    <x v="3"/>
    <x v="0"/>
    <x v="8"/>
    <x v="3"/>
  </r>
  <r>
    <x v="63"/>
    <x v="33"/>
    <x v="5"/>
    <x v="58"/>
    <x v="0"/>
    <x v="59"/>
    <x v="33"/>
    <x v="10"/>
    <x v="85"/>
    <x v="96"/>
    <x v="75"/>
    <x v="72"/>
    <x v="24"/>
    <x v="0"/>
    <x v="57"/>
    <x v="6"/>
    <x v="36"/>
    <x v="21"/>
    <x v="24"/>
    <x v="34"/>
    <x v="3"/>
    <x v="8"/>
    <x v="1"/>
    <x v="20"/>
    <x v="4"/>
    <x v="3"/>
    <x v="3"/>
    <x v="0"/>
    <x v="8"/>
    <x v="3"/>
  </r>
  <r>
    <x v="64"/>
    <x v="33"/>
    <x v="5"/>
    <x v="95"/>
    <x v="0"/>
    <x v="59"/>
    <x v="33"/>
    <x v="10"/>
    <x v="85"/>
    <x v="38"/>
    <x v="134"/>
    <x v="56"/>
    <x v="24"/>
    <x v="0"/>
    <x v="57"/>
    <x v="5"/>
    <x v="36"/>
    <x v="21"/>
    <x v="24"/>
    <x v="34"/>
    <x v="3"/>
    <x v="8"/>
    <x v="1"/>
    <x v="20"/>
    <x v="4"/>
    <x v="3"/>
    <x v="3"/>
    <x v="0"/>
    <x v="8"/>
    <x v="3"/>
  </r>
  <r>
    <x v="65"/>
    <x v="33"/>
    <x v="5"/>
    <x v="48"/>
    <x v="0"/>
    <x v="59"/>
    <x v="33"/>
    <x v="5"/>
    <x v="85"/>
    <x v="62"/>
    <x v="17"/>
    <x v="53"/>
    <x v="43"/>
    <x v="27"/>
    <x v="51"/>
    <x v="5"/>
    <x v="30"/>
    <x v="21"/>
    <x v="24"/>
    <x v="34"/>
    <x v="3"/>
    <x v="10"/>
    <x v="5"/>
    <x v="15"/>
    <x v="4"/>
    <x v="2"/>
    <x v="8"/>
    <x v="14"/>
    <x v="8"/>
    <x v="3"/>
  </r>
  <r>
    <x v="66"/>
    <x v="34"/>
    <x v="5"/>
    <x v="116"/>
    <x v="0"/>
    <x v="59"/>
    <x v="33"/>
    <x v="10"/>
    <x v="85"/>
    <x v="225"/>
    <x v="101"/>
    <x v="72"/>
    <x v="24"/>
    <x v="0"/>
    <x v="57"/>
    <x v="7"/>
    <x v="27"/>
    <x v="0"/>
    <x v="0"/>
    <x v="34"/>
    <x v="3"/>
    <x v="8"/>
    <x v="1"/>
    <x v="22"/>
    <x v="4"/>
    <x v="3"/>
    <x v="11"/>
    <x v="14"/>
    <x v="8"/>
    <x v="3"/>
  </r>
  <r>
    <x v="67"/>
    <x v="34"/>
    <x v="5"/>
    <x v="132"/>
    <x v="0"/>
    <x v="59"/>
    <x v="33"/>
    <x v="10"/>
    <x v="85"/>
    <x v="48"/>
    <x v="56"/>
    <x v="72"/>
    <x v="24"/>
    <x v="0"/>
    <x v="57"/>
    <x v="7"/>
    <x v="5"/>
    <x v="0"/>
    <x v="0"/>
    <x v="34"/>
    <x v="3"/>
    <x v="8"/>
    <x v="1"/>
    <x v="22"/>
    <x v="4"/>
    <x v="3"/>
    <x v="11"/>
    <x v="14"/>
    <x v="8"/>
    <x v="3"/>
  </r>
  <r>
    <x v="68"/>
    <x v="34"/>
    <x v="5"/>
    <x v="231"/>
    <x v="0"/>
    <x v="59"/>
    <x v="33"/>
    <x v="10"/>
    <x v="85"/>
    <x v="230"/>
    <x v="138"/>
    <x v="72"/>
    <x v="24"/>
    <x v="0"/>
    <x v="57"/>
    <x v="7"/>
    <x v="6"/>
    <x v="0"/>
    <x v="0"/>
    <x v="34"/>
    <x v="3"/>
    <x v="8"/>
    <x v="1"/>
    <x v="22"/>
    <x v="4"/>
    <x v="3"/>
    <x v="11"/>
    <x v="14"/>
    <x v="8"/>
    <x v="3"/>
  </r>
  <r>
    <x v="69"/>
    <x v="34"/>
    <x v="5"/>
    <x v="194"/>
    <x v="0"/>
    <x v="59"/>
    <x v="33"/>
    <x v="10"/>
    <x v="85"/>
    <x v="196"/>
    <x v="230"/>
    <x v="72"/>
    <x v="24"/>
    <x v="0"/>
    <x v="57"/>
    <x v="7"/>
    <x v="5"/>
    <x v="0"/>
    <x v="0"/>
    <x v="34"/>
    <x v="3"/>
    <x v="8"/>
    <x v="1"/>
    <x v="22"/>
    <x v="4"/>
    <x v="3"/>
    <x v="11"/>
    <x v="14"/>
    <x v="8"/>
    <x v="3"/>
  </r>
  <r>
    <x v="70"/>
    <x v="34"/>
    <x v="5"/>
    <x v="96"/>
    <x v="0"/>
    <x v="59"/>
    <x v="33"/>
    <x v="10"/>
    <x v="85"/>
    <x v="191"/>
    <x v="89"/>
    <x v="72"/>
    <x v="24"/>
    <x v="0"/>
    <x v="57"/>
    <x v="7"/>
    <x v="27"/>
    <x v="0"/>
    <x v="0"/>
    <x v="34"/>
    <x v="3"/>
    <x v="8"/>
    <x v="1"/>
    <x v="22"/>
    <x v="4"/>
    <x v="3"/>
    <x v="11"/>
    <x v="14"/>
    <x v="8"/>
    <x v="3"/>
  </r>
  <r>
    <x v="71"/>
    <x v="34"/>
    <x v="5"/>
    <x v="67"/>
    <x v="0"/>
    <x v="59"/>
    <x v="33"/>
    <x v="10"/>
    <x v="85"/>
    <x v="37"/>
    <x v="85"/>
    <x v="72"/>
    <x v="24"/>
    <x v="0"/>
    <x v="57"/>
    <x v="7"/>
    <x v="5"/>
    <x v="0"/>
    <x v="0"/>
    <x v="34"/>
    <x v="3"/>
    <x v="8"/>
    <x v="1"/>
    <x v="22"/>
    <x v="4"/>
    <x v="3"/>
    <x v="11"/>
    <x v="14"/>
    <x v="8"/>
    <x v="3"/>
  </r>
  <r>
    <x v="72"/>
    <x v="34"/>
    <x v="5"/>
    <x v="206"/>
    <x v="0"/>
    <x v="59"/>
    <x v="33"/>
    <x v="10"/>
    <x v="85"/>
    <x v="32"/>
    <x v="30"/>
    <x v="72"/>
    <x v="24"/>
    <x v="0"/>
    <x v="57"/>
    <x v="7"/>
    <x v="5"/>
    <x v="0"/>
    <x v="0"/>
    <x v="34"/>
    <x v="3"/>
    <x v="8"/>
    <x v="1"/>
    <x v="22"/>
    <x v="4"/>
    <x v="3"/>
    <x v="11"/>
    <x v="14"/>
    <x v="8"/>
    <x v="3"/>
  </r>
  <r>
    <x v="73"/>
    <x v="34"/>
    <x v="5"/>
    <x v="98"/>
    <x v="0"/>
    <x v="59"/>
    <x v="33"/>
    <x v="10"/>
    <x v="85"/>
    <x v="210"/>
    <x v="151"/>
    <x v="72"/>
    <x v="24"/>
    <x v="0"/>
    <x v="57"/>
    <x v="7"/>
    <x v="5"/>
    <x v="0"/>
    <x v="0"/>
    <x v="34"/>
    <x v="3"/>
    <x v="8"/>
    <x v="1"/>
    <x v="22"/>
    <x v="4"/>
    <x v="3"/>
    <x v="11"/>
    <x v="14"/>
    <x v="8"/>
    <x v="3"/>
  </r>
  <r>
    <x v="74"/>
    <x v="34"/>
    <x v="5"/>
    <x v="58"/>
    <x v="0"/>
    <x v="59"/>
    <x v="33"/>
    <x v="10"/>
    <x v="85"/>
    <x v="95"/>
    <x v="75"/>
    <x v="72"/>
    <x v="24"/>
    <x v="0"/>
    <x v="57"/>
    <x v="7"/>
    <x v="27"/>
    <x v="0"/>
    <x v="0"/>
    <x v="34"/>
    <x v="3"/>
    <x v="8"/>
    <x v="1"/>
    <x v="22"/>
    <x v="4"/>
    <x v="3"/>
    <x v="11"/>
    <x v="14"/>
    <x v="8"/>
    <x v="3"/>
  </r>
  <r>
    <x v="75"/>
    <x v="34"/>
    <x v="5"/>
    <x v="208"/>
    <x v="0"/>
    <x v="59"/>
    <x v="33"/>
    <x v="10"/>
    <x v="85"/>
    <x v="46"/>
    <x v="176"/>
    <x v="72"/>
    <x v="24"/>
    <x v="0"/>
    <x v="57"/>
    <x v="7"/>
    <x v="3"/>
    <x v="0"/>
    <x v="0"/>
    <x v="34"/>
    <x v="3"/>
    <x v="8"/>
    <x v="1"/>
    <x v="22"/>
    <x v="4"/>
    <x v="3"/>
    <x v="11"/>
    <x v="14"/>
    <x v="8"/>
    <x v="3"/>
  </r>
  <r>
    <x v="76"/>
    <x v="34"/>
    <x v="5"/>
    <x v="20"/>
    <x v="0"/>
    <x v="59"/>
    <x v="33"/>
    <x v="10"/>
    <x v="85"/>
    <x v="204"/>
    <x v="123"/>
    <x v="72"/>
    <x v="24"/>
    <x v="0"/>
    <x v="57"/>
    <x v="7"/>
    <x v="5"/>
    <x v="0"/>
    <x v="0"/>
    <x v="34"/>
    <x v="3"/>
    <x v="8"/>
    <x v="1"/>
    <x v="22"/>
    <x v="4"/>
    <x v="3"/>
    <x v="11"/>
    <x v="14"/>
    <x v="8"/>
    <x v="3"/>
  </r>
  <r>
    <x v="77"/>
    <x v="34"/>
    <x v="5"/>
    <x v="21"/>
    <x v="0"/>
    <x v="59"/>
    <x v="33"/>
    <x v="10"/>
    <x v="85"/>
    <x v="91"/>
    <x v="105"/>
    <x v="72"/>
    <x v="24"/>
    <x v="0"/>
    <x v="57"/>
    <x v="7"/>
    <x v="6"/>
    <x v="0"/>
    <x v="0"/>
    <x v="34"/>
    <x v="3"/>
    <x v="8"/>
    <x v="1"/>
    <x v="22"/>
    <x v="4"/>
    <x v="3"/>
    <x v="11"/>
    <x v="14"/>
    <x v="8"/>
    <x v="3"/>
  </r>
  <r>
    <x v="78"/>
    <x v="34"/>
    <x v="5"/>
    <x v="22"/>
    <x v="0"/>
    <x v="59"/>
    <x v="33"/>
    <x v="10"/>
    <x v="85"/>
    <x v="6"/>
    <x v="107"/>
    <x v="72"/>
    <x v="24"/>
    <x v="0"/>
    <x v="57"/>
    <x v="7"/>
    <x v="3"/>
    <x v="0"/>
    <x v="0"/>
    <x v="34"/>
    <x v="3"/>
    <x v="8"/>
    <x v="1"/>
    <x v="22"/>
    <x v="4"/>
    <x v="3"/>
    <x v="11"/>
    <x v="14"/>
    <x v="8"/>
    <x v="3"/>
  </r>
  <r>
    <x v="79"/>
    <x v="34"/>
    <x v="5"/>
    <x v="159"/>
    <x v="0"/>
    <x v="59"/>
    <x v="33"/>
    <x v="10"/>
    <x v="85"/>
    <x v="49"/>
    <x v="203"/>
    <x v="72"/>
    <x v="24"/>
    <x v="0"/>
    <x v="57"/>
    <x v="7"/>
    <x v="6"/>
    <x v="0"/>
    <x v="0"/>
    <x v="34"/>
    <x v="3"/>
    <x v="8"/>
    <x v="1"/>
    <x v="22"/>
    <x v="4"/>
    <x v="3"/>
    <x v="11"/>
    <x v="14"/>
    <x v="8"/>
    <x v="3"/>
  </r>
  <r>
    <x v="80"/>
    <x v="34"/>
    <x v="5"/>
    <x v="95"/>
    <x v="0"/>
    <x v="59"/>
    <x v="33"/>
    <x v="10"/>
    <x v="85"/>
    <x v="254"/>
    <x v="134"/>
    <x v="72"/>
    <x v="24"/>
    <x v="0"/>
    <x v="57"/>
    <x v="7"/>
    <x v="27"/>
    <x v="0"/>
    <x v="0"/>
    <x v="34"/>
    <x v="3"/>
    <x v="8"/>
    <x v="1"/>
    <x v="22"/>
    <x v="4"/>
    <x v="3"/>
    <x v="11"/>
    <x v="14"/>
    <x v="8"/>
    <x v="3"/>
  </r>
  <r>
    <x v="81"/>
    <x v="34"/>
    <x v="5"/>
    <x v="248"/>
    <x v="0"/>
    <x v="59"/>
    <x v="33"/>
    <x v="10"/>
    <x v="85"/>
    <x v="248"/>
    <x v="117"/>
    <x v="72"/>
    <x v="24"/>
    <x v="0"/>
    <x v="57"/>
    <x v="7"/>
    <x v="3"/>
    <x v="0"/>
    <x v="0"/>
    <x v="34"/>
    <x v="3"/>
    <x v="8"/>
    <x v="1"/>
    <x v="22"/>
    <x v="4"/>
    <x v="3"/>
    <x v="11"/>
    <x v="14"/>
    <x v="8"/>
    <x v="3"/>
  </r>
  <r>
    <x v="82"/>
    <x v="34"/>
    <x v="5"/>
    <x v="234"/>
    <x v="0"/>
    <x v="59"/>
    <x v="33"/>
    <x v="10"/>
    <x v="85"/>
    <x v="78"/>
    <x v="96"/>
    <x v="72"/>
    <x v="24"/>
    <x v="0"/>
    <x v="57"/>
    <x v="7"/>
    <x v="1"/>
    <x v="0"/>
    <x v="0"/>
    <x v="34"/>
    <x v="3"/>
    <x v="8"/>
    <x v="1"/>
    <x v="22"/>
    <x v="4"/>
    <x v="3"/>
    <x v="11"/>
    <x v="14"/>
    <x v="8"/>
    <x v="3"/>
  </r>
  <r>
    <x v="84"/>
    <x v="35"/>
    <x v="0"/>
    <x v="166"/>
    <x v="0"/>
    <x v="11"/>
    <x v="22"/>
    <x v="0"/>
    <x v="84"/>
    <x v="239"/>
    <x v="36"/>
    <x v="72"/>
    <x v="8"/>
    <x v="0"/>
    <x v="57"/>
    <x v="7"/>
    <x v="16"/>
    <x v="7"/>
    <x v="14"/>
    <x v="5"/>
    <x v="3"/>
    <x v="2"/>
    <x v="3"/>
    <x v="22"/>
    <x v="0"/>
    <x v="1"/>
    <x v="7"/>
    <x v="4"/>
    <x v="8"/>
    <x v="3"/>
  </r>
  <r>
    <x v="86"/>
    <x v="36"/>
    <x v="2"/>
    <x v="165"/>
    <x v="0"/>
    <x v="17"/>
    <x v="33"/>
    <x v="4"/>
    <x v="72"/>
    <x v="149"/>
    <x v="171"/>
    <x v="72"/>
    <x v="15"/>
    <x v="0"/>
    <x v="49"/>
    <x v="7"/>
    <x v="0"/>
    <x v="15"/>
    <x v="18"/>
    <x v="6"/>
    <x v="3"/>
    <x v="2"/>
    <x v="3"/>
    <x v="0"/>
    <x v="4"/>
    <x v="1"/>
    <x v="7"/>
    <x v="4"/>
    <x v="8"/>
    <x v="3"/>
  </r>
  <r>
    <x v="88"/>
    <x v="36"/>
    <x v="0"/>
    <x v="203"/>
    <x v="0"/>
    <x v="34"/>
    <x v="25"/>
    <x v="0"/>
    <x v="30"/>
    <x v="214"/>
    <x v="108"/>
    <x v="72"/>
    <x v="8"/>
    <x v="0"/>
    <x v="57"/>
    <x v="7"/>
    <x v="16"/>
    <x v="12"/>
    <x v="18"/>
    <x v="10"/>
    <x v="3"/>
    <x v="2"/>
    <x v="5"/>
    <x v="22"/>
    <x v="0"/>
    <x v="1"/>
    <x v="7"/>
    <x v="4"/>
    <x v="8"/>
    <x v="3"/>
  </r>
  <r>
    <x v="89"/>
    <x v="36"/>
    <x v="1"/>
    <x v="197"/>
    <x v="0"/>
    <x v="13"/>
    <x v="33"/>
    <x v="10"/>
    <x v="77"/>
    <x v="203"/>
    <x v="243"/>
    <x v="72"/>
    <x v="49"/>
    <x v="0"/>
    <x v="57"/>
    <x v="7"/>
    <x v="13"/>
    <x v="11"/>
    <x v="13"/>
    <x v="13"/>
    <x v="3"/>
    <x v="2"/>
    <x v="4"/>
    <x v="22"/>
    <x v="3"/>
    <x v="1"/>
    <x v="7"/>
    <x v="4"/>
    <x v="8"/>
    <x v="3"/>
  </r>
  <r>
    <x v="91"/>
    <x v="35"/>
    <x v="0"/>
    <x v="147"/>
    <x v="0"/>
    <x v="27"/>
    <x v="26"/>
    <x v="0"/>
    <x v="85"/>
    <x v="233"/>
    <x v="235"/>
    <x v="72"/>
    <x v="8"/>
    <x v="33"/>
    <x v="57"/>
    <x v="5"/>
    <x v="16"/>
    <x v="7"/>
    <x v="15"/>
    <x v="5"/>
    <x v="3"/>
    <x v="2"/>
    <x v="3"/>
    <x v="22"/>
    <x v="0"/>
    <x v="1"/>
    <x v="7"/>
    <x v="4"/>
    <x v="8"/>
    <x v="3"/>
  </r>
  <r>
    <x v="92"/>
    <x v="36"/>
    <x v="0"/>
    <x v="75"/>
    <x v="0"/>
    <x v="34"/>
    <x v="25"/>
    <x v="0"/>
    <x v="85"/>
    <x v="109"/>
    <x v="175"/>
    <x v="24"/>
    <x v="21"/>
    <x v="0"/>
    <x v="8"/>
    <x v="7"/>
    <x v="16"/>
    <x v="9"/>
    <x v="19"/>
    <x v="10"/>
    <x v="3"/>
    <x v="2"/>
    <x v="5"/>
    <x v="22"/>
    <x v="0"/>
    <x v="1"/>
    <x v="7"/>
    <x v="4"/>
    <x v="8"/>
    <x v="3"/>
  </r>
  <r>
    <x v="93"/>
    <x v="36"/>
    <x v="0"/>
    <x v="200"/>
    <x v="0"/>
    <x v="17"/>
    <x v="26"/>
    <x v="0"/>
    <x v="85"/>
    <x v="255"/>
    <x v="245"/>
    <x v="70"/>
    <x v="8"/>
    <x v="0"/>
    <x v="57"/>
    <x v="5"/>
    <x v="16"/>
    <x v="7"/>
    <x v="14"/>
    <x v="28"/>
    <x v="3"/>
    <x v="2"/>
    <x v="3"/>
    <x v="22"/>
    <x v="0"/>
    <x v="1"/>
    <x v="7"/>
    <x v="4"/>
    <x v="8"/>
    <x v="3"/>
  </r>
  <r>
    <x v="97"/>
    <x v="36"/>
    <x v="0"/>
    <x v="102"/>
    <x v="0"/>
    <x v="11"/>
    <x v="21"/>
    <x v="0"/>
    <x v="85"/>
    <x v="135"/>
    <x v="66"/>
    <x v="62"/>
    <x v="8"/>
    <x v="0"/>
    <x v="25"/>
    <x v="5"/>
    <x v="16"/>
    <x v="11"/>
    <x v="17"/>
    <x v="10"/>
    <x v="3"/>
    <x v="10"/>
    <x v="3"/>
    <x v="22"/>
    <x v="0"/>
    <x v="1"/>
    <x v="7"/>
    <x v="4"/>
    <x v="8"/>
    <x v="3"/>
  </r>
  <r>
    <x v="98"/>
    <x v="37"/>
    <x v="4"/>
    <x v="23"/>
    <x v="0"/>
    <x v="59"/>
    <x v="13"/>
    <x v="10"/>
    <x v="67"/>
    <x v="200"/>
    <x v="53"/>
    <x v="72"/>
    <x v="49"/>
    <x v="0"/>
    <x v="54"/>
    <x v="7"/>
    <x v="39"/>
    <x v="22"/>
    <x v="28"/>
    <x v="34"/>
    <x v="6"/>
    <x v="2"/>
    <x v="13"/>
    <x v="2"/>
    <x v="4"/>
    <x v="2"/>
    <x v="8"/>
    <x v="14"/>
    <x v="8"/>
    <x v="3"/>
  </r>
  <r>
    <x v="100"/>
    <x v="38"/>
    <x v="5"/>
    <x v="9"/>
    <x v="0"/>
    <x v="59"/>
    <x v="33"/>
    <x v="10"/>
    <x v="85"/>
    <x v="24"/>
    <x v="74"/>
    <x v="72"/>
    <x v="24"/>
    <x v="0"/>
    <x v="18"/>
    <x v="6"/>
    <x v="33"/>
    <x v="21"/>
    <x v="24"/>
    <x v="34"/>
    <x v="3"/>
    <x v="8"/>
    <x v="2"/>
    <x v="0"/>
    <x v="4"/>
    <x v="3"/>
    <x v="5"/>
    <x v="0"/>
    <x v="0"/>
    <x v="3"/>
  </r>
  <r>
    <x v="101"/>
    <x v="38"/>
    <x v="5"/>
    <x v="223"/>
    <x v="0"/>
    <x v="59"/>
    <x v="33"/>
    <x v="10"/>
    <x v="85"/>
    <x v="197"/>
    <x v="219"/>
    <x v="72"/>
    <x v="24"/>
    <x v="0"/>
    <x v="57"/>
    <x v="6"/>
    <x v="33"/>
    <x v="21"/>
    <x v="24"/>
    <x v="34"/>
    <x v="3"/>
    <x v="8"/>
    <x v="2"/>
    <x v="0"/>
    <x v="4"/>
    <x v="3"/>
    <x v="5"/>
    <x v="0"/>
    <x v="0"/>
    <x v="3"/>
  </r>
  <r>
    <x v="102"/>
    <x v="38"/>
    <x v="5"/>
    <x v="161"/>
    <x v="0"/>
    <x v="59"/>
    <x v="33"/>
    <x v="10"/>
    <x v="85"/>
    <x v="94"/>
    <x v="183"/>
    <x v="72"/>
    <x v="24"/>
    <x v="0"/>
    <x v="57"/>
    <x v="6"/>
    <x v="33"/>
    <x v="21"/>
    <x v="24"/>
    <x v="34"/>
    <x v="3"/>
    <x v="8"/>
    <x v="2"/>
    <x v="0"/>
    <x v="4"/>
    <x v="3"/>
    <x v="5"/>
    <x v="0"/>
    <x v="0"/>
    <x v="3"/>
  </r>
  <r>
    <x v="103"/>
    <x v="38"/>
    <x v="5"/>
    <x v="136"/>
    <x v="0"/>
    <x v="59"/>
    <x v="33"/>
    <x v="10"/>
    <x v="85"/>
    <x v="188"/>
    <x v="9"/>
    <x v="72"/>
    <x v="24"/>
    <x v="0"/>
    <x v="57"/>
    <x v="6"/>
    <x v="33"/>
    <x v="21"/>
    <x v="24"/>
    <x v="34"/>
    <x v="3"/>
    <x v="8"/>
    <x v="2"/>
    <x v="0"/>
    <x v="4"/>
    <x v="3"/>
    <x v="5"/>
    <x v="0"/>
    <x v="0"/>
    <x v="3"/>
  </r>
  <r>
    <x v="104"/>
    <x v="38"/>
    <x v="5"/>
    <x v="168"/>
    <x v="0"/>
    <x v="59"/>
    <x v="33"/>
    <x v="10"/>
    <x v="85"/>
    <x v="9"/>
    <x v="76"/>
    <x v="72"/>
    <x v="24"/>
    <x v="0"/>
    <x v="57"/>
    <x v="6"/>
    <x v="33"/>
    <x v="21"/>
    <x v="24"/>
    <x v="34"/>
    <x v="3"/>
    <x v="8"/>
    <x v="2"/>
    <x v="0"/>
    <x v="4"/>
    <x v="3"/>
    <x v="5"/>
    <x v="0"/>
    <x v="0"/>
    <x v="3"/>
  </r>
  <r>
    <x v="105"/>
    <x v="38"/>
    <x v="5"/>
    <x v="220"/>
    <x v="0"/>
    <x v="59"/>
    <x v="33"/>
    <x v="10"/>
    <x v="85"/>
    <x v="108"/>
    <x v="73"/>
    <x v="72"/>
    <x v="24"/>
    <x v="0"/>
    <x v="52"/>
    <x v="6"/>
    <x v="33"/>
    <x v="21"/>
    <x v="24"/>
    <x v="34"/>
    <x v="3"/>
    <x v="8"/>
    <x v="2"/>
    <x v="0"/>
    <x v="4"/>
    <x v="3"/>
    <x v="5"/>
    <x v="0"/>
    <x v="0"/>
    <x v="3"/>
  </r>
  <r>
    <x v="106"/>
    <x v="38"/>
    <x v="5"/>
    <x v="151"/>
    <x v="0"/>
    <x v="59"/>
    <x v="33"/>
    <x v="10"/>
    <x v="85"/>
    <x v="147"/>
    <x v="14"/>
    <x v="72"/>
    <x v="24"/>
    <x v="0"/>
    <x v="52"/>
    <x v="6"/>
    <x v="33"/>
    <x v="21"/>
    <x v="24"/>
    <x v="34"/>
    <x v="3"/>
    <x v="8"/>
    <x v="2"/>
    <x v="0"/>
    <x v="4"/>
    <x v="3"/>
    <x v="5"/>
    <x v="0"/>
    <x v="0"/>
    <x v="3"/>
  </r>
  <r>
    <x v="107"/>
    <x v="38"/>
    <x v="5"/>
    <x v="244"/>
    <x v="0"/>
    <x v="59"/>
    <x v="33"/>
    <x v="10"/>
    <x v="85"/>
    <x v="63"/>
    <x v="32"/>
    <x v="72"/>
    <x v="24"/>
    <x v="0"/>
    <x v="31"/>
    <x v="6"/>
    <x v="33"/>
    <x v="21"/>
    <x v="24"/>
    <x v="34"/>
    <x v="3"/>
    <x v="8"/>
    <x v="2"/>
    <x v="0"/>
    <x v="4"/>
    <x v="3"/>
    <x v="5"/>
    <x v="0"/>
    <x v="0"/>
    <x v="3"/>
  </r>
  <r>
    <x v="108"/>
    <x v="38"/>
    <x v="5"/>
    <x v="229"/>
    <x v="0"/>
    <x v="59"/>
    <x v="33"/>
    <x v="10"/>
    <x v="85"/>
    <x v="159"/>
    <x v="112"/>
    <x v="72"/>
    <x v="24"/>
    <x v="0"/>
    <x v="31"/>
    <x v="6"/>
    <x v="33"/>
    <x v="21"/>
    <x v="24"/>
    <x v="34"/>
    <x v="3"/>
    <x v="8"/>
    <x v="2"/>
    <x v="0"/>
    <x v="4"/>
    <x v="3"/>
    <x v="5"/>
    <x v="0"/>
    <x v="0"/>
    <x v="3"/>
  </r>
  <r>
    <x v="109"/>
    <x v="38"/>
    <x v="5"/>
    <x v="63"/>
    <x v="0"/>
    <x v="59"/>
    <x v="33"/>
    <x v="10"/>
    <x v="85"/>
    <x v="56"/>
    <x v="161"/>
    <x v="72"/>
    <x v="24"/>
    <x v="0"/>
    <x v="57"/>
    <x v="6"/>
    <x v="33"/>
    <x v="21"/>
    <x v="24"/>
    <x v="34"/>
    <x v="3"/>
    <x v="8"/>
    <x v="2"/>
    <x v="0"/>
    <x v="4"/>
    <x v="3"/>
    <x v="5"/>
    <x v="0"/>
    <x v="0"/>
    <x v="3"/>
  </r>
  <r>
    <x v="110"/>
    <x v="38"/>
    <x v="5"/>
    <x v="41"/>
    <x v="0"/>
    <x v="59"/>
    <x v="33"/>
    <x v="10"/>
    <x v="85"/>
    <x v="215"/>
    <x v="146"/>
    <x v="72"/>
    <x v="24"/>
    <x v="0"/>
    <x v="57"/>
    <x v="6"/>
    <x v="33"/>
    <x v="21"/>
    <x v="24"/>
    <x v="34"/>
    <x v="3"/>
    <x v="8"/>
    <x v="2"/>
    <x v="0"/>
    <x v="4"/>
    <x v="3"/>
    <x v="5"/>
    <x v="0"/>
    <x v="0"/>
    <x v="3"/>
  </r>
  <r>
    <x v="111"/>
    <x v="38"/>
    <x v="5"/>
    <x v="238"/>
    <x v="0"/>
    <x v="59"/>
    <x v="33"/>
    <x v="10"/>
    <x v="85"/>
    <x v="180"/>
    <x v="130"/>
    <x v="72"/>
    <x v="24"/>
    <x v="0"/>
    <x v="57"/>
    <x v="6"/>
    <x v="33"/>
    <x v="21"/>
    <x v="24"/>
    <x v="34"/>
    <x v="3"/>
    <x v="8"/>
    <x v="2"/>
    <x v="0"/>
    <x v="4"/>
    <x v="3"/>
    <x v="5"/>
    <x v="0"/>
    <x v="0"/>
    <x v="3"/>
  </r>
  <r>
    <x v="112"/>
    <x v="38"/>
    <x v="5"/>
    <x v="108"/>
    <x v="0"/>
    <x v="59"/>
    <x v="33"/>
    <x v="10"/>
    <x v="85"/>
    <x v="138"/>
    <x v="132"/>
    <x v="72"/>
    <x v="24"/>
    <x v="0"/>
    <x v="57"/>
    <x v="6"/>
    <x v="33"/>
    <x v="21"/>
    <x v="24"/>
    <x v="34"/>
    <x v="3"/>
    <x v="8"/>
    <x v="2"/>
    <x v="0"/>
    <x v="4"/>
    <x v="3"/>
    <x v="5"/>
    <x v="0"/>
    <x v="0"/>
    <x v="3"/>
  </r>
  <r>
    <x v="113"/>
    <x v="16"/>
    <x v="1"/>
    <x v="49"/>
    <x v="0"/>
    <x v="17"/>
    <x v="33"/>
    <x v="10"/>
    <x v="78"/>
    <x v="240"/>
    <x v="142"/>
    <x v="21"/>
    <x v="49"/>
    <x v="0"/>
    <x v="31"/>
    <x v="7"/>
    <x v="13"/>
    <x v="12"/>
    <x v="15"/>
    <x v="13"/>
    <x v="3"/>
    <x v="10"/>
    <x v="4"/>
    <x v="22"/>
    <x v="3"/>
    <x v="1"/>
    <x v="7"/>
    <x v="4"/>
    <x v="8"/>
    <x v="3"/>
  </r>
  <r>
    <x v="114"/>
    <x v="38"/>
    <x v="1"/>
    <x v="222"/>
    <x v="0"/>
    <x v="17"/>
    <x v="33"/>
    <x v="10"/>
    <x v="85"/>
    <x v="127"/>
    <x v="42"/>
    <x v="72"/>
    <x v="52"/>
    <x v="26"/>
    <x v="9"/>
    <x v="5"/>
    <x v="13"/>
    <x v="11"/>
    <x v="13"/>
    <x v="30"/>
    <x v="3"/>
    <x v="2"/>
    <x v="4"/>
    <x v="22"/>
    <x v="3"/>
    <x v="1"/>
    <x v="7"/>
    <x v="4"/>
    <x v="8"/>
    <x v="3"/>
  </r>
  <r>
    <x v="116"/>
    <x v="39"/>
    <x v="1"/>
    <x v="62"/>
    <x v="0"/>
    <x v="27"/>
    <x v="33"/>
    <x v="7"/>
    <x v="10"/>
    <x v="73"/>
    <x v="143"/>
    <x v="72"/>
    <x v="24"/>
    <x v="0"/>
    <x v="57"/>
    <x v="4"/>
    <x v="11"/>
    <x v="12"/>
    <x v="17"/>
    <x v="7"/>
    <x v="3"/>
    <x v="10"/>
    <x v="4"/>
    <x v="22"/>
    <x v="3"/>
    <x v="1"/>
    <x v="7"/>
    <x v="4"/>
    <x v="8"/>
    <x v="3"/>
  </r>
  <r>
    <x v="117"/>
    <x v="40"/>
    <x v="0"/>
    <x v="2"/>
    <x v="0"/>
    <x v="27"/>
    <x v="19"/>
    <x v="0"/>
    <x v="85"/>
    <x v="119"/>
    <x v="239"/>
    <x v="72"/>
    <x v="8"/>
    <x v="0"/>
    <x v="57"/>
    <x v="5"/>
    <x v="16"/>
    <x v="7"/>
    <x v="12"/>
    <x v="10"/>
    <x v="3"/>
    <x v="4"/>
    <x v="4"/>
    <x v="22"/>
    <x v="0"/>
    <x v="1"/>
    <x v="7"/>
    <x v="4"/>
    <x v="8"/>
    <x v="3"/>
  </r>
  <r>
    <x v="119"/>
    <x v="41"/>
    <x v="1"/>
    <x v="246"/>
    <x v="0"/>
    <x v="13"/>
    <x v="32"/>
    <x v="7"/>
    <x v="43"/>
    <x v="252"/>
    <x v="241"/>
    <x v="68"/>
    <x v="8"/>
    <x v="0"/>
    <x v="45"/>
    <x v="5"/>
    <x v="11"/>
    <x v="10"/>
    <x v="14"/>
    <x v="7"/>
    <x v="3"/>
    <x v="2"/>
    <x v="4"/>
    <x v="22"/>
    <x v="3"/>
    <x v="1"/>
    <x v="7"/>
    <x v="4"/>
    <x v="8"/>
    <x v="3"/>
  </r>
  <r>
    <x v="120"/>
    <x v="41"/>
    <x v="3"/>
    <x v="156"/>
    <x v="0"/>
    <x v="56"/>
    <x v="33"/>
    <x v="11"/>
    <x v="49"/>
    <x v="150"/>
    <x v="244"/>
    <x v="6"/>
    <x v="0"/>
    <x v="0"/>
    <x v="30"/>
    <x v="5"/>
    <x v="29"/>
    <x v="5"/>
    <x v="8"/>
    <x v="23"/>
    <x v="3"/>
    <x v="2"/>
    <x v="8"/>
    <x v="1"/>
    <x v="4"/>
    <x v="3"/>
    <x v="6"/>
    <x v="5"/>
    <x v="1"/>
    <x v="3"/>
  </r>
  <r>
    <x v="121"/>
    <x v="41"/>
    <x v="1"/>
    <x v="38"/>
    <x v="0"/>
    <x v="32"/>
    <x v="33"/>
    <x v="10"/>
    <x v="85"/>
    <x v="251"/>
    <x v="238"/>
    <x v="8"/>
    <x v="50"/>
    <x v="0"/>
    <x v="57"/>
    <x v="5"/>
    <x v="13"/>
    <x v="13"/>
    <x v="15"/>
    <x v="7"/>
    <x v="3"/>
    <x v="2"/>
    <x v="4"/>
    <x v="22"/>
    <x v="3"/>
    <x v="1"/>
    <x v="7"/>
    <x v="4"/>
    <x v="8"/>
    <x v="3"/>
  </r>
  <r>
    <x v="122"/>
    <x v="44"/>
    <x v="4"/>
    <x v="17"/>
    <x v="0"/>
    <x v="23"/>
    <x v="13"/>
    <x v="10"/>
    <x v="65"/>
    <x v="2"/>
    <x v="158"/>
    <x v="54"/>
    <x v="43"/>
    <x v="0"/>
    <x v="35"/>
    <x v="5"/>
    <x v="39"/>
    <x v="22"/>
    <x v="10"/>
    <x v="34"/>
    <x v="6"/>
    <x v="2"/>
    <x v="13"/>
    <x v="2"/>
    <x v="4"/>
    <x v="2"/>
    <x v="8"/>
    <x v="14"/>
    <x v="8"/>
    <x v="3"/>
  </r>
  <r>
    <x v="123"/>
    <x v="41"/>
    <x v="5"/>
    <x v="247"/>
    <x v="0"/>
    <x v="29"/>
    <x v="33"/>
    <x v="9"/>
    <x v="85"/>
    <x v="31"/>
    <x v="23"/>
    <x v="5"/>
    <x v="50"/>
    <x v="0"/>
    <x v="57"/>
    <x v="7"/>
    <x v="18"/>
    <x v="8"/>
    <x v="6"/>
    <x v="27"/>
    <x v="3"/>
    <x v="2"/>
    <x v="5"/>
    <x v="21"/>
    <x v="4"/>
    <x v="1"/>
    <x v="7"/>
    <x v="4"/>
    <x v="8"/>
    <x v="3"/>
  </r>
  <r>
    <x v="124"/>
    <x v="41"/>
    <x v="5"/>
    <x v="150"/>
    <x v="0"/>
    <x v="29"/>
    <x v="33"/>
    <x v="9"/>
    <x v="85"/>
    <x v="28"/>
    <x v="48"/>
    <x v="72"/>
    <x v="43"/>
    <x v="0"/>
    <x v="57"/>
    <x v="5"/>
    <x v="18"/>
    <x v="7"/>
    <x v="3"/>
    <x v="27"/>
    <x v="3"/>
    <x v="6"/>
    <x v="5"/>
    <x v="21"/>
    <x v="4"/>
    <x v="1"/>
    <x v="7"/>
    <x v="4"/>
    <x v="8"/>
    <x v="3"/>
  </r>
  <r>
    <x v="126"/>
    <x v="42"/>
    <x v="0"/>
    <x v="191"/>
    <x v="0"/>
    <x v="34"/>
    <x v="19"/>
    <x v="0"/>
    <x v="85"/>
    <x v="193"/>
    <x v="20"/>
    <x v="64"/>
    <x v="8"/>
    <x v="33"/>
    <x v="57"/>
    <x v="7"/>
    <x v="16"/>
    <x v="7"/>
    <x v="17"/>
    <x v="10"/>
    <x v="3"/>
    <x v="10"/>
    <x v="4"/>
    <x v="22"/>
    <x v="0"/>
    <x v="1"/>
    <x v="7"/>
    <x v="4"/>
    <x v="8"/>
    <x v="3"/>
  </r>
  <r>
    <x v="127"/>
    <x v="42"/>
    <x v="0"/>
    <x v="141"/>
    <x v="0"/>
    <x v="16"/>
    <x v="25"/>
    <x v="0"/>
    <x v="85"/>
    <x v="195"/>
    <x v="19"/>
    <x v="66"/>
    <x v="8"/>
    <x v="0"/>
    <x v="38"/>
    <x v="7"/>
    <x v="16"/>
    <x v="10"/>
    <x v="15"/>
    <x v="10"/>
    <x v="3"/>
    <x v="10"/>
    <x v="5"/>
    <x v="22"/>
    <x v="0"/>
    <x v="1"/>
    <x v="7"/>
    <x v="4"/>
    <x v="8"/>
    <x v="3"/>
  </r>
  <r>
    <x v="128"/>
    <x v="43"/>
    <x v="1"/>
    <x v="129"/>
    <x v="0"/>
    <x v="33"/>
    <x v="33"/>
    <x v="7"/>
    <x v="10"/>
    <x v="143"/>
    <x v="188"/>
    <x v="72"/>
    <x v="29"/>
    <x v="0"/>
    <x v="57"/>
    <x v="4"/>
    <x v="11"/>
    <x v="14"/>
    <x v="13"/>
    <x v="7"/>
    <x v="3"/>
    <x v="11"/>
    <x v="4"/>
    <x v="22"/>
    <x v="3"/>
    <x v="1"/>
    <x v="7"/>
    <x v="4"/>
    <x v="8"/>
    <x v="3"/>
  </r>
  <r>
    <x v="129"/>
    <x v="44"/>
    <x v="2"/>
    <x v="164"/>
    <x v="0"/>
    <x v="47"/>
    <x v="2"/>
    <x v="4"/>
    <x v="69"/>
    <x v="126"/>
    <x v="135"/>
    <x v="72"/>
    <x v="48"/>
    <x v="2"/>
    <x v="57"/>
    <x v="7"/>
    <x v="21"/>
    <x v="15"/>
    <x v="20"/>
    <x v="6"/>
    <x v="3"/>
    <x v="2"/>
    <x v="7"/>
    <x v="11"/>
    <x v="4"/>
    <x v="1"/>
    <x v="7"/>
    <x v="4"/>
    <x v="8"/>
    <x v="3"/>
  </r>
  <r>
    <x v="130"/>
    <x v="44"/>
    <x v="2"/>
    <x v="207"/>
    <x v="0"/>
    <x v="8"/>
    <x v="33"/>
    <x v="4"/>
    <x v="69"/>
    <x v="169"/>
    <x v="55"/>
    <x v="72"/>
    <x v="40"/>
    <x v="18"/>
    <x v="32"/>
    <x v="5"/>
    <x v="21"/>
    <x v="9"/>
    <x v="13"/>
    <x v="32"/>
    <x v="3"/>
    <x v="2"/>
    <x v="7"/>
    <x v="11"/>
    <x v="4"/>
    <x v="1"/>
    <x v="7"/>
    <x v="4"/>
    <x v="8"/>
    <x v="3"/>
  </r>
  <r>
    <x v="131"/>
    <x v="3"/>
    <x v="1"/>
    <x v="28"/>
    <x v="0"/>
    <x v="17"/>
    <x v="33"/>
    <x v="10"/>
    <x v="58"/>
    <x v="59"/>
    <x v="186"/>
    <x v="60"/>
    <x v="5"/>
    <x v="0"/>
    <x v="37"/>
    <x v="4"/>
    <x v="13"/>
    <x v="9"/>
    <x v="18"/>
    <x v="13"/>
    <x v="3"/>
    <x v="10"/>
    <x v="4"/>
    <x v="22"/>
    <x v="3"/>
    <x v="1"/>
    <x v="7"/>
    <x v="4"/>
    <x v="8"/>
    <x v="3"/>
  </r>
  <r>
    <x v="132"/>
    <x v="44"/>
    <x v="1"/>
    <x v="93"/>
    <x v="0"/>
    <x v="13"/>
    <x v="32"/>
    <x v="10"/>
    <x v="85"/>
    <x v="134"/>
    <x v="178"/>
    <x v="72"/>
    <x v="46"/>
    <x v="29"/>
    <x v="23"/>
    <x v="4"/>
    <x v="13"/>
    <x v="10"/>
    <x v="15"/>
    <x v="13"/>
    <x v="3"/>
    <x v="2"/>
    <x v="4"/>
    <x v="22"/>
    <x v="3"/>
    <x v="1"/>
    <x v="7"/>
    <x v="4"/>
    <x v="8"/>
    <x v="3"/>
  </r>
  <r>
    <x v="133"/>
    <x v="45"/>
    <x v="0"/>
    <x v="14"/>
    <x v="0"/>
    <x v="16"/>
    <x v="25"/>
    <x v="0"/>
    <x v="85"/>
    <x v="33"/>
    <x v="173"/>
    <x v="33"/>
    <x v="20"/>
    <x v="0"/>
    <x v="57"/>
    <x v="5"/>
    <x v="16"/>
    <x v="12"/>
    <x v="17"/>
    <x v="5"/>
    <x v="3"/>
    <x v="2"/>
    <x v="5"/>
    <x v="22"/>
    <x v="0"/>
    <x v="1"/>
    <x v="7"/>
    <x v="4"/>
    <x v="8"/>
    <x v="3"/>
  </r>
  <r>
    <x v="134"/>
    <x v="45"/>
    <x v="3"/>
    <x v="130"/>
    <x v="0"/>
    <x v="59"/>
    <x v="33"/>
    <x v="10"/>
    <x v="85"/>
    <x v="156"/>
    <x v="232"/>
    <x v="72"/>
    <x v="24"/>
    <x v="33"/>
    <x v="57"/>
    <x v="7"/>
    <x v="7"/>
    <x v="0"/>
    <x v="0"/>
    <x v="9"/>
    <x v="3"/>
    <x v="12"/>
    <x v="3"/>
    <x v="9"/>
    <x v="4"/>
    <x v="0"/>
    <x v="2"/>
    <x v="11"/>
    <x v="8"/>
    <x v="3"/>
  </r>
  <r>
    <x v="135"/>
    <x v="46"/>
    <x v="5"/>
    <x v="13"/>
    <x v="0"/>
    <x v="7"/>
    <x v="8"/>
    <x v="12"/>
    <x v="35"/>
    <x v="45"/>
    <x v="218"/>
    <x v="72"/>
    <x v="37"/>
    <x v="33"/>
    <x v="57"/>
    <x v="7"/>
    <x v="20"/>
    <x v="12"/>
    <x v="1"/>
    <x v="21"/>
    <x v="3"/>
    <x v="1"/>
    <x v="10"/>
    <x v="8"/>
    <x v="4"/>
    <x v="1"/>
    <x v="7"/>
    <x v="4"/>
    <x v="8"/>
    <x v="3"/>
  </r>
  <r>
    <x v="136"/>
    <x v="46"/>
    <x v="1"/>
    <x v="216"/>
    <x v="0"/>
    <x v="13"/>
    <x v="32"/>
    <x v="7"/>
    <x v="85"/>
    <x v="216"/>
    <x v="63"/>
    <x v="72"/>
    <x v="50"/>
    <x v="0"/>
    <x v="57"/>
    <x v="7"/>
    <x v="11"/>
    <x v="12"/>
    <x v="11"/>
    <x v="7"/>
    <x v="3"/>
    <x v="1"/>
    <x v="4"/>
    <x v="22"/>
    <x v="3"/>
    <x v="1"/>
    <x v="7"/>
    <x v="4"/>
    <x v="8"/>
    <x v="3"/>
  </r>
  <r>
    <x v="137"/>
    <x v="46"/>
    <x v="1"/>
    <x v="16"/>
    <x v="0"/>
    <x v="15"/>
    <x v="11"/>
    <x v="10"/>
    <x v="74"/>
    <x v="34"/>
    <x v="67"/>
    <x v="11"/>
    <x v="37"/>
    <x v="0"/>
    <x v="57"/>
    <x v="4"/>
    <x v="13"/>
    <x v="12"/>
    <x v="14"/>
    <x v="24"/>
    <x v="3"/>
    <x v="9"/>
    <x v="13"/>
    <x v="22"/>
    <x v="4"/>
    <x v="2"/>
    <x v="8"/>
    <x v="14"/>
    <x v="8"/>
    <x v="3"/>
  </r>
  <r>
    <x v="138"/>
    <x v="47"/>
    <x v="4"/>
    <x v="69"/>
    <x v="0"/>
    <x v="36"/>
    <x v="13"/>
    <x v="0"/>
    <x v="68"/>
    <x v="55"/>
    <x v="191"/>
    <x v="34"/>
    <x v="43"/>
    <x v="0"/>
    <x v="14"/>
    <x v="5"/>
    <x v="39"/>
    <x v="0"/>
    <x v="7"/>
    <x v="33"/>
    <x v="4"/>
    <x v="2"/>
    <x v="13"/>
    <x v="2"/>
    <x v="4"/>
    <x v="2"/>
    <x v="11"/>
    <x v="14"/>
    <x v="8"/>
    <x v="3"/>
  </r>
  <r>
    <x v="140"/>
    <x v="47"/>
    <x v="1"/>
    <x v="249"/>
    <x v="0"/>
    <x v="13"/>
    <x v="32"/>
    <x v="7"/>
    <x v="47"/>
    <x v="236"/>
    <x v="136"/>
    <x v="72"/>
    <x v="30"/>
    <x v="0"/>
    <x v="57"/>
    <x v="7"/>
    <x v="11"/>
    <x v="13"/>
    <x v="11"/>
    <x v="7"/>
    <x v="3"/>
    <x v="0"/>
    <x v="10"/>
    <x v="22"/>
    <x v="3"/>
    <x v="1"/>
    <x v="7"/>
    <x v="4"/>
    <x v="8"/>
    <x v="3"/>
  </r>
  <r>
    <x v="141"/>
    <x v="48"/>
    <x v="0"/>
    <x v="251"/>
    <x v="0"/>
    <x v="38"/>
    <x v="29"/>
    <x v="0"/>
    <x v="75"/>
    <x v="234"/>
    <x v="217"/>
    <x v="72"/>
    <x v="43"/>
    <x v="0"/>
    <x v="53"/>
    <x v="5"/>
    <x v="16"/>
    <x v="12"/>
    <x v="20"/>
    <x v="28"/>
    <x v="3"/>
    <x v="2"/>
    <x v="8"/>
    <x v="22"/>
    <x v="0"/>
    <x v="1"/>
    <x v="7"/>
    <x v="4"/>
    <x v="8"/>
    <x v="3"/>
  </r>
  <r>
    <x v="143"/>
    <x v="50"/>
    <x v="5"/>
    <x v="245"/>
    <x v="0"/>
    <x v="59"/>
    <x v="33"/>
    <x v="9"/>
    <x v="44"/>
    <x v="53"/>
    <x v="28"/>
    <x v="72"/>
    <x v="50"/>
    <x v="0"/>
    <x v="21"/>
    <x v="5"/>
    <x v="18"/>
    <x v="22"/>
    <x v="28"/>
    <x v="34"/>
    <x v="3"/>
    <x v="10"/>
    <x v="7"/>
    <x v="21"/>
    <x v="4"/>
    <x v="1"/>
    <x v="7"/>
    <x v="4"/>
    <x v="8"/>
    <x v="3"/>
  </r>
  <r>
    <x v="144"/>
    <x v="50"/>
    <x v="5"/>
    <x v="37"/>
    <x v="0"/>
    <x v="23"/>
    <x v="33"/>
    <x v="9"/>
    <x v="85"/>
    <x v="76"/>
    <x v="102"/>
    <x v="72"/>
    <x v="50"/>
    <x v="10"/>
    <x v="4"/>
    <x v="5"/>
    <x v="18"/>
    <x v="12"/>
    <x v="5"/>
    <x v="27"/>
    <x v="3"/>
    <x v="10"/>
    <x v="7"/>
    <x v="21"/>
    <x v="4"/>
    <x v="1"/>
    <x v="7"/>
    <x v="4"/>
    <x v="8"/>
    <x v="3"/>
  </r>
  <r>
    <x v="145"/>
    <x v="50"/>
    <x v="5"/>
    <x v="186"/>
    <x v="0"/>
    <x v="18"/>
    <x v="33"/>
    <x v="9"/>
    <x v="85"/>
    <x v="209"/>
    <x v="11"/>
    <x v="72"/>
    <x v="50"/>
    <x v="10"/>
    <x v="20"/>
    <x v="5"/>
    <x v="18"/>
    <x v="0"/>
    <x v="0"/>
    <x v="27"/>
    <x v="3"/>
    <x v="10"/>
    <x v="5"/>
    <x v="21"/>
    <x v="4"/>
    <x v="1"/>
    <x v="7"/>
    <x v="4"/>
    <x v="8"/>
    <x v="3"/>
  </r>
  <r>
    <x v="146"/>
    <x v="53"/>
    <x v="2"/>
    <x v="54"/>
    <x v="0"/>
    <x v="28"/>
    <x v="33"/>
    <x v="4"/>
    <x v="16"/>
    <x v="80"/>
    <x v="237"/>
    <x v="72"/>
    <x v="51"/>
    <x v="22"/>
    <x v="57"/>
    <x v="7"/>
    <x v="24"/>
    <x v="3"/>
    <x v="11"/>
    <x v="18"/>
    <x v="3"/>
    <x v="2"/>
    <x v="8"/>
    <x v="5"/>
    <x v="4"/>
    <x v="1"/>
    <x v="7"/>
    <x v="4"/>
    <x v="8"/>
    <x v="3"/>
  </r>
  <r>
    <x v="147"/>
    <x v="52"/>
    <x v="1"/>
    <x v="217"/>
    <x v="0"/>
    <x v="26"/>
    <x v="11"/>
    <x v="10"/>
    <x v="74"/>
    <x v="16"/>
    <x v="39"/>
    <x v="72"/>
    <x v="43"/>
    <x v="33"/>
    <x v="57"/>
    <x v="5"/>
    <x v="13"/>
    <x v="10"/>
    <x v="14"/>
    <x v="24"/>
    <x v="3"/>
    <x v="2"/>
    <x v="13"/>
    <x v="22"/>
    <x v="4"/>
    <x v="2"/>
    <x v="8"/>
    <x v="14"/>
    <x v="8"/>
    <x v="3"/>
  </r>
  <r>
    <x v="149"/>
    <x v="53"/>
    <x v="2"/>
    <x v="204"/>
    <x v="0"/>
    <x v="43"/>
    <x v="33"/>
    <x v="4"/>
    <x v="64"/>
    <x v="213"/>
    <x v="99"/>
    <x v="72"/>
    <x v="49"/>
    <x v="33"/>
    <x v="57"/>
    <x v="7"/>
    <x v="21"/>
    <x v="6"/>
    <x v="8"/>
    <x v="31"/>
    <x v="3"/>
    <x v="2"/>
    <x v="7"/>
    <x v="11"/>
    <x v="4"/>
    <x v="1"/>
    <x v="7"/>
    <x v="4"/>
    <x v="8"/>
    <x v="3"/>
  </r>
  <r>
    <x v="150"/>
    <x v="53"/>
    <x v="2"/>
    <x v="143"/>
    <x v="0"/>
    <x v="43"/>
    <x v="33"/>
    <x v="4"/>
    <x v="14"/>
    <x v="231"/>
    <x v="72"/>
    <x v="72"/>
    <x v="31"/>
    <x v="23"/>
    <x v="57"/>
    <x v="7"/>
    <x v="24"/>
    <x v="6"/>
    <x v="5"/>
    <x v="14"/>
    <x v="3"/>
    <x v="2"/>
    <x v="8"/>
    <x v="5"/>
    <x v="4"/>
    <x v="1"/>
    <x v="7"/>
    <x v="4"/>
    <x v="8"/>
    <x v="3"/>
  </r>
  <r>
    <x v="151"/>
    <x v="52"/>
    <x v="0"/>
    <x v="172"/>
    <x v="0"/>
    <x v="38"/>
    <x v="29"/>
    <x v="0"/>
    <x v="75"/>
    <x v="70"/>
    <x v="137"/>
    <x v="72"/>
    <x v="27"/>
    <x v="0"/>
    <x v="57"/>
    <x v="7"/>
    <x v="16"/>
    <x v="12"/>
    <x v="12"/>
    <x v="28"/>
    <x v="3"/>
    <x v="2"/>
    <x v="8"/>
    <x v="22"/>
    <x v="0"/>
    <x v="1"/>
    <x v="7"/>
    <x v="4"/>
    <x v="8"/>
    <x v="3"/>
  </r>
  <r>
    <x v="152"/>
    <x v="52"/>
    <x v="5"/>
    <x v="55"/>
    <x v="0"/>
    <x v="26"/>
    <x v="33"/>
    <x v="9"/>
    <x v="65"/>
    <x v="199"/>
    <x v="2"/>
    <x v="72"/>
    <x v="19"/>
    <x v="2"/>
    <x v="51"/>
    <x v="5"/>
    <x v="18"/>
    <x v="17"/>
    <x v="5"/>
    <x v="27"/>
    <x v="3"/>
    <x v="2"/>
    <x v="5"/>
    <x v="21"/>
    <x v="4"/>
    <x v="1"/>
    <x v="7"/>
    <x v="4"/>
    <x v="8"/>
    <x v="3"/>
  </r>
  <r>
    <x v="153"/>
    <x v="54"/>
    <x v="4"/>
    <x v="114"/>
    <x v="0"/>
    <x v="30"/>
    <x v="13"/>
    <x v="0"/>
    <x v="65"/>
    <x v="93"/>
    <x v="1"/>
    <x v="72"/>
    <x v="52"/>
    <x v="0"/>
    <x v="57"/>
    <x v="7"/>
    <x v="39"/>
    <x v="0"/>
    <x v="7"/>
    <x v="7"/>
    <x v="5"/>
    <x v="11"/>
    <x v="13"/>
    <x v="2"/>
    <x v="4"/>
    <x v="2"/>
    <x v="11"/>
    <x v="14"/>
    <x v="8"/>
    <x v="3"/>
  </r>
  <r>
    <x v="154"/>
    <x v="54"/>
    <x v="1"/>
    <x v="183"/>
    <x v="0"/>
    <x v="43"/>
    <x v="9"/>
    <x v="10"/>
    <x v="76"/>
    <x v="198"/>
    <x v="83"/>
    <x v="72"/>
    <x v="50"/>
    <x v="0"/>
    <x v="57"/>
    <x v="5"/>
    <x v="23"/>
    <x v="7"/>
    <x v="13"/>
    <x v="24"/>
    <x v="3"/>
    <x v="10"/>
    <x v="8"/>
    <x v="22"/>
    <x v="3"/>
    <x v="1"/>
    <x v="7"/>
    <x v="4"/>
    <x v="8"/>
    <x v="3"/>
  </r>
  <r>
    <x v="155"/>
    <x v="54"/>
    <x v="4"/>
    <x v="24"/>
    <x v="0"/>
    <x v="36"/>
    <x v="17"/>
    <x v="10"/>
    <x v="65"/>
    <x v="170"/>
    <x v="152"/>
    <x v="72"/>
    <x v="20"/>
    <x v="0"/>
    <x v="29"/>
    <x v="6"/>
    <x v="39"/>
    <x v="0"/>
    <x v="10"/>
    <x v="34"/>
    <x v="6"/>
    <x v="10"/>
    <x v="13"/>
    <x v="2"/>
    <x v="4"/>
    <x v="2"/>
    <x v="8"/>
    <x v="14"/>
    <x v="8"/>
    <x v="3"/>
  </r>
  <r>
    <x v="156"/>
    <x v="54"/>
    <x v="4"/>
    <x v="119"/>
    <x v="0"/>
    <x v="30"/>
    <x v="13"/>
    <x v="0"/>
    <x v="65"/>
    <x v="47"/>
    <x v="156"/>
    <x v="72"/>
    <x v="52"/>
    <x v="0"/>
    <x v="57"/>
    <x v="4"/>
    <x v="39"/>
    <x v="0"/>
    <x v="14"/>
    <x v="34"/>
    <x v="6"/>
    <x v="10"/>
    <x v="13"/>
    <x v="2"/>
    <x v="4"/>
    <x v="2"/>
    <x v="11"/>
    <x v="14"/>
    <x v="8"/>
    <x v="3"/>
  </r>
  <r>
    <x v="157"/>
    <x v="54"/>
    <x v="1"/>
    <x v="46"/>
    <x v="0"/>
    <x v="26"/>
    <x v="11"/>
    <x v="10"/>
    <x v="74"/>
    <x v="74"/>
    <x v="168"/>
    <x v="72"/>
    <x v="55"/>
    <x v="0"/>
    <x v="57"/>
    <x v="4"/>
    <x v="13"/>
    <x v="10"/>
    <x v="12"/>
    <x v="24"/>
    <x v="3"/>
    <x v="10"/>
    <x v="13"/>
    <x v="22"/>
    <x v="4"/>
    <x v="2"/>
    <x v="8"/>
    <x v="14"/>
    <x v="8"/>
    <x v="3"/>
  </r>
  <r>
    <x v="158"/>
    <x v="54"/>
    <x v="1"/>
    <x v="5"/>
    <x v="0"/>
    <x v="26"/>
    <x v="32"/>
    <x v="10"/>
    <x v="85"/>
    <x v="221"/>
    <x v="242"/>
    <x v="72"/>
    <x v="43"/>
    <x v="0"/>
    <x v="48"/>
    <x v="5"/>
    <x v="13"/>
    <x v="10"/>
    <x v="11"/>
    <x v="7"/>
    <x v="3"/>
    <x v="10"/>
    <x v="5"/>
    <x v="22"/>
    <x v="3"/>
    <x v="1"/>
    <x v="7"/>
    <x v="4"/>
    <x v="8"/>
    <x v="3"/>
  </r>
  <r>
    <x v="159"/>
    <x v="54"/>
    <x v="1"/>
    <x v="140"/>
    <x v="0"/>
    <x v="43"/>
    <x v="9"/>
    <x v="10"/>
    <x v="76"/>
    <x v="173"/>
    <x v="116"/>
    <x v="72"/>
    <x v="43"/>
    <x v="0"/>
    <x v="57"/>
    <x v="4"/>
    <x v="23"/>
    <x v="7"/>
    <x v="12"/>
    <x v="24"/>
    <x v="3"/>
    <x v="10"/>
    <x v="8"/>
    <x v="22"/>
    <x v="3"/>
    <x v="1"/>
    <x v="7"/>
    <x v="4"/>
    <x v="8"/>
    <x v="3"/>
  </r>
  <r>
    <x v="160"/>
    <x v="55"/>
    <x v="4"/>
    <x v="76"/>
    <x v="0"/>
    <x v="30"/>
    <x v="16"/>
    <x v="10"/>
    <x v="65"/>
    <x v="224"/>
    <x v="202"/>
    <x v="72"/>
    <x v="55"/>
    <x v="0"/>
    <x v="57"/>
    <x v="7"/>
    <x v="39"/>
    <x v="0"/>
    <x v="10"/>
    <x v="34"/>
    <x v="6"/>
    <x v="2"/>
    <x v="13"/>
    <x v="2"/>
    <x v="4"/>
    <x v="2"/>
    <x v="8"/>
    <x v="14"/>
    <x v="8"/>
    <x v="3"/>
  </r>
  <r>
    <x v="161"/>
    <x v="55"/>
    <x v="5"/>
    <x v="120"/>
    <x v="0"/>
    <x v="41"/>
    <x v="11"/>
    <x v="5"/>
    <x v="85"/>
    <x v="116"/>
    <x v="71"/>
    <x v="72"/>
    <x v="26"/>
    <x v="27"/>
    <x v="57"/>
    <x v="5"/>
    <x v="31"/>
    <x v="0"/>
    <x v="0"/>
    <x v="34"/>
    <x v="3"/>
    <x v="1"/>
    <x v="7"/>
    <x v="22"/>
    <x v="4"/>
    <x v="2"/>
    <x v="8"/>
    <x v="14"/>
    <x v="8"/>
    <x v="3"/>
  </r>
  <r>
    <x v="162"/>
    <x v="57"/>
    <x v="5"/>
    <x v="241"/>
    <x v="0"/>
    <x v="41"/>
    <x v="11"/>
    <x v="5"/>
    <x v="85"/>
    <x v="154"/>
    <x v="12"/>
    <x v="72"/>
    <x v="42"/>
    <x v="27"/>
    <x v="57"/>
    <x v="5"/>
    <x v="31"/>
    <x v="0"/>
    <x v="0"/>
    <x v="34"/>
    <x v="3"/>
    <x v="10"/>
    <x v="7"/>
    <x v="22"/>
    <x v="4"/>
    <x v="2"/>
    <x v="8"/>
    <x v="14"/>
    <x v="8"/>
    <x v="3"/>
  </r>
  <r>
    <x v="163"/>
    <x v="56"/>
    <x v="2"/>
    <x v="11"/>
    <x v="0"/>
    <x v="43"/>
    <x v="33"/>
    <x v="4"/>
    <x v="13"/>
    <x v="27"/>
    <x v="128"/>
    <x v="72"/>
    <x v="15"/>
    <x v="21"/>
    <x v="33"/>
    <x v="7"/>
    <x v="21"/>
    <x v="6"/>
    <x v="10"/>
    <x v="31"/>
    <x v="3"/>
    <x v="11"/>
    <x v="7"/>
    <x v="11"/>
    <x v="4"/>
    <x v="1"/>
    <x v="7"/>
    <x v="4"/>
    <x v="8"/>
    <x v="3"/>
  </r>
  <r>
    <x v="166"/>
    <x v="56"/>
    <x v="2"/>
    <x v="169"/>
    <x v="0"/>
    <x v="43"/>
    <x v="33"/>
    <x v="4"/>
    <x v="14"/>
    <x v="250"/>
    <x v="24"/>
    <x v="72"/>
    <x v="18"/>
    <x v="7"/>
    <x v="3"/>
    <x v="7"/>
    <x v="24"/>
    <x v="11"/>
    <x v="16"/>
    <x v="14"/>
    <x v="3"/>
    <x v="2"/>
    <x v="8"/>
    <x v="5"/>
    <x v="4"/>
    <x v="1"/>
    <x v="7"/>
    <x v="4"/>
    <x v="8"/>
    <x v="3"/>
  </r>
  <r>
    <x v="168"/>
    <x v="56"/>
    <x v="5"/>
    <x v="39"/>
    <x v="0"/>
    <x v="59"/>
    <x v="33"/>
    <x v="10"/>
    <x v="85"/>
    <x v="208"/>
    <x v="27"/>
    <x v="72"/>
    <x v="4"/>
    <x v="33"/>
    <x v="57"/>
    <x v="5"/>
    <x v="9"/>
    <x v="21"/>
    <x v="24"/>
    <x v="34"/>
    <x v="3"/>
    <x v="8"/>
    <x v="5"/>
    <x v="12"/>
    <x v="4"/>
    <x v="3"/>
    <x v="3"/>
    <x v="0"/>
    <x v="5"/>
    <x v="3"/>
  </r>
  <r>
    <x v="169"/>
    <x v="56"/>
    <x v="1"/>
    <x v="180"/>
    <x v="0"/>
    <x v="43"/>
    <x v="9"/>
    <x v="10"/>
    <x v="76"/>
    <x v="163"/>
    <x v="114"/>
    <x v="72"/>
    <x v="43"/>
    <x v="0"/>
    <x v="13"/>
    <x v="5"/>
    <x v="23"/>
    <x v="6"/>
    <x v="16"/>
    <x v="24"/>
    <x v="3"/>
    <x v="2"/>
    <x v="8"/>
    <x v="22"/>
    <x v="3"/>
    <x v="1"/>
    <x v="7"/>
    <x v="4"/>
    <x v="8"/>
    <x v="3"/>
  </r>
  <r>
    <x v="171"/>
    <x v="56"/>
    <x v="1"/>
    <x v="88"/>
    <x v="0"/>
    <x v="43"/>
    <x v="10"/>
    <x v="7"/>
    <x v="34"/>
    <x v="130"/>
    <x v="222"/>
    <x v="72"/>
    <x v="30"/>
    <x v="11"/>
    <x v="42"/>
    <x v="5"/>
    <x v="11"/>
    <x v="11"/>
    <x v="16"/>
    <x v="7"/>
    <x v="3"/>
    <x v="2"/>
    <x v="13"/>
    <x v="22"/>
    <x v="3"/>
    <x v="1"/>
    <x v="7"/>
    <x v="4"/>
    <x v="8"/>
    <x v="3"/>
  </r>
  <r>
    <x v="172"/>
    <x v="56"/>
    <x v="0"/>
    <x v="10"/>
    <x v="0"/>
    <x v="46"/>
    <x v="29"/>
    <x v="0"/>
    <x v="85"/>
    <x v="26"/>
    <x v="64"/>
    <x v="72"/>
    <x v="28"/>
    <x v="33"/>
    <x v="2"/>
    <x v="7"/>
    <x v="16"/>
    <x v="9"/>
    <x v="14"/>
    <x v="28"/>
    <x v="3"/>
    <x v="2"/>
    <x v="8"/>
    <x v="22"/>
    <x v="0"/>
    <x v="1"/>
    <x v="7"/>
    <x v="4"/>
    <x v="8"/>
    <x v="3"/>
  </r>
  <r>
    <x v="173"/>
    <x v="56"/>
    <x v="4"/>
    <x v="71"/>
    <x v="0"/>
    <x v="36"/>
    <x v="13"/>
    <x v="0"/>
    <x v="65"/>
    <x v="120"/>
    <x v="38"/>
    <x v="72"/>
    <x v="20"/>
    <x v="0"/>
    <x v="57"/>
    <x v="6"/>
    <x v="39"/>
    <x v="0"/>
    <x v="15"/>
    <x v="34"/>
    <x v="6"/>
    <x v="2"/>
    <x v="6"/>
    <x v="2"/>
    <x v="4"/>
    <x v="2"/>
    <x v="11"/>
    <x v="14"/>
    <x v="8"/>
    <x v="3"/>
  </r>
  <r>
    <x v="174"/>
    <x v="56"/>
    <x v="1"/>
    <x v="45"/>
    <x v="0"/>
    <x v="50"/>
    <x v="9"/>
    <x v="10"/>
    <x v="34"/>
    <x v="68"/>
    <x v="212"/>
    <x v="72"/>
    <x v="52"/>
    <x v="33"/>
    <x v="57"/>
    <x v="1"/>
    <x v="13"/>
    <x v="11"/>
    <x v="21"/>
    <x v="24"/>
    <x v="3"/>
    <x v="10"/>
    <x v="13"/>
    <x v="22"/>
    <x v="3"/>
    <x v="1"/>
    <x v="7"/>
    <x v="4"/>
    <x v="8"/>
    <x v="3"/>
  </r>
  <r>
    <x v="175"/>
    <x v="57"/>
    <x v="4"/>
    <x v="239"/>
    <x v="0"/>
    <x v="36"/>
    <x v="17"/>
    <x v="10"/>
    <x v="65"/>
    <x v="245"/>
    <x v="88"/>
    <x v="72"/>
    <x v="20"/>
    <x v="0"/>
    <x v="57"/>
    <x v="6"/>
    <x v="39"/>
    <x v="0"/>
    <x v="12"/>
    <x v="34"/>
    <x v="6"/>
    <x v="10"/>
    <x v="13"/>
    <x v="2"/>
    <x v="4"/>
    <x v="2"/>
    <x v="8"/>
    <x v="14"/>
    <x v="8"/>
    <x v="3"/>
  </r>
  <r>
    <x v="176"/>
    <x v="57"/>
    <x v="3"/>
    <x v="59"/>
    <x v="0"/>
    <x v="59"/>
    <x v="33"/>
    <x v="10"/>
    <x v="85"/>
    <x v="57"/>
    <x v="129"/>
    <x v="72"/>
    <x v="24"/>
    <x v="33"/>
    <x v="57"/>
    <x v="7"/>
    <x v="7"/>
    <x v="0"/>
    <x v="0"/>
    <x v="20"/>
    <x v="3"/>
    <x v="12"/>
    <x v="7"/>
    <x v="9"/>
    <x v="4"/>
    <x v="0"/>
    <x v="2"/>
    <x v="9"/>
    <x v="3"/>
    <x v="3"/>
  </r>
  <r>
    <x v="182"/>
    <x v="58"/>
    <x v="5"/>
    <x v="199"/>
    <x v="0"/>
    <x v="41"/>
    <x v="33"/>
    <x v="9"/>
    <x v="85"/>
    <x v="187"/>
    <x v="154"/>
    <x v="72"/>
    <x v="19"/>
    <x v="0"/>
    <x v="57"/>
    <x v="4"/>
    <x v="18"/>
    <x v="12"/>
    <x v="1"/>
    <x v="34"/>
    <x v="3"/>
    <x v="11"/>
    <x v="7"/>
    <x v="21"/>
    <x v="4"/>
    <x v="1"/>
    <x v="7"/>
    <x v="4"/>
    <x v="8"/>
    <x v="3"/>
  </r>
  <r>
    <x v="183"/>
    <x v="58"/>
    <x v="0"/>
    <x v="225"/>
    <x v="0"/>
    <x v="57"/>
    <x v="20"/>
    <x v="0"/>
    <x v="21"/>
    <x v="238"/>
    <x v="205"/>
    <x v="72"/>
    <x v="43"/>
    <x v="0"/>
    <x v="57"/>
    <x v="7"/>
    <x v="16"/>
    <x v="7"/>
    <x v="16"/>
    <x v="13"/>
    <x v="3"/>
    <x v="11"/>
    <x v="9"/>
    <x v="22"/>
    <x v="2"/>
    <x v="1"/>
    <x v="7"/>
    <x v="4"/>
    <x v="8"/>
    <x v="3"/>
  </r>
  <r>
    <x v="184"/>
    <x v="58"/>
    <x v="3"/>
    <x v="66"/>
    <x v="0"/>
    <x v="59"/>
    <x v="33"/>
    <x v="10"/>
    <x v="85"/>
    <x v="212"/>
    <x v="22"/>
    <x v="72"/>
    <x v="24"/>
    <x v="33"/>
    <x v="57"/>
    <x v="7"/>
    <x v="7"/>
    <x v="0"/>
    <x v="0"/>
    <x v="20"/>
    <x v="3"/>
    <x v="12"/>
    <x v="7"/>
    <x v="9"/>
    <x v="4"/>
    <x v="0"/>
    <x v="2"/>
    <x v="9"/>
    <x v="3"/>
    <x v="3"/>
  </r>
  <r>
    <x v="185"/>
    <x v="58"/>
    <x v="5"/>
    <x v="212"/>
    <x v="0"/>
    <x v="54"/>
    <x v="33"/>
    <x v="9"/>
    <x v="85"/>
    <x v="211"/>
    <x v="172"/>
    <x v="72"/>
    <x v="20"/>
    <x v="0"/>
    <x v="57"/>
    <x v="6"/>
    <x v="18"/>
    <x v="7"/>
    <x v="3"/>
    <x v="34"/>
    <x v="3"/>
    <x v="2"/>
    <x v="8"/>
    <x v="21"/>
    <x v="4"/>
    <x v="1"/>
    <x v="7"/>
    <x v="4"/>
    <x v="8"/>
    <x v="3"/>
  </r>
  <r>
    <x v="187"/>
    <x v="58"/>
    <x v="5"/>
    <x v="219"/>
    <x v="0"/>
    <x v="44"/>
    <x v="33"/>
    <x v="9"/>
    <x v="85"/>
    <x v="182"/>
    <x v="240"/>
    <x v="72"/>
    <x v="57"/>
    <x v="0"/>
    <x v="57"/>
    <x v="5"/>
    <x v="18"/>
    <x v="5"/>
    <x v="6"/>
    <x v="34"/>
    <x v="3"/>
    <x v="1"/>
    <x v="7"/>
    <x v="21"/>
    <x v="4"/>
    <x v="1"/>
    <x v="7"/>
    <x v="4"/>
    <x v="8"/>
    <x v="3"/>
  </r>
  <r>
    <x v="188"/>
    <x v="58"/>
    <x v="0"/>
    <x v="107"/>
    <x v="0"/>
    <x v="50"/>
    <x v="20"/>
    <x v="0"/>
    <x v="21"/>
    <x v="137"/>
    <x v="198"/>
    <x v="72"/>
    <x v="23"/>
    <x v="0"/>
    <x v="57"/>
    <x v="7"/>
    <x v="16"/>
    <x v="9"/>
    <x v="14"/>
    <x v="28"/>
    <x v="3"/>
    <x v="1"/>
    <x v="9"/>
    <x v="22"/>
    <x v="2"/>
    <x v="1"/>
    <x v="7"/>
    <x v="4"/>
    <x v="8"/>
    <x v="3"/>
  </r>
  <r>
    <x v="190"/>
    <x v="58"/>
    <x v="0"/>
    <x v="65"/>
    <x v="0"/>
    <x v="46"/>
    <x v="29"/>
    <x v="0"/>
    <x v="85"/>
    <x v="71"/>
    <x v="35"/>
    <x v="72"/>
    <x v="11"/>
    <x v="0"/>
    <x v="57"/>
    <x v="4"/>
    <x v="16"/>
    <x v="12"/>
    <x v="16"/>
    <x v="28"/>
    <x v="3"/>
    <x v="2"/>
    <x v="8"/>
    <x v="22"/>
    <x v="0"/>
    <x v="1"/>
    <x v="7"/>
    <x v="4"/>
    <x v="8"/>
    <x v="3"/>
  </r>
  <r>
    <x v="192"/>
    <x v="51"/>
    <x v="5"/>
    <x v="128"/>
    <x v="0"/>
    <x v="24"/>
    <x v="5"/>
    <x v="12"/>
    <x v="48"/>
    <x v="172"/>
    <x v="8"/>
    <x v="72"/>
    <x v="42"/>
    <x v="33"/>
    <x v="57"/>
    <x v="7"/>
    <x v="20"/>
    <x v="0"/>
    <x v="0"/>
    <x v="34"/>
    <x v="6"/>
    <x v="10"/>
    <x v="10"/>
    <x v="8"/>
    <x v="4"/>
    <x v="1"/>
    <x v="7"/>
    <x v="14"/>
    <x v="8"/>
    <x v="3"/>
  </r>
  <r>
    <x v="193"/>
    <x v="23"/>
    <x v="5"/>
    <x v="118"/>
    <x v="0"/>
    <x v="2"/>
    <x v="33"/>
    <x v="5"/>
    <x v="38"/>
    <x v="4"/>
    <x v="118"/>
    <x v="72"/>
    <x v="43"/>
    <x v="33"/>
    <x v="17"/>
    <x v="5"/>
    <x v="31"/>
    <x v="0"/>
    <x v="0"/>
    <x v="34"/>
    <x v="3"/>
    <x v="2"/>
    <x v="7"/>
    <x v="22"/>
    <x v="4"/>
    <x v="2"/>
    <x v="8"/>
    <x v="14"/>
    <x v="8"/>
    <x v="3"/>
  </r>
  <r>
    <x v="194"/>
    <x v="60"/>
    <x v="1"/>
    <x v="228"/>
    <x v="0"/>
    <x v="50"/>
    <x v="9"/>
    <x v="10"/>
    <x v="76"/>
    <x v="58"/>
    <x v="195"/>
    <x v="72"/>
    <x v="49"/>
    <x v="0"/>
    <x v="57"/>
    <x v="7"/>
    <x v="23"/>
    <x v="1"/>
    <x v="15"/>
    <x v="13"/>
    <x v="3"/>
    <x v="10"/>
    <x v="8"/>
    <x v="22"/>
    <x v="3"/>
    <x v="1"/>
    <x v="7"/>
    <x v="4"/>
    <x v="8"/>
    <x v="3"/>
  </r>
  <r>
    <x v="199"/>
    <x v="60"/>
    <x v="0"/>
    <x v="233"/>
    <x v="0"/>
    <x v="57"/>
    <x v="20"/>
    <x v="0"/>
    <x v="85"/>
    <x v="185"/>
    <x v="179"/>
    <x v="32"/>
    <x v="35"/>
    <x v="0"/>
    <x v="57"/>
    <x v="4"/>
    <x v="16"/>
    <x v="10"/>
    <x v="23"/>
    <x v="28"/>
    <x v="3"/>
    <x v="2"/>
    <x v="9"/>
    <x v="22"/>
    <x v="2"/>
    <x v="1"/>
    <x v="7"/>
    <x v="4"/>
    <x v="8"/>
    <x v="3"/>
  </r>
  <r>
    <x v="202"/>
    <x v="62"/>
    <x v="3"/>
    <x v="50"/>
    <x v="0"/>
    <x v="52"/>
    <x v="30"/>
    <x v="0"/>
    <x v="42"/>
    <x v="176"/>
    <x v="33"/>
    <x v="37"/>
    <x v="36"/>
    <x v="0"/>
    <x v="57"/>
    <x v="7"/>
    <x v="29"/>
    <x v="12"/>
    <x v="14"/>
    <x v="34"/>
    <x v="6"/>
    <x v="11"/>
    <x v="11"/>
    <x v="22"/>
    <x v="1"/>
    <x v="4"/>
    <x v="6"/>
    <x v="5"/>
    <x v="8"/>
    <x v="3"/>
  </r>
  <r>
    <x v="206"/>
    <x v="62"/>
    <x v="1"/>
    <x v="64"/>
    <x v="0"/>
    <x v="56"/>
    <x v="33"/>
    <x v="7"/>
    <x v="85"/>
    <x v="101"/>
    <x v="214"/>
    <x v="35"/>
    <x v="43"/>
    <x v="0"/>
    <x v="57"/>
    <x v="7"/>
    <x v="11"/>
    <x v="7"/>
    <x v="15"/>
    <x v="24"/>
    <x v="3"/>
    <x v="2"/>
    <x v="10"/>
    <x v="22"/>
    <x v="3"/>
    <x v="1"/>
    <x v="7"/>
    <x v="4"/>
    <x v="8"/>
    <x v="3"/>
  </r>
  <r>
    <x v="211"/>
    <x v="63"/>
    <x v="3"/>
    <x v="185"/>
    <x v="0"/>
    <x v="56"/>
    <x v="33"/>
    <x v="11"/>
    <x v="37"/>
    <x v="207"/>
    <x v="228"/>
    <x v="72"/>
    <x v="6"/>
    <x v="33"/>
    <x v="57"/>
    <x v="7"/>
    <x v="29"/>
    <x v="0"/>
    <x v="0"/>
    <x v="23"/>
    <x v="3"/>
    <x v="8"/>
    <x v="8"/>
    <x v="1"/>
    <x v="4"/>
    <x v="3"/>
    <x v="6"/>
    <x v="5"/>
    <x v="1"/>
    <x v="3"/>
  </r>
  <r>
    <x v="212"/>
    <x v="64"/>
    <x v="3"/>
    <x v="53"/>
    <x v="0"/>
    <x v="56"/>
    <x v="33"/>
    <x v="11"/>
    <x v="37"/>
    <x v="85"/>
    <x v="177"/>
    <x v="72"/>
    <x v="10"/>
    <x v="33"/>
    <x v="57"/>
    <x v="7"/>
    <x v="29"/>
    <x v="0"/>
    <x v="0"/>
    <x v="23"/>
    <x v="3"/>
    <x v="11"/>
    <x v="8"/>
    <x v="1"/>
    <x v="4"/>
    <x v="3"/>
    <x v="6"/>
    <x v="5"/>
    <x v="1"/>
    <x v="3"/>
  </r>
  <r>
    <x v="214"/>
    <x v="64"/>
    <x v="3"/>
    <x v="227"/>
    <x v="0"/>
    <x v="56"/>
    <x v="33"/>
    <x v="11"/>
    <x v="85"/>
    <x v="229"/>
    <x v="213"/>
    <x v="72"/>
    <x v="4"/>
    <x v="33"/>
    <x v="57"/>
    <x v="7"/>
    <x v="29"/>
    <x v="0"/>
    <x v="0"/>
    <x v="23"/>
    <x v="3"/>
    <x v="10"/>
    <x v="8"/>
    <x v="1"/>
    <x v="4"/>
    <x v="3"/>
    <x v="6"/>
    <x v="5"/>
    <x v="1"/>
    <x v="3"/>
  </r>
  <r>
    <x v="216"/>
    <x v="65"/>
    <x v="5"/>
    <x v="188"/>
    <x v="0"/>
    <x v="3"/>
    <x v="33"/>
    <x v="5"/>
    <x v="85"/>
    <x v="167"/>
    <x v="26"/>
    <x v="72"/>
    <x v="43"/>
    <x v="27"/>
    <x v="57"/>
    <x v="5"/>
    <x v="32"/>
    <x v="21"/>
    <x v="24"/>
    <x v="29"/>
    <x v="3"/>
    <x v="10"/>
    <x v="9"/>
    <x v="7"/>
    <x v="4"/>
    <x v="2"/>
    <x v="8"/>
    <x v="14"/>
    <x v="8"/>
    <x v="3"/>
  </r>
  <r>
    <x v="217"/>
    <x v="65"/>
    <x v="5"/>
    <x v="19"/>
    <x v="0"/>
    <x v="3"/>
    <x v="33"/>
    <x v="5"/>
    <x v="85"/>
    <x v="36"/>
    <x v="194"/>
    <x v="72"/>
    <x v="43"/>
    <x v="27"/>
    <x v="47"/>
    <x v="5"/>
    <x v="32"/>
    <x v="21"/>
    <x v="24"/>
    <x v="29"/>
    <x v="3"/>
    <x v="10"/>
    <x v="9"/>
    <x v="7"/>
    <x v="4"/>
    <x v="2"/>
    <x v="8"/>
    <x v="14"/>
    <x v="8"/>
    <x v="3"/>
  </r>
  <r>
    <x v="218"/>
    <x v="65"/>
    <x v="5"/>
    <x v="33"/>
    <x v="0"/>
    <x v="3"/>
    <x v="33"/>
    <x v="5"/>
    <x v="41"/>
    <x v="42"/>
    <x v="225"/>
    <x v="72"/>
    <x v="43"/>
    <x v="27"/>
    <x v="57"/>
    <x v="5"/>
    <x v="32"/>
    <x v="21"/>
    <x v="24"/>
    <x v="29"/>
    <x v="3"/>
    <x v="10"/>
    <x v="9"/>
    <x v="7"/>
    <x v="4"/>
    <x v="2"/>
    <x v="8"/>
    <x v="14"/>
    <x v="8"/>
    <x v="3"/>
  </r>
  <r>
    <x v="219"/>
    <x v="65"/>
    <x v="5"/>
    <x v="202"/>
    <x v="0"/>
    <x v="3"/>
    <x v="33"/>
    <x v="5"/>
    <x v="85"/>
    <x v="206"/>
    <x v="87"/>
    <x v="72"/>
    <x v="43"/>
    <x v="27"/>
    <x v="57"/>
    <x v="5"/>
    <x v="32"/>
    <x v="21"/>
    <x v="24"/>
    <x v="29"/>
    <x v="3"/>
    <x v="10"/>
    <x v="9"/>
    <x v="7"/>
    <x v="4"/>
    <x v="2"/>
    <x v="8"/>
    <x v="14"/>
    <x v="8"/>
    <x v="3"/>
  </r>
  <r>
    <x v="222"/>
    <x v="66"/>
    <x v="3"/>
    <x v="171"/>
    <x v="0"/>
    <x v="6"/>
    <x v="33"/>
    <x v="11"/>
    <x v="0"/>
    <x v="92"/>
    <x v="248"/>
    <x v="72"/>
    <x v="58"/>
    <x v="33"/>
    <x v="57"/>
    <x v="7"/>
    <x v="29"/>
    <x v="0"/>
    <x v="0"/>
    <x v="34"/>
    <x v="3"/>
    <x v="10"/>
    <x v="9"/>
    <x v="1"/>
    <x v="4"/>
    <x v="4"/>
    <x v="6"/>
    <x v="5"/>
    <x v="1"/>
    <x v="3"/>
  </r>
  <r>
    <x v="223"/>
    <x v="66"/>
    <x v="3"/>
    <x v="250"/>
    <x v="0"/>
    <x v="6"/>
    <x v="33"/>
    <x v="11"/>
    <x v="85"/>
    <x v="171"/>
    <x v="34"/>
    <x v="72"/>
    <x v="42"/>
    <x v="33"/>
    <x v="1"/>
    <x v="7"/>
    <x v="29"/>
    <x v="0"/>
    <x v="0"/>
    <x v="34"/>
    <x v="3"/>
    <x v="10"/>
    <x v="9"/>
    <x v="1"/>
    <x v="4"/>
    <x v="4"/>
    <x v="6"/>
    <x v="5"/>
    <x v="1"/>
    <x v="3"/>
  </r>
  <r>
    <x v="224"/>
    <x v="66"/>
    <x v="3"/>
    <x v="61"/>
    <x v="0"/>
    <x v="6"/>
    <x v="33"/>
    <x v="11"/>
    <x v="85"/>
    <x v="100"/>
    <x v="250"/>
    <x v="72"/>
    <x v="42"/>
    <x v="33"/>
    <x v="25"/>
    <x v="7"/>
    <x v="29"/>
    <x v="0"/>
    <x v="0"/>
    <x v="34"/>
    <x v="3"/>
    <x v="10"/>
    <x v="9"/>
    <x v="1"/>
    <x v="4"/>
    <x v="4"/>
    <x v="6"/>
    <x v="5"/>
    <x v="1"/>
    <x v="3"/>
  </r>
  <r>
    <x v="225"/>
    <x v="66"/>
    <x v="3"/>
    <x v="52"/>
    <x v="0"/>
    <x v="6"/>
    <x v="33"/>
    <x v="11"/>
    <x v="85"/>
    <x v="84"/>
    <x v="31"/>
    <x v="72"/>
    <x v="46"/>
    <x v="33"/>
    <x v="57"/>
    <x v="7"/>
    <x v="29"/>
    <x v="0"/>
    <x v="0"/>
    <x v="34"/>
    <x v="3"/>
    <x v="10"/>
    <x v="9"/>
    <x v="1"/>
    <x v="4"/>
    <x v="4"/>
    <x v="6"/>
    <x v="5"/>
    <x v="1"/>
    <x v="3"/>
  </r>
  <r>
    <x v="226"/>
    <x v="66"/>
    <x v="3"/>
    <x v="94"/>
    <x v="0"/>
    <x v="6"/>
    <x v="33"/>
    <x v="11"/>
    <x v="85"/>
    <x v="51"/>
    <x v="106"/>
    <x v="72"/>
    <x v="46"/>
    <x v="33"/>
    <x v="57"/>
    <x v="7"/>
    <x v="29"/>
    <x v="0"/>
    <x v="0"/>
    <x v="34"/>
    <x v="3"/>
    <x v="10"/>
    <x v="9"/>
    <x v="1"/>
    <x v="4"/>
    <x v="4"/>
    <x v="6"/>
    <x v="5"/>
    <x v="1"/>
    <x v="3"/>
  </r>
  <r>
    <x v="227"/>
    <x v="66"/>
    <x v="3"/>
    <x v="226"/>
    <x v="0"/>
    <x v="6"/>
    <x v="33"/>
    <x v="11"/>
    <x v="85"/>
    <x v="124"/>
    <x v="251"/>
    <x v="72"/>
    <x v="42"/>
    <x v="33"/>
    <x v="31"/>
    <x v="7"/>
    <x v="29"/>
    <x v="0"/>
    <x v="0"/>
    <x v="34"/>
    <x v="3"/>
    <x v="10"/>
    <x v="9"/>
    <x v="1"/>
    <x v="4"/>
    <x v="4"/>
    <x v="6"/>
    <x v="5"/>
    <x v="1"/>
    <x v="3"/>
  </r>
  <r>
    <x v="228"/>
    <x v="67"/>
    <x v="5"/>
    <x v="3"/>
    <x v="0"/>
    <x v="24"/>
    <x v="33"/>
    <x v="12"/>
    <x v="48"/>
    <x v="22"/>
    <x v="234"/>
    <x v="72"/>
    <x v="30"/>
    <x v="13"/>
    <x v="37"/>
    <x v="5"/>
    <x v="20"/>
    <x v="0"/>
    <x v="0"/>
    <x v="34"/>
    <x v="6"/>
    <x v="10"/>
    <x v="10"/>
    <x v="8"/>
    <x v="4"/>
    <x v="1"/>
    <x v="7"/>
    <x v="14"/>
    <x v="8"/>
    <x v="3"/>
  </r>
  <r>
    <x v="229"/>
    <x v="67"/>
    <x v="5"/>
    <x v="97"/>
    <x v="0"/>
    <x v="31"/>
    <x v="4"/>
    <x v="12"/>
    <x v="85"/>
    <x v="237"/>
    <x v="113"/>
    <x v="72"/>
    <x v="23"/>
    <x v="31"/>
    <x v="57"/>
    <x v="7"/>
    <x v="20"/>
    <x v="0"/>
    <x v="0"/>
    <x v="34"/>
    <x v="6"/>
    <x v="10"/>
    <x v="10"/>
    <x v="8"/>
    <x v="4"/>
    <x v="1"/>
    <x v="7"/>
    <x v="7"/>
    <x v="8"/>
    <x v="3"/>
  </r>
  <r>
    <x v="230"/>
    <x v="67"/>
    <x v="5"/>
    <x v="25"/>
    <x v="0"/>
    <x v="24"/>
    <x v="7"/>
    <x v="12"/>
    <x v="48"/>
    <x v="39"/>
    <x v="80"/>
    <x v="72"/>
    <x v="15"/>
    <x v="5"/>
    <x v="36"/>
    <x v="5"/>
    <x v="20"/>
    <x v="0"/>
    <x v="0"/>
    <x v="34"/>
    <x v="6"/>
    <x v="10"/>
    <x v="10"/>
    <x v="8"/>
    <x v="4"/>
    <x v="1"/>
    <x v="7"/>
    <x v="14"/>
    <x v="8"/>
    <x v="3"/>
  </r>
  <r>
    <x v="231"/>
    <x v="67"/>
    <x v="5"/>
    <x v="158"/>
    <x v="0"/>
    <x v="24"/>
    <x v="0"/>
    <x v="12"/>
    <x v="48"/>
    <x v="35"/>
    <x v="110"/>
    <x v="72"/>
    <x v="15"/>
    <x v="28"/>
    <x v="57"/>
    <x v="5"/>
    <x v="20"/>
    <x v="0"/>
    <x v="0"/>
    <x v="34"/>
    <x v="6"/>
    <x v="10"/>
    <x v="10"/>
    <x v="8"/>
    <x v="4"/>
    <x v="1"/>
    <x v="7"/>
    <x v="14"/>
    <x v="8"/>
    <x v="3"/>
  </r>
  <r>
    <x v="235"/>
    <x v="71"/>
    <x v="0"/>
    <x v="142"/>
    <x v="0"/>
    <x v="59"/>
    <x v="33"/>
    <x v="0"/>
    <x v="85"/>
    <x v="146"/>
    <x v="61"/>
    <x v="28"/>
    <x v="22"/>
    <x v="0"/>
    <x v="57"/>
    <x v="7"/>
    <x v="16"/>
    <x v="0"/>
    <x v="0"/>
    <x v="34"/>
    <x v="6"/>
    <x v="7"/>
    <x v="12"/>
    <x v="22"/>
    <x v="2"/>
    <x v="1"/>
    <x v="7"/>
    <x v="4"/>
    <x v="8"/>
    <x v="3"/>
  </r>
  <r>
    <x v="236"/>
    <x v="70"/>
    <x v="5"/>
    <x v="117"/>
    <x v="0"/>
    <x v="31"/>
    <x v="6"/>
    <x v="12"/>
    <x v="85"/>
    <x v="145"/>
    <x v="149"/>
    <x v="72"/>
    <x v="38"/>
    <x v="3"/>
    <x v="57"/>
    <x v="2"/>
    <x v="20"/>
    <x v="0"/>
    <x v="0"/>
    <x v="34"/>
    <x v="6"/>
    <x v="10"/>
    <x v="10"/>
    <x v="8"/>
    <x v="4"/>
    <x v="1"/>
    <x v="7"/>
    <x v="6"/>
    <x v="8"/>
    <x v="3"/>
  </r>
  <r>
    <x v="239"/>
    <x v="2"/>
    <x v="2"/>
    <x v="154"/>
    <x v="0"/>
    <x v="35"/>
    <x v="33"/>
    <x v="6"/>
    <x v="80"/>
    <x v="223"/>
    <x v="229"/>
    <x v="17"/>
    <x v="43"/>
    <x v="0"/>
    <x v="28"/>
    <x v="4"/>
    <x v="25"/>
    <x v="9"/>
    <x v="12"/>
    <x v="16"/>
    <x v="3"/>
    <x v="10"/>
    <x v="10"/>
    <x v="3"/>
    <x v="4"/>
    <x v="1"/>
    <x v="7"/>
    <x v="4"/>
    <x v="8"/>
    <x v="3"/>
  </r>
  <r>
    <x v="83"/>
    <x v="35"/>
    <x v="0"/>
    <x v="100"/>
    <x v="0"/>
    <x v="11"/>
    <x v="22"/>
    <x v="0"/>
    <x v="63"/>
    <x v="153"/>
    <x v="45"/>
    <x v="72"/>
    <x v="8"/>
    <x v="0"/>
    <x v="27"/>
    <x v="5"/>
    <x v="19"/>
    <x v="7"/>
    <x v="14"/>
    <x v="13"/>
    <x v="3"/>
    <x v="2"/>
    <x v="10"/>
    <x v="22"/>
    <x v="2"/>
    <x v="1"/>
    <x v="7"/>
    <x v="4"/>
    <x v="8"/>
    <x v="0"/>
  </r>
  <r>
    <x v="87"/>
    <x v="35"/>
    <x v="0"/>
    <x v="205"/>
    <x v="0"/>
    <x v="17"/>
    <x v="26"/>
    <x v="0"/>
    <x v="63"/>
    <x v="14"/>
    <x v="210"/>
    <x v="67"/>
    <x v="8"/>
    <x v="0"/>
    <x v="57"/>
    <x v="5"/>
    <x v="19"/>
    <x v="11"/>
    <x v="16"/>
    <x v="5"/>
    <x v="3"/>
    <x v="2"/>
    <x v="10"/>
    <x v="22"/>
    <x v="2"/>
    <x v="1"/>
    <x v="7"/>
    <x v="4"/>
    <x v="8"/>
    <x v="0"/>
  </r>
  <r>
    <x v="94"/>
    <x v="36"/>
    <x v="0"/>
    <x v="160"/>
    <x v="0"/>
    <x v="17"/>
    <x v="26"/>
    <x v="0"/>
    <x v="63"/>
    <x v="178"/>
    <x v="10"/>
    <x v="71"/>
    <x v="8"/>
    <x v="0"/>
    <x v="57"/>
    <x v="5"/>
    <x v="19"/>
    <x v="12"/>
    <x v="18"/>
    <x v="5"/>
    <x v="3"/>
    <x v="2"/>
    <x v="10"/>
    <x v="22"/>
    <x v="2"/>
    <x v="1"/>
    <x v="7"/>
    <x v="4"/>
    <x v="8"/>
    <x v="0"/>
  </r>
  <r>
    <x v="95"/>
    <x v="36"/>
    <x v="0"/>
    <x v="187"/>
    <x v="0"/>
    <x v="17"/>
    <x v="27"/>
    <x v="0"/>
    <x v="63"/>
    <x v="166"/>
    <x v="21"/>
    <x v="72"/>
    <x v="8"/>
    <x v="0"/>
    <x v="57"/>
    <x v="5"/>
    <x v="19"/>
    <x v="8"/>
    <x v="13"/>
    <x v="34"/>
    <x v="3"/>
    <x v="2"/>
    <x v="10"/>
    <x v="22"/>
    <x v="2"/>
    <x v="1"/>
    <x v="7"/>
    <x v="4"/>
    <x v="8"/>
    <x v="0"/>
  </r>
  <r>
    <x v="96"/>
    <x v="36"/>
    <x v="0"/>
    <x v="89"/>
    <x v="0"/>
    <x v="17"/>
    <x v="27"/>
    <x v="0"/>
    <x v="63"/>
    <x v="41"/>
    <x v="207"/>
    <x v="69"/>
    <x v="8"/>
    <x v="0"/>
    <x v="57"/>
    <x v="5"/>
    <x v="19"/>
    <x v="7"/>
    <x v="17"/>
    <x v="34"/>
    <x v="3"/>
    <x v="2"/>
    <x v="10"/>
    <x v="22"/>
    <x v="2"/>
    <x v="1"/>
    <x v="7"/>
    <x v="4"/>
    <x v="8"/>
    <x v="0"/>
  </r>
  <r>
    <x v="118"/>
    <x v="40"/>
    <x v="0"/>
    <x v="124"/>
    <x v="0"/>
    <x v="17"/>
    <x v="27"/>
    <x v="0"/>
    <x v="63"/>
    <x v="142"/>
    <x v="7"/>
    <x v="46"/>
    <x v="8"/>
    <x v="0"/>
    <x v="57"/>
    <x v="5"/>
    <x v="19"/>
    <x v="7"/>
    <x v="16"/>
    <x v="34"/>
    <x v="3"/>
    <x v="10"/>
    <x v="10"/>
    <x v="22"/>
    <x v="4"/>
    <x v="4"/>
    <x v="11"/>
    <x v="14"/>
    <x v="8"/>
    <x v="0"/>
  </r>
  <r>
    <x v="240"/>
    <x v="18"/>
    <x v="0"/>
    <x v="189"/>
    <x v="0"/>
    <x v="4"/>
    <x v="18"/>
    <x v="0"/>
    <x v="23"/>
    <x v="168"/>
    <x v="58"/>
    <x v="61"/>
    <x v="34"/>
    <x v="0"/>
    <x v="57"/>
    <x v="5"/>
    <x v="16"/>
    <x v="9"/>
    <x v="15"/>
    <x v="28"/>
    <x v="3"/>
    <x v="10"/>
    <x v="5"/>
    <x v="22"/>
    <x v="0"/>
    <x v="1"/>
    <x v="7"/>
    <x v="4"/>
    <x v="8"/>
    <x v="1"/>
  </r>
  <r>
    <x v="240"/>
    <x v="18"/>
    <x v="0"/>
    <x v="35"/>
    <x v="0"/>
    <x v="4"/>
    <x v="18"/>
    <x v="0"/>
    <x v="22"/>
    <x v="190"/>
    <x v="97"/>
    <x v="47"/>
    <x v="34"/>
    <x v="0"/>
    <x v="57"/>
    <x v="4"/>
    <x v="16"/>
    <x v="12"/>
    <x v="12"/>
    <x v="28"/>
    <x v="3"/>
    <x v="10"/>
    <x v="5"/>
    <x v="22"/>
    <x v="0"/>
    <x v="1"/>
    <x v="7"/>
    <x v="4"/>
    <x v="8"/>
    <x v="1"/>
  </r>
  <r>
    <x v="240"/>
    <x v="20"/>
    <x v="0"/>
    <x v="44"/>
    <x v="0"/>
    <x v="25"/>
    <x v="24"/>
    <x v="0"/>
    <x v="26"/>
    <x v="181"/>
    <x v="90"/>
    <x v="72"/>
    <x v="52"/>
    <x v="0"/>
    <x v="57"/>
    <x v="7"/>
    <x v="16"/>
    <x v="14"/>
    <x v="12"/>
    <x v="28"/>
    <x v="3"/>
    <x v="14"/>
    <x v="5"/>
    <x v="22"/>
    <x v="0"/>
    <x v="1"/>
    <x v="7"/>
    <x v="4"/>
    <x v="8"/>
    <x v="1"/>
  </r>
  <r>
    <x v="85"/>
    <x v="40"/>
    <x v="1"/>
    <x v="221"/>
    <x v="0"/>
    <x v="50"/>
    <x v="12"/>
    <x v="10"/>
    <x v="45"/>
    <x v="218"/>
    <x v="167"/>
    <x v="72"/>
    <x v="8"/>
    <x v="0"/>
    <x v="57"/>
    <x v="7"/>
    <x v="23"/>
    <x v="7"/>
    <x v="7"/>
    <x v="24"/>
    <x v="2"/>
    <x v="7"/>
    <x v="9"/>
    <x v="22"/>
    <x v="3"/>
    <x v="1"/>
    <x v="7"/>
    <x v="4"/>
    <x v="8"/>
    <x v="2"/>
  </r>
  <r>
    <x v="90"/>
    <x v="36"/>
    <x v="1"/>
    <x v="192"/>
    <x v="0"/>
    <x v="14"/>
    <x v="12"/>
    <x v="10"/>
    <x v="85"/>
    <x v="25"/>
    <x v="40"/>
    <x v="72"/>
    <x v="8"/>
    <x v="0"/>
    <x v="57"/>
    <x v="7"/>
    <x v="23"/>
    <x v="6"/>
    <x v="12"/>
    <x v="24"/>
    <x v="2"/>
    <x v="7"/>
    <x v="9"/>
    <x v="22"/>
    <x v="3"/>
    <x v="1"/>
    <x v="7"/>
    <x v="4"/>
    <x v="8"/>
    <x v="2"/>
  </r>
  <r>
    <x v="99"/>
    <x v="37"/>
    <x v="1"/>
    <x v="167"/>
    <x v="0"/>
    <x v="59"/>
    <x v="14"/>
    <x v="10"/>
    <x v="55"/>
    <x v="123"/>
    <x v="16"/>
    <x v="72"/>
    <x v="8"/>
    <x v="0"/>
    <x v="25"/>
    <x v="7"/>
    <x v="23"/>
    <x v="22"/>
    <x v="28"/>
    <x v="24"/>
    <x v="3"/>
    <x v="7"/>
    <x v="9"/>
    <x v="22"/>
    <x v="3"/>
    <x v="1"/>
    <x v="7"/>
    <x v="4"/>
    <x v="8"/>
    <x v="2"/>
  </r>
  <r>
    <x v="115"/>
    <x v="39"/>
    <x v="1"/>
    <x v="190"/>
    <x v="0"/>
    <x v="59"/>
    <x v="33"/>
    <x v="10"/>
    <x v="55"/>
    <x v="18"/>
    <x v="193"/>
    <x v="72"/>
    <x v="8"/>
    <x v="0"/>
    <x v="57"/>
    <x v="7"/>
    <x v="23"/>
    <x v="22"/>
    <x v="28"/>
    <x v="24"/>
    <x v="3"/>
    <x v="7"/>
    <x v="9"/>
    <x v="22"/>
    <x v="3"/>
    <x v="1"/>
    <x v="7"/>
    <x v="4"/>
    <x v="8"/>
    <x v="2"/>
  </r>
  <r>
    <x v="125"/>
    <x v="53"/>
    <x v="2"/>
    <x v="135"/>
    <x v="0"/>
    <x v="21"/>
    <x v="33"/>
    <x v="4"/>
    <x v="6"/>
    <x v="144"/>
    <x v="216"/>
    <x v="72"/>
    <x v="43"/>
    <x v="11"/>
    <x v="57"/>
    <x v="7"/>
    <x v="24"/>
    <x v="9"/>
    <x v="16"/>
    <x v="18"/>
    <x v="3"/>
    <x v="0"/>
    <x v="8"/>
    <x v="5"/>
    <x v="4"/>
    <x v="1"/>
    <x v="7"/>
    <x v="4"/>
    <x v="8"/>
    <x v="2"/>
  </r>
  <r>
    <x v="139"/>
    <x v="46"/>
    <x v="1"/>
    <x v="211"/>
    <x v="0"/>
    <x v="20"/>
    <x v="9"/>
    <x v="7"/>
    <x v="76"/>
    <x v="219"/>
    <x v="150"/>
    <x v="31"/>
    <x v="30"/>
    <x v="0"/>
    <x v="57"/>
    <x v="7"/>
    <x v="11"/>
    <x v="12"/>
    <x v="13"/>
    <x v="13"/>
    <x v="3"/>
    <x v="2"/>
    <x v="9"/>
    <x v="22"/>
    <x v="3"/>
    <x v="1"/>
    <x v="7"/>
    <x v="4"/>
    <x v="8"/>
    <x v="2"/>
  </r>
  <r>
    <x v="142"/>
    <x v="49"/>
    <x v="1"/>
    <x v="80"/>
    <x v="0"/>
    <x v="43"/>
    <x v="1"/>
    <x v="7"/>
    <x v="85"/>
    <x v="112"/>
    <x v="94"/>
    <x v="72"/>
    <x v="17"/>
    <x v="0"/>
    <x v="12"/>
    <x v="5"/>
    <x v="11"/>
    <x v="6"/>
    <x v="14"/>
    <x v="24"/>
    <x v="3"/>
    <x v="11"/>
    <x v="9"/>
    <x v="22"/>
    <x v="3"/>
    <x v="1"/>
    <x v="7"/>
    <x v="4"/>
    <x v="8"/>
    <x v="2"/>
  </r>
  <r>
    <x v="148"/>
    <x v="53"/>
    <x v="2"/>
    <x v="178"/>
    <x v="0"/>
    <x v="28"/>
    <x v="33"/>
    <x v="4"/>
    <x v="17"/>
    <x v="177"/>
    <x v="103"/>
    <x v="72"/>
    <x v="43"/>
    <x v="12"/>
    <x v="26"/>
    <x v="7"/>
    <x v="24"/>
    <x v="6"/>
    <x v="14"/>
    <x v="18"/>
    <x v="3"/>
    <x v="2"/>
    <x v="8"/>
    <x v="5"/>
    <x v="4"/>
    <x v="1"/>
    <x v="7"/>
    <x v="4"/>
    <x v="8"/>
    <x v="2"/>
  </r>
  <r>
    <x v="164"/>
    <x v="56"/>
    <x v="1"/>
    <x v="101"/>
    <x v="0"/>
    <x v="43"/>
    <x v="10"/>
    <x v="10"/>
    <x v="76"/>
    <x v="72"/>
    <x v="227"/>
    <x v="72"/>
    <x v="43"/>
    <x v="0"/>
    <x v="57"/>
    <x v="5"/>
    <x v="23"/>
    <x v="10"/>
    <x v="19"/>
    <x v="30"/>
    <x v="3"/>
    <x v="7"/>
    <x v="8"/>
    <x v="22"/>
    <x v="3"/>
    <x v="1"/>
    <x v="7"/>
    <x v="4"/>
    <x v="8"/>
    <x v="2"/>
  </r>
  <r>
    <x v="165"/>
    <x v="56"/>
    <x v="1"/>
    <x v="236"/>
    <x v="0"/>
    <x v="43"/>
    <x v="10"/>
    <x v="10"/>
    <x v="76"/>
    <x v="77"/>
    <x v="98"/>
    <x v="72"/>
    <x v="43"/>
    <x v="0"/>
    <x v="57"/>
    <x v="5"/>
    <x v="23"/>
    <x v="8"/>
    <x v="17"/>
    <x v="30"/>
    <x v="3"/>
    <x v="10"/>
    <x v="8"/>
    <x v="22"/>
    <x v="3"/>
    <x v="1"/>
    <x v="7"/>
    <x v="4"/>
    <x v="8"/>
    <x v="2"/>
  </r>
  <r>
    <x v="167"/>
    <x v="56"/>
    <x v="1"/>
    <x v="177"/>
    <x v="0"/>
    <x v="43"/>
    <x v="10"/>
    <x v="10"/>
    <x v="76"/>
    <x v="82"/>
    <x v="79"/>
    <x v="72"/>
    <x v="43"/>
    <x v="0"/>
    <x v="41"/>
    <x v="5"/>
    <x v="23"/>
    <x v="9"/>
    <x v="14"/>
    <x v="30"/>
    <x v="3"/>
    <x v="7"/>
    <x v="8"/>
    <x v="22"/>
    <x v="3"/>
    <x v="1"/>
    <x v="7"/>
    <x v="4"/>
    <x v="8"/>
    <x v="2"/>
  </r>
  <r>
    <x v="170"/>
    <x v="56"/>
    <x v="2"/>
    <x v="170"/>
    <x v="0"/>
    <x v="43"/>
    <x v="33"/>
    <x v="4"/>
    <x v="15"/>
    <x v="253"/>
    <x v="127"/>
    <x v="72"/>
    <x v="43"/>
    <x v="14"/>
    <x v="5"/>
    <x v="5"/>
    <x v="24"/>
    <x v="17"/>
    <x v="16"/>
    <x v="14"/>
    <x v="3"/>
    <x v="2"/>
    <x v="8"/>
    <x v="5"/>
    <x v="4"/>
    <x v="1"/>
    <x v="7"/>
    <x v="4"/>
    <x v="8"/>
    <x v="2"/>
  </r>
  <r>
    <x v="177"/>
    <x v="7"/>
    <x v="2"/>
    <x v="1"/>
    <x v="0"/>
    <x v="48"/>
    <x v="33"/>
    <x v="4"/>
    <x v="28"/>
    <x v="21"/>
    <x v="43"/>
    <x v="58"/>
    <x v="30"/>
    <x v="0"/>
    <x v="57"/>
    <x v="4"/>
    <x v="22"/>
    <x v="8"/>
    <x v="15"/>
    <x v="31"/>
    <x v="3"/>
    <x v="11"/>
    <x v="9"/>
    <x v="11"/>
    <x v="4"/>
    <x v="1"/>
    <x v="7"/>
    <x v="4"/>
    <x v="8"/>
    <x v="2"/>
  </r>
  <r>
    <x v="178"/>
    <x v="58"/>
    <x v="1"/>
    <x v="79"/>
    <x v="0"/>
    <x v="56"/>
    <x v="1"/>
    <x v="10"/>
    <x v="46"/>
    <x v="105"/>
    <x v="3"/>
    <x v="72"/>
    <x v="15"/>
    <x v="33"/>
    <x v="57"/>
    <x v="7"/>
    <x v="23"/>
    <x v="9"/>
    <x v="19"/>
    <x v="7"/>
    <x v="3"/>
    <x v="2"/>
    <x v="13"/>
    <x v="22"/>
    <x v="3"/>
    <x v="1"/>
    <x v="7"/>
    <x v="4"/>
    <x v="8"/>
    <x v="2"/>
  </r>
  <r>
    <x v="179"/>
    <x v="58"/>
    <x v="2"/>
    <x v="29"/>
    <x v="0"/>
    <x v="48"/>
    <x v="33"/>
    <x v="4"/>
    <x v="28"/>
    <x v="125"/>
    <x v="50"/>
    <x v="72"/>
    <x v="28"/>
    <x v="0"/>
    <x v="0"/>
    <x v="3"/>
    <x v="22"/>
    <x v="4"/>
    <x v="13"/>
    <x v="31"/>
    <x v="3"/>
    <x v="2"/>
    <x v="9"/>
    <x v="11"/>
    <x v="4"/>
    <x v="1"/>
    <x v="7"/>
    <x v="4"/>
    <x v="8"/>
    <x v="2"/>
  </r>
  <r>
    <x v="180"/>
    <x v="58"/>
    <x v="1"/>
    <x v="111"/>
    <x v="0"/>
    <x v="50"/>
    <x v="10"/>
    <x v="7"/>
    <x v="76"/>
    <x v="88"/>
    <x v="155"/>
    <x v="72"/>
    <x v="41"/>
    <x v="0"/>
    <x v="57"/>
    <x v="5"/>
    <x v="11"/>
    <x v="14"/>
    <x v="13"/>
    <x v="7"/>
    <x v="3"/>
    <x v="13"/>
    <x v="9"/>
    <x v="22"/>
    <x v="3"/>
    <x v="1"/>
    <x v="7"/>
    <x v="4"/>
    <x v="8"/>
    <x v="2"/>
  </r>
  <r>
    <x v="181"/>
    <x v="58"/>
    <x v="1"/>
    <x v="56"/>
    <x v="0"/>
    <x v="56"/>
    <x v="3"/>
    <x v="10"/>
    <x v="85"/>
    <x v="86"/>
    <x v="145"/>
    <x v="72"/>
    <x v="23"/>
    <x v="0"/>
    <x v="57"/>
    <x v="4"/>
    <x v="23"/>
    <x v="11"/>
    <x v="14"/>
    <x v="13"/>
    <x v="3"/>
    <x v="2"/>
    <x v="9"/>
    <x v="22"/>
    <x v="3"/>
    <x v="1"/>
    <x v="7"/>
    <x v="4"/>
    <x v="8"/>
    <x v="2"/>
  </r>
  <r>
    <x v="186"/>
    <x v="58"/>
    <x v="1"/>
    <x v="81"/>
    <x v="0"/>
    <x v="50"/>
    <x v="9"/>
    <x v="10"/>
    <x v="85"/>
    <x v="113"/>
    <x v="157"/>
    <x v="72"/>
    <x v="15"/>
    <x v="0"/>
    <x v="57"/>
    <x v="7"/>
    <x v="23"/>
    <x v="14"/>
    <x v="14"/>
    <x v="13"/>
    <x v="3"/>
    <x v="13"/>
    <x v="9"/>
    <x v="22"/>
    <x v="3"/>
    <x v="1"/>
    <x v="7"/>
    <x v="4"/>
    <x v="8"/>
    <x v="2"/>
  </r>
  <r>
    <x v="189"/>
    <x v="5"/>
    <x v="1"/>
    <x v="57"/>
    <x v="0"/>
    <x v="5"/>
    <x v="3"/>
    <x v="10"/>
    <x v="27"/>
    <x v="118"/>
    <x v="141"/>
    <x v="72"/>
    <x v="43"/>
    <x v="0"/>
    <x v="57"/>
    <x v="6"/>
    <x v="23"/>
    <x v="12"/>
    <x v="11"/>
    <x v="13"/>
    <x v="3"/>
    <x v="2"/>
    <x v="9"/>
    <x v="22"/>
    <x v="3"/>
    <x v="1"/>
    <x v="7"/>
    <x v="4"/>
    <x v="8"/>
    <x v="2"/>
  </r>
  <r>
    <x v="191"/>
    <x v="59"/>
    <x v="1"/>
    <x v="109"/>
    <x v="0"/>
    <x v="56"/>
    <x v="1"/>
    <x v="7"/>
    <x v="85"/>
    <x v="241"/>
    <x v="184"/>
    <x v="72"/>
    <x v="27"/>
    <x v="33"/>
    <x v="57"/>
    <x v="7"/>
    <x v="11"/>
    <x v="10"/>
    <x v="12"/>
    <x v="24"/>
    <x v="3"/>
    <x v="10"/>
    <x v="9"/>
    <x v="22"/>
    <x v="3"/>
    <x v="1"/>
    <x v="7"/>
    <x v="4"/>
    <x v="8"/>
    <x v="2"/>
  </r>
  <r>
    <x v="195"/>
    <x v="60"/>
    <x v="1"/>
    <x v="139"/>
    <x v="0"/>
    <x v="56"/>
    <x v="1"/>
    <x v="7"/>
    <x v="85"/>
    <x v="122"/>
    <x v="139"/>
    <x v="16"/>
    <x v="15"/>
    <x v="0"/>
    <x v="57"/>
    <x v="7"/>
    <x v="11"/>
    <x v="13"/>
    <x v="19"/>
    <x v="24"/>
    <x v="3"/>
    <x v="2"/>
    <x v="9"/>
    <x v="22"/>
    <x v="3"/>
    <x v="1"/>
    <x v="7"/>
    <x v="4"/>
    <x v="8"/>
    <x v="2"/>
  </r>
  <r>
    <x v="196"/>
    <x v="60"/>
    <x v="2"/>
    <x v="36"/>
    <x v="0"/>
    <x v="1"/>
    <x v="11"/>
    <x v="6"/>
    <x v="2"/>
    <x v="13"/>
    <x v="209"/>
    <x v="40"/>
    <x v="43"/>
    <x v="0"/>
    <x v="11"/>
    <x v="5"/>
    <x v="25"/>
    <x v="14"/>
    <x v="12"/>
    <x v="11"/>
    <x v="3"/>
    <x v="2"/>
    <x v="9"/>
    <x v="3"/>
    <x v="4"/>
    <x v="1"/>
    <x v="7"/>
    <x v="4"/>
    <x v="8"/>
    <x v="2"/>
  </r>
  <r>
    <x v="197"/>
    <x v="60"/>
    <x v="2"/>
    <x v="68"/>
    <x v="0"/>
    <x v="1"/>
    <x v="11"/>
    <x v="6"/>
    <x v="1"/>
    <x v="104"/>
    <x v="65"/>
    <x v="26"/>
    <x v="43"/>
    <x v="0"/>
    <x v="43"/>
    <x v="4"/>
    <x v="25"/>
    <x v="10"/>
    <x v="15"/>
    <x v="11"/>
    <x v="3"/>
    <x v="2"/>
    <x v="9"/>
    <x v="3"/>
    <x v="4"/>
    <x v="1"/>
    <x v="7"/>
    <x v="4"/>
    <x v="8"/>
    <x v="2"/>
  </r>
  <r>
    <x v="198"/>
    <x v="64"/>
    <x v="1"/>
    <x v="104"/>
    <x v="0"/>
    <x v="5"/>
    <x v="3"/>
    <x v="7"/>
    <x v="85"/>
    <x v="132"/>
    <x v="104"/>
    <x v="72"/>
    <x v="13"/>
    <x v="4"/>
    <x v="57"/>
    <x v="7"/>
    <x v="11"/>
    <x v="9"/>
    <x v="16"/>
    <x v="24"/>
    <x v="3"/>
    <x v="2"/>
    <x v="9"/>
    <x v="22"/>
    <x v="3"/>
    <x v="1"/>
    <x v="7"/>
    <x v="4"/>
    <x v="8"/>
    <x v="2"/>
  </r>
  <r>
    <x v="200"/>
    <x v="60"/>
    <x v="1"/>
    <x v="51"/>
    <x v="0"/>
    <x v="56"/>
    <x v="3"/>
    <x v="10"/>
    <x v="85"/>
    <x v="228"/>
    <x v="215"/>
    <x v="7"/>
    <x v="50"/>
    <x v="0"/>
    <x v="57"/>
    <x v="7"/>
    <x v="23"/>
    <x v="6"/>
    <x v="13"/>
    <x v="13"/>
    <x v="3"/>
    <x v="10"/>
    <x v="9"/>
    <x v="22"/>
    <x v="3"/>
    <x v="1"/>
    <x v="7"/>
    <x v="4"/>
    <x v="8"/>
    <x v="2"/>
  </r>
  <r>
    <x v="201"/>
    <x v="62"/>
    <x v="2"/>
    <x v="32"/>
    <x v="0"/>
    <x v="1"/>
    <x v="33"/>
    <x v="4"/>
    <x v="39"/>
    <x v="43"/>
    <x v="181"/>
    <x v="57"/>
    <x v="23"/>
    <x v="0"/>
    <x v="57"/>
    <x v="5"/>
    <x v="24"/>
    <x v="9"/>
    <x v="4"/>
    <x v="18"/>
    <x v="3"/>
    <x v="2"/>
    <x v="8"/>
    <x v="5"/>
    <x v="4"/>
    <x v="1"/>
    <x v="7"/>
    <x v="4"/>
    <x v="8"/>
    <x v="2"/>
  </r>
  <r>
    <x v="203"/>
    <x v="62"/>
    <x v="1"/>
    <x v="232"/>
    <x v="0"/>
    <x v="56"/>
    <x v="1"/>
    <x v="7"/>
    <x v="85"/>
    <x v="121"/>
    <x v="166"/>
    <x v="52"/>
    <x v="20"/>
    <x v="0"/>
    <x v="40"/>
    <x v="7"/>
    <x v="11"/>
    <x v="9"/>
    <x v="17"/>
    <x v="24"/>
    <x v="3"/>
    <x v="10"/>
    <x v="9"/>
    <x v="22"/>
    <x v="3"/>
    <x v="1"/>
    <x v="7"/>
    <x v="4"/>
    <x v="8"/>
    <x v="2"/>
  </r>
  <r>
    <x v="204"/>
    <x v="62"/>
    <x v="2"/>
    <x v="43"/>
    <x v="0"/>
    <x v="1"/>
    <x v="11"/>
    <x v="4"/>
    <x v="66"/>
    <x v="69"/>
    <x v="164"/>
    <x v="72"/>
    <x v="20"/>
    <x v="0"/>
    <x v="24"/>
    <x v="4"/>
    <x v="24"/>
    <x v="16"/>
    <x v="7"/>
    <x v="18"/>
    <x v="3"/>
    <x v="2"/>
    <x v="8"/>
    <x v="5"/>
    <x v="4"/>
    <x v="1"/>
    <x v="7"/>
    <x v="4"/>
    <x v="8"/>
    <x v="2"/>
  </r>
  <r>
    <x v="205"/>
    <x v="62"/>
    <x v="1"/>
    <x v="73"/>
    <x v="0"/>
    <x v="56"/>
    <x v="1"/>
    <x v="10"/>
    <x v="46"/>
    <x v="227"/>
    <x v="81"/>
    <x v="51"/>
    <x v="20"/>
    <x v="0"/>
    <x v="57"/>
    <x v="7"/>
    <x v="23"/>
    <x v="10"/>
    <x v="22"/>
    <x v="7"/>
    <x v="3"/>
    <x v="2"/>
    <x v="13"/>
    <x v="22"/>
    <x v="3"/>
    <x v="1"/>
    <x v="7"/>
    <x v="4"/>
    <x v="8"/>
    <x v="2"/>
  </r>
  <r>
    <x v="207"/>
    <x v="62"/>
    <x v="1"/>
    <x v="155"/>
    <x v="0"/>
    <x v="5"/>
    <x v="3"/>
    <x v="7"/>
    <x v="85"/>
    <x v="148"/>
    <x v="121"/>
    <x v="72"/>
    <x v="2"/>
    <x v="0"/>
    <x v="57"/>
    <x v="7"/>
    <x v="11"/>
    <x v="9"/>
    <x v="12"/>
    <x v="24"/>
    <x v="3"/>
    <x v="2"/>
    <x v="9"/>
    <x v="22"/>
    <x v="3"/>
    <x v="1"/>
    <x v="7"/>
    <x v="4"/>
    <x v="8"/>
    <x v="2"/>
  </r>
  <r>
    <x v="208"/>
    <x v="61"/>
    <x v="1"/>
    <x v="218"/>
    <x v="0"/>
    <x v="56"/>
    <x v="3"/>
    <x v="10"/>
    <x v="81"/>
    <x v="249"/>
    <x v="182"/>
    <x v="42"/>
    <x v="46"/>
    <x v="5"/>
    <x v="33"/>
    <x v="5"/>
    <x v="23"/>
    <x v="9"/>
    <x v="14"/>
    <x v="24"/>
    <x v="3"/>
    <x v="11"/>
    <x v="9"/>
    <x v="22"/>
    <x v="3"/>
    <x v="1"/>
    <x v="7"/>
    <x v="4"/>
    <x v="8"/>
    <x v="2"/>
  </r>
  <r>
    <x v="209"/>
    <x v="58"/>
    <x v="2"/>
    <x v="27"/>
    <x v="0"/>
    <x v="1"/>
    <x v="33"/>
    <x v="4"/>
    <x v="40"/>
    <x v="97"/>
    <x v="13"/>
    <x v="39"/>
    <x v="43"/>
    <x v="0"/>
    <x v="25"/>
    <x v="5"/>
    <x v="24"/>
    <x v="3"/>
    <x v="7"/>
    <x v="18"/>
    <x v="3"/>
    <x v="11"/>
    <x v="8"/>
    <x v="5"/>
    <x v="4"/>
    <x v="1"/>
    <x v="7"/>
    <x v="4"/>
    <x v="8"/>
    <x v="2"/>
  </r>
  <r>
    <x v="210"/>
    <x v="64"/>
    <x v="2"/>
    <x v="201"/>
    <x v="0"/>
    <x v="9"/>
    <x v="33"/>
    <x v="6"/>
    <x v="3"/>
    <x v="67"/>
    <x v="187"/>
    <x v="72"/>
    <x v="31"/>
    <x v="20"/>
    <x v="57"/>
    <x v="7"/>
    <x v="25"/>
    <x v="12"/>
    <x v="13"/>
    <x v="25"/>
    <x v="3"/>
    <x v="11"/>
    <x v="9"/>
    <x v="3"/>
    <x v="4"/>
    <x v="1"/>
    <x v="7"/>
    <x v="4"/>
    <x v="8"/>
    <x v="2"/>
  </r>
  <r>
    <x v="213"/>
    <x v="0"/>
    <x v="2"/>
    <x v="240"/>
    <x v="0"/>
    <x v="55"/>
    <x v="33"/>
    <x v="4"/>
    <x v="29"/>
    <x v="246"/>
    <x v="124"/>
    <x v="72"/>
    <x v="43"/>
    <x v="7"/>
    <x v="57"/>
    <x v="7"/>
    <x v="24"/>
    <x v="10"/>
    <x v="7"/>
    <x v="18"/>
    <x v="3"/>
    <x v="10"/>
    <x v="8"/>
    <x v="5"/>
    <x v="4"/>
    <x v="1"/>
    <x v="7"/>
    <x v="4"/>
    <x v="8"/>
    <x v="2"/>
  </r>
  <r>
    <x v="215"/>
    <x v="66"/>
    <x v="2"/>
    <x v="72"/>
    <x v="0"/>
    <x v="9"/>
    <x v="33"/>
    <x v="6"/>
    <x v="85"/>
    <x v="98"/>
    <x v="51"/>
    <x v="72"/>
    <x v="40"/>
    <x v="6"/>
    <x v="57"/>
    <x v="7"/>
    <x v="25"/>
    <x v="10"/>
    <x v="13"/>
    <x v="19"/>
    <x v="3"/>
    <x v="11"/>
    <x v="9"/>
    <x v="3"/>
    <x v="4"/>
    <x v="1"/>
    <x v="7"/>
    <x v="4"/>
    <x v="8"/>
    <x v="2"/>
  </r>
  <r>
    <x v="220"/>
    <x v="72"/>
    <x v="1"/>
    <x v="77"/>
    <x v="0"/>
    <x v="5"/>
    <x v="3"/>
    <x v="10"/>
    <x v="85"/>
    <x v="103"/>
    <x v="201"/>
    <x v="72"/>
    <x v="44"/>
    <x v="0"/>
    <x v="57"/>
    <x v="7"/>
    <x v="23"/>
    <x v="7"/>
    <x v="13"/>
    <x v="13"/>
    <x v="3"/>
    <x v="3"/>
    <x v="9"/>
    <x v="22"/>
    <x v="3"/>
    <x v="1"/>
    <x v="7"/>
    <x v="4"/>
    <x v="8"/>
    <x v="2"/>
  </r>
  <r>
    <x v="221"/>
    <x v="9"/>
    <x v="1"/>
    <x v="90"/>
    <x v="0"/>
    <x v="56"/>
    <x v="1"/>
    <x v="7"/>
    <x v="85"/>
    <x v="133"/>
    <x v="189"/>
    <x v="13"/>
    <x v="30"/>
    <x v="0"/>
    <x v="57"/>
    <x v="4"/>
    <x v="11"/>
    <x v="6"/>
    <x v="20"/>
    <x v="7"/>
    <x v="3"/>
    <x v="11"/>
    <x v="9"/>
    <x v="22"/>
    <x v="3"/>
    <x v="1"/>
    <x v="7"/>
    <x v="4"/>
    <x v="8"/>
    <x v="2"/>
  </r>
  <r>
    <x v="232"/>
    <x v="69"/>
    <x v="1"/>
    <x v="213"/>
    <x v="0"/>
    <x v="59"/>
    <x v="33"/>
    <x v="10"/>
    <x v="85"/>
    <x v="217"/>
    <x v="92"/>
    <x v="72"/>
    <x v="8"/>
    <x v="0"/>
    <x v="57"/>
    <x v="7"/>
    <x v="23"/>
    <x v="0"/>
    <x v="0"/>
    <x v="24"/>
    <x v="6"/>
    <x v="7"/>
    <x v="9"/>
    <x v="22"/>
    <x v="3"/>
    <x v="1"/>
    <x v="7"/>
    <x v="4"/>
    <x v="8"/>
    <x v="2"/>
  </r>
  <r>
    <x v="233"/>
    <x v="69"/>
    <x v="1"/>
    <x v="42"/>
    <x v="0"/>
    <x v="59"/>
    <x v="33"/>
    <x v="10"/>
    <x v="85"/>
    <x v="0"/>
    <x v="78"/>
    <x v="72"/>
    <x v="8"/>
    <x v="0"/>
    <x v="57"/>
    <x v="7"/>
    <x v="23"/>
    <x v="0"/>
    <x v="0"/>
    <x v="24"/>
    <x v="6"/>
    <x v="7"/>
    <x v="9"/>
    <x v="22"/>
    <x v="3"/>
    <x v="1"/>
    <x v="7"/>
    <x v="4"/>
    <x v="8"/>
    <x v="2"/>
  </r>
  <r>
    <x v="234"/>
    <x v="69"/>
    <x v="1"/>
    <x v="214"/>
    <x v="0"/>
    <x v="59"/>
    <x v="33"/>
    <x v="10"/>
    <x v="85"/>
    <x v="79"/>
    <x v="77"/>
    <x v="72"/>
    <x v="8"/>
    <x v="0"/>
    <x v="57"/>
    <x v="7"/>
    <x v="23"/>
    <x v="0"/>
    <x v="0"/>
    <x v="24"/>
    <x v="6"/>
    <x v="7"/>
    <x v="9"/>
    <x v="22"/>
    <x v="3"/>
    <x v="1"/>
    <x v="7"/>
    <x v="4"/>
    <x v="8"/>
    <x v="2"/>
  </r>
  <r>
    <x v="237"/>
    <x v="71"/>
    <x v="0"/>
    <x v="115"/>
    <x v="0"/>
    <x v="59"/>
    <x v="33"/>
    <x v="0"/>
    <x v="85"/>
    <x v="140"/>
    <x v="29"/>
    <x v="72"/>
    <x v="23"/>
    <x v="0"/>
    <x v="57"/>
    <x v="7"/>
    <x v="16"/>
    <x v="0"/>
    <x v="0"/>
    <x v="34"/>
    <x v="3"/>
    <x v="7"/>
    <x v="9"/>
    <x v="22"/>
    <x v="2"/>
    <x v="1"/>
    <x v="7"/>
    <x v="4"/>
    <x v="8"/>
    <x v="2"/>
  </r>
  <r>
    <x v="238"/>
    <x v="68"/>
    <x v="2"/>
    <x v="133"/>
    <x v="0"/>
    <x v="59"/>
    <x v="33"/>
    <x v="6"/>
    <x v="31"/>
    <x v="160"/>
    <x v="236"/>
    <x v="20"/>
    <x v="45"/>
    <x v="30"/>
    <x v="57"/>
    <x v="7"/>
    <x v="25"/>
    <x v="0"/>
    <x v="0"/>
    <x v="29"/>
    <x v="3"/>
    <x v="2"/>
    <x v="9"/>
    <x v="3"/>
    <x v="4"/>
    <x v="1"/>
    <x v="7"/>
    <x v="4"/>
    <x v="8"/>
    <x v="2"/>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A4:B10" firstHeaderRow="1" firstDataRow="1" firstDataCol="1" rowPageCount="1" colPageCount="1"/>
  <pivotFields count="30">
    <pivotField showAll="0" compact="0"/>
    <pivotField showAll="0" compact="0"/>
    <pivotField showAll="0" compact="0"/>
    <pivotField showAll="0" compact="0"/>
    <pivotField showAll="0" compact="0"/>
    <pivotField showAll="0" compact="0"/>
    <pivotField showAll="0" compact="0"/>
    <pivotField showAll="0" compact="0"/>
    <pivotField dataField="1" showAll="0" compact="0"/>
    <pivotField showAll="0" compact="0"/>
    <pivotField showAll="0" compact="0"/>
    <pivotField showAll="0" compact="0"/>
    <pivotField showAll="0" compact="0"/>
    <pivotField showAll="0" compact="0"/>
    <pivotField showAll="0" compact="0"/>
    <pivotField showAll="0" compact="0"/>
    <pivotField showAll="0" compact="0"/>
    <pivotField showAll="0" compact="0"/>
    <pivotField showAll="0" compact="0"/>
    <pivotField showAll="0" compact="0"/>
    <pivotField showAll="0" compact="0"/>
    <pivotField showAll="0" compact="0"/>
    <pivotField axis="axisPage" showAll="0" compact="0">
      <items count="15">
        <item h="1" x="0"/>
        <item h="1" x="1"/>
        <item h="1" x="2"/>
        <item h="1" x="3"/>
        <item h="1" x="4"/>
        <item x="5"/>
        <item x="6"/>
        <item x="7"/>
        <item x="8"/>
        <item x="9"/>
        <item h="1" x="10"/>
        <item h="1" x="11"/>
        <item h="1" x="12"/>
        <item h="1" x="13"/>
        <item t="default"/>
      </items>
    </pivotField>
    <pivotField showAll="0" compact="0"/>
    <pivotField showAll="0" compact="0"/>
    <pivotField axis="axisRow" showAll="0" compact="0">
      <items count="6">
        <item x="4"/>
        <item x="0"/>
        <item x="1"/>
        <item x="2"/>
        <item x="3"/>
        <item t="default"/>
      </items>
    </pivotField>
    <pivotField showAll="0" compact="0"/>
    <pivotField showAll="0" compact="0"/>
    <pivotField showAll="0" compact="0"/>
    <pivotField showAll="0" compact="0"/>
  </pivotFields>
  <rowFields count="1">
    <field x="25"/>
  </rowFields>
  <pageFields count="1">
    <pageField fld="22" hier="-1"/>
  </pageFields>
  <dataFields count="1">
    <dataField fld="8" subtotal="count"/>
  </dataFields>
</pivotTableDefinition>
</file>

<file path=xl/tables/table1.xml><?xml version="1.0" encoding="utf-8"?>
<table xmlns="http://schemas.openxmlformats.org/spreadsheetml/2006/main" id="1" name="Table1" displayName="Table1" ref="A1:AD153" headerRowCount="1" totalsRowCount="0" totalsRowShown="0">
  <autoFilter ref="A1:AD153"/>
  <tableColumns count="30">
    <tableColumn id="1" name="No"/>
    <tableColumn id="2" name="Date"/>
    <tableColumn id="3" name="RECER"/>
    <tableColumn id="4" name="Fullname"/>
    <tableColumn id="5" name="Status"/>
    <tableColumn id="6" name="ET date"/>
    <tableColumn id="7" name="Status detail"/>
    <tableColumn id="8" name="Skill"/>
    <tableColumn id="9" name="Noted"/>
    <tableColumn id="10" name="Email"/>
    <tableColumn id="11" name="Phone"/>
    <tableColumn id="12" name="DOB"/>
    <tableColumn id="13" name="Uni"/>
    <tableColumn id="14" name="Major"/>
    <tableColumn id="15" name="GPA"/>
    <tableColumn id="16" name="Graduation date"/>
    <tableColumn id="17" name="RR code"/>
    <tableColumn id="18" name="EN (20)"/>
    <tableColumn id="19" name="JAVA/Net/C (30)"/>
    <tableColumn id="20" name="Interviewer"/>
    <tableColumn id="21" name="Interview Result"/>
    <tableColumn id="22" name="Nguồn"/>
    <tableColumn id="23" name="OB date"/>
    <tableColumn id="24" name="Specific FOR FSU"/>
    <tableColumn id="25" name="Standard For FSU"/>
    <tableColumn id="26" name="Note Contract"/>
    <tableColumn id="27" name="JOB RANK"/>
    <tableColumn id="28" name="Salary"/>
    <tableColumn id="29" name="Ngồi tại đơn vị"/>
    <tableColumn id="30" name="Ghi chú riêng (lược sử, ghi chú đặc biệt)"/>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mailto:tuibui1111@gmail.com" TargetMode="External"/><Relationship Id="rId3" Type="http://schemas.openxmlformats.org/officeDocument/2006/relationships/hyperlink" Target="mailto:hophat1997@gmail.com" TargetMode="External"/><Relationship Id="rId4" Type="http://schemas.openxmlformats.org/officeDocument/2006/relationships/hyperlink" Target="mailto:nguyentuanminh18101997@gmail.com" TargetMode="External"/><Relationship Id="rId5" Type="http://schemas.openxmlformats.org/officeDocument/2006/relationships/hyperlink" Target="mailto:ninhnguyen9795@gmail.com" TargetMode="External"/><Relationship Id="rId6" Type="http://schemas.openxmlformats.org/officeDocument/2006/relationships/hyperlink" Target="mailto:doanminhnhatnhat@gmail.com" TargetMode="External"/><Relationship Id="rId7" Type="http://schemas.openxmlformats.org/officeDocument/2006/relationships/hyperlink" Target="mailto:lequancntt97@gmail.com" TargetMode="External"/><Relationship Id="rId8" Type="http://schemas.openxmlformats.org/officeDocument/2006/relationships/hyperlink" Target="mailto:nguyen.phu.8697@gmail.com" TargetMode="External"/><Relationship Id="rId9" Type="http://schemas.openxmlformats.org/officeDocument/2006/relationships/hyperlink" Target="mailto:dotuananh.fit.iuh@gmail.com" TargetMode="External"/><Relationship Id="rId10" Type="http://schemas.openxmlformats.org/officeDocument/2006/relationships/hyperlink" Target="mailto:anhthtse05762@fpt.edu.vn" TargetMode="External"/><Relationship Id="rId11" Type="http://schemas.openxmlformats.org/officeDocument/2006/relationships/hyperlink" Target="mailto:anhthtse05762@fpt.edu.vn" TargetMode="External"/><Relationship Id="rId12" Type="http://schemas.openxmlformats.org/officeDocument/2006/relationships/hyperlink" Target="mailto:anhthtse05762@fpt.edu.vn" TargetMode="External"/><Relationship Id="rId13" Type="http://schemas.openxmlformats.org/officeDocument/2006/relationships/hyperlink" Target="mailto:anhthtse05762@fpt.edu.vn" TargetMode="External"/><Relationship Id="rId14" Type="http://schemas.openxmlformats.org/officeDocument/2006/relationships/hyperlink" Target="mailto:anhthtse05762@fpt.edu.vn" TargetMode="External"/><Relationship Id="rId15" Type="http://schemas.openxmlformats.org/officeDocument/2006/relationships/hyperlink" Target="mailto:anhthtse05762@fpt.edu.vn" TargetMode="External"/><Relationship Id="rId16" Type="http://schemas.openxmlformats.org/officeDocument/2006/relationships/hyperlink" Target="mailto:anhthtse05762@fpt.edu.vn" TargetMode="External"/><Relationship Id="rId17" Type="http://schemas.openxmlformats.org/officeDocument/2006/relationships/hyperlink" Target="mailto:anhthtse05762@fpt.edu.vn" TargetMode="External"/><Relationship Id="rId18" Type="http://schemas.openxmlformats.org/officeDocument/2006/relationships/hyperlink" Target="mailto:anhthtse05762@fpt.edu.vn" TargetMode="External"/><Relationship Id="rId19" Type="http://schemas.openxmlformats.org/officeDocument/2006/relationships/hyperlink" Target="mailto:anhthtse05762@fpt.edu.vn" TargetMode="External"/><Relationship Id="rId20" Type="http://schemas.openxmlformats.org/officeDocument/2006/relationships/hyperlink" Target="mailto:anhthtse05762@fpt.edu.vn" TargetMode="External"/><Relationship Id="rId21" Type="http://schemas.openxmlformats.org/officeDocument/2006/relationships/hyperlink" Target="mailto:anhthtse05762@fpt.edu.vn" TargetMode="External"/><Relationship Id="rId22" Type="http://schemas.openxmlformats.org/officeDocument/2006/relationships/hyperlink" Target="mailto:anhthtse05762@fpt.edu.vn" TargetMode="External"/><Relationship Id="rId23" Type="http://schemas.openxmlformats.org/officeDocument/2006/relationships/hyperlink" Target="mailto:anhthtse05762@fpt.edu.vn" TargetMode="External"/><Relationship Id="rId24" Type="http://schemas.openxmlformats.org/officeDocument/2006/relationships/hyperlink" Target="mailto:anhthtse05762@fpt.edu.vn" TargetMode="External"/><Relationship Id="rId25" Type="http://schemas.openxmlformats.org/officeDocument/2006/relationships/hyperlink" Target="mailto:anhthtse05762@fpt.edu.vn" TargetMode="External"/><Relationship Id="rId26" Type="http://schemas.openxmlformats.org/officeDocument/2006/relationships/hyperlink" Target="mailto:anhthtse05762@fpt.edu.vn" TargetMode="External"/><Relationship Id="rId27" Type="http://schemas.openxmlformats.org/officeDocument/2006/relationships/hyperlink" Target="mailto:anhthtse05762@fpt.edu.vn" TargetMode="External"/><Relationship Id="rId28" Type="http://schemas.openxmlformats.org/officeDocument/2006/relationships/hyperlink" Target="mailto:anhthtse05762@fpt.edu.vn" TargetMode="External"/><Relationship Id="rId29" Type="http://schemas.openxmlformats.org/officeDocument/2006/relationships/hyperlink" Target="mailto:anhthtse05762@fpt.edu.vn" TargetMode="External"/><Relationship Id="rId30" Type="http://schemas.openxmlformats.org/officeDocument/2006/relationships/hyperlink" Target="mailto:anhthtse05762@fpt.edu.vn" TargetMode="External"/><Relationship Id="rId31" Type="http://schemas.openxmlformats.org/officeDocument/2006/relationships/hyperlink" Target="mailto:anhthtse05762@fpt.edu.vn" TargetMode="External"/><Relationship Id="rId32" Type="http://schemas.openxmlformats.org/officeDocument/2006/relationships/hyperlink" Target="mailto:anhthtse05762@fpt.edu.vn" TargetMode="External"/><Relationship Id="rId33" Type="http://schemas.openxmlformats.org/officeDocument/2006/relationships/hyperlink" Target="mailto:anhthtse05762@fpt.edu.vn" TargetMode="External"/><Relationship Id="rId34" Type="http://schemas.openxmlformats.org/officeDocument/2006/relationships/hyperlink" Target="mailto:anhthtse05762@fpt.edu.vn" TargetMode="External"/><Relationship Id="rId35" Type="http://schemas.openxmlformats.org/officeDocument/2006/relationships/hyperlink" Target="mailto:anhthtse05762@fpt.edu.vn" TargetMode="External"/><Relationship Id="rId36" Type="http://schemas.openxmlformats.org/officeDocument/2006/relationships/hyperlink" Target="mailto:anhthtse05762@fpt.edu.vn" TargetMode="External"/><Relationship Id="rId37" Type="http://schemas.openxmlformats.org/officeDocument/2006/relationships/hyperlink" Target="mailto:anhthtse05762@fpt.edu.vn" TargetMode="External"/><Relationship Id="rId38" Type="http://schemas.openxmlformats.org/officeDocument/2006/relationships/hyperlink" Target="mailto:anhthtse05762@fpt.edu.vn" TargetMode="External"/><Relationship Id="rId39" Type="http://schemas.openxmlformats.org/officeDocument/2006/relationships/hyperlink" Target="mailto:anhthtse05762@fpt.edu.vn" TargetMode="External"/><Relationship Id="rId40" Type="http://schemas.openxmlformats.org/officeDocument/2006/relationships/hyperlink" Target="mailto:anhthtse05762@fpt.edu.vn" TargetMode="External"/><Relationship Id="rId41" Type="http://schemas.openxmlformats.org/officeDocument/2006/relationships/hyperlink" Target="mailto:anhthtse05762@fpt.edu.vn" TargetMode="External"/><Relationship Id="rId42" Type="http://schemas.openxmlformats.org/officeDocument/2006/relationships/hyperlink" Target="mailto:anhthtse05762@fpt.edu.vn" TargetMode="External"/><Relationship Id="rId43" Type="http://schemas.openxmlformats.org/officeDocument/2006/relationships/hyperlink" Target="mailto:anhthtse05762@fpt.edu.vn" TargetMode="External"/><Relationship Id="rId44" Type="http://schemas.openxmlformats.org/officeDocument/2006/relationships/hyperlink" Target="mailto:anhthtse05762@fpt.edu.vn" TargetMode="External"/><Relationship Id="rId45" Type="http://schemas.openxmlformats.org/officeDocument/2006/relationships/hyperlink" Target="mailto:anhthtse05762@fpt.edu.vn" TargetMode="External"/><Relationship Id="rId46" Type="http://schemas.openxmlformats.org/officeDocument/2006/relationships/hyperlink" Target="mailto:anhthtse05762@fpt.edu.vn" TargetMode="External"/><Relationship Id="rId47" Type="http://schemas.openxmlformats.org/officeDocument/2006/relationships/hyperlink" Target="mailto:anhthtse05762@fpt.edu.vn" TargetMode="External"/><Relationship Id="rId48" Type="http://schemas.openxmlformats.org/officeDocument/2006/relationships/hyperlink" Target="mailto:anhthtse05762@fpt.edu.vn" TargetMode="External"/><Relationship Id="rId49" Type="http://schemas.openxmlformats.org/officeDocument/2006/relationships/hyperlink" Target="mailto:anhthtse05762@fpt.edu.vn" TargetMode="External"/><Relationship Id="rId50" Type="http://schemas.openxmlformats.org/officeDocument/2006/relationships/hyperlink" Target="mailto:anhthtse05762@fpt.edu.vn" TargetMode="External"/><Relationship Id="rId51" Type="http://schemas.openxmlformats.org/officeDocument/2006/relationships/hyperlink" Target="mailto:anhthtse05762@fpt.edu.vn" TargetMode="External"/><Relationship Id="rId52" Type="http://schemas.openxmlformats.org/officeDocument/2006/relationships/hyperlink" Target="mailto:anhthtse05762@fpt.edu.vn" TargetMode="External"/><Relationship Id="rId53" Type="http://schemas.openxmlformats.org/officeDocument/2006/relationships/hyperlink" Target="mailto:anhthtse05762@fpt.edu.vn" TargetMode="External"/><Relationship Id="rId54" Type="http://schemas.openxmlformats.org/officeDocument/2006/relationships/hyperlink" Target="mailto:anhthtse05762@fpt.edu.vn" TargetMode="External"/><Relationship Id="rId55" Type="http://schemas.openxmlformats.org/officeDocument/2006/relationships/hyperlink" Target="mailto:anhthtse05762@fpt.edu.vn" TargetMode="External"/><Relationship Id="rId56" Type="http://schemas.openxmlformats.org/officeDocument/2006/relationships/hyperlink" Target="mailto:anhthtse05762@fpt.edu.vn" TargetMode="External"/><Relationship Id="rId57" Type="http://schemas.openxmlformats.org/officeDocument/2006/relationships/hyperlink" Target="mailto:anhthtse05762@fpt.edu.vn" TargetMode="External"/><Relationship Id="rId58" Type="http://schemas.openxmlformats.org/officeDocument/2006/relationships/hyperlink" Target="mailto:Tungpsse05202@fpt.edu.vn" TargetMode="External"/><Relationship Id="rId59" Type="http://schemas.openxmlformats.org/officeDocument/2006/relationships/hyperlink" Target="mailto:tinntse62275@fpt.edu.vn" TargetMode="External"/><Relationship Id="rId60" Type="http://schemas.openxmlformats.org/officeDocument/2006/relationships/hyperlink" Target="mailto:nhatquangsin@gmail.com" TargetMode="External"/><Relationship Id="rId61" Type="http://schemas.openxmlformats.org/officeDocument/2006/relationships/hyperlink" Target="mailto:luuhoangnhuk15@gmail.com" TargetMode="External"/><Relationship Id="rId62" Type="http://schemas.openxmlformats.org/officeDocument/2006/relationships/hyperlink" Target="mailto:nguyenphuctoan.httn@gmail.com" TargetMode="External"/><Relationship Id="rId63" Type="http://schemas.openxmlformats.org/officeDocument/2006/relationships/hyperlink" Target="mailto:huynguyen131997@gmail.com" TargetMode="External"/><Relationship Id="rId64" Type="http://schemas.openxmlformats.org/officeDocument/2006/relationships/hyperlink" Target="mailto:leminh.tran.1997@gmail.com" TargetMode="External"/><Relationship Id="rId65" Type="http://schemas.openxmlformats.org/officeDocument/2006/relationships/hyperlink" Target="mailto:thaibao.doantran@gmail.com" TargetMode="External"/><Relationship Id="rId66" Type="http://schemas.openxmlformats.org/officeDocument/2006/relationships/hyperlink" Target="mailto:tranduykhoa.1995@gmail.com" TargetMode="External"/><Relationship Id="rId67" Type="http://schemas.openxmlformats.org/officeDocument/2006/relationships/hyperlink" Target="mailto:quoctien45@gmail.com" TargetMode="External"/><Relationship Id="rId68" Type="http://schemas.openxmlformats.org/officeDocument/2006/relationships/hyperlink" Target="mailto:nguyenquangphuong96@gmail.com" TargetMode="External"/><Relationship Id="rId69" Type="http://schemas.openxmlformats.org/officeDocument/2006/relationships/hyperlink" Target="mailto:josphus.quocvinh@gmail.com" TargetMode="External"/><Relationship Id="rId70" Type="http://schemas.openxmlformats.org/officeDocument/2006/relationships/hyperlink" Target="mailto:nguyenhoangvupro98er@gmail.com" TargetMode="External"/><Relationship Id="rId71" Type="http://schemas.openxmlformats.org/officeDocument/2006/relationships/hyperlink" Target="mailto:klkeylk@gmail.com" TargetMode="External"/><Relationship Id="rId72" Type="http://schemas.openxmlformats.org/officeDocument/2006/relationships/hyperlink" Target="mailto:khanhn16101998@gmail.com" TargetMode="External"/><Relationship Id="rId73" Type="http://schemas.openxmlformats.org/officeDocument/2006/relationships/hyperlink" Target="mailto:dangthanhduy2503@gmail.com" TargetMode="External"/><Relationship Id="rId74" Type="http://schemas.openxmlformats.org/officeDocument/2006/relationships/hyperlink" Target="mailto:khanh2013vd@gmail.com" TargetMode="External"/><Relationship Id="rId75" Type="http://schemas.openxmlformats.org/officeDocument/2006/relationships/hyperlink" Target="mailto:Thuytrangbl2803@gmail.com" TargetMode="External"/><Relationship Id="rId76" Type="http://schemas.openxmlformats.org/officeDocument/2006/relationships/hyperlink" Target="mailto:nguyennghia121a@gmail.com" TargetMode="External"/><Relationship Id="rId77" Type="http://schemas.openxmlformats.org/officeDocument/2006/relationships/hyperlink" Target="mailto:14521039@gm.uit.edu.vn" TargetMode="External"/><Relationship Id="rId78" Type="http://schemas.openxmlformats.org/officeDocument/2006/relationships/hyperlink" Target="mailto:14520829@gm.uit.edu.vn" TargetMode="External"/><Relationship Id="rId79" Type="http://schemas.openxmlformats.org/officeDocument/2006/relationships/hyperlink" Target="mailto:14520807@gm.uit.edu.vn" TargetMode="External"/><Relationship Id="rId80" Type="http://schemas.openxmlformats.org/officeDocument/2006/relationships/hyperlink" Target="mailto:thanhsu604@gmail.com" TargetMode="External"/><Relationship Id="rId81" Type="http://schemas.openxmlformats.org/officeDocument/2006/relationships/hyperlink" Target="mailto:14521022@gm.uit.edu.vn" TargetMode="External"/><Relationship Id="rId82" Type="http://schemas.openxmlformats.org/officeDocument/2006/relationships/hyperlink" Target="mailto:14520272@gm.uit.edu.vn" TargetMode="External"/><Relationship Id="rId83" Type="http://schemas.openxmlformats.org/officeDocument/2006/relationships/hyperlink" Target="mailto:trisinh1996@yahoo.com.vn" TargetMode="External"/><Relationship Id="rId84" Type="http://schemas.openxmlformats.org/officeDocument/2006/relationships/hyperlink" Target="mailto:liemnt.uit@gmail.com" TargetMode="External"/><Relationship Id="rId85" Type="http://schemas.openxmlformats.org/officeDocument/2006/relationships/hyperlink" Target="mailto:mrd4296@gmail.com" TargetMode="External"/><Relationship Id="rId86" Type="http://schemas.openxmlformats.org/officeDocument/2006/relationships/hyperlink" Target="mailto:14520440@gm.uit.edu.vn" TargetMode="External"/><Relationship Id="rId87" Type="http://schemas.openxmlformats.org/officeDocument/2006/relationships/hyperlink" Target="mailto:minhtrang96.it@gmail.com" TargetMode="External"/><Relationship Id="rId88" Type="http://schemas.openxmlformats.org/officeDocument/2006/relationships/hyperlink" Target="mailto:hoangkimtuan1996@gmail.com" TargetMode="External"/><Relationship Id="rId89" Type="http://schemas.openxmlformats.org/officeDocument/2006/relationships/hyperlink" Target="mailto:14520700@gm.uit.edu.vn" TargetMode="External"/><Relationship Id="rId90" Type="http://schemas.openxmlformats.org/officeDocument/2006/relationships/hyperlink" Target="mailto:14520500@gm.uit.edu.vn" TargetMode="External"/><Relationship Id="rId91" Type="http://schemas.openxmlformats.org/officeDocument/2006/relationships/hyperlink" Target="mailto:14520466@gm.uit.edu.vn" TargetMode="External"/><Relationship Id="rId92" Type="http://schemas.openxmlformats.org/officeDocument/2006/relationships/hyperlink" Target="mailto:14520565@gm.uit.edu.vn" TargetMode="External"/><Relationship Id="rId93" Type="http://schemas.openxmlformats.org/officeDocument/2006/relationships/hyperlink" Target="mailto:14520217@gm.uit.edu.vn" TargetMode="External"/><Relationship Id="rId94" Type="http://schemas.openxmlformats.org/officeDocument/2006/relationships/hyperlink" Target="mailto:14520235@gm.uit.edu.vn" TargetMode="External"/><Relationship Id="rId95" Type="http://schemas.openxmlformats.org/officeDocument/2006/relationships/hyperlink" Target="mailto:14520626@gm.uit.edu.vn" TargetMode="External"/><Relationship Id="rId96" Type="http://schemas.openxmlformats.org/officeDocument/2006/relationships/hyperlink" Target="mailto:14520100@gm.uit.edu.vn" TargetMode="External"/><Relationship Id="rId97" Type="http://schemas.openxmlformats.org/officeDocument/2006/relationships/hyperlink" Target="mailto:hoaidung229@gmail.com" TargetMode="External"/><Relationship Id="rId98" Type="http://schemas.openxmlformats.org/officeDocument/2006/relationships/hyperlink" Target="mailto:trantichvan1996@gmail.com" TargetMode="External"/><Relationship Id="rId99" Type="http://schemas.openxmlformats.org/officeDocument/2006/relationships/hyperlink" Target="mailto:lananh.nghiem0502@gmail.com" TargetMode="External"/><Relationship Id="rId100" Type="http://schemas.openxmlformats.org/officeDocument/2006/relationships/hyperlink" Target="mailto:hoangthi.ktm@gmail.com" TargetMode="External"/><Relationship Id="rId101" Type="http://schemas.openxmlformats.org/officeDocument/2006/relationships/hyperlink" Target="mailto:vankhoa0603@gmail.com" TargetMode="External"/><Relationship Id="rId102" Type="http://schemas.openxmlformats.org/officeDocument/2006/relationships/hyperlink" Target="mailto:droidmaxxx@gamil.com" TargetMode="External"/><Relationship Id="rId103" Type="http://schemas.openxmlformats.org/officeDocument/2006/relationships/hyperlink" Target="mailto:vanminhnguyenbmt@gmail.com" TargetMode="External"/><Relationship Id="rId104" Type="http://schemas.openxmlformats.org/officeDocument/2006/relationships/hyperlink" Target="mailto:son.tran@kyanon.digital" TargetMode="External"/><Relationship Id="rId105" Type="http://schemas.openxmlformats.org/officeDocument/2006/relationships/hyperlink" Target="mailto:14520165@gm.uit.edu.vn" TargetMode="External"/><Relationship Id="rId106" Type="http://schemas.openxmlformats.org/officeDocument/2006/relationships/hyperlink" Target="mailto:datth4@gmail.com" TargetMode="External"/><Relationship Id="rId107" Type="http://schemas.openxmlformats.org/officeDocument/2006/relationships/hyperlink" Target="mailto:ngannguyen.thi.kim.209@gmail.com" TargetMode="External"/><Relationship Id="rId108" Type="http://schemas.openxmlformats.org/officeDocument/2006/relationships/hyperlink" Target="mailto:vanduyqh123@gmail.com" TargetMode="External"/><Relationship Id="rId109" Type="http://schemas.openxmlformats.org/officeDocument/2006/relationships/hyperlink" Target="mailto:dr3amz@yahoo.com" TargetMode="External"/><Relationship Id="rId110" Type="http://schemas.openxmlformats.org/officeDocument/2006/relationships/hyperlink" Target="mailto:14520010@gm.uit.edu.vn" TargetMode="External"/><Relationship Id="rId111" Type="http://schemas.openxmlformats.org/officeDocument/2006/relationships/hyperlink" Target="mailto:14520287@gm.uit.edu.vn" TargetMode="External"/><Relationship Id="rId112" Type="http://schemas.openxmlformats.org/officeDocument/2006/relationships/hyperlink" Target="mailto:vthhanh96@gmail.com" TargetMode="External"/><Relationship Id="rId113" Type="http://schemas.openxmlformats.org/officeDocument/2006/relationships/hyperlink" Target="mailto:hieuit275@gmail.com" TargetMode="External"/><Relationship Id="rId114" Type="http://schemas.openxmlformats.org/officeDocument/2006/relationships/hyperlink" Target="mailto:duypq2610@gmail.com" TargetMode="External"/><Relationship Id="rId115" Type="http://schemas.openxmlformats.org/officeDocument/2006/relationships/hyperlink" Target="mailto:hoangton1996@gmail.com" TargetMode="External"/><Relationship Id="rId116" Type="http://schemas.openxmlformats.org/officeDocument/2006/relationships/hyperlink" Target="mailto:hoangtumayman404@gmail.com" TargetMode="External"/><Relationship Id="rId117" Type="http://schemas.openxmlformats.org/officeDocument/2006/relationships/hyperlink" Target="mailto:duynm178@gmail.com" TargetMode="External"/><Relationship Id="rId118" Type="http://schemas.openxmlformats.org/officeDocument/2006/relationships/hyperlink" Target="mailto:grotw27@gmail.com" TargetMode="External"/><Relationship Id="rId119" Type="http://schemas.openxmlformats.org/officeDocument/2006/relationships/hyperlink" Target="mailto:trinhducanh9a2dt@gmail.com" TargetMode="External"/><Relationship Id="rId120" Type="http://schemas.openxmlformats.org/officeDocument/2006/relationships/hyperlink" Target="mailto:Pedesta2709@gmail.com" TargetMode="External"/><Relationship Id="rId121" Type="http://schemas.openxmlformats.org/officeDocument/2006/relationships/hyperlink" Target="mailto:ducle6487@gmail.com" TargetMode="External"/><Relationship Id="rId122" Type="http://schemas.openxmlformats.org/officeDocument/2006/relationships/hyperlink" Target="mailto:phammduc2000@gmail.com" TargetMode="External"/><Relationship Id="rId123" Type="http://schemas.openxmlformats.org/officeDocument/2006/relationships/hyperlink" Target="mailto:nhunhu61200@gmail.com" TargetMode="External"/><Relationship Id="rId124" Type="http://schemas.openxmlformats.org/officeDocument/2006/relationships/hyperlink" Target="mailto:trantanhau281015@gmail.com" TargetMode="External"/><Relationship Id="rId125" Type="http://schemas.openxmlformats.org/officeDocument/2006/relationships/hyperlink" Target="mailto:hau021993@gmail.com" TargetMode="External"/><Relationship Id="rId126" Type="http://schemas.openxmlformats.org/officeDocument/2006/relationships/hyperlink" Target="mailto:hauchelsea0107@gmail.com" TargetMode="External"/><Relationship Id="rId127" Type="http://schemas.openxmlformats.org/officeDocument/2006/relationships/hyperlink" Target="mailto:tranlochiep1111@gmail.com" TargetMode="External"/><Relationship Id="rId128" Type="http://schemas.openxmlformats.org/officeDocument/2006/relationships/hyperlink" Target="mailto:dangphamtrunghieu01@gmail.com" TargetMode="External"/><Relationship Id="rId129" Type="http://schemas.openxmlformats.org/officeDocument/2006/relationships/hyperlink" Target="mailto:Thanhhuy7502@gmail.com" TargetMode="External"/><Relationship Id="rId130" Type="http://schemas.openxmlformats.org/officeDocument/2006/relationships/hyperlink" Target="mailto:maigiahuy.thaihoa@gmail.com" TargetMode="External"/><Relationship Id="rId131" Type="http://schemas.openxmlformats.org/officeDocument/2006/relationships/hyperlink" Target="mailto:crotchsticks@gmail.com" TargetMode="External"/><Relationship Id="rId132" Type="http://schemas.openxmlformats.org/officeDocument/2006/relationships/hyperlink" Target="mailto:khaiuchiha11@gmail.com" TargetMode="External"/><Relationship Id="rId133" Type="http://schemas.openxmlformats.org/officeDocument/2006/relationships/hyperlink" Target="mailto:Khanh22122000@gmail.com" TargetMode="External"/><Relationship Id="rId134" Type="http://schemas.openxmlformats.org/officeDocument/2006/relationships/hyperlink" Target="mailto:baolong1472@gmail.com" TargetMode="External"/><Relationship Id="rId135" Type="http://schemas.openxmlformats.org/officeDocument/2006/relationships/hyperlink" Target="mailto:tranvanlong230900@gmail.com" TargetMode="External"/><Relationship Id="rId136" Type="http://schemas.openxmlformats.org/officeDocument/2006/relationships/hyperlink" Target="mailto:24hghiengame@gmail.com" TargetMode="External"/><Relationship Id="rId137" Type="http://schemas.openxmlformats.org/officeDocument/2006/relationships/hyperlink" Target="mailto:trantanphat1392000vn@gmail.com" TargetMode="External"/><Relationship Id="rId138" Type="http://schemas.openxmlformats.org/officeDocument/2006/relationships/hyperlink" Target="mailto:nquan146@gmail.com" TargetMode="External"/><Relationship Id="rId139" Type="http://schemas.openxmlformats.org/officeDocument/2006/relationships/hyperlink" Target="mailto:harley20005@gmail.com" TargetMode="External"/><Relationship Id="rId140" Type="http://schemas.openxmlformats.org/officeDocument/2006/relationships/hyperlink" Target="mailto:phantrantritait@gmail.com" TargetMode="External"/><Relationship Id="rId141" Type="http://schemas.openxmlformats.org/officeDocument/2006/relationships/hyperlink" Target="mailto:hoangtuan3172000@gmail.com" TargetMode="External"/><Relationship Id="rId142" Type="http://schemas.openxmlformats.org/officeDocument/2006/relationships/hyperlink" Target="mailto:nguyenduythai1982000@gmail.com" TargetMode="External"/><Relationship Id="rId143" Type="http://schemas.openxmlformats.org/officeDocument/2006/relationships/hyperlink" Target="mailto:thitran123654h@gmail.com" TargetMode="External"/><Relationship Id="rId144" Type="http://schemas.openxmlformats.org/officeDocument/2006/relationships/hyperlink" Target="mailto:phucthinhpham2100@gmail.com" TargetMode="External"/><Relationship Id="rId145" Type="http://schemas.openxmlformats.org/officeDocument/2006/relationships/hyperlink" Target="mailto:dthong54@gmail.com" TargetMode="External"/><Relationship Id="rId146" Type="http://schemas.openxmlformats.org/officeDocument/2006/relationships/hyperlink" Target="mailto:alicewiliam4@gmail.com" TargetMode="External"/><Relationship Id="rId147" Type="http://schemas.openxmlformats.org/officeDocument/2006/relationships/hyperlink" Target="mailto:Truongtrongtrang102@gmail.com" TargetMode="External"/><Relationship Id="rId148" Type="http://schemas.openxmlformats.org/officeDocument/2006/relationships/hyperlink" Target="mailto:Vinhiumoi13@gmail.com" TargetMode="External"/><Relationship Id="rId149" Type="http://schemas.openxmlformats.org/officeDocument/2006/relationships/hyperlink" Target="mailto:lehuynhy2106@gmail.com" TargetMode="External"/><Relationship Id="rId150" Type="http://schemas.openxmlformats.org/officeDocument/2006/relationships/hyperlink" Target="mailto:My20lu10@gmail.com" TargetMode="External"/><Relationship Id="rId151" Type="http://schemas.openxmlformats.org/officeDocument/2006/relationships/hyperlink" Target="mailto:nguyenvanquocanhtj@gmail.com" TargetMode="External"/><Relationship Id="rId152" Type="http://schemas.openxmlformats.org/officeDocument/2006/relationships/hyperlink" Target="mailto:Dqdanh2603@gmail.com" TargetMode="External"/><Relationship Id="rId153" Type="http://schemas.openxmlformats.org/officeDocument/2006/relationships/hyperlink" Target="mailto:xiangxinnis@gmail.com" TargetMode="External"/><Relationship Id="rId154" Type="http://schemas.openxmlformats.org/officeDocument/2006/relationships/hyperlink" Target="mailto:Vothimyduyen2011@gmail.com" TargetMode="External"/><Relationship Id="rId155" Type="http://schemas.openxmlformats.org/officeDocument/2006/relationships/hyperlink" Target="mailto:theotakutime@gmail.com" TargetMode="External"/><Relationship Id="rId156" Type="http://schemas.openxmlformats.org/officeDocument/2006/relationships/hyperlink" Target="mailto:ngotandang2000@gmail.com" TargetMode="External"/><Relationship Id="rId157" Type="http://schemas.openxmlformats.org/officeDocument/2006/relationships/hyperlink" Target="mailto:Hsqd99@gmail.com" TargetMode="External"/><Relationship Id="rId158" Type="http://schemas.openxmlformats.org/officeDocument/2006/relationships/hyperlink" Target="mailto:Minhduc11130@gmail.com" TargetMode="External"/><Relationship Id="rId159" Type="http://schemas.openxmlformats.org/officeDocument/2006/relationships/hyperlink" Target="mailto:daicaso13579@gmail.com" TargetMode="External"/><Relationship Id="rId160" Type="http://schemas.openxmlformats.org/officeDocument/2006/relationships/hyperlink" Target="mailto:hoanghgggg@gmail.com" TargetMode="External"/><Relationship Id="rId161" Type="http://schemas.openxmlformats.org/officeDocument/2006/relationships/hyperlink" Target="mailto:hoangmanhhungt4nhvt@gmail.com" TargetMode="External"/><Relationship Id="rId162" Type="http://schemas.openxmlformats.org/officeDocument/2006/relationships/hyperlink" Target="mailto:holiday2638@gmail.com" TargetMode="External"/><Relationship Id="rId163" Type="http://schemas.openxmlformats.org/officeDocument/2006/relationships/hyperlink" Target="mailto:khangnguyen180720@gmail.com" TargetMode="External"/><Relationship Id="rId164" Type="http://schemas.openxmlformats.org/officeDocument/2006/relationships/hyperlink" Target="mailto:hoangluong2207@gmail.com" TargetMode="External"/><Relationship Id="rId165" Type="http://schemas.openxmlformats.org/officeDocument/2006/relationships/hyperlink" Target="mailto:phucmap2408@gmail.com" TargetMode="External"/><Relationship Id="rId166" Type="http://schemas.openxmlformats.org/officeDocument/2006/relationships/hyperlink" Target="mailto:nqtruong2210@gmail.com" TargetMode="External"/><Relationship Id="rId167" Type="http://schemas.openxmlformats.org/officeDocument/2006/relationships/hyperlink" Target="mailto:vinhvamvo1910@gmail.com" TargetMode="External"/><Relationship Id="rId168" Type="http://schemas.openxmlformats.org/officeDocument/2006/relationships/hyperlink" Target="mailto:topsmall12@gmail.com" TargetMode="External"/><Relationship Id="rId169" Type="http://schemas.openxmlformats.org/officeDocument/2006/relationships/hyperlink" Target="mailto:nhozvuro@gmail.com" TargetMode="External"/><Relationship Id="rId170" Type="http://schemas.openxmlformats.org/officeDocument/2006/relationships/hyperlink" Target="mailto:nguyencaoy2000.hcm@gmail.com" TargetMode="External"/><Relationship Id="rId171" Type="http://schemas.openxmlformats.org/officeDocument/2006/relationships/hyperlink" Target="mailto:nampham97se@gmail.com" TargetMode="External"/><Relationship Id="rId172" Type="http://schemas.openxmlformats.org/officeDocument/2006/relationships/hyperlink" Target="mailto:trungnddse140190@fpt.edu.vn" TargetMode="External"/><Relationship Id="rId173" Type="http://schemas.openxmlformats.org/officeDocument/2006/relationships/hyperlink" Target="mailto:Trihkse63285@fpt.edu.vn" TargetMode="External"/><Relationship Id="rId174" Type="http://schemas.openxmlformats.org/officeDocument/2006/relationships/hyperlink" Target="mailto:Nguyenmydung7123@gmail.com" TargetMode="External"/><Relationship Id="rId175" Type="http://schemas.openxmlformats.org/officeDocument/2006/relationships/hyperlink" Target="mailto:Hungtuan.study@gmail.com" TargetMode="External"/><Relationship Id="rId176" Type="http://schemas.openxmlformats.org/officeDocument/2006/relationships/hyperlink" Target="mailto:Gamtthss130126@fpt.edu.vb" TargetMode="External"/><Relationship Id="rId177" Type="http://schemas.openxmlformats.org/officeDocument/2006/relationships/hyperlink" Target="mailto:kimdoanhy@gmail.com" TargetMode="External"/><Relationship Id="rId178" Type="http://schemas.openxmlformats.org/officeDocument/2006/relationships/hyperlink" Target="mailto:nguyenminhngoc.julie@gmail.com" TargetMode="External"/><Relationship Id="rId179" Type="http://schemas.openxmlformats.org/officeDocument/2006/relationships/hyperlink" Target="mailto:Nhhb.dream4642@gmail.com" TargetMode="External"/><Relationship Id="rId180" Type="http://schemas.openxmlformats.org/officeDocument/2006/relationships/hyperlink" Target="mailto:coinghia0@gmail.com" TargetMode="External"/><Relationship Id="rId181" Type="http://schemas.openxmlformats.org/officeDocument/2006/relationships/hyperlink" Target="mailto:hauhppse140925@fpt.edu.vn" TargetMode="External"/><Relationship Id="rId182" Type="http://schemas.openxmlformats.org/officeDocument/2006/relationships/hyperlink" Target="mailto:khanhtndse62221@fpt.edu.vn" TargetMode="External"/><Relationship Id="rId183" Type="http://schemas.openxmlformats.org/officeDocument/2006/relationships/hyperlink" Target="mailto:lanlnhse140961@fpt.edu.vn" TargetMode="External"/><Relationship Id="rId184" Type="http://schemas.openxmlformats.org/officeDocument/2006/relationships/hyperlink" Target="mailto:phattnsa130145@fpt.edu.vn" TargetMode="External"/><Relationship Id="rId185" Type="http://schemas.openxmlformats.org/officeDocument/2006/relationships/hyperlink" Target="mailto:Kietphan2909@gmail.com" TargetMode="External"/><Relationship Id="rId186" Type="http://schemas.openxmlformats.org/officeDocument/2006/relationships/hyperlink" Target="mailto:sonpham3798@gmail.com" TargetMode="External"/><Relationship Id="rId187" Type="http://schemas.openxmlformats.org/officeDocument/2006/relationships/hyperlink" Target="mailto:xxxnganxx@gmail.com" TargetMode="External"/><Relationship Id="rId188" Type="http://schemas.openxmlformats.org/officeDocument/2006/relationships/hyperlink" Target="mailto:Nhan.trungnhannguyen@gmail.com" TargetMode="External"/><Relationship Id="rId189" Type="http://schemas.openxmlformats.org/officeDocument/2006/relationships/hyperlink" Target="mailto:metacross2000@gmail.com" TargetMode="External"/><Relationship Id="rId190" Type="http://schemas.openxmlformats.org/officeDocument/2006/relationships/hyperlink" Target="mailto:vitngo1806@gmail.com" TargetMode="External"/><Relationship Id="rId191" Type="http://schemas.openxmlformats.org/officeDocument/2006/relationships/hyperlink" Target="mailto:longlamduc@gmail.com" TargetMode="External"/><Relationship Id="rId192" Type="http://schemas.openxmlformats.org/officeDocument/2006/relationships/hyperlink" Target="mailto:quangdat2000.pham@gmail.com" TargetMode="External"/><Relationship Id="rId193" Type="http://schemas.openxmlformats.org/officeDocument/2006/relationships/hyperlink" Target="mailto:truonngquoclap3008@gmail.com" TargetMode="External"/><Relationship Id="rId194" Type="http://schemas.openxmlformats.org/officeDocument/2006/relationships/hyperlink" Target="mailto:diennbse130077@fpt.edu.vn" TargetMode="External"/><Relationship Id="rId195" Type="http://schemas.openxmlformats.org/officeDocument/2006/relationships/hyperlink" Target="mailto:mothanhuy@gmail.com" TargetMode="External"/><Relationship Id="rId196" Type="http://schemas.openxmlformats.org/officeDocument/2006/relationships/hyperlink" Target="mailto:tienvo19991999@gmail.com" TargetMode="External"/><Relationship Id="rId197" Type="http://schemas.openxmlformats.org/officeDocument/2006/relationships/hyperlink" Target="mailto:minhluan1998@gmail.com" TargetMode="External"/><Relationship Id="rId198" Type="http://schemas.openxmlformats.org/officeDocument/2006/relationships/hyperlink" Target="mailto:hiepndse130341@fpt.edu.vn" TargetMode="External"/><Relationship Id="rId199" Type="http://schemas.openxmlformats.org/officeDocument/2006/relationships/hyperlink" Target="mailto:Minhhuy499@gmail.com" TargetMode="External"/><Relationship Id="rId200" Type="http://schemas.openxmlformats.org/officeDocument/2006/relationships/hyperlink" Target="mailto:Thanhkcse61765@fpt.edu.vn" TargetMode="External"/><Relationship Id="rId201" Type="http://schemas.openxmlformats.org/officeDocument/2006/relationships/hyperlink" Target="mailto:hai7f2009@gmail.com" TargetMode="External"/><Relationship Id="rId202" Type="http://schemas.openxmlformats.org/officeDocument/2006/relationships/hyperlink" Target="mailto:Giatntse130331@fpt.edu.vn" TargetMode="External"/><Relationship Id="rId203" Type="http://schemas.openxmlformats.org/officeDocument/2006/relationships/hyperlink" Target="mailto:toannguyen00100@gmail.com" TargetMode="External"/><Relationship Id="rId204" Type="http://schemas.openxmlformats.org/officeDocument/2006/relationships/hyperlink" Target="mailto:Vuthugiang2610@gmail.com" TargetMode="External"/><Relationship Id="rId205" Type="http://schemas.openxmlformats.org/officeDocument/2006/relationships/hyperlink" Target="mailto:trantienduat98@gmail.com" TargetMode="External"/><Relationship Id="rId206" Type="http://schemas.openxmlformats.org/officeDocument/2006/relationships/hyperlink" Target="mailto:minhduc.phuduc@gmail.com" TargetMode="External"/><Relationship Id="rId207" Type="http://schemas.openxmlformats.org/officeDocument/2006/relationships/hyperlink" Target="mailto:Khanhbqse63463@fpt.edu.vn" TargetMode="External"/><Relationship Id="rId208" Type="http://schemas.openxmlformats.org/officeDocument/2006/relationships/hyperlink" Target="mailto:billbubble69@gmail.com" TargetMode="External"/><Relationship Id="rId209" Type="http://schemas.openxmlformats.org/officeDocument/2006/relationships/hyperlink" Target="mailto:dongtvse05344@fpt.edu.vn" TargetMode="External"/><Relationship Id="rId210" Type="http://schemas.openxmlformats.org/officeDocument/2006/relationships/hyperlink" Target="mailto:thuongdthse62884@fpt.edu.vn" TargetMode="External"/><Relationship Id="rId211" Type="http://schemas.openxmlformats.org/officeDocument/2006/relationships/hyperlink" Target="mailto:hoangnvse140933@fpt.edu.vn" TargetMode="External"/><Relationship Id="rId212" Type="http://schemas.openxmlformats.org/officeDocument/2006/relationships/hyperlink" Target="mailto:cuongtqhe140974@fpt.edu.vn" TargetMode="External"/><Relationship Id="rId213" Type="http://schemas.openxmlformats.org/officeDocument/2006/relationships/hyperlink" Target="mailto:namnp97@gmail.com" TargetMode="External"/><Relationship Id="rId214" Type="http://schemas.openxmlformats.org/officeDocument/2006/relationships/hyperlink" Target="mailto:nnhaipy@gmail.com" TargetMode="External"/><Relationship Id="rId215" Type="http://schemas.openxmlformats.org/officeDocument/2006/relationships/hyperlink" Target="mailto:binh.voquoc@gmail.com" TargetMode="External"/><Relationship Id="rId216" Type="http://schemas.openxmlformats.org/officeDocument/2006/relationships/hyperlink" Target="mailto:vnngoctuyen2410@gmail.com" TargetMode="External"/><Relationship Id="rId217"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5.xml"/><Relationship Id="rId3" Type="http://schemas.openxmlformats.org/officeDocument/2006/relationships/vmlDrawing" Target="../drawings/vmlDrawing2.v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2"/>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28" activeCellId="0" sqref="B28"/>
    </sheetView>
  </sheetViews>
  <sheetFormatPr defaultRowHeight="14.5" zeroHeight="false" outlineLevelRow="0" outlineLevelCol="0"/>
  <cols>
    <col collapsed="false" customWidth="true" hidden="false" outlineLevel="0" max="1" min="1" style="0" width="16.54"/>
    <col collapsed="false" customWidth="true" hidden="false" outlineLevel="0" max="2" min="2" style="0" width="13.27"/>
    <col collapsed="false" customWidth="true" hidden="false" outlineLevel="0" max="3" min="3" style="0" width="17.28"/>
    <col collapsed="false" customWidth="true" hidden="false" outlineLevel="0" max="4" min="4" style="0" width="34.27"/>
    <col collapsed="false" customWidth="true" hidden="false" outlineLevel="0" max="1025" min="5" style="0" width="8.53"/>
  </cols>
  <sheetData>
    <row r="1" customFormat="false" ht="14.5" hidden="false" customHeight="false" outlineLevel="0" collapsed="false">
      <c r="A1" s="1" t="s">
        <v>0</v>
      </c>
      <c r="B1" s="1" t="s">
        <v>1</v>
      </c>
    </row>
    <row r="2" customFormat="false" ht="14.5" hidden="false" customHeight="false" outlineLevel="0" collapsed="false">
      <c r="B2" s="1" t="s">
        <v>2</v>
      </c>
    </row>
    <row r="3" customFormat="false" ht="14.5" hidden="false" customHeight="false" outlineLevel="0" collapsed="false">
      <c r="C3" s="2"/>
      <c r="D3" s="3" t="s">
        <v>3</v>
      </c>
    </row>
    <row r="4" customFormat="false" ht="14.5" hidden="false" customHeight="false" outlineLevel="0" collapsed="false">
      <c r="C4" s="4"/>
      <c r="D4" s="3" t="s">
        <v>4</v>
      </c>
    </row>
    <row r="6" customFormat="false" ht="14.5" hidden="false" customHeight="false" outlineLevel="0" collapsed="false">
      <c r="B6" s="1" t="s">
        <v>5</v>
      </c>
    </row>
    <row r="7" customFormat="false" ht="14.5" hidden="false" customHeight="false" outlineLevel="0" collapsed="false">
      <c r="C7" s="1" t="s">
        <v>6</v>
      </c>
      <c r="D7" s="0" t="s">
        <v>7</v>
      </c>
    </row>
    <row r="8" customFormat="false" ht="14.5" hidden="false" customHeight="false" outlineLevel="0" collapsed="false">
      <c r="C8" s="1" t="s">
        <v>8</v>
      </c>
      <c r="D8" s="0" t="s">
        <v>9</v>
      </c>
    </row>
    <row r="9" customFormat="false" ht="14.5" hidden="false" customHeight="false" outlineLevel="0" collapsed="false">
      <c r="C9" s="1" t="s">
        <v>10</v>
      </c>
      <c r="D9" s="0" t="s">
        <v>11</v>
      </c>
    </row>
    <row r="10" customFormat="false" ht="14.5" hidden="false" customHeight="false" outlineLevel="0" collapsed="false">
      <c r="C10" s="1" t="s">
        <v>12</v>
      </c>
      <c r="D10" s="0" t="s">
        <v>13</v>
      </c>
    </row>
    <row r="11" customFormat="false" ht="14.5" hidden="false" customHeight="false" outlineLevel="0" collapsed="false">
      <c r="C11" s="1" t="s">
        <v>14</v>
      </c>
      <c r="D11" s="0" t="s">
        <v>15</v>
      </c>
    </row>
    <row r="13" customFormat="false" ht="14.5" hidden="false" customHeight="false" outlineLevel="0" collapsed="false">
      <c r="B13" s="1" t="s">
        <v>16</v>
      </c>
    </row>
    <row r="14" customFormat="false" ht="14.5" hidden="false" customHeight="false" outlineLevel="0" collapsed="false">
      <c r="C14" s="1" t="s">
        <v>17</v>
      </c>
    </row>
    <row r="28" customFormat="false" ht="14.5" hidden="false" customHeight="false" outlineLevel="0" collapsed="false">
      <c r="A28" s="1" t="s">
        <v>0</v>
      </c>
      <c r="B28" s="1" t="s">
        <v>18</v>
      </c>
    </row>
    <row r="30" customFormat="false" ht="14.5" hidden="false" customHeight="false" outlineLevel="0" collapsed="false">
      <c r="B30" s="1" t="s">
        <v>2</v>
      </c>
    </row>
    <row r="31" customFormat="false" ht="14.5" hidden="false" customHeight="false" outlineLevel="0" collapsed="false">
      <c r="C31" s="2"/>
      <c r="D31" s="3" t="s">
        <v>3</v>
      </c>
    </row>
    <row r="32" customFormat="false" ht="14.5" hidden="false" customHeight="false" outlineLevel="0" collapsed="false">
      <c r="C32" s="4"/>
      <c r="D32" s="3" t="s">
        <v>4</v>
      </c>
    </row>
    <row r="34" customFormat="false" ht="14.5" hidden="false" customHeight="false" outlineLevel="0" collapsed="false">
      <c r="B34" s="1" t="s">
        <v>5</v>
      </c>
    </row>
    <row r="35" customFormat="false" ht="14.5" hidden="false" customHeight="false" outlineLevel="0" collapsed="false">
      <c r="C35" s="1" t="s">
        <v>19</v>
      </c>
      <c r="D35" s="0" t="s">
        <v>20</v>
      </c>
    </row>
    <row r="36" customFormat="false" ht="14.5" hidden="false" customHeight="false" outlineLevel="0" collapsed="false">
      <c r="C36" s="1" t="s">
        <v>21</v>
      </c>
      <c r="D36" s="0" t="s">
        <v>22</v>
      </c>
    </row>
    <row r="37" customFormat="false" ht="14.5" hidden="false" customHeight="false" outlineLevel="0" collapsed="false">
      <c r="C37" s="1" t="s">
        <v>23</v>
      </c>
      <c r="D37" s="0" t="s">
        <v>24</v>
      </c>
    </row>
    <row r="38" customFormat="false" ht="14.5" hidden="false" customHeight="false" outlineLevel="0" collapsed="false">
      <c r="C38" s="1" t="s">
        <v>25</v>
      </c>
      <c r="D38" s="0" t="s">
        <v>26</v>
      </c>
    </row>
    <row r="39" customFormat="false" ht="14.5" hidden="false" customHeight="false" outlineLevel="0" collapsed="false">
      <c r="C39" s="5" t="s">
        <v>27</v>
      </c>
      <c r="D39" s="6" t="s">
        <v>28</v>
      </c>
      <c r="E39" s="6" t="s">
        <v>29</v>
      </c>
    </row>
    <row r="41" customFormat="false" ht="14.5" hidden="false" customHeight="false" outlineLevel="0" collapsed="false">
      <c r="B41" s="1" t="s">
        <v>16</v>
      </c>
    </row>
    <row r="42" customFormat="false" ht="14.5" hidden="false" customHeight="false" outlineLevel="0" collapsed="false">
      <c r="C42" s="1"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1" colorId="64" zoomScale="116" zoomScaleNormal="116"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W1048576"/>
  <sheetViews>
    <sheetView showFormulas="false" showGridLines="true" showRowColHeaders="true" showZeros="true" rightToLeft="false" tabSelected="false" showOutlineSymbols="true" defaultGridColor="true" view="normal" topLeftCell="B4" colorId="64" zoomScale="115" zoomScaleNormal="115" zoomScalePageLayoutView="100" workbookViewId="0">
      <selection pane="topLeft" activeCell="AM167" activeCellId="0" sqref="AM167"/>
    </sheetView>
  </sheetViews>
  <sheetFormatPr defaultRowHeight="12.5" zeroHeight="false" outlineLevelRow="0" outlineLevelCol="0"/>
  <cols>
    <col collapsed="false" customWidth="true" hidden="false" outlineLevel="0" max="1" min="1" style="7" width="7.54"/>
    <col collapsed="false" customWidth="true" hidden="false" outlineLevel="0" max="2" min="2" style="7" width="36.27"/>
    <col collapsed="false" customWidth="true" hidden="false" outlineLevel="0" max="3" min="3" style="7" width="23.82"/>
    <col collapsed="false" customWidth="true" hidden="false" outlineLevel="0" max="4" min="4" style="8" width="14.27"/>
    <col collapsed="false" customWidth="true" hidden="false" outlineLevel="0" max="5" min="5" style="8" width="8.72"/>
    <col collapsed="false" customWidth="true" hidden="false" outlineLevel="0" max="6" min="6" style="8" width="13.27"/>
    <col collapsed="false" customWidth="true" hidden="false" outlineLevel="0" max="7" min="7" style="8" width="44.27"/>
    <col collapsed="false" customWidth="true" hidden="false" outlineLevel="0" max="9" min="8" style="9" width="13.45"/>
    <col collapsed="false" customWidth="true" hidden="false" outlineLevel="0" max="10" min="10" style="9" width="11.72"/>
    <col collapsed="false" customWidth="true" hidden="false" outlineLevel="0" max="11" min="11" style="10" width="10.72"/>
    <col collapsed="false" customWidth="true" hidden="false" outlineLevel="0" max="12" min="12" style="11" width="9.27"/>
    <col collapsed="false" customWidth="true" hidden="false" outlineLevel="0" max="13" min="13" style="11" width="17.28"/>
    <col collapsed="false" customWidth="true" hidden="false" outlineLevel="0" max="15" min="14" style="9" width="17.28"/>
    <col collapsed="false" customWidth="true" hidden="false" outlineLevel="0" max="16" min="16" style="9" width="13"/>
    <col collapsed="false" customWidth="true" hidden="false" outlineLevel="0" max="18" min="17" style="10" width="9.72"/>
    <col collapsed="false" customWidth="true" hidden="false" outlineLevel="0" max="19" min="19" style="10" width="15.72"/>
    <col collapsed="false" customWidth="true" hidden="false" outlineLevel="0" max="20" min="20" style="12" width="15.72"/>
    <col collapsed="false" customWidth="true" hidden="false" outlineLevel="0" max="21" min="21" style="8" width="14.72"/>
    <col collapsed="false" customWidth="true" hidden="false" outlineLevel="0" max="22" min="22" style="8" width="17.72"/>
    <col collapsed="false" customWidth="true" hidden="false" outlineLevel="0" max="23" min="23" style="12" width="18.72"/>
    <col collapsed="false" customWidth="true" hidden="false" outlineLevel="0" max="26" min="24" style="12" width="14.27"/>
    <col collapsed="false" customWidth="true" hidden="false" outlineLevel="0" max="27" min="27" style="11" width="26.72"/>
    <col collapsed="false" customWidth="true" hidden="false" outlineLevel="0" max="32" min="28" style="11" width="15.72"/>
    <col collapsed="false" customWidth="true" hidden="false" outlineLevel="0" max="37" min="33" style="8" width="9.54"/>
    <col collapsed="false" customWidth="true" hidden="false" outlineLevel="0" max="38" min="38" style="7" width="9.27"/>
    <col collapsed="false" customWidth="true" hidden="false" outlineLevel="0" max="39" min="39" style="13" width="10.27"/>
    <col collapsed="false" customWidth="true" hidden="false" outlineLevel="0" max="45" min="40" style="13" width="9.27"/>
    <col collapsed="false" customWidth="true" hidden="false" outlineLevel="0" max="46" min="46" style="13" width="40.72"/>
    <col collapsed="false" customWidth="true" hidden="false" outlineLevel="0" max="49" min="47" style="13" width="9.27"/>
    <col collapsed="false" customWidth="true" hidden="false" outlineLevel="0" max="1025" min="50" style="7" width="9.27"/>
  </cols>
  <sheetData>
    <row r="1" s="19" customFormat="true" ht="24.75" hidden="false" customHeight="true" outlineLevel="0" collapsed="false">
      <c r="A1" s="14" t="s">
        <v>31</v>
      </c>
      <c r="B1" s="14"/>
      <c r="C1" s="15"/>
      <c r="D1" s="16"/>
      <c r="E1" s="16"/>
      <c r="F1" s="16"/>
      <c r="G1" s="16"/>
      <c r="H1" s="16"/>
      <c r="I1" s="16"/>
      <c r="J1" s="16"/>
      <c r="K1" s="16"/>
      <c r="L1" s="15"/>
      <c r="M1" s="15"/>
      <c r="N1" s="16"/>
      <c r="O1" s="16"/>
      <c r="P1" s="16"/>
      <c r="Q1" s="16"/>
      <c r="R1" s="16"/>
      <c r="S1" s="16"/>
      <c r="T1" s="16"/>
      <c r="U1" s="16"/>
      <c r="V1" s="16"/>
      <c r="W1" s="16"/>
      <c r="X1" s="16"/>
      <c r="Y1" s="16"/>
      <c r="Z1" s="16"/>
      <c r="AA1" s="15"/>
      <c r="AB1" s="15"/>
      <c r="AC1" s="15"/>
      <c r="AD1" s="15"/>
      <c r="AE1" s="15"/>
      <c r="AF1" s="15"/>
      <c r="AG1" s="15"/>
      <c r="AH1" s="15"/>
      <c r="AI1" s="15"/>
      <c r="AJ1" s="15"/>
      <c r="AK1" s="15"/>
      <c r="AL1" s="15"/>
      <c r="AM1" s="17" t="s">
        <v>32</v>
      </c>
      <c r="AN1" s="17"/>
      <c r="AO1" s="17"/>
      <c r="AP1" s="17"/>
      <c r="AQ1" s="17"/>
      <c r="AR1" s="17"/>
      <c r="AS1" s="17"/>
      <c r="AT1" s="17"/>
      <c r="AU1" s="18"/>
      <c r="AV1" s="18"/>
      <c r="AW1" s="18"/>
    </row>
    <row r="2" s="19" customFormat="true" ht="15" hidden="false" customHeight="true" outlineLevel="0" collapsed="false">
      <c r="A2" s="20" t="s">
        <v>33</v>
      </c>
      <c r="B2" s="21"/>
      <c r="C2" s="21"/>
      <c r="D2" s="22"/>
      <c r="E2" s="22"/>
      <c r="F2" s="22"/>
      <c r="G2" s="23"/>
      <c r="H2" s="24" t="s">
        <v>34</v>
      </c>
      <c r="I2" s="25"/>
      <c r="J2" s="25"/>
      <c r="K2" s="25"/>
      <c r="L2" s="26"/>
      <c r="M2" s="27"/>
      <c r="N2" s="24" t="s">
        <v>35</v>
      </c>
      <c r="O2" s="25"/>
      <c r="P2" s="25"/>
      <c r="Q2" s="25"/>
      <c r="R2" s="25"/>
      <c r="S2" s="25"/>
      <c r="T2" s="25"/>
      <c r="U2" s="22"/>
      <c r="V2" s="22"/>
      <c r="W2" s="22"/>
      <c r="X2" s="22"/>
      <c r="Y2" s="22"/>
      <c r="Z2" s="23"/>
      <c r="AA2" s="21"/>
      <c r="AB2" s="20" t="s">
        <v>36</v>
      </c>
      <c r="AC2" s="21"/>
      <c r="AD2" s="21"/>
      <c r="AE2" s="21"/>
      <c r="AF2" s="21"/>
      <c r="AG2" s="20" t="s">
        <v>37</v>
      </c>
      <c r="AH2" s="26"/>
      <c r="AI2" s="26"/>
      <c r="AJ2" s="26"/>
      <c r="AK2" s="26"/>
      <c r="AL2" s="26"/>
      <c r="AM2" s="28"/>
      <c r="AN2" s="28"/>
      <c r="AO2" s="28"/>
      <c r="AP2" s="28"/>
      <c r="AQ2" s="28"/>
      <c r="AR2" s="28" t="s">
        <v>38</v>
      </c>
      <c r="AS2" s="28" t="s">
        <v>39</v>
      </c>
      <c r="AT2" s="28"/>
      <c r="AU2" s="18"/>
      <c r="AV2" s="18"/>
      <c r="AW2" s="18"/>
    </row>
    <row r="3" s="19" customFormat="true" ht="47.25" hidden="false" customHeight="true" outlineLevel="0" collapsed="false">
      <c r="A3" s="29" t="s">
        <v>40</v>
      </c>
      <c r="B3" s="29" t="s">
        <v>25</v>
      </c>
      <c r="C3" s="29" t="s">
        <v>41</v>
      </c>
      <c r="D3" s="29" t="s">
        <v>42</v>
      </c>
      <c r="E3" s="29" t="s">
        <v>8</v>
      </c>
      <c r="F3" s="29" t="s">
        <v>43</v>
      </c>
      <c r="G3" s="29" t="s">
        <v>44</v>
      </c>
      <c r="H3" s="30" t="s">
        <v>45</v>
      </c>
      <c r="I3" s="30" t="s">
        <v>46</v>
      </c>
      <c r="J3" s="30" t="s">
        <v>47</v>
      </c>
      <c r="K3" s="31" t="s">
        <v>48</v>
      </c>
      <c r="L3" s="32" t="s">
        <v>49</v>
      </c>
      <c r="M3" s="32" t="s">
        <v>50</v>
      </c>
      <c r="N3" s="30" t="s">
        <v>51</v>
      </c>
      <c r="O3" s="30" t="s">
        <v>52</v>
      </c>
      <c r="P3" s="30" t="s">
        <v>53</v>
      </c>
      <c r="Q3" s="31" t="s">
        <v>54</v>
      </c>
      <c r="R3" s="31" t="s">
        <v>55</v>
      </c>
      <c r="S3" s="31" t="s">
        <v>56</v>
      </c>
      <c r="T3" s="32" t="s">
        <v>57</v>
      </c>
      <c r="U3" s="29" t="s">
        <v>58</v>
      </c>
      <c r="V3" s="32" t="s">
        <v>59</v>
      </c>
      <c r="W3" s="32" t="s">
        <v>60</v>
      </c>
      <c r="X3" s="32" t="s">
        <v>61</v>
      </c>
      <c r="Y3" s="32" t="s">
        <v>62</v>
      </c>
      <c r="Z3" s="32" t="s">
        <v>63</v>
      </c>
      <c r="AA3" s="32" t="s">
        <v>64</v>
      </c>
      <c r="AB3" s="32" t="s">
        <v>65</v>
      </c>
      <c r="AC3" s="32" t="s">
        <v>66</v>
      </c>
      <c r="AD3" s="32" t="s">
        <v>67</v>
      </c>
      <c r="AE3" s="32" t="s">
        <v>68</v>
      </c>
      <c r="AF3" s="32" t="s">
        <v>69</v>
      </c>
      <c r="AG3" s="29" t="s">
        <v>70</v>
      </c>
      <c r="AH3" s="29" t="s">
        <v>71</v>
      </c>
      <c r="AI3" s="29" t="s">
        <v>72</v>
      </c>
      <c r="AJ3" s="29" t="s">
        <v>73</v>
      </c>
      <c r="AK3" s="29" t="s">
        <v>74</v>
      </c>
      <c r="AL3" s="33" t="s">
        <v>75</v>
      </c>
      <c r="AM3" s="17" t="s">
        <v>76</v>
      </c>
      <c r="AN3" s="17"/>
      <c r="AO3" s="17"/>
      <c r="AP3" s="17"/>
      <c r="AQ3" s="17"/>
      <c r="AR3" s="28" t="n">
        <v>19</v>
      </c>
      <c r="AS3" s="28" t="n">
        <v>0</v>
      </c>
      <c r="AT3" s="28" t="s">
        <v>77</v>
      </c>
      <c r="AU3" s="18"/>
      <c r="AV3" s="18"/>
      <c r="AW3" s="18"/>
    </row>
    <row r="4" s="51" customFormat="true" ht="23.25" hidden="false" customHeight="true" outlineLevel="0" collapsed="false">
      <c r="A4" s="34" t="s">
        <v>78</v>
      </c>
      <c r="B4" s="35" t="str">
        <f aca="false">AT4</f>
        <v>HCM.IUH_INTE_JAVA_HCM19_001</v>
      </c>
      <c r="C4" s="36" t="s">
        <v>79</v>
      </c>
      <c r="D4" s="34" t="s">
        <v>80</v>
      </c>
      <c r="E4" s="36" t="s">
        <v>81</v>
      </c>
      <c r="F4" s="34" t="s">
        <v>82</v>
      </c>
      <c r="G4" s="36" t="s">
        <v>83</v>
      </c>
      <c r="H4" s="37" t="n">
        <v>43485</v>
      </c>
      <c r="I4" s="37" t="n">
        <v>43480</v>
      </c>
      <c r="J4" s="38" t="n">
        <f aca="false">VLOOKUP(C4,Param!$B$2:$D$11,3,0)</f>
        <v>320</v>
      </c>
      <c r="K4" s="38" t="n">
        <f aca="false">COUNTIF('Data List'!$N$4:$N$816,B4)</f>
        <v>38</v>
      </c>
      <c r="L4" s="39"/>
      <c r="M4" s="39"/>
      <c r="N4" s="37" t="n">
        <v>43467</v>
      </c>
      <c r="O4" s="37" t="n">
        <v>43539</v>
      </c>
      <c r="P4" s="38" t="n">
        <f aca="false">J4</f>
        <v>320</v>
      </c>
      <c r="Q4" s="40" t="n">
        <f aca="false">K4-COUNTIFS('Data List'!$N$4:$N$816,'Event Code'!$B4,'Data List'!$U$4:$U$816,Param!$B$30)</f>
        <v>37</v>
      </c>
      <c r="R4" s="40" t="n">
        <f aca="false">Q4-COUNTIFS('Data List'!$N$4:$N$816,'Event Code'!$B4,'Data List'!$U$4:$U$816,Param!B32)</f>
        <v>37</v>
      </c>
      <c r="S4" s="40" t="n">
        <f aca="false">COUNTIFS('Data List'!$N$4:$N$816,'Event Code'!$B4,'Data List'!$U$4:$U$816,"Passed")</f>
        <v>37</v>
      </c>
      <c r="T4" s="39"/>
      <c r="U4" s="34"/>
      <c r="V4" s="34"/>
      <c r="W4" s="39"/>
      <c r="X4" s="39"/>
      <c r="Y4" s="41" t="s">
        <v>84</v>
      </c>
      <c r="Z4" s="42" t="n">
        <v>43453</v>
      </c>
      <c r="AA4" s="43"/>
      <c r="AB4" s="44" t="n">
        <f aca="false">IF(ISERROR(DATEVALUE(N4)),H4,N4)</f>
        <v>43485</v>
      </c>
      <c r="AC4" s="44" t="n">
        <f aca="false">IF(ISERROR(DATEVALUE(O4)),I4,O4)</f>
        <v>43480</v>
      </c>
      <c r="AD4" s="45" t="n">
        <f aca="false">IF(P4&gt;0,P4,J4)</f>
        <v>320</v>
      </c>
      <c r="AE4" s="45" t="n">
        <f aca="false">IF(Q4&gt;0,Q4,K4)</f>
        <v>37</v>
      </c>
      <c r="AF4" s="45" t="n">
        <f aca="false">IF(T4&gt;0,T4,L4)</f>
        <v>0</v>
      </c>
      <c r="AG4" s="46" t="str">
        <f aca="false">IF(ISERROR(DATEVALUE(TEXT(N4,"mm/dd/yyyy"))),"Planned",IF(ISERROR(DATEVALUE(TEXT(O4,"mm/dd/yyyy"))),"In progress","Done"))</f>
        <v>Done</v>
      </c>
      <c r="AH4" s="47" t="n">
        <f aca="false">YEAR(AB4)</f>
        <v>2019</v>
      </c>
      <c r="AI4" s="47" t="n">
        <f aca="false">MONTH(AB4)</f>
        <v>1</v>
      </c>
      <c r="AJ4" s="47" t="n">
        <f aca="false">YEAR(AC4)</f>
        <v>2019</v>
      </c>
      <c r="AK4" s="47" t="n">
        <f aca="false">MONTH(AC4)</f>
        <v>1</v>
      </c>
      <c r="AL4" s="48"/>
      <c r="AM4" s="49" t="str">
        <f aca="false">VLOOKUP(G4,'School Code'!$D$2:$H$118,3,0)</f>
        <v>HCM.IUH</v>
      </c>
      <c r="AN4" s="49" t="str">
        <f aca="false">VLOOKUP(C4,Param!$B$2:$C$10,2,0)</f>
        <v>INTE</v>
      </c>
      <c r="AO4" s="49" t="str">
        <f aca="false">VLOOKUP(G4,'School Code'!$D$2:$J$26,5,0)</f>
        <v>ICT</v>
      </c>
      <c r="AP4" s="49" t="str">
        <f aca="false">E4</f>
        <v>JAVA</v>
      </c>
      <c r="AQ4" s="49" t="str">
        <f aca="false">A4</f>
        <v>HCM</v>
      </c>
      <c r="AR4" s="49" t="n">
        <f aca="false">$AR$3</f>
        <v>19</v>
      </c>
      <c r="AS4" s="49" t="n">
        <f aca="false">AS3+1</f>
        <v>1</v>
      </c>
      <c r="AT4" s="49" t="str">
        <f aca="false">AM4&amp;"_"&amp;AN4&amp;"_"&amp;AP4&amp;"_"&amp;AQ4&amp;AR4&amp;"_"&amp;TEXT(AS4,"000")</f>
        <v>HCM.IUH_INTE_JAVA_HCM19_001</v>
      </c>
      <c r="AU4" s="50"/>
      <c r="AV4" s="50"/>
      <c r="AW4" s="50"/>
    </row>
    <row r="5" s="51" customFormat="true" ht="23.25" hidden="false" customHeight="true" outlineLevel="0" collapsed="false">
      <c r="A5" s="34" t="s">
        <v>78</v>
      </c>
      <c r="B5" s="35" t="str">
        <f aca="false">AT5</f>
        <v>HCM.IUH_INTE_NET_HCM19_002</v>
      </c>
      <c r="C5" s="36" t="s">
        <v>79</v>
      </c>
      <c r="D5" s="34" t="s">
        <v>80</v>
      </c>
      <c r="E5" s="36" t="s">
        <v>85</v>
      </c>
      <c r="F5" s="34" t="s">
        <v>82</v>
      </c>
      <c r="G5" s="36" t="s">
        <v>83</v>
      </c>
      <c r="H5" s="37" t="n">
        <v>43467</v>
      </c>
      <c r="I5" s="37" t="n">
        <v>43539</v>
      </c>
      <c r="J5" s="38" t="n">
        <f aca="false">VLOOKUP(C5,Param!$B$2:$D$11,3,0)</f>
        <v>320</v>
      </c>
      <c r="K5" s="38" t="n">
        <f aca="false">COUNTIF('Data List'!$N$4:$N$816,B5)</f>
        <v>17</v>
      </c>
      <c r="L5" s="39"/>
      <c r="M5" s="39"/>
      <c r="N5" s="37" t="n">
        <v>43467</v>
      </c>
      <c r="O5" s="37" t="n">
        <v>43539</v>
      </c>
      <c r="P5" s="38" t="n">
        <f aca="false">J5</f>
        <v>320</v>
      </c>
      <c r="Q5" s="40" t="n">
        <f aca="false">K5-COUNTIFS('Data List'!$N$4:$N$816,'Event Code'!$B5,'Data List'!$U$4:$U$816,Param!$B$30)</f>
        <v>17</v>
      </c>
      <c r="R5" s="40" t="n">
        <f aca="false">Q5-COUNTIFS('Data List'!$N$4:$N$816,'Event Code'!$B5,'Data List'!$U$4:$U$816,Param!B33)</f>
        <v>17</v>
      </c>
      <c r="S5" s="40" t="n">
        <f aca="false">COUNTIFS('Data List'!$N$4:$N$816,'Event Code'!$B5,'Data List'!$U$4:$U$816,"Passed")</f>
        <v>17</v>
      </c>
      <c r="T5" s="39"/>
      <c r="U5" s="34"/>
      <c r="V5" s="34"/>
      <c r="W5" s="39"/>
      <c r="X5" s="39"/>
      <c r="Y5" s="41" t="s">
        <v>84</v>
      </c>
      <c r="Z5" s="42" t="n">
        <v>43453</v>
      </c>
      <c r="AA5" s="43"/>
      <c r="AB5" s="44" t="n">
        <f aca="false">IF(ISERROR(DATEVALUE(N5)),H5,N5)</f>
        <v>43467</v>
      </c>
      <c r="AC5" s="44" t="n">
        <f aca="false">IF(ISERROR(DATEVALUE(O5)),I5,O5)</f>
        <v>43539</v>
      </c>
      <c r="AD5" s="45" t="n">
        <f aca="false">IF(P5&gt;0,P5,J5)</f>
        <v>320</v>
      </c>
      <c r="AE5" s="45" t="n">
        <f aca="false">IF(Q5&gt;0,Q5,K5)</f>
        <v>17</v>
      </c>
      <c r="AF5" s="45" t="n">
        <f aca="false">IF(T5&gt;0,T5,L5)</f>
        <v>0</v>
      </c>
      <c r="AG5" s="46" t="str">
        <f aca="false">IF(ISERROR(DATEVALUE(TEXT(N5,"mm/dd/yyyy"))),"Planned",IF(ISERROR(DATEVALUE(TEXT(O5,"mm/dd/yyyy"))),"In progress","Done"))</f>
        <v>Done</v>
      </c>
      <c r="AH5" s="47" t="n">
        <f aca="false">YEAR(AB5)</f>
        <v>2019</v>
      </c>
      <c r="AI5" s="47" t="n">
        <f aca="false">MONTH(AB5)</f>
        <v>1</v>
      </c>
      <c r="AJ5" s="47" t="n">
        <f aca="false">YEAR(AC5)</f>
        <v>2019</v>
      </c>
      <c r="AK5" s="47" t="n">
        <f aca="false">MONTH(AC5)</f>
        <v>3</v>
      </c>
      <c r="AL5" s="48"/>
      <c r="AM5" s="49" t="str">
        <f aca="false">VLOOKUP(G5,'School Code'!$D$2:$H$118,3,0)</f>
        <v>HCM.IUH</v>
      </c>
      <c r="AN5" s="49" t="str">
        <f aca="false">VLOOKUP(C5,Param!$B$2:$C$10,2,0)</f>
        <v>INTE</v>
      </c>
      <c r="AO5" s="49" t="str">
        <f aca="false">VLOOKUP(G5,'School Code'!$D$2:$J$26,5,0)</f>
        <v>ICT</v>
      </c>
      <c r="AP5" s="49" t="str">
        <f aca="false">E5</f>
        <v>NET</v>
      </c>
      <c r="AQ5" s="49" t="str">
        <f aca="false">A5</f>
        <v>HCM</v>
      </c>
      <c r="AR5" s="49" t="n">
        <f aca="false">$AR$3</f>
        <v>19</v>
      </c>
      <c r="AS5" s="49" t="n">
        <f aca="false">COUNTIF(AN4:AN5,AN5)</f>
        <v>2</v>
      </c>
      <c r="AT5" s="49" t="str">
        <f aca="false">AM5&amp;"_"&amp;AN5&amp;"_"&amp;AP5&amp;"_"&amp;AQ5&amp;AR5&amp;"_"&amp;TEXT(AS5,"000")</f>
        <v>HCM.IUH_INTE_NET_HCM19_002</v>
      </c>
      <c r="AU5" s="50"/>
      <c r="AV5" s="50"/>
      <c r="AW5" s="50"/>
    </row>
    <row r="6" s="58" customFormat="true" ht="21.75" hidden="false" customHeight="true" outlineLevel="0" collapsed="false">
      <c r="A6" s="52" t="s">
        <v>78</v>
      </c>
      <c r="B6" s="35" t="str">
        <f aca="false">AT6</f>
        <v>HCM.FU_INTE_ALL_HCM19_003</v>
      </c>
      <c r="C6" s="36" t="s">
        <v>79</v>
      </c>
      <c r="D6" s="34" t="s">
        <v>80</v>
      </c>
      <c r="E6" s="36" t="s">
        <v>86</v>
      </c>
      <c r="F6" s="34" t="s">
        <v>82</v>
      </c>
      <c r="G6" s="36" t="s">
        <v>87</v>
      </c>
      <c r="H6" s="37" t="n">
        <v>43472</v>
      </c>
      <c r="I6" s="37" t="n">
        <v>43570</v>
      </c>
      <c r="J6" s="38" t="n">
        <f aca="false">VLOOKUP(C6,Param!$B$2:$D$11,3,0)</f>
        <v>320</v>
      </c>
      <c r="K6" s="38" t="n">
        <f aca="false">COUNTIF('Data List'!$N$4:$N$816,B6)</f>
        <v>52</v>
      </c>
      <c r="L6" s="53"/>
      <c r="M6" s="13"/>
      <c r="N6" s="37" t="n">
        <v>43472</v>
      </c>
      <c r="O6" s="37" t="n">
        <v>43570</v>
      </c>
      <c r="P6" s="38" t="n">
        <f aca="false">J6</f>
        <v>320</v>
      </c>
      <c r="Q6" s="40" t="n">
        <f aca="false">K6-COUNTIFS('Data List'!$N$4:$N$816,'Event Code'!$B6,'Data List'!$U$4:$U$816,Param!$B$30)</f>
        <v>49</v>
      </c>
      <c r="R6" s="40" t="n">
        <f aca="false">Q6-COUNTIFS('Data List'!$N$4:$N$816,'Event Code'!$B6,'Data List'!$U$4:$U$816,Param!B34)</f>
        <v>49</v>
      </c>
      <c r="S6" s="40" t="n">
        <f aca="false">COUNTIFS('Data List'!$N$4:$N$816,'Event Code'!$B6,'Data List'!$U$4:$U$816,"Passed")</f>
        <v>0</v>
      </c>
      <c r="T6" s="39"/>
      <c r="U6" s="34"/>
      <c r="V6" s="34"/>
      <c r="W6" s="39"/>
      <c r="X6" s="39"/>
      <c r="Y6" s="41" t="s">
        <v>84</v>
      </c>
      <c r="Z6" s="42" t="n">
        <v>43454</v>
      </c>
      <c r="AA6" s="54"/>
      <c r="AB6" s="44" t="n">
        <f aca="false">IF(ISERROR(DATEVALUE(N6)),H6,N6)</f>
        <v>43472</v>
      </c>
      <c r="AC6" s="44" t="n">
        <f aca="false">IF(ISERROR(DATEVALUE(O6)),I6,O6)</f>
        <v>43570</v>
      </c>
      <c r="AD6" s="45" t="n">
        <f aca="false">IF(P6&gt;0,P6,J6)</f>
        <v>320</v>
      </c>
      <c r="AE6" s="45" t="n">
        <f aca="false">IF(Q6&gt;0,Q6,K6)</f>
        <v>49</v>
      </c>
      <c r="AF6" s="55"/>
      <c r="AG6" s="46" t="str">
        <f aca="false">IF(ISERROR(DATEVALUE(TEXT(N6,"mm/dd/yyyy"))),"Planned",IF(ISERROR(DATEVALUE(TEXT(O6,"mm/dd/yyyy"))),"In progress","Done"))</f>
        <v>Done</v>
      </c>
      <c r="AH6" s="47" t="n">
        <f aca="false">YEAR(AB6)</f>
        <v>2019</v>
      </c>
      <c r="AI6" s="47" t="n">
        <f aca="false">MONTH(AB6)</f>
        <v>1</v>
      </c>
      <c r="AJ6" s="47" t="n">
        <f aca="false">YEAR(AC6)</f>
        <v>2019</v>
      </c>
      <c r="AK6" s="47" t="n">
        <f aca="false">MONTH(AC6)</f>
        <v>4</v>
      </c>
      <c r="AL6" s="56"/>
      <c r="AM6" s="49" t="str">
        <f aca="false">VLOOKUP(G6,'School Code'!$D$2:$H$118,3,0)</f>
        <v>HCM.FU</v>
      </c>
      <c r="AN6" s="49" t="str">
        <f aca="false">VLOOKUP(C6,Param!$B$2:$C$10,2,0)</f>
        <v>INTE</v>
      </c>
      <c r="AO6" s="49" t="str">
        <f aca="false">VLOOKUP(G6,'School Code'!$D$2:$J$26,5,0)</f>
        <v>ICT</v>
      </c>
      <c r="AP6" s="49" t="str">
        <f aca="false">E6</f>
        <v>ALL</v>
      </c>
      <c r="AQ6" s="49" t="str">
        <f aca="false">A6</f>
        <v>HCM</v>
      </c>
      <c r="AR6" s="49" t="n">
        <f aca="false">$AR$3</f>
        <v>19</v>
      </c>
      <c r="AS6" s="49" t="n">
        <f aca="false">AS5+1</f>
        <v>3</v>
      </c>
      <c r="AT6" s="49" t="str">
        <f aca="false">AM6&amp;"_"&amp;AN6&amp;"_"&amp;AP6&amp;"_"&amp;AQ6&amp;AR6&amp;"_"&amp;TEXT(AS6,"000")</f>
        <v>HCM.FU_INTE_ALL_HCM19_003</v>
      </c>
      <c r="AU6" s="57"/>
      <c r="AV6" s="57"/>
      <c r="AW6" s="57"/>
    </row>
    <row r="7" s="58" customFormat="true" ht="21.75" hidden="false" customHeight="true" outlineLevel="0" collapsed="false">
      <c r="A7" s="52" t="s">
        <v>78</v>
      </c>
      <c r="B7" s="35" t="str">
        <f aca="false">AT7</f>
        <v>HCM.MIX_INTE_NET_HCM19_004</v>
      </c>
      <c r="C7" s="36" t="s">
        <v>79</v>
      </c>
      <c r="D7" s="34" t="s">
        <v>80</v>
      </c>
      <c r="E7" s="36" t="s">
        <v>85</v>
      </c>
      <c r="F7" s="34" t="s">
        <v>82</v>
      </c>
      <c r="G7" s="36" t="s">
        <v>88</v>
      </c>
      <c r="H7" s="37" t="n">
        <v>43472</v>
      </c>
      <c r="I7" s="37" t="n">
        <v>43570</v>
      </c>
      <c r="J7" s="38" t="n">
        <f aca="false">VLOOKUP(C7,Param!$B$2:$D$11,3,0)</f>
        <v>320</v>
      </c>
      <c r="K7" s="38" t="n">
        <f aca="false">COUNTIF('Data List'!$N$4:$N$816,B7)</f>
        <v>10</v>
      </c>
      <c r="L7" s="53"/>
      <c r="M7" s="13"/>
      <c r="N7" s="37" t="n">
        <v>43472</v>
      </c>
      <c r="O7" s="37" t="n">
        <v>43570</v>
      </c>
      <c r="P7" s="38" t="n">
        <f aca="false">J7</f>
        <v>320</v>
      </c>
      <c r="Q7" s="40" t="n">
        <f aca="false">K7-COUNTIFS('Data List'!$N$4:$N$816,'Event Code'!$B7,'Data List'!$U$4:$U$816,Param!$B$30)</f>
        <v>3</v>
      </c>
      <c r="R7" s="40" t="n">
        <f aca="false">Q7-COUNTIFS('Data List'!$N$4:$N$816,'Event Code'!$B7,'Data List'!$U$4:$U$816,Param!B35)</f>
        <v>3</v>
      </c>
      <c r="S7" s="40" t="n">
        <f aca="false">COUNTIFS('Data List'!$N$4:$N$816,'Event Code'!$B7,'Data List'!$U$4:$U$816,"Passed")</f>
        <v>3</v>
      </c>
      <c r="T7" s="39"/>
      <c r="U7" s="34"/>
      <c r="V7" s="34"/>
      <c r="W7" s="39"/>
      <c r="X7" s="39"/>
      <c r="Y7" s="41" t="s">
        <v>84</v>
      </c>
      <c r="Z7" s="42" t="n">
        <v>43472</v>
      </c>
      <c r="AA7" s="54"/>
      <c r="AB7" s="44" t="n">
        <f aca="false">IF(ISERROR(DATEVALUE(N7)),H7,N7)</f>
        <v>43472</v>
      </c>
      <c r="AC7" s="44" t="n">
        <f aca="false">IF(ISERROR(DATEVALUE(O7)),I7,O7)</f>
        <v>43570</v>
      </c>
      <c r="AD7" s="45" t="n">
        <f aca="false">IF(P7&gt;0,P7,J7)</f>
        <v>320</v>
      </c>
      <c r="AE7" s="45" t="n">
        <f aca="false">IF(Q7&gt;0,Q7,K7)</f>
        <v>3</v>
      </c>
      <c r="AF7" s="55"/>
      <c r="AG7" s="46" t="str">
        <f aca="false">IF(ISERROR(DATEVALUE(TEXT(N7,"mm/dd/yyyy"))),"Planned",IF(ISERROR(DATEVALUE(TEXT(O7,"mm/dd/yyyy"))),"In progress","Done"))</f>
        <v>Done</v>
      </c>
      <c r="AH7" s="47" t="n">
        <f aca="false">YEAR(AB7)</f>
        <v>2019</v>
      </c>
      <c r="AI7" s="47" t="n">
        <f aca="false">MONTH(AB7)</f>
        <v>1</v>
      </c>
      <c r="AJ7" s="47" t="n">
        <f aca="false">YEAR(AC7)</f>
        <v>2019</v>
      </c>
      <c r="AK7" s="47" t="n">
        <f aca="false">MONTH(AC7)</f>
        <v>4</v>
      </c>
      <c r="AL7" s="56"/>
      <c r="AM7" s="49" t="str">
        <f aca="false">VLOOKUP(G7,'School Code'!$D$2:$H$118,3,0)</f>
        <v>HCM.MIX</v>
      </c>
      <c r="AN7" s="49" t="str">
        <f aca="false">VLOOKUP(C7,Param!$B$2:$C$10,2,0)</f>
        <v>INTE</v>
      </c>
      <c r="AO7" s="49" t="str">
        <f aca="false">VLOOKUP(G7,'School Code'!$D$2:$J$26,5,0)</f>
        <v>ICT</v>
      </c>
      <c r="AP7" s="49" t="str">
        <f aca="false">E7</f>
        <v>NET</v>
      </c>
      <c r="AQ7" s="49" t="str">
        <f aca="false">A7</f>
        <v>HCM</v>
      </c>
      <c r="AR7" s="49" t="n">
        <f aca="false">$AR$3</f>
        <v>19</v>
      </c>
      <c r="AS7" s="49" t="n">
        <f aca="false">AS6+1</f>
        <v>4</v>
      </c>
      <c r="AT7" s="49" t="str">
        <f aca="false">AM7&amp;"_"&amp;AN7&amp;"_"&amp;AP7&amp;"_"&amp;AQ7&amp;AR7&amp;"_"&amp;TEXT(AS7,"000")</f>
        <v>HCM.MIX_INTE_NET_HCM19_004</v>
      </c>
      <c r="AU7" s="57"/>
      <c r="AV7" s="57"/>
      <c r="AW7" s="57"/>
    </row>
    <row r="8" s="58" customFormat="true" ht="21.75" hidden="false" customHeight="true" outlineLevel="0" collapsed="false">
      <c r="A8" s="52" t="s">
        <v>78</v>
      </c>
      <c r="B8" s="35" t="str">
        <f aca="false">AT8</f>
        <v>HCM.CTTC_INTE_JAVA_HCM19_005</v>
      </c>
      <c r="C8" s="36" t="s">
        <v>79</v>
      </c>
      <c r="D8" s="34" t="s">
        <v>80</v>
      </c>
      <c r="E8" s="36" t="s">
        <v>81</v>
      </c>
      <c r="F8" s="34" t="s">
        <v>82</v>
      </c>
      <c r="G8" s="36" t="s">
        <v>89</v>
      </c>
      <c r="H8" s="37" t="n">
        <v>43467</v>
      </c>
      <c r="I8" s="37" t="n">
        <v>43539</v>
      </c>
      <c r="J8" s="38" t="n">
        <f aca="false">VLOOKUP(C8,Param!$B$2:$D$11,3,0)</f>
        <v>320</v>
      </c>
      <c r="K8" s="38" t="n">
        <f aca="false">COUNTIF('Data List'!$N$4:$N$816,B8)</f>
        <v>6</v>
      </c>
      <c r="L8" s="53"/>
      <c r="M8" s="53"/>
      <c r="N8" s="37" t="n">
        <v>43467</v>
      </c>
      <c r="O8" s="37" t="n">
        <v>43539</v>
      </c>
      <c r="P8" s="38" t="n">
        <f aca="false">J8</f>
        <v>320</v>
      </c>
      <c r="Q8" s="40" t="n">
        <f aca="false">K8-COUNTIFS('Data List'!$N$4:$N$816,'Event Code'!$B8,'Data List'!$U$4:$U$816,Param!$B$30)</f>
        <v>6</v>
      </c>
      <c r="R8" s="40" t="n">
        <f aca="false">Q8-COUNTIFS('Data List'!$N$4:$N$816,'Event Code'!$B8,'Data List'!$U$4:$U$816,Param!B36)</f>
        <v>6</v>
      </c>
      <c r="S8" s="40" t="n">
        <f aca="false">COUNTIFS('Data List'!$N$4:$N$816,'Event Code'!$B8,'Data List'!$U$4:$U$816,"Passed")</f>
        <v>5</v>
      </c>
      <c r="T8" s="53"/>
      <c r="U8" s="59"/>
      <c r="V8" s="59"/>
      <c r="W8" s="60"/>
      <c r="X8" s="60"/>
      <c r="Y8" s="41" t="s">
        <v>84</v>
      </c>
      <c r="Z8" s="42" t="n">
        <v>43475</v>
      </c>
      <c r="AA8" s="54"/>
      <c r="AB8" s="44" t="n">
        <f aca="false">IF(ISERROR(DATEVALUE(N8)),H8,N8)</f>
        <v>43467</v>
      </c>
      <c r="AC8" s="44" t="n">
        <f aca="false">IF(ISERROR(DATEVALUE(O8)),I8,O8)</f>
        <v>43539</v>
      </c>
      <c r="AD8" s="45" t="n">
        <f aca="false">IF(P8&gt;0,P8,J8)</f>
        <v>320</v>
      </c>
      <c r="AE8" s="45" t="n">
        <f aca="false">IF(Q8&gt;0,Q8,K8)</f>
        <v>6</v>
      </c>
      <c r="AF8" s="55"/>
      <c r="AG8" s="46" t="str">
        <f aca="false">IF(ISERROR(DATEVALUE(TEXT(N8,"mm/dd/yyyy"))),"Planned",IF(ISERROR(DATEVALUE(TEXT(O8,"mm/dd/yyyy"))),"In progress","Done"))</f>
        <v>Done</v>
      </c>
      <c r="AH8" s="47" t="n">
        <f aca="false">YEAR(AB8)</f>
        <v>2019</v>
      </c>
      <c r="AI8" s="47" t="n">
        <f aca="false">MONTH(AB8)</f>
        <v>1</v>
      </c>
      <c r="AJ8" s="47" t="n">
        <f aca="false">YEAR(AC8)</f>
        <v>2019</v>
      </c>
      <c r="AK8" s="47" t="n">
        <f aca="false">MONTH(AC8)</f>
        <v>3</v>
      </c>
      <c r="AL8" s="56"/>
      <c r="AM8" s="49" t="str">
        <f aca="false">VLOOKUP(G8,'School Code'!$D$2:$H$118,3,0)</f>
        <v>HCM.CTTC</v>
      </c>
      <c r="AN8" s="49" t="str">
        <f aca="false">VLOOKUP(C8,Param!$B$2:$C$10,2,0)</f>
        <v>INTE</v>
      </c>
      <c r="AO8" s="49" t="s">
        <v>90</v>
      </c>
      <c r="AP8" s="49" t="str">
        <f aca="false">E8</f>
        <v>JAVA</v>
      </c>
      <c r="AQ8" s="49" t="str">
        <f aca="false">A8</f>
        <v>HCM</v>
      </c>
      <c r="AR8" s="49" t="n">
        <f aca="false">$AR$3</f>
        <v>19</v>
      </c>
      <c r="AS8" s="49" t="n">
        <f aca="false">AS7+1</f>
        <v>5</v>
      </c>
      <c r="AT8" s="49" t="str">
        <f aca="false">AM8&amp;"_"&amp;AN8&amp;"_"&amp;AP8&amp;"_"&amp;AQ8&amp;AR8&amp;"_"&amp;TEXT(AS8,"000")</f>
        <v>HCM.CTTC_INTE_JAVA_HCM19_005</v>
      </c>
      <c r="AU8" s="57"/>
      <c r="AV8" s="57"/>
      <c r="AW8" s="57"/>
    </row>
    <row r="9" s="58" customFormat="true" ht="21.75" hidden="false" customHeight="true" outlineLevel="0" collapsed="false">
      <c r="A9" s="52" t="s">
        <v>78</v>
      </c>
      <c r="B9" s="35" t="str">
        <f aca="false">AT9</f>
        <v>HCM.MIX_INTE_NET_HCM19_006</v>
      </c>
      <c r="C9" s="36" t="s">
        <v>79</v>
      </c>
      <c r="D9" s="34" t="s">
        <v>80</v>
      </c>
      <c r="E9" s="36" t="s">
        <v>85</v>
      </c>
      <c r="F9" s="34" t="s">
        <v>82</v>
      </c>
      <c r="G9" s="36" t="s">
        <v>88</v>
      </c>
      <c r="H9" s="37" t="n">
        <v>43514</v>
      </c>
      <c r="I9" s="37" t="n">
        <v>43603</v>
      </c>
      <c r="J9" s="38" t="n">
        <f aca="false">VLOOKUP(C9,Param!$B$2:$D$11,3,0)</f>
        <v>320</v>
      </c>
      <c r="K9" s="38" t="n">
        <f aca="false">COUNTIF('Data List'!$N$4:$N$816,B9)</f>
        <v>17</v>
      </c>
      <c r="L9" s="53"/>
      <c r="M9" s="53"/>
      <c r="N9" s="37" t="n">
        <v>43514</v>
      </c>
      <c r="O9" s="37" t="n">
        <v>43603</v>
      </c>
      <c r="P9" s="38" t="n">
        <f aca="false">J9</f>
        <v>320</v>
      </c>
      <c r="Q9" s="40" t="n">
        <f aca="false">K9-COUNTIFS('Data List'!$N$4:$N$816,'Event Code'!$B9,'Data List'!$U$4:$U$816,Param!$B$30)</f>
        <v>12</v>
      </c>
      <c r="R9" s="40" t="n">
        <f aca="false">Q9-COUNTIFS('Data List'!$N$4:$N$816,'Event Code'!$B9,'Data List'!$U$4:$U$816,Param!B37)</f>
        <v>12</v>
      </c>
      <c r="S9" s="40" t="n">
        <f aca="false">COUNTIFS('Data List'!$N$4:$N$816,'Event Code'!$B9,'Data List'!$U$4:$U$816,"Passed")</f>
        <v>0</v>
      </c>
      <c r="T9" s="53"/>
      <c r="U9" s="59"/>
      <c r="V9" s="59"/>
      <c r="W9" s="60"/>
      <c r="X9" s="60"/>
      <c r="Y9" s="41" t="s">
        <v>84</v>
      </c>
      <c r="Z9" s="42" t="n">
        <v>43508</v>
      </c>
      <c r="AA9" s="54"/>
      <c r="AB9" s="44" t="n">
        <f aca="false">IF(ISERROR(DATEVALUE(N9)),H9,N9)</f>
        <v>43514</v>
      </c>
      <c r="AC9" s="44" t="n">
        <f aca="false">IF(ISERROR(ac15datevalue(O9)),I9,O9)</f>
        <v>43603</v>
      </c>
      <c r="AD9" s="45" t="n">
        <f aca="false">IF(P9&gt;0,P9,J9)</f>
        <v>320</v>
      </c>
      <c r="AE9" s="45" t="n">
        <f aca="false">IF(Q9&gt;0,Q9,K9)</f>
        <v>12</v>
      </c>
      <c r="AF9" s="55"/>
      <c r="AG9" s="46" t="str">
        <f aca="false">IF(ISERROR(DATEVALUE(TEXT(N9,"mm/dd/yyyy"))),"Planned",IF(ISERROR(DATEVALUE(TEXT(O9,"mm/dd/yyyy"))),"In progress","Done"))</f>
        <v>Done</v>
      </c>
      <c r="AH9" s="47" t="n">
        <f aca="false">YEAR(AB9)</f>
        <v>2019</v>
      </c>
      <c r="AI9" s="47" t="n">
        <f aca="false">MONTH(AB9)</f>
        <v>2</v>
      </c>
      <c r="AJ9" s="47" t="n">
        <f aca="false">YEAR(AC9)</f>
        <v>2019</v>
      </c>
      <c r="AK9" s="47" t="n">
        <f aca="false">MONTH(AC9)</f>
        <v>5</v>
      </c>
      <c r="AL9" s="56"/>
      <c r="AM9" s="49" t="str">
        <f aca="false">VLOOKUP(G9,'School Code'!$D$2:$H$118,3,0)</f>
        <v>HCM.MIX</v>
      </c>
      <c r="AN9" s="49" t="str">
        <f aca="false">VLOOKUP(C9,Param!$B$2:$C$10,2,0)</f>
        <v>INTE</v>
      </c>
      <c r="AO9" s="49" t="s">
        <v>90</v>
      </c>
      <c r="AP9" s="49" t="str">
        <f aca="false">E9</f>
        <v>NET</v>
      </c>
      <c r="AQ9" s="49" t="str">
        <f aca="false">A9</f>
        <v>HCM</v>
      </c>
      <c r="AR9" s="49" t="n">
        <f aca="false">$AR$3</f>
        <v>19</v>
      </c>
      <c r="AS9" s="49" t="n">
        <f aca="false">AS8+1</f>
        <v>6</v>
      </c>
      <c r="AT9" s="49" t="str">
        <f aca="false">AM9&amp;"_"&amp;AN9&amp;"_"&amp;AP9&amp;"_"&amp;AQ9&amp;AR9&amp;"_"&amp;TEXT(AS9,"000")</f>
        <v>HCM.MIX_INTE_NET_HCM19_006</v>
      </c>
      <c r="AU9" s="57"/>
      <c r="AV9" s="57"/>
      <c r="AW9" s="57"/>
    </row>
    <row r="10" s="58" customFormat="true" ht="21.75" hidden="false" customHeight="true" outlineLevel="0" collapsed="false">
      <c r="A10" s="52" t="s">
        <v>78</v>
      </c>
      <c r="B10" s="35" t="str">
        <f aca="false">AT10</f>
        <v>HCM.CTTC_INTE_JAVA_HCM19_007</v>
      </c>
      <c r="C10" s="6" t="s">
        <v>79</v>
      </c>
      <c r="D10" s="34" t="s">
        <v>80</v>
      </c>
      <c r="E10" s="36" t="s">
        <v>81</v>
      </c>
      <c r="F10" s="34" t="s">
        <v>82</v>
      </c>
      <c r="G10" s="36" t="s">
        <v>89</v>
      </c>
      <c r="H10" s="37" t="n">
        <v>43514</v>
      </c>
      <c r="I10" s="37" t="n">
        <v>43603</v>
      </c>
      <c r="J10" s="38" t="n">
        <f aca="false">VLOOKUP(C10,Param!$B$2:$D$11,3,0)</f>
        <v>320</v>
      </c>
      <c r="K10" s="38" t="n">
        <f aca="false">COUNTIF('Data List'!$N$4:$N$816,B10)</f>
        <v>8</v>
      </c>
      <c r="L10" s="53"/>
      <c r="M10" s="53"/>
      <c r="N10" s="37" t="n">
        <v>43514</v>
      </c>
      <c r="O10" s="37" t="n">
        <v>43603</v>
      </c>
      <c r="P10" s="38" t="n">
        <f aca="false">J10</f>
        <v>320</v>
      </c>
      <c r="Q10" s="40" t="n">
        <f aca="false">K10-COUNTIFS('Data List'!$N$4:$N$816,'Event Code'!$B10,'Data List'!$U$4:$U$816,Param!$B$30)</f>
        <v>7</v>
      </c>
      <c r="R10" s="40" t="n">
        <f aca="false">Q10-COUNTIFS('Data List'!$N$4:$N$816,'Event Code'!$B10,'Data List'!$U$4:$U$816,Param!B38)</f>
        <v>7</v>
      </c>
      <c r="S10" s="40" t="n">
        <f aca="false">COUNTIFS('Data List'!$N$4:$N$816,'Event Code'!$B10,'Data List'!$U$4:$U$816,"Passed")</f>
        <v>0</v>
      </c>
      <c r="T10" s="60"/>
      <c r="U10" s="59"/>
      <c r="V10" s="59"/>
      <c r="W10" s="60"/>
      <c r="X10" s="60"/>
      <c r="Y10" s="41" t="s">
        <v>84</v>
      </c>
      <c r="Z10" s="42" t="n">
        <v>43509</v>
      </c>
      <c r="AA10" s="54"/>
      <c r="AB10" s="44" t="n">
        <f aca="false">IF(ISERROR(DATEVALUE(N10)),H10,N10)</f>
        <v>43514</v>
      </c>
      <c r="AC10" s="44" t="n">
        <f aca="false">IF(ISERROR(DATEVALUE(O10)),I10,O10)</f>
        <v>43603</v>
      </c>
      <c r="AD10" s="45" t="n">
        <f aca="false">IF(P10&gt;0,P10,J10)</f>
        <v>320</v>
      </c>
      <c r="AE10" s="45" t="n">
        <f aca="false">IF(Q10&gt;0,Q10,K10)</f>
        <v>7</v>
      </c>
      <c r="AF10" s="55"/>
      <c r="AG10" s="46" t="str">
        <f aca="false">IF(ISERROR(DATEVALUE(TEXT(N10,"mm/dd/yyyy"))),"Planned",IF(ISERROR(DATEVALUE(TEXT(O10,"mm/dd/yyyy"))),"In progress","Done"))</f>
        <v>Done</v>
      </c>
      <c r="AH10" s="47" t="n">
        <f aca="false">YEAR(AB10)</f>
        <v>2019</v>
      </c>
      <c r="AI10" s="47" t="n">
        <f aca="false">MONTH(AB10)</f>
        <v>2</v>
      </c>
      <c r="AJ10" s="47" t="n">
        <f aca="false">YEAR(AC10)</f>
        <v>2019</v>
      </c>
      <c r="AK10" s="47" t="n">
        <f aca="false">MONTH(AC10)</f>
        <v>5</v>
      </c>
      <c r="AL10" s="56"/>
      <c r="AM10" s="49" t="str">
        <f aca="false">VLOOKUP(G10,'School Code'!$D$2:$H$118,3,0)</f>
        <v>HCM.CTTC</v>
      </c>
      <c r="AN10" s="49" t="str">
        <f aca="false">VLOOKUP(C10,Param!$B$2:$C$10,2,0)</f>
        <v>INTE</v>
      </c>
      <c r="AO10" s="49" t="s">
        <v>90</v>
      </c>
      <c r="AP10" s="49" t="str">
        <f aca="false">E10</f>
        <v>JAVA</v>
      </c>
      <c r="AQ10" s="49" t="str">
        <f aca="false">A10</f>
        <v>HCM</v>
      </c>
      <c r="AR10" s="49" t="n">
        <f aca="false">$AR$3</f>
        <v>19</v>
      </c>
      <c r="AS10" s="49" t="n">
        <f aca="false">AS9+1</f>
        <v>7</v>
      </c>
      <c r="AT10" s="49" t="str">
        <f aca="false">AM10&amp;"_"&amp;AN10&amp;"_"&amp;AP10&amp;"_"&amp;AQ10&amp;AR10&amp;"_"&amp;TEXT(AS10,"000")</f>
        <v>HCM.CTTC_INTE_JAVA_HCM19_007</v>
      </c>
      <c r="AU10" s="57"/>
      <c r="AV10" s="57"/>
      <c r="AW10" s="57"/>
    </row>
    <row r="11" s="58" customFormat="true" ht="21.75" hidden="false" customHeight="true" outlineLevel="0" collapsed="false">
      <c r="A11" s="52" t="s">
        <v>78</v>
      </c>
      <c r="B11" s="35" t="str">
        <f aca="false">AT11</f>
        <v>HCM.CTTC_INTE_NET_HCM19_008</v>
      </c>
      <c r="C11" s="6" t="s">
        <v>79</v>
      </c>
      <c r="D11" s="34" t="s">
        <v>80</v>
      </c>
      <c r="E11" s="36" t="s">
        <v>85</v>
      </c>
      <c r="F11" s="34" t="s">
        <v>82</v>
      </c>
      <c r="G11" s="36" t="s">
        <v>89</v>
      </c>
      <c r="H11" s="37" t="n">
        <v>43514</v>
      </c>
      <c r="I11" s="37" t="n">
        <v>43603</v>
      </c>
      <c r="J11" s="38" t="n">
        <f aca="false">VLOOKUP(C11,Param!$B$2:$D$11,3,0)</f>
        <v>320</v>
      </c>
      <c r="K11" s="38" t="n">
        <f aca="false">COUNTIF('Data List'!$N$4:$N$816,B11)</f>
        <v>20</v>
      </c>
      <c r="L11" s="53"/>
      <c r="M11" s="53"/>
      <c r="N11" s="37" t="n">
        <v>43514</v>
      </c>
      <c r="O11" s="37" t="n">
        <v>43603</v>
      </c>
      <c r="P11" s="38" t="n">
        <f aca="false">J11</f>
        <v>320</v>
      </c>
      <c r="Q11" s="40" t="n">
        <f aca="false">K11-COUNTIFS('Data List'!$N$4:$N$816,'Event Code'!$B11,'Data List'!$U$4:$U$816,Param!$B$30)</f>
        <v>20</v>
      </c>
      <c r="R11" s="40" t="n">
        <f aca="false">Q11-COUNTIFS('Data List'!$N$4:$N$816,'Event Code'!$B11,'Data List'!$U$4:$U$816,Param!B39)</f>
        <v>20</v>
      </c>
      <c r="S11" s="40" t="n">
        <f aca="false">COUNTIFS('Data List'!$N$4:$N$816,'Event Code'!$B11,'Data List'!$U$4:$U$816,"Passed")</f>
        <v>0</v>
      </c>
      <c r="T11" s="53"/>
      <c r="U11" s="59"/>
      <c r="V11" s="59"/>
      <c r="W11" s="60"/>
      <c r="X11" s="60"/>
      <c r="Y11" s="41" t="s">
        <v>84</v>
      </c>
      <c r="Z11" s="42" t="n">
        <v>43509</v>
      </c>
      <c r="AA11" s="54"/>
      <c r="AB11" s="44" t="n">
        <f aca="false">IF(ISERROR(DATEVALUE(N11)),H11,N11)</f>
        <v>43514</v>
      </c>
      <c r="AC11" s="44" t="n">
        <f aca="false">IF(ISERROR(ac15datevalue(O11)),I11,O11)</f>
        <v>43603</v>
      </c>
      <c r="AD11" s="45" t="n">
        <f aca="false">IF(P11&gt;0,P11,J11)</f>
        <v>320</v>
      </c>
      <c r="AE11" s="45" t="n">
        <f aca="false">IF(Q11&gt;0,Q11,K11)</f>
        <v>20</v>
      </c>
      <c r="AF11" s="55"/>
      <c r="AG11" s="46" t="str">
        <f aca="false">IF(ISERROR(DATEVALUE(TEXT(N11,"mm/dd/yyyy"))),"Planned",IF(ISERROR(DATEVALUE(TEXT(O11,"mm/dd/yyyy"))),"In progress","Done"))</f>
        <v>Done</v>
      </c>
      <c r="AH11" s="47" t="n">
        <f aca="false">YEAR(AB11)</f>
        <v>2019</v>
      </c>
      <c r="AI11" s="47" t="n">
        <f aca="false">MONTH(AB11)</f>
        <v>2</v>
      </c>
      <c r="AJ11" s="47" t="n">
        <f aca="false">YEAR(AC11)</f>
        <v>2019</v>
      </c>
      <c r="AK11" s="47" t="n">
        <f aca="false">MONTH(AC11)</f>
        <v>5</v>
      </c>
      <c r="AL11" s="56"/>
      <c r="AM11" s="49" t="str">
        <f aca="false">VLOOKUP(G11,'School Code'!$D$2:$H$118,3,0)</f>
        <v>HCM.CTTC</v>
      </c>
      <c r="AN11" s="49" t="str">
        <f aca="false">VLOOKUP(C11,Param!$B$2:$C$10,2,0)</f>
        <v>INTE</v>
      </c>
      <c r="AO11" s="49" t="s">
        <v>90</v>
      </c>
      <c r="AP11" s="49" t="str">
        <f aca="false">E11</f>
        <v>NET</v>
      </c>
      <c r="AQ11" s="49" t="str">
        <f aca="false">A11</f>
        <v>HCM</v>
      </c>
      <c r="AR11" s="49" t="n">
        <f aca="false">$AR$3</f>
        <v>19</v>
      </c>
      <c r="AS11" s="49" t="n">
        <f aca="false">AS10+1</f>
        <v>8</v>
      </c>
      <c r="AT11" s="49" t="str">
        <f aca="false">AM11&amp;"_"&amp;AN11&amp;"_"&amp;AP11&amp;"_"&amp;AQ11&amp;AR11&amp;"_"&amp;TEXT(AS11,"000")</f>
        <v>HCM.CTTC_INTE_NET_HCM19_008</v>
      </c>
      <c r="AU11" s="57"/>
      <c r="AV11" s="57"/>
      <c r="AW11" s="57"/>
    </row>
    <row r="12" s="58" customFormat="true" ht="21.75" hidden="false" customHeight="true" outlineLevel="0" collapsed="false">
      <c r="A12" s="52" t="s">
        <v>78</v>
      </c>
      <c r="B12" s="35" t="str">
        <f aca="false">AT12</f>
        <v>HCM.CTTC_INTE_NET_HCM19_009</v>
      </c>
      <c r="C12" s="6" t="s">
        <v>79</v>
      </c>
      <c r="D12" s="34" t="s">
        <v>80</v>
      </c>
      <c r="E12" s="36" t="s">
        <v>85</v>
      </c>
      <c r="F12" s="34" t="s">
        <v>82</v>
      </c>
      <c r="G12" s="36" t="s">
        <v>89</v>
      </c>
      <c r="H12" s="37" t="n">
        <v>43514</v>
      </c>
      <c r="I12" s="37" t="n">
        <v>43603</v>
      </c>
      <c r="J12" s="38" t="n">
        <f aca="false">VLOOKUP(C12,Param!$B$2:$D$11,3,0)</f>
        <v>320</v>
      </c>
      <c r="K12" s="38" t="n">
        <f aca="false">COUNTIF('Data List'!$N$4:$N$816,B12)</f>
        <v>20</v>
      </c>
      <c r="L12" s="53"/>
      <c r="M12" s="53"/>
      <c r="N12" s="37" t="n">
        <v>43514</v>
      </c>
      <c r="O12" s="37" t="n">
        <v>43603</v>
      </c>
      <c r="P12" s="38" t="n">
        <f aca="false">J12</f>
        <v>320</v>
      </c>
      <c r="Q12" s="40" t="n">
        <f aca="false">K12-COUNTIFS('Data List'!$N$4:$N$816,'Event Code'!$B12,'Data List'!$U$4:$U$816,Param!$B$30)</f>
        <v>17</v>
      </c>
      <c r="R12" s="40" t="n">
        <f aca="false">Q12-COUNTIFS('Data List'!$N$4:$N$816,'Event Code'!$B12,'Data List'!$U$4:$U$816,Param!B40)</f>
        <v>17</v>
      </c>
      <c r="S12" s="40" t="n">
        <f aca="false">COUNTIFS('Data List'!$N$4:$N$816,'Event Code'!$B12,'Data List'!$U$4:$U$816,"Passed")</f>
        <v>0</v>
      </c>
      <c r="T12" s="60"/>
      <c r="U12" s="59"/>
      <c r="V12" s="59"/>
      <c r="W12" s="60"/>
      <c r="X12" s="60"/>
      <c r="Y12" s="41" t="s">
        <v>84</v>
      </c>
      <c r="Z12" s="42" t="n">
        <v>43509</v>
      </c>
      <c r="AA12" s="54"/>
      <c r="AB12" s="44" t="n">
        <f aca="false">IF(ISERROR(DATEVALUE(N12)),H12,N12)</f>
        <v>43514</v>
      </c>
      <c r="AC12" s="44" t="n">
        <f aca="false">IF(ISERROR(DATEVALUE(O12)),I12,O12)</f>
        <v>43603</v>
      </c>
      <c r="AD12" s="45" t="n">
        <f aca="false">IF(P12&gt;0,P12,J12)</f>
        <v>320</v>
      </c>
      <c r="AE12" s="45" t="n">
        <f aca="false">IF(Q12&gt;0,Q12,K12)</f>
        <v>17</v>
      </c>
      <c r="AF12" s="55"/>
      <c r="AG12" s="46" t="str">
        <f aca="false">IF(ISERROR(DATEVALUE(TEXT(N12,"mm/dd/yyyy"))),"Planned",IF(ISERROR(DATEVALUE(TEXT(O12,"mm/dd/yyyy"))),"In progress","Done"))</f>
        <v>Done</v>
      </c>
      <c r="AH12" s="47" t="n">
        <f aca="false">YEAR(AB12)</f>
        <v>2019</v>
      </c>
      <c r="AI12" s="47" t="n">
        <f aca="false">MONTH(AB12)</f>
        <v>2</v>
      </c>
      <c r="AJ12" s="47" t="n">
        <f aca="false">YEAR(AC12)</f>
        <v>2019</v>
      </c>
      <c r="AK12" s="47" t="n">
        <f aca="false">MONTH(AC12)</f>
        <v>5</v>
      </c>
      <c r="AL12" s="56"/>
      <c r="AM12" s="49" t="str">
        <f aca="false">VLOOKUP(G12,'School Code'!$D$2:$H$118,3,0)</f>
        <v>HCM.CTTC</v>
      </c>
      <c r="AN12" s="49" t="str">
        <f aca="false">VLOOKUP(C12,Param!$B$2:$C$10,2,0)</f>
        <v>INTE</v>
      </c>
      <c r="AO12" s="49" t="s">
        <v>90</v>
      </c>
      <c r="AP12" s="49" t="str">
        <f aca="false">E12</f>
        <v>NET</v>
      </c>
      <c r="AQ12" s="49" t="str">
        <f aca="false">A12</f>
        <v>HCM</v>
      </c>
      <c r="AR12" s="49" t="n">
        <f aca="false">$AR$3</f>
        <v>19</v>
      </c>
      <c r="AS12" s="49" t="n">
        <f aca="false">AS11+1</f>
        <v>9</v>
      </c>
      <c r="AT12" s="49" t="str">
        <f aca="false">AM12&amp;"_"&amp;AN12&amp;"_"&amp;AP12&amp;"_"&amp;AQ12&amp;AR12&amp;"_"&amp;TEXT(AS12,"000")</f>
        <v>HCM.CTTC_INTE_NET_HCM19_009</v>
      </c>
      <c r="AU12" s="57"/>
      <c r="AV12" s="57"/>
      <c r="AW12" s="57"/>
    </row>
    <row r="13" s="58" customFormat="true" ht="21.75" hidden="false" customHeight="true" outlineLevel="0" collapsed="false">
      <c r="A13" s="52" t="s">
        <v>78</v>
      </c>
      <c r="B13" s="35" t="str">
        <f aca="false">AT13</f>
        <v>HCM.PTIT_LITE_ALL_HCM19_010</v>
      </c>
      <c r="C13" s="6" t="s">
        <v>91</v>
      </c>
      <c r="D13" s="34" t="s">
        <v>80</v>
      </c>
      <c r="E13" s="36" t="s">
        <v>86</v>
      </c>
      <c r="F13" s="34" t="s">
        <v>82</v>
      </c>
      <c r="G13" s="36" t="s">
        <v>92</v>
      </c>
      <c r="H13" s="37" t="n">
        <v>43515</v>
      </c>
      <c r="I13" s="37" t="n">
        <v>43543</v>
      </c>
      <c r="J13" s="38" t="n">
        <f aca="false">VLOOKUP(C13,Param!$B$2:$D$11,3,0)</f>
        <v>320</v>
      </c>
      <c r="K13" s="38" t="n">
        <f aca="false">COUNTIF('Data List'!$N$4:$N$816,B13)</f>
        <v>120</v>
      </c>
      <c r="L13" s="53"/>
      <c r="M13" s="53"/>
      <c r="N13" s="37" t="n">
        <v>43515</v>
      </c>
      <c r="O13" s="37" t="n">
        <v>43543</v>
      </c>
      <c r="P13" s="38" t="n">
        <f aca="false">J13</f>
        <v>320</v>
      </c>
      <c r="Q13" s="40" t="n">
        <f aca="false">K13-COUNTIFS('Data List'!$N$4:$N$816,'Event Code'!$B13,'Data List'!$U$4:$U$816,Param!$B$30)</f>
        <v>120</v>
      </c>
      <c r="R13" s="40" t="n">
        <f aca="false">Q13-COUNTIFS('Data List'!$N$4:$N$816,'Event Code'!$B13,'Data List'!$U$4:$U$816,Param!B41)</f>
        <v>120</v>
      </c>
      <c r="S13" s="40" t="n">
        <f aca="false">COUNTIFS('Data List'!$N$4:$N$816,'Event Code'!$B13,'Data List'!$U$4:$U$816,"Passed")</f>
        <v>0</v>
      </c>
      <c r="T13" s="53"/>
      <c r="U13" s="59"/>
      <c r="V13" s="59"/>
      <c r="W13" s="60"/>
      <c r="X13" s="60"/>
      <c r="Y13" s="41" t="s">
        <v>84</v>
      </c>
      <c r="Z13" s="42" t="n">
        <v>43510</v>
      </c>
      <c r="AA13" s="54"/>
      <c r="AB13" s="61" t="n">
        <f aca="false">IF(ISERROR(DATEVALUE(N13)),H13,N13)</f>
        <v>43515</v>
      </c>
      <c r="AC13" s="44" t="n">
        <f aca="false">IF(ISERROR(DATEVALUE(O13)),I13,O13)</f>
        <v>43543</v>
      </c>
      <c r="AD13" s="45" t="n">
        <f aca="false">IF(P13&gt;0,P13,J13)</f>
        <v>320</v>
      </c>
      <c r="AE13" s="45" t="n">
        <f aca="false">IF(Q13&gt;0,Q13,K13)</f>
        <v>120</v>
      </c>
      <c r="AF13" s="55"/>
      <c r="AG13" s="46" t="str">
        <f aca="false">IF(ISERROR(DATEVALUE(TEXT(N13,"mm/dd/yyyy"))),"Planned",IF(ISERROR(DATEVALUE(TEXT(O13,"mm/dd/yyyy"))),"In progress","Done"))</f>
        <v>Done</v>
      </c>
      <c r="AH13" s="62" t="n">
        <f aca="false">YEAR(AB13)</f>
        <v>2019</v>
      </c>
      <c r="AI13" s="62" t="n">
        <f aca="false">MONTH(AB13)</f>
        <v>2</v>
      </c>
      <c r="AJ13" s="47" t="n">
        <f aca="false">YEAR(AC13)</f>
        <v>2019</v>
      </c>
      <c r="AK13" s="47" t="n">
        <f aca="false">MONTH(AC13)</f>
        <v>3</v>
      </c>
      <c r="AL13" s="56"/>
      <c r="AM13" s="49" t="str">
        <f aca="false">VLOOKUP(G13,'School Code'!$D$2:$H$118,3,0)</f>
        <v>HCM.PTIT</v>
      </c>
      <c r="AN13" s="49" t="str">
        <f aca="false">VLOOKUP(C13,Param!$B$2:$C$10,2,0)</f>
        <v>LITE</v>
      </c>
      <c r="AO13" s="49" t="s">
        <v>90</v>
      </c>
      <c r="AP13" s="49" t="str">
        <f aca="false">E13</f>
        <v>ALL</v>
      </c>
      <c r="AQ13" s="49" t="str">
        <f aca="false">A13</f>
        <v>HCM</v>
      </c>
      <c r="AR13" s="49" t="n">
        <f aca="false">$AR$3</f>
        <v>19</v>
      </c>
      <c r="AS13" s="49" t="n">
        <f aca="false">AS12+1</f>
        <v>10</v>
      </c>
      <c r="AT13" s="49" t="str">
        <f aca="false">AM13&amp;"_"&amp;AN13&amp;"_"&amp;AP13&amp;"_"&amp;AQ13&amp;AR13&amp;"_"&amp;TEXT(AS13,"000")</f>
        <v>HCM.PTIT_LITE_ALL_HCM19_010</v>
      </c>
      <c r="AU13" s="57"/>
      <c r="AV13" s="57"/>
      <c r="AW13" s="57"/>
    </row>
    <row r="14" s="58" customFormat="true" ht="21.75" hidden="false" customHeight="true" outlineLevel="0" collapsed="false">
      <c r="A14" s="52" t="s">
        <v>78</v>
      </c>
      <c r="B14" s="35" t="str">
        <f aca="false">AT14</f>
        <v>HCM.UIT_THESIS_ALL_HCM19_011</v>
      </c>
      <c r="C14" s="6" t="s">
        <v>93</v>
      </c>
      <c r="D14" s="34" t="s">
        <v>80</v>
      </c>
      <c r="E14" s="36" t="s">
        <v>86</v>
      </c>
      <c r="F14" s="34" t="s">
        <v>82</v>
      </c>
      <c r="G14" s="36" t="s">
        <v>94</v>
      </c>
      <c r="H14" s="37" t="n">
        <v>43509</v>
      </c>
      <c r="I14" s="37" t="n">
        <v>43510</v>
      </c>
      <c r="J14" s="38" t="n">
        <f aca="false">VLOOKUP(C14,Param!$B$2:$D$11,3,0)</f>
        <v>0</v>
      </c>
      <c r="K14" s="38" t="n">
        <f aca="false">COUNTIF('Data List'!$N$4:$N$816,B14)</f>
        <v>68</v>
      </c>
      <c r="L14" s="53"/>
      <c r="M14" s="53"/>
      <c r="N14" s="37" t="n">
        <v>43509</v>
      </c>
      <c r="O14" s="37" t="n">
        <v>43510</v>
      </c>
      <c r="P14" s="38" t="n">
        <f aca="false">J14</f>
        <v>0</v>
      </c>
      <c r="Q14" s="40" t="n">
        <f aca="false">K14-COUNTIFS('Data List'!$N$4:$N$816,'Event Code'!$B14,'Data List'!$U$4:$U$816,Param!$B$30)</f>
        <v>68</v>
      </c>
      <c r="R14" s="40" t="n">
        <f aca="false">Q14-COUNTIFS('Data List'!$N$4:$N$816,'Event Code'!$B14,'Data List'!$U$4:$U$816,Param!B42)</f>
        <v>68</v>
      </c>
      <c r="S14" s="40" t="n">
        <f aca="false">COUNTIFS('Data List'!$N$4:$N$816,'Event Code'!$B14,'Data List'!$U$4:$U$816,"Passed")</f>
        <v>0</v>
      </c>
      <c r="T14" s="63"/>
      <c r="U14" s="59"/>
      <c r="V14" s="59"/>
      <c r="W14" s="60"/>
      <c r="X14" s="60"/>
      <c r="Y14" s="41" t="s">
        <v>95</v>
      </c>
      <c r="Z14" s="42" t="n">
        <v>43514</v>
      </c>
      <c r="AA14" s="54"/>
      <c r="AB14" s="61" t="n">
        <f aca="false">IF(ISERROR(DATEVALUE(N14)),H14,N14)</f>
        <v>43509</v>
      </c>
      <c r="AC14" s="44" t="n">
        <f aca="false">IF(ISERROR(DATEVALUE(O14)),I14,O14)</f>
        <v>43510</v>
      </c>
      <c r="AD14" s="45" t="n">
        <f aca="false">IF(P14&gt;0,P14,J14)</f>
        <v>0</v>
      </c>
      <c r="AE14" s="45" t="n">
        <f aca="false">IF(Q14&gt;0,Q14,K14)</f>
        <v>68</v>
      </c>
      <c r="AF14" s="55"/>
      <c r="AG14" s="46" t="str">
        <f aca="false">IF(ISERROR(DATEVALUE(TEXT(N14,"mm/dd/yyyy"))),"Planned",IF(ISERROR(DATEVALUE(TEXT(O14,"mm/dd/yyyy"))),"In progress","Done"))</f>
        <v>Done</v>
      </c>
      <c r="AH14" s="62" t="n">
        <f aca="false">YEAR(AB14)</f>
        <v>2019</v>
      </c>
      <c r="AI14" s="62" t="n">
        <f aca="false">MONTH(AB14)</f>
        <v>2</v>
      </c>
      <c r="AJ14" s="47" t="n">
        <f aca="false">YEAR(AC14)</f>
        <v>2019</v>
      </c>
      <c r="AK14" s="47" t="n">
        <f aca="false">MONTH(AC14)</f>
        <v>2</v>
      </c>
      <c r="AL14" s="56"/>
      <c r="AM14" s="49" t="str">
        <f aca="false">VLOOKUP(G14,'School Code'!$D$2:$H$118,3,0)</f>
        <v>HCM.UIT</v>
      </c>
      <c r="AN14" s="49" t="str">
        <f aca="false">VLOOKUP(C14,Param!$B$2:$C$10,2,0)</f>
        <v>THESIS</v>
      </c>
      <c r="AO14" s="49" t="s">
        <v>90</v>
      </c>
      <c r="AP14" s="49" t="str">
        <f aca="false">E14</f>
        <v>ALL</v>
      </c>
      <c r="AQ14" s="49" t="str">
        <f aca="false">A14</f>
        <v>HCM</v>
      </c>
      <c r="AR14" s="49" t="n">
        <f aca="false">$AR$3</f>
        <v>19</v>
      </c>
      <c r="AS14" s="49" t="n">
        <f aca="false">AS13+1</f>
        <v>11</v>
      </c>
      <c r="AT14" s="49" t="str">
        <f aca="false">AM14&amp;"_"&amp;AN14&amp;"_"&amp;AP14&amp;"_"&amp;AQ14&amp;AR14&amp;"_"&amp;TEXT(AS14,"000")</f>
        <v>HCM.UIT_THESIS_ALL_HCM19_011</v>
      </c>
      <c r="AU14" s="57"/>
      <c r="AV14" s="57"/>
      <c r="AW14" s="57"/>
    </row>
    <row r="15" s="58" customFormat="true" ht="14.5" hidden="false" customHeight="false" outlineLevel="0" collapsed="false">
      <c r="A15" s="52" t="s">
        <v>78</v>
      </c>
      <c r="B15" s="35" t="str">
        <f aca="false">AT15</f>
        <v>HCM.HUTECH_FTOUR_ALL_HCM19_012</v>
      </c>
      <c r="C15" s="6" t="s">
        <v>96</v>
      </c>
      <c r="D15" s="34" t="s">
        <v>80</v>
      </c>
      <c r="E15" s="36" t="s">
        <v>86</v>
      </c>
      <c r="F15" s="34" t="s">
        <v>82</v>
      </c>
      <c r="G15" s="36" t="s">
        <v>97</v>
      </c>
      <c r="H15" s="37" t="n">
        <v>43472</v>
      </c>
      <c r="I15" s="37" t="n">
        <v>43472</v>
      </c>
      <c r="J15" s="38" t="n">
        <f aca="false">VLOOKUP(C15,Param!$B$2:$D$11,3,0)</f>
        <v>3</v>
      </c>
      <c r="K15" s="38" t="n">
        <f aca="false">COUNTIF('Data List'!$N$4:$N$816,B15)</f>
        <v>107</v>
      </c>
      <c r="L15" s="53"/>
      <c r="M15" s="53"/>
      <c r="N15" s="42" t="n">
        <v>43472</v>
      </c>
      <c r="O15" s="42" t="n">
        <v>43472</v>
      </c>
      <c r="P15" s="38" t="n">
        <f aca="false">J15</f>
        <v>3</v>
      </c>
      <c r="Q15" s="40" t="n">
        <f aca="false">K15-COUNTIFS('Data List'!$N$4:$N$816,'Event Code'!$B15,'Data List'!$U$4:$U$816,Param!$B$30)</f>
        <v>107</v>
      </c>
      <c r="R15" s="40" t="n">
        <f aca="false">Q15-COUNTIFS('Data List'!$N$4:$N$816,'Event Code'!$B15,'Data List'!$U$4:$U$816,Param!B43)</f>
        <v>107</v>
      </c>
      <c r="S15" s="40" t="n">
        <f aca="false">COUNTIFS('Data List'!$N$4:$N$816,'Event Code'!$B15,'Data List'!$U$4:$U$816,"Passed")</f>
        <v>0</v>
      </c>
      <c r="T15" s="63"/>
      <c r="U15" s="59"/>
      <c r="V15" s="59"/>
      <c r="W15" s="60"/>
      <c r="X15" s="60"/>
      <c r="Y15" s="41" t="s">
        <v>98</v>
      </c>
      <c r="Z15" s="42" t="n">
        <v>43517</v>
      </c>
      <c r="AA15" s="54"/>
      <c r="AB15" s="61" t="n">
        <f aca="false">IF(ISERROR(DATEVALUE(N15)),H15,N15)</f>
        <v>43472</v>
      </c>
      <c r="AC15" s="44" t="n">
        <f aca="false">IF(ISERROR(DATEVALUE(O15)),I15,O15)</f>
        <v>43472</v>
      </c>
      <c r="AD15" s="45" t="n">
        <f aca="false">IF(P15&gt;0,P15,J15)</f>
        <v>3</v>
      </c>
      <c r="AE15" s="45" t="n">
        <f aca="false">IF(Q15&gt;0,Q15,K15)</f>
        <v>107</v>
      </c>
      <c r="AF15" s="55"/>
      <c r="AG15" s="46" t="str">
        <f aca="false">IF(ISERROR(DATEVALUE(TEXT(N15,"mm/dd/yyyy"))),"Planned",IF(ISERROR(DATEVALUE(TEXT(O15,"mm/dd/yyyy"))),"In progress","Done"))</f>
        <v>Done</v>
      </c>
      <c r="AH15" s="62" t="n">
        <f aca="false">YEAR(AB15)</f>
        <v>2019</v>
      </c>
      <c r="AI15" s="62" t="n">
        <f aca="false">MONTH(AB15)</f>
        <v>1</v>
      </c>
      <c r="AJ15" s="47" t="n">
        <f aca="false">YEAR(AC15)</f>
        <v>2019</v>
      </c>
      <c r="AK15" s="47" t="n">
        <f aca="false">MONTH(AC15)</f>
        <v>1</v>
      </c>
      <c r="AL15" s="56"/>
      <c r="AM15" s="49" t="str">
        <f aca="false">VLOOKUP(G15,'School Code'!$D$2:$H$118,3,0)</f>
        <v>HCM.HUTECH</v>
      </c>
      <c r="AN15" s="49" t="str">
        <f aca="false">VLOOKUP(C15,Param!$B$2:$C$10,2,0)</f>
        <v>FTOUR</v>
      </c>
      <c r="AO15" s="49" t="s">
        <v>90</v>
      </c>
      <c r="AP15" s="49" t="str">
        <f aca="false">E15</f>
        <v>ALL</v>
      </c>
      <c r="AQ15" s="49" t="str">
        <f aca="false">A15</f>
        <v>HCM</v>
      </c>
      <c r="AR15" s="49" t="n">
        <f aca="false">$AR$3</f>
        <v>19</v>
      </c>
      <c r="AS15" s="49" t="n">
        <f aca="false">AS14+1</f>
        <v>12</v>
      </c>
      <c r="AT15" s="49" t="str">
        <f aca="false">AM15&amp;"_"&amp;AN15&amp;"_"&amp;AP15&amp;"_"&amp;AQ15&amp;AR15&amp;"_"&amp;TEXT(AS15,"000")</f>
        <v>HCM.HUTECH_FTOUR_ALL_HCM19_012</v>
      </c>
      <c r="AU15" s="57"/>
      <c r="AV15" s="57"/>
      <c r="AW15" s="57"/>
    </row>
    <row r="16" s="58" customFormat="true" ht="14.5" hidden="false" customHeight="false" outlineLevel="0" collapsed="false">
      <c r="A16" s="52" t="s">
        <v>78</v>
      </c>
      <c r="B16" s="35" t="str">
        <f aca="false">AT16</f>
        <v>HCM.IUH_FTOUR_ALL_HCM19_013</v>
      </c>
      <c r="C16" s="6" t="s">
        <v>96</v>
      </c>
      <c r="D16" s="34" t="s">
        <v>80</v>
      </c>
      <c r="E16" s="36" t="s">
        <v>86</v>
      </c>
      <c r="F16" s="34" t="s">
        <v>82</v>
      </c>
      <c r="G16" s="36" t="s">
        <v>83</v>
      </c>
      <c r="H16" s="37" t="n">
        <v>43475</v>
      </c>
      <c r="I16" s="37" t="n">
        <v>43475</v>
      </c>
      <c r="J16" s="38" t="n">
        <f aca="false">VLOOKUP(C16,Param!$B$2:$D$11,3,0)</f>
        <v>3</v>
      </c>
      <c r="K16" s="38" t="n">
        <f aca="false">COUNTIF('Data List'!$N$4:$N$816,B16)</f>
        <v>74</v>
      </c>
      <c r="L16" s="53"/>
      <c r="M16" s="53"/>
      <c r="N16" s="42" t="n">
        <v>43475</v>
      </c>
      <c r="O16" s="42" t="n">
        <v>43475</v>
      </c>
      <c r="P16" s="38" t="n">
        <f aca="false">J16</f>
        <v>3</v>
      </c>
      <c r="Q16" s="40" t="n">
        <f aca="false">K16-COUNTIFS('Data List'!$N$4:$N$816,'Event Code'!$B16,'Data List'!$U$4:$U$816,Param!$B$30)</f>
        <v>74</v>
      </c>
      <c r="R16" s="40" t="n">
        <f aca="false">Q16-COUNTIFS('Data List'!$N$4:$N$816,'Event Code'!$B16,'Data List'!$U$4:$U$816,Param!B44)</f>
        <v>74</v>
      </c>
      <c r="S16" s="40" t="n">
        <f aca="false">COUNTIFS('Data List'!$N$4:$N$816,'Event Code'!$B16,'Data List'!$U$4:$U$816,"Passed")</f>
        <v>0</v>
      </c>
      <c r="T16" s="60"/>
      <c r="U16" s="59"/>
      <c r="V16" s="59"/>
      <c r="W16" s="60"/>
      <c r="X16" s="60"/>
      <c r="Y16" s="41" t="s">
        <v>98</v>
      </c>
      <c r="Z16" s="42" t="n">
        <v>43517</v>
      </c>
      <c r="AA16" s="54"/>
      <c r="AB16" s="61" t="n">
        <f aca="false">IF(ISERROR(DATEVALUE(N16)),H16,N16)</f>
        <v>43475</v>
      </c>
      <c r="AC16" s="44" t="n">
        <f aca="false">IF(ISERROR(DATEVALUE(O16)),I16,O16)</f>
        <v>43475</v>
      </c>
      <c r="AD16" s="45" t="n">
        <f aca="false">IF(P16&gt;0,P16,J16)</f>
        <v>3</v>
      </c>
      <c r="AE16" s="45" t="n">
        <f aca="false">IF(Q16&gt;0,Q16,K16)</f>
        <v>74</v>
      </c>
      <c r="AF16" s="55"/>
      <c r="AG16" s="46" t="str">
        <f aca="false">IF(ISERROR(DATEVALUE(TEXT(N16,"mm/dd/yyyy"))),"Planned",IF(ISERROR(DATEVALUE(TEXT(O16,"mm/dd/yyyy"))),"In progress","Done"))</f>
        <v>Done</v>
      </c>
      <c r="AH16" s="62" t="n">
        <f aca="false">YEAR(AB16)</f>
        <v>2019</v>
      </c>
      <c r="AI16" s="62" t="n">
        <f aca="false">MONTH(AB16)</f>
        <v>1</v>
      </c>
      <c r="AJ16" s="47" t="n">
        <f aca="false">YEAR(AC16)</f>
        <v>2019</v>
      </c>
      <c r="AK16" s="47" t="n">
        <f aca="false">MONTH(AC16)</f>
        <v>1</v>
      </c>
      <c r="AL16" s="56"/>
      <c r="AM16" s="49" t="str">
        <f aca="false">VLOOKUP(G16,'School Code'!$D$2:$H$118,3,0)</f>
        <v>HCM.IUH</v>
      </c>
      <c r="AN16" s="49" t="str">
        <f aca="false">VLOOKUP(C16,Param!$B$2:$C$10,2,0)</f>
        <v>FTOUR</v>
      </c>
      <c r="AO16" s="49" t="s">
        <v>90</v>
      </c>
      <c r="AP16" s="49" t="str">
        <f aca="false">E16</f>
        <v>ALL</v>
      </c>
      <c r="AQ16" s="49" t="str">
        <f aca="false">A16</f>
        <v>HCM</v>
      </c>
      <c r="AR16" s="49" t="n">
        <f aca="false">$AR$3</f>
        <v>19</v>
      </c>
      <c r="AS16" s="49" t="n">
        <f aca="false">AS15+1</f>
        <v>13</v>
      </c>
      <c r="AT16" s="49" t="str">
        <f aca="false">AM16&amp;"_"&amp;AN16&amp;"_"&amp;AP16&amp;"_"&amp;AQ16&amp;AR16&amp;"_"&amp;TEXT(AS16,"000")</f>
        <v>HCM.IUH_FTOUR_ALL_HCM19_013</v>
      </c>
      <c r="AU16" s="57"/>
      <c r="AV16" s="57"/>
      <c r="AW16" s="57"/>
    </row>
    <row r="17" s="58" customFormat="true" ht="14.5" hidden="false" customHeight="false" outlineLevel="0" collapsed="false">
      <c r="A17" s="52" t="s">
        <v>78</v>
      </c>
      <c r="B17" s="35" t="str">
        <f aca="false">AT17</f>
        <v>HCM.FU_FTOUR_ALL_HCM19_014</v>
      </c>
      <c r="C17" s="6" t="s">
        <v>96</v>
      </c>
      <c r="D17" s="34" t="s">
        <v>80</v>
      </c>
      <c r="E17" s="36" t="s">
        <v>86</v>
      </c>
      <c r="F17" s="34" t="s">
        <v>82</v>
      </c>
      <c r="G17" s="36" t="s">
        <v>87</v>
      </c>
      <c r="H17" s="37" t="n">
        <v>43515</v>
      </c>
      <c r="I17" s="37" t="n">
        <v>43515</v>
      </c>
      <c r="J17" s="38" t="n">
        <f aca="false">VLOOKUP(C17,Param!$B$2:$D$11,3,0)</f>
        <v>3</v>
      </c>
      <c r="K17" s="38" t="n">
        <f aca="false">COUNTIF('Data List'!$N$4:$N$816,B17)</f>
        <v>41</v>
      </c>
      <c r="L17" s="53"/>
      <c r="M17" s="53"/>
      <c r="N17" s="42" t="n">
        <v>43515</v>
      </c>
      <c r="O17" s="42" t="n">
        <v>43515</v>
      </c>
      <c r="P17" s="38" t="n">
        <f aca="false">J17</f>
        <v>3</v>
      </c>
      <c r="Q17" s="40" t="n">
        <f aca="false">K17-COUNTIFS('Data List'!$N$4:$N$816,'Event Code'!$B17,'Data List'!$U$4:$U$816,Param!$B$30)</f>
        <v>41</v>
      </c>
      <c r="R17" s="40" t="n">
        <f aca="false">Q17-COUNTIFS('Data List'!$N$4:$N$816,'Event Code'!$B17,'Data List'!$U$4:$U$816,Param!B45)</f>
        <v>41</v>
      </c>
      <c r="S17" s="40" t="n">
        <f aca="false">COUNTIFS('Data List'!$N$4:$N$816,'Event Code'!$B17,'Data List'!$U$4:$U$816,"Passed")</f>
        <v>0</v>
      </c>
      <c r="T17" s="60"/>
      <c r="U17" s="59"/>
      <c r="V17" s="59"/>
      <c r="W17" s="60"/>
      <c r="X17" s="60"/>
      <c r="Y17" s="41" t="s">
        <v>98</v>
      </c>
      <c r="Z17" s="42" t="n">
        <v>43517</v>
      </c>
      <c r="AA17" s="54"/>
      <c r="AB17" s="61" t="n">
        <f aca="false">IF(ISERROR(DATEVALUE(N17)),H17,N17)</f>
        <v>43515</v>
      </c>
      <c r="AC17" s="44" t="n">
        <f aca="false">IF(ISERROR(DATEVALUE(O17)),I17,O17)</f>
        <v>43515</v>
      </c>
      <c r="AD17" s="45" t="n">
        <f aca="false">IF(P17&gt;0,P17,J17)</f>
        <v>3</v>
      </c>
      <c r="AE17" s="45" t="n">
        <f aca="false">IF(Q17&gt;0,Q17,K17)</f>
        <v>41</v>
      </c>
      <c r="AF17" s="55"/>
      <c r="AG17" s="46" t="str">
        <f aca="false">IF(ISERROR(DATEVALUE(TEXT(N17,"mm/dd/yyyy"))),"Planned",IF(ISERROR(DATEVALUE(TEXT(O17,"mm/dd/yyyy"))),"In progress","Done"))</f>
        <v>Done</v>
      </c>
      <c r="AH17" s="62" t="n">
        <f aca="false">YEAR(AB17)</f>
        <v>2019</v>
      </c>
      <c r="AI17" s="62" t="n">
        <f aca="false">MONTH(AB17)</f>
        <v>2</v>
      </c>
      <c r="AJ17" s="47" t="n">
        <f aca="false">YEAR(AC17)</f>
        <v>2019</v>
      </c>
      <c r="AK17" s="47" t="n">
        <f aca="false">MONTH(AC17)</f>
        <v>2</v>
      </c>
      <c r="AL17" s="56"/>
      <c r="AM17" s="49" t="str">
        <f aca="false">VLOOKUP(G17,'School Code'!$D$2:$H$118,3,0)</f>
        <v>HCM.FU</v>
      </c>
      <c r="AN17" s="49" t="str">
        <f aca="false">VLOOKUP(C17,Param!$B$2:$C$10,2,0)</f>
        <v>FTOUR</v>
      </c>
      <c r="AO17" s="49" t="s">
        <v>90</v>
      </c>
      <c r="AP17" s="49" t="str">
        <f aca="false">E17</f>
        <v>ALL</v>
      </c>
      <c r="AQ17" s="49" t="str">
        <f aca="false">A17</f>
        <v>HCM</v>
      </c>
      <c r="AR17" s="49" t="n">
        <f aca="false">$AR$3</f>
        <v>19</v>
      </c>
      <c r="AS17" s="49" t="n">
        <f aca="false">AS16+1</f>
        <v>14</v>
      </c>
      <c r="AT17" s="49" t="str">
        <f aca="false">AM17&amp;"_"&amp;AN17&amp;"_"&amp;AP17&amp;"_"&amp;AQ17&amp;AR17&amp;"_"&amp;TEXT(AS17,"000")</f>
        <v>HCM.FU_FTOUR_ALL_HCM19_014</v>
      </c>
      <c r="AU17" s="57"/>
      <c r="AV17" s="57"/>
      <c r="AW17" s="57"/>
    </row>
    <row r="18" s="58" customFormat="true" ht="14.5" hidden="false" customHeight="false" outlineLevel="0" collapsed="false">
      <c r="A18" s="52" t="s">
        <v>78</v>
      </c>
      <c r="B18" s="35" t="str">
        <f aca="false">AT18</f>
        <v>HCM.SGU_INTE_NET_HCM19_015</v>
      </c>
      <c r="C18" s="6" t="s">
        <v>79</v>
      </c>
      <c r="D18" s="34" t="s">
        <v>80</v>
      </c>
      <c r="E18" s="36" t="s">
        <v>85</v>
      </c>
      <c r="F18" s="34" t="s">
        <v>82</v>
      </c>
      <c r="G18" s="36" t="s">
        <v>99</v>
      </c>
      <c r="H18" s="37" t="n">
        <v>43530</v>
      </c>
      <c r="I18" s="37" t="n">
        <v>43584</v>
      </c>
      <c r="J18" s="38" t="n">
        <f aca="false">VLOOKUP(C18,Param!$B$2:$D$11,3,0)</f>
        <v>320</v>
      </c>
      <c r="K18" s="38" t="n">
        <f aca="false">COUNTIF('Data List'!$N$4:$N$816,B18)</f>
        <v>25</v>
      </c>
      <c r="L18" s="53"/>
      <c r="M18" s="53"/>
      <c r="N18" s="42" t="n">
        <v>43530</v>
      </c>
      <c r="O18" s="42" t="n">
        <v>43584</v>
      </c>
      <c r="P18" s="38" t="n">
        <f aca="false">J18</f>
        <v>320</v>
      </c>
      <c r="Q18" s="40" t="n">
        <f aca="false">K18-COUNTIFS('Data List'!$N$4:$N$816,'Event Code'!$B18,'Data List'!$U$4:$U$816,Param!$B$30)</f>
        <v>25</v>
      </c>
      <c r="R18" s="40" t="n">
        <f aca="false">Q18-COUNTIFS('Data List'!$N$4:$N$816,'Event Code'!$B18,'Data List'!$U$4:$U$816,Param!B46)</f>
        <v>25</v>
      </c>
      <c r="S18" s="40" t="n">
        <f aca="false">COUNTIFS('Data List'!$N$4:$N$816,'Event Code'!$B18,'Data List'!$U$4:$U$816,"Passed")</f>
        <v>0</v>
      </c>
      <c r="T18" s="60"/>
      <c r="U18" s="59"/>
      <c r="V18" s="59"/>
      <c r="W18" s="60"/>
      <c r="X18" s="60"/>
      <c r="Y18" s="41" t="s">
        <v>84</v>
      </c>
      <c r="Z18" s="42" t="n">
        <v>43518</v>
      </c>
      <c r="AA18" s="54"/>
      <c r="AB18" s="61" t="n">
        <f aca="false">IF(ISERROR(DATEVALUE(N18)),H18,N18)</f>
        <v>43530</v>
      </c>
      <c r="AC18" s="44" t="n">
        <f aca="false">IF(ISERROR(DATEVALUE(O18)),I18,O18)</f>
        <v>43584</v>
      </c>
      <c r="AD18" s="45" t="n">
        <f aca="false">IF(P18&gt;0,P18,J18)</f>
        <v>320</v>
      </c>
      <c r="AE18" s="45" t="n">
        <f aca="false">IF(Q18&gt;0,Q18,K18)</f>
        <v>25</v>
      </c>
      <c r="AF18" s="55"/>
      <c r="AG18" s="46" t="str">
        <f aca="false">IF(ISERROR(DATEVALUE(TEXT(N18,"mm/dd/yyyy"))),"Planned",IF(ISERROR(DATEVALUE(TEXT(O18,"mm/dd/yyyy"))),"In progress","Done"))</f>
        <v>Done</v>
      </c>
      <c r="AH18" s="62" t="n">
        <f aca="false">YEAR(AB18)</f>
        <v>2019</v>
      </c>
      <c r="AI18" s="62" t="n">
        <f aca="false">MONTH(AB18)</f>
        <v>3</v>
      </c>
      <c r="AJ18" s="47" t="n">
        <f aca="false">YEAR(AC18)</f>
        <v>2019</v>
      </c>
      <c r="AK18" s="47" t="n">
        <f aca="false">MONTH(AC18)</f>
        <v>4</v>
      </c>
      <c r="AL18" s="56"/>
      <c r="AM18" s="49" t="str">
        <f aca="false">VLOOKUP(G18,'School Code'!$D$2:$H$118,3,0)</f>
        <v>HCM.SGU</v>
      </c>
      <c r="AN18" s="49" t="str">
        <f aca="false">VLOOKUP(C18,Param!$B$2:$C$10,2,0)</f>
        <v>INTE</v>
      </c>
      <c r="AO18" s="49" t="s">
        <v>90</v>
      </c>
      <c r="AP18" s="49" t="str">
        <f aca="false">E18</f>
        <v>NET</v>
      </c>
      <c r="AQ18" s="49" t="str">
        <f aca="false">A18</f>
        <v>HCM</v>
      </c>
      <c r="AR18" s="49" t="n">
        <f aca="false">$AR$3</f>
        <v>19</v>
      </c>
      <c r="AS18" s="49" t="n">
        <f aca="false">AS17+1</f>
        <v>15</v>
      </c>
      <c r="AT18" s="49" t="str">
        <f aca="false">AM18&amp;"_"&amp;AN18&amp;"_"&amp;AP18&amp;"_"&amp;AQ18&amp;AR18&amp;"_"&amp;TEXT(AS18,"000")</f>
        <v>HCM.SGU_INTE_NET_HCM19_015</v>
      </c>
      <c r="AU18" s="57"/>
      <c r="AV18" s="57"/>
      <c r="AW18" s="57"/>
    </row>
    <row r="19" s="58" customFormat="true" ht="14.5" hidden="false" customHeight="false" outlineLevel="0" collapsed="false">
      <c r="A19" s="52" t="s">
        <v>78</v>
      </c>
      <c r="B19" s="35" t="str">
        <f aca="false">AT19</f>
        <v>HCM.SGU_INTE_JAVA_HCM19_016</v>
      </c>
      <c r="C19" s="6" t="s">
        <v>79</v>
      </c>
      <c r="D19" s="34" t="s">
        <v>80</v>
      </c>
      <c r="E19" s="36" t="s">
        <v>81</v>
      </c>
      <c r="F19" s="34" t="s">
        <v>82</v>
      </c>
      <c r="G19" s="36" t="s">
        <v>99</v>
      </c>
      <c r="H19" s="37" t="n">
        <v>43530</v>
      </c>
      <c r="I19" s="37" t="n">
        <v>43584</v>
      </c>
      <c r="J19" s="38" t="n">
        <f aca="false">VLOOKUP(C19,Param!$B$2:$D$11,3,0)</f>
        <v>320</v>
      </c>
      <c r="K19" s="38" t="n">
        <f aca="false">COUNTIF('Data List'!$N$4:$N$816,B19)</f>
        <v>21</v>
      </c>
      <c r="L19" s="53"/>
      <c r="M19" s="53"/>
      <c r="N19" s="42" t="n">
        <v>43530</v>
      </c>
      <c r="O19" s="42" t="n">
        <v>43584</v>
      </c>
      <c r="P19" s="38" t="n">
        <f aca="false">J19</f>
        <v>320</v>
      </c>
      <c r="Q19" s="40" t="n">
        <f aca="false">K19-COUNTIFS('Data List'!$N$4:$N$816,'Event Code'!$B19,'Data List'!$U$4:$U$816,Param!$B$30)</f>
        <v>20</v>
      </c>
      <c r="R19" s="40" t="n">
        <f aca="false">Q19-COUNTIFS('Data List'!$N$4:$N$816,'Event Code'!$B19,'Data List'!$U$4:$U$816,Param!B47)</f>
        <v>20</v>
      </c>
      <c r="S19" s="40" t="n">
        <f aca="false">COUNTIFS('Data List'!$N$4:$N$816,'Event Code'!$B19,'Data List'!$U$4:$U$816,"Passed")</f>
        <v>0</v>
      </c>
      <c r="T19" s="60"/>
      <c r="U19" s="59"/>
      <c r="V19" s="59"/>
      <c r="W19" s="60"/>
      <c r="X19" s="60"/>
      <c r="Y19" s="41" t="s">
        <v>84</v>
      </c>
      <c r="Z19" s="42" t="n">
        <v>43518</v>
      </c>
      <c r="AA19" s="54"/>
      <c r="AB19" s="61" t="n">
        <f aca="false">IF(ISERROR(DATEVALUE(N19)),H19,N19)</f>
        <v>43530</v>
      </c>
      <c r="AC19" s="44" t="n">
        <f aca="false">IF(ISERROR(DATEVALUE(O19)),I19,O19)</f>
        <v>43584</v>
      </c>
      <c r="AD19" s="45" t="n">
        <f aca="false">IF(P19&gt;0,P19,J19)</f>
        <v>320</v>
      </c>
      <c r="AE19" s="45" t="n">
        <f aca="false">IF(Q19&gt;0,Q19,K19)</f>
        <v>20</v>
      </c>
      <c r="AF19" s="55"/>
      <c r="AG19" s="46" t="str">
        <f aca="false">IF(ISERROR(DATEVALUE(TEXT(N19,"mm/dd/yyyy"))),"Planned",IF(ISERROR(DATEVALUE(TEXT(O19,"mm/dd/yyyy"))),"In progress","Done"))</f>
        <v>Done</v>
      </c>
      <c r="AH19" s="62" t="n">
        <f aca="false">YEAR(AB19)</f>
        <v>2019</v>
      </c>
      <c r="AI19" s="62" t="n">
        <f aca="false">MONTH(AB19)</f>
        <v>3</v>
      </c>
      <c r="AJ19" s="47" t="n">
        <f aca="false">YEAR(AC19)</f>
        <v>2019</v>
      </c>
      <c r="AK19" s="47" t="n">
        <f aca="false">MONTH(AC19)</f>
        <v>4</v>
      </c>
      <c r="AL19" s="56"/>
      <c r="AM19" s="49" t="str">
        <f aca="false">VLOOKUP(G19,'School Code'!$D$2:$H$118,3,0)</f>
        <v>HCM.SGU</v>
      </c>
      <c r="AN19" s="49" t="str">
        <f aca="false">VLOOKUP(C19,Param!$B$2:$C$10,2,0)</f>
        <v>INTE</v>
      </c>
      <c r="AO19" s="49" t="s">
        <v>90</v>
      </c>
      <c r="AP19" s="49" t="str">
        <f aca="false">E19</f>
        <v>JAVA</v>
      </c>
      <c r="AQ19" s="49" t="str">
        <f aca="false">A19</f>
        <v>HCM</v>
      </c>
      <c r="AR19" s="49" t="n">
        <f aca="false">$AR$3</f>
        <v>19</v>
      </c>
      <c r="AS19" s="49" t="n">
        <f aca="false">AS18+1</f>
        <v>16</v>
      </c>
      <c r="AT19" s="49" t="str">
        <f aca="false">AM19&amp;"_"&amp;AN19&amp;"_"&amp;AP19&amp;"_"&amp;AQ19&amp;AR19&amp;"_"&amp;TEXT(AS19,"000")</f>
        <v>HCM.SGU_INTE_JAVA_HCM19_016</v>
      </c>
      <c r="AU19" s="57"/>
      <c r="AV19" s="57"/>
      <c r="AW19" s="57"/>
    </row>
    <row r="20" s="58" customFormat="true" ht="14.5" hidden="false" customHeight="false" outlineLevel="0" collapsed="false">
      <c r="A20" s="52" t="s">
        <v>78</v>
      </c>
      <c r="B20" s="35" t="str">
        <f aca="false">AT20</f>
        <v>HCM.HCMUTE_LITE_ALL_HCM19_017</v>
      </c>
      <c r="C20" s="6" t="s">
        <v>91</v>
      </c>
      <c r="D20" s="34" t="s">
        <v>80</v>
      </c>
      <c r="E20" s="36" t="s">
        <v>86</v>
      </c>
      <c r="F20" s="34" t="s">
        <v>82</v>
      </c>
      <c r="G20" s="36" t="s">
        <v>100</v>
      </c>
      <c r="H20" s="37" t="n">
        <v>43537</v>
      </c>
      <c r="I20" s="37" t="n">
        <v>43565</v>
      </c>
      <c r="J20" s="38" t="n">
        <f aca="false">VLOOKUP(C20,Param!$B$2:$D$11,3,0)</f>
        <v>320</v>
      </c>
      <c r="K20" s="38" t="n">
        <f aca="false">COUNTIF('Data List'!$N$4:$N$816,B20)</f>
        <v>88</v>
      </c>
      <c r="L20" s="53"/>
      <c r="M20" s="53"/>
      <c r="N20" s="42" t="n">
        <v>43537</v>
      </c>
      <c r="O20" s="42" t="n">
        <v>43565</v>
      </c>
      <c r="P20" s="38" t="n">
        <f aca="false">J20</f>
        <v>320</v>
      </c>
      <c r="Q20" s="40" t="n">
        <f aca="false">K20-COUNTIFS('Data List'!$N$4:$N$816,'Event Code'!$B20,'Data List'!$U$4:$U$816,Param!$B$30)</f>
        <v>88</v>
      </c>
      <c r="R20" s="40" t="n">
        <f aca="false">Q20-COUNTIFS('Data List'!$N$4:$N$816,'Event Code'!$B20,'Data List'!$U$4:$U$816,Param!B48)</f>
        <v>88</v>
      </c>
      <c r="S20" s="40" t="n">
        <f aca="false">COUNTIFS('Data List'!$N$4:$N$816,'Event Code'!$B20,'Data List'!$U$4:$U$816,"Passed")</f>
        <v>0</v>
      </c>
      <c r="T20" s="60"/>
      <c r="U20" s="59"/>
      <c r="V20" s="59"/>
      <c r="W20" s="60"/>
      <c r="X20" s="60"/>
      <c r="Y20" s="41" t="s">
        <v>101</v>
      </c>
      <c r="Z20" s="42" t="n">
        <v>43523</v>
      </c>
      <c r="AA20" s="54"/>
      <c r="AB20" s="61" t="n">
        <f aca="false">IF(ISERROR(DATEVALUE(N20)),H20,N20)</f>
        <v>43537</v>
      </c>
      <c r="AC20" s="44" t="n">
        <f aca="false">IF(ISERROR(DATEVALUE(O20)),I20,O20)</f>
        <v>43565</v>
      </c>
      <c r="AD20" s="45" t="n">
        <f aca="false">IF(P20&gt;0,P20,J20)</f>
        <v>320</v>
      </c>
      <c r="AE20" s="45" t="n">
        <f aca="false">IF(Q20&gt;0,Q20,K20)</f>
        <v>88</v>
      </c>
      <c r="AF20" s="55"/>
      <c r="AG20" s="46" t="str">
        <f aca="false">IF(ISERROR(DATEVALUE(TEXT(N20,"mm/dd/yyyy"))),"Planned",IF(ISERROR(DATEVALUE(TEXT(O20,"mm/dd/yyyy"))),"In progress","Done"))</f>
        <v>Done</v>
      </c>
      <c r="AH20" s="62" t="n">
        <f aca="false">YEAR(AB20)</f>
        <v>2019</v>
      </c>
      <c r="AI20" s="62" t="n">
        <f aca="false">MONTH(AB20)</f>
        <v>3</v>
      </c>
      <c r="AJ20" s="47" t="n">
        <f aca="false">YEAR(AC20)</f>
        <v>2019</v>
      </c>
      <c r="AK20" s="47" t="n">
        <f aca="false">MONTH(AC20)</f>
        <v>4</v>
      </c>
      <c r="AL20" s="56"/>
      <c r="AM20" s="49" t="str">
        <f aca="false">VLOOKUP(G20,'School Code'!$D$2:$H$118,3,0)</f>
        <v>HCM.HCMUTE</v>
      </c>
      <c r="AN20" s="49" t="str">
        <f aca="false">VLOOKUP(C20,Param!$B$2:$C$10,2,0)</f>
        <v>LITE</v>
      </c>
      <c r="AO20" s="49" t="s">
        <v>90</v>
      </c>
      <c r="AP20" s="49" t="str">
        <f aca="false">E20</f>
        <v>ALL</v>
      </c>
      <c r="AQ20" s="49" t="str">
        <f aca="false">A20</f>
        <v>HCM</v>
      </c>
      <c r="AR20" s="49" t="n">
        <f aca="false">$AR$3</f>
        <v>19</v>
      </c>
      <c r="AS20" s="49" t="n">
        <f aca="false">AS19+1</f>
        <v>17</v>
      </c>
      <c r="AT20" s="49" t="str">
        <f aca="false">AM20&amp;"_"&amp;AN20&amp;"_"&amp;AP20&amp;"_"&amp;AQ20&amp;AR20&amp;"_"&amp;TEXT(AS20,"000")</f>
        <v>HCM.HCMUTE_LITE_ALL_HCM19_017</v>
      </c>
      <c r="AU20" s="57"/>
      <c r="AV20" s="57"/>
      <c r="AW20" s="57"/>
    </row>
    <row r="21" s="58" customFormat="true" ht="14.5" hidden="false" customHeight="false" outlineLevel="0" collapsed="false">
      <c r="A21" s="52" t="s">
        <v>78</v>
      </c>
      <c r="B21" s="35" t="str">
        <f aca="false">AT21</f>
        <v>HCM.UAF_GST_JAVA_HCM19_018</v>
      </c>
      <c r="C21" s="6" t="s">
        <v>102</v>
      </c>
      <c r="D21" s="34" t="s">
        <v>80</v>
      </c>
      <c r="E21" s="36" t="s">
        <v>81</v>
      </c>
      <c r="F21" s="34" t="s">
        <v>82</v>
      </c>
      <c r="G21" s="36" t="s">
        <v>103</v>
      </c>
      <c r="H21" s="37" t="n">
        <v>43532</v>
      </c>
      <c r="I21" s="37" t="n">
        <v>43617</v>
      </c>
      <c r="J21" s="38" t="n">
        <f aca="false">VLOOKUP(C21,Param!$B$2:$D$11,3,0)</f>
        <v>360</v>
      </c>
      <c r="K21" s="38" t="n">
        <f aca="false">COUNTIF('Data List'!$N$4:$N$816,B21)</f>
        <v>69</v>
      </c>
      <c r="L21" s="53"/>
      <c r="M21" s="53"/>
      <c r="N21" s="37" t="n">
        <v>43532</v>
      </c>
      <c r="O21" s="37" t="n">
        <v>43617</v>
      </c>
      <c r="P21" s="38" t="n">
        <f aca="false">J21</f>
        <v>360</v>
      </c>
      <c r="Q21" s="40" t="n">
        <f aca="false">K21-COUNTIFS('Data List'!$N$4:$N$816,'Event Code'!$B21,'Data List'!$U$4:$U$816,Param!$B$30)</f>
        <v>69</v>
      </c>
      <c r="R21" s="40" t="n">
        <f aca="false">Q21-COUNTIFS('Data List'!$N$4:$N$816,'Event Code'!$B21,'Data List'!$U$4:$U$816,Param!B49)</f>
        <v>69</v>
      </c>
      <c r="S21" s="40" t="n">
        <f aca="false">COUNTIFS('Data List'!$N$4:$N$816,'Event Code'!$B21,'Data List'!$U$4:$U$816,"Passed")</f>
        <v>0</v>
      </c>
      <c r="T21" s="60"/>
      <c r="U21" s="59"/>
      <c r="V21" s="59"/>
      <c r="W21" s="60"/>
      <c r="X21" s="60"/>
      <c r="Y21" s="41" t="s">
        <v>84</v>
      </c>
      <c r="Z21" s="42" t="n">
        <v>43528</v>
      </c>
      <c r="AA21" s="54"/>
      <c r="AB21" s="61" t="n">
        <f aca="false">IF(ISERROR(DATEVALUE(N21)),H21,N21)</f>
        <v>43532</v>
      </c>
      <c r="AC21" s="44" t="n">
        <f aca="false">IF(ISERROR(DATEVALUE(O21)),I21,O21)</f>
        <v>43617</v>
      </c>
      <c r="AD21" s="45" t="n">
        <f aca="false">IF(P21&gt;0,P21,J21)</f>
        <v>360</v>
      </c>
      <c r="AE21" s="45" t="n">
        <f aca="false">IF(Q21&gt;0,Q21,K21)</f>
        <v>69</v>
      </c>
      <c r="AF21" s="55"/>
      <c r="AG21" s="46" t="str">
        <f aca="false">IF(ISERROR(DATEVALUE(TEXT(N21,"mm/dd/yyyy"))),"Planned",IF(ISERROR(DATEVALUE(TEXT(O21,"mm/dd/yyyy"))),"In progress","Done"))</f>
        <v>Done</v>
      </c>
      <c r="AH21" s="62" t="n">
        <f aca="false">YEAR(AB21)</f>
        <v>2019</v>
      </c>
      <c r="AI21" s="62" t="n">
        <f aca="false">MONTH(AB21)</f>
        <v>3</v>
      </c>
      <c r="AJ21" s="47" t="n">
        <f aca="false">YEAR(AC21)</f>
        <v>2019</v>
      </c>
      <c r="AK21" s="47" t="n">
        <f aca="false">MONTH(AC21)</f>
        <v>6</v>
      </c>
      <c r="AL21" s="56"/>
      <c r="AM21" s="49" t="str">
        <f aca="false">VLOOKUP(G21,'School Code'!$D$2:$H$118,3,0)</f>
        <v>HCM.UAF</v>
      </c>
      <c r="AN21" s="49" t="str">
        <f aca="false">VLOOKUP(C21,Param!$B$2:$C$10,2,0)</f>
        <v>GST</v>
      </c>
      <c r="AO21" s="49" t="s">
        <v>90</v>
      </c>
      <c r="AP21" s="49" t="str">
        <f aca="false">E21</f>
        <v>JAVA</v>
      </c>
      <c r="AQ21" s="49" t="str">
        <f aca="false">A21</f>
        <v>HCM</v>
      </c>
      <c r="AR21" s="49" t="n">
        <f aca="false">$AR$3</f>
        <v>19</v>
      </c>
      <c r="AS21" s="49" t="n">
        <f aca="false">AS20+1</f>
        <v>18</v>
      </c>
      <c r="AT21" s="49" t="str">
        <f aca="false">AM21&amp;"_"&amp;AN21&amp;"_"&amp;AP21&amp;"_"&amp;AQ21&amp;AR21&amp;"_"&amp;TEXT(AS21,"000")</f>
        <v>HCM.UAF_GST_JAVA_HCM19_018</v>
      </c>
      <c r="AU21" s="57"/>
      <c r="AV21" s="57"/>
      <c r="AW21" s="57"/>
    </row>
    <row r="22" s="58" customFormat="true" ht="14.5" hidden="false" customHeight="false" outlineLevel="0" collapsed="false">
      <c r="A22" s="52" t="s">
        <v>78</v>
      </c>
      <c r="B22" s="35" t="str">
        <f aca="false">AT22</f>
        <v>HCM.MIX_INTE_JAVA_HCM19_019</v>
      </c>
      <c r="C22" s="6" t="s">
        <v>79</v>
      </c>
      <c r="D22" s="34" t="s">
        <v>80</v>
      </c>
      <c r="E22" s="36" t="s">
        <v>81</v>
      </c>
      <c r="F22" s="34" t="s">
        <v>82</v>
      </c>
      <c r="G22" s="36" t="s">
        <v>88</v>
      </c>
      <c r="H22" s="37" t="n">
        <v>43542</v>
      </c>
      <c r="I22" s="37" t="n">
        <v>43603</v>
      </c>
      <c r="J22" s="38" t="n">
        <f aca="false">VLOOKUP(C22,Param!$B$2:$D$11,3,0)</f>
        <v>320</v>
      </c>
      <c r="K22" s="38" t="n">
        <f aca="false">COUNTIF('Data List'!$N$4:$N$816,B22)</f>
        <v>6</v>
      </c>
      <c r="L22" s="53"/>
      <c r="M22" s="53"/>
      <c r="N22" s="37" t="n">
        <v>43542</v>
      </c>
      <c r="O22" s="37" t="n">
        <v>43617</v>
      </c>
      <c r="P22" s="38" t="n">
        <f aca="false">J22</f>
        <v>320</v>
      </c>
      <c r="Q22" s="40" t="n">
        <f aca="false">K22-COUNTIFS('Data List'!$N$4:$N$816,'Event Code'!$B22,'Data List'!$U$4:$U$816,Param!$B$30)</f>
        <v>5</v>
      </c>
      <c r="R22" s="40" t="n">
        <f aca="false">Q22-COUNTIFS('Data List'!$N$4:$N$816,'Event Code'!$B22,'Data List'!$U$4:$U$816,Param!B51)</f>
        <v>5</v>
      </c>
      <c r="S22" s="40" t="n">
        <f aca="false">COUNTIFS('Data List'!$N$4:$N$816,'Event Code'!$B22,'Data List'!$U$4:$U$816,"Passed")</f>
        <v>0</v>
      </c>
      <c r="T22" s="60"/>
      <c r="U22" s="59"/>
      <c r="V22" s="59"/>
      <c r="W22" s="60"/>
      <c r="X22" s="60"/>
      <c r="Y22" s="41" t="s">
        <v>95</v>
      </c>
      <c r="Z22" s="42" t="n">
        <v>43539</v>
      </c>
      <c r="AA22" s="54"/>
      <c r="AB22" s="61" t="n">
        <f aca="false">IF(ISERROR(DATEVALUE(N22)),H22,N22)</f>
        <v>43542</v>
      </c>
      <c r="AC22" s="44" t="n">
        <f aca="false">IF(ISERROR(DATEVALUE(O22)),I22,O22)</f>
        <v>43603</v>
      </c>
      <c r="AD22" s="45" t="n">
        <f aca="false">IF(P22&gt;0,P22,J22)</f>
        <v>320</v>
      </c>
      <c r="AE22" s="45" t="n">
        <f aca="false">IF(Q22&gt;0,Q22,K22)</f>
        <v>5</v>
      </c>
      <c r="AF22" s="55"/>
      <c r="AG22" s="46" t="str">
        <f aca="false">IF(ISERROR(DATEVALUE(TEXT(N22,"mm/dd/yyyy"))),"Planned",IF(ISERROR(DATEVALUE(TEXT(O22,"mm/dd/yyyy"))),"In progress","Done"))</f>
        <v>Done</v>
      </c>
      <c r="AH22" s="62" t="n">
        <f aca="false">YEAR(AB22)</f>
        <v>2019</v>
      </c>
      <c r="AI22" s="62" t="n">
        <f aca="false">MONTH(AB22)</f>
        <v>3</v>
      </c>
      <c r="AJ22" s="47" t="n">
        <f aca="false">YEAR(AC22)</f>
        <v>2019</v>
      </c>
      <c r="AK22" s="47" t="n">
        <f aca="false">MONTH(AC22)</f>
        <v>5</v>
      </c>
      <c r="AL22" s="56"/>
      <c r="AM22" s="49" t="str">
        <f aca="false">VLOOKUP(G22,'School Code'!$D$2:$H$118,3,0)</f>
        <v>HCM.MIX</v>
      </c>
      <c r="AN22" s="49" t="str">
        <f aca="false">VLOOKUP(C22,Param!$B$2:$C$10,2,0)</f>
        <v>INTE</v>
      </c>
      <c r="AO22" s="49" t="s">
        <v>90</v>
      </c>
      <c r="AP22" s="49" t="str">
        <f aca="false">E22</f>
        <v>JAVA</v>
      </c>
      <c r="AQ22" s="49" t="str">
        <f aca="false">A22</f>
        <v>HCM</v>
      </c>
      <c r="AR22" s="49" t="n">
        <f aca="false">$AR$3</f>
        <v>19</v>
      </c>
      <c r="AS22" s="49" t="n">
        <v>19</v>
      </c>
      <c r="AT22" s="49" t="str">
        <f aca="false">AM22&amp;"_"&amp;AN22&amp;"_"&amp;AP22&amp;"_"&amp;AQ22&amp;AR22&amp;"_"&amp;TEXT(AS22,"000")</f>
        <v>HCM.MIX_INTE_JAVA_HCM19_019</v>
      </c>
      <c r="AU22" s="57"/>
      <c r="AV22" s="57"/>
      <c r="AW22" s="57"/>
    </row>
    <row r="30" customFormat="false" ht="12.5" hidden="false" customHeight="false" outlineLevel="0" collapsed="false">
      <c r="G30" s="8" t="n">
        <v>36</v>
      </c>
    </row>
    <row r="31" customFormat="false" ht="12.5" hidden="false" customHeight="false" outlineLevel="0" collapsed="false">
      <c r="G31" s="8" t="n">
        <v>50</v>
      </c>
    </row>
    <row r="32" customFormat="false" ht="12.5" hidden="false" customHeight="false" outlineLevel="0" collapsed="false">
      <c r="G32" s="8" t="n">
        <v>157</v>
      </c>
    </row>
    <row r="1048575" customFormat="false" ht="12.8" hidden="false" customHeight="false" outlineLevel="0" collapsed="false"/>
    <row r="1048576" customFormat="false" ht="12.8" hidden="false" customHeight="false" outlineLevel="0" collapsed="false"/>
  </sheetData>
  <autoFilter ref="3:22"/>
  <mergeCells count="2">
    <mergeCell ref="AM1:AT1"/>
    <mergeCell ref="AM3:AQ3"/>
  </mergeCells>
  <conditionalFormatting sqref="B23:B1048576">
    <cfRule type="duplicateValues" priority="2" aboveAverage="0" equalAverage="0" bottom="0" percent="0" rank="0" text="" dxfId="0">
      <formula>0</formula>
    </cfRule>
  </conditionalFormatting>
  <conditionalFormatting sqref="B23:B1048576 B1:B3">
    <cfRule type="duplicateValues" priority="3" aboveAverage="0" equalAverage="0" bottom="0" percent="0" rank="0" text="" dxfId="1">
      <formula>0</formula>
    </cfRule>
  </conditionalFormatting>
  <conditionalFormatting sqref="B23:B1048576">
    <cfRule type="duplicateValues" priority="4" aboveAverage="0" equalAverage="0" bottom="0" percent="0" rank="0" text="" dxfId="2">
      <formula>0</formula>
    </cfRule>
  </conditionalFormatting>
  <conditionalFormatting sqref="AL4 AL6 AL8:AL21">
    <cfRule type="cellIs" priority="5" operator="equal" aboveAverage="0" equalAverage="0" bottom="0" percent="0" rank="0" text="" dxfId="3">
      <formula>0</formula>
    </cfRule>
  </conditionalFormatting>
  <conditionalFormatting sqref="B4 B6">
    <cfRule type="duplicateValues" priority="6" aboveAverage="0" equalAverage="0" bottom="0" percent="0" rank="0" text="" dxfId="4">
      <formula>0</formula>
    </cfRule>
  </conditionalFormatting>
  <conditionalFormatting sqref="B4 B6">
    <cfRule type="duplicateValues" priority="7" aboveAverage="0" equalAverage="0" bottom="0" percent="0" rank="0" text="" dxfId="5">
      <formula>0</formula>
    </cfRule>
  </conditionalFormatting>
  <conditionalFormatting sqref="C15:C21 C4:C13">
    <cfRule type="duplicateValues" priority="8" aboveAverage="0" equalAverage="0" bottom="0" percent="0" rank="0" text="" dxfId="6">
      <formula>0</formula>
    </cfRule>
  </conditionalFormatting>
  <conditionalFormatting sqref="G4 G6 G8 G10">
    <cfRule type="duplicateValues" priority="9" aboveAverage="0" equalAverage="0" bottom="0" percent="0" rank="0" text="" dxfId="7">
      <formula>0</formula>
    </cfRule>
  </conditionalFormatting>
  <conditionalFormatting sqref="AL5">
    <cfRule type="cellIs" priority="10" operator="equal" aboveAverage="0" equalAverage="0" bottom="0" percent="0" rank="0" text="" dxfId="8">
      <formula>0</formula>
    </cfRule>
  </conditionalFormatting>
  <conditionalFormatting sqref="B5">
    <cfRule type="duplicateValues" priority="11" aboveAverage="0" equalAverage="0" bottom="0" percent="0" rank="0" text="" dxfId="9">
      <formula>0</formula>
    </cfRule>
  </conditionalFormatting>
  <conditionalFormatting sqref="B5">
    <cfRule type="duplicateValues" priority="12" aboveAverage="0" equalAverage="0" bottom="0" percent="0" rank="0" text="" dxfId="10">
      <formula>0</formula>
    </cfRule>
  </conditionalFormatting>
  <conditionalFormatting sqref="C14">
    <cfRule type="duplicateValues" priority="13" aboveAverage="0" equalAverage="0" bottom="0" percent="0" rank="0" text="" dxfId="11">
      <formula>0</formula>
    </cfRule>
  </conditionalFormatting>
  <conditionalFormatting sqref="G5 G9 G11">
    <cfRule type="duplicateValues" priority="14" aboveAverage="0" equalAverage="0" bottom="0" percent="0" rank="0" text="" dxfId="12">
      <formula>0</formula>
    </cfRule>
  </conditionalFormatting>
  <conditionalFormatting sqref="AL7">
    <cfRule type="cellIs" priority="15" operator="equal" aboveAverage="0" equalAverage="0" bottom="0" percent="0" rank="0" text="" dxfId="13">
      <formula>0</formula>
    </cfRule>
  </conditionalFormatting>
  <conditionalFormatting sqref="B7:B13">
    <cfRule type="duplicateValues" priority="16" aboveAverage="0" equalAverage="0" bottom="0" percent="0" rank="0" text="" dxfId="14">
      <formula>0</formula>
    </cfRule>
  </conditionalFormatting>
  <conditionalFormatting sqref="B7:B13">
    <cfRule type="duplicateValues" priority="17" aboveAverage="0" equalAverage="0" bottom="0" percent="0" rank="0" text="" dxfId="15">
      <formula>0</formula>
    </cfRule>
  </conditionalFormatting>
  <conditionalFormatting sqref="G7">
    <cfRule type="duplicateValues" priority="18" aboveAverage="0" equalAverage="0" bottom="0" percent="0" rank="0" text="" dxfId="16">
      <formula>0</formula>
    </cfRule>
  </conditionalFormatting>
  <conditionalFormatting sqref="G12">
    <cfRule type="duplicateValues" priority="19" aboveAverage="0" equalAverage="0" bottom="0" percent="0" rank="0" text="" dxfId="17">
      <formula>0</formula>
    </cfRule>
  </conditionalFormatting>
  <conditionalFormatting sqref="G13:G21">
    <cfRule type="duplicateValues" priority="20" aboveAverage="0" equalAverage="0" bottom="0" percent="0" rank="0" text="" dxfId="18">
      <formula>0</formula>
    </cfRule>
  </conditionalFormatting>
  <conditionalFormatting sqref="AL22">
    <cfRule type="cellIs" priority="21" operator="equal" aboveAverage="0" equalAverage="0" bottom="0" percent="0" rank="0" text="" dxfId="19">
      <formula>0</formula>
    </cfRule>
  </conditionalFormatting>
  <conditionalFormatting sqref="G22">
    <cfRule type="duplicateValues" priority="22" aboveAverage="0" equalAverage="0" bottom="0" percent="0" rank="0" text="" dxfId="20">
      <formula>0</formula>
    </cfRule>
  </conditionalFormatting>
  <conditionalFormatting sqref="B14:B22">
    <cfRule type="duplicateValues" priority="23" aboveAverage="0" equalAverage="0" bottom="0" percent="0" rank="0" text="" dxfId="21">
      <formula>0</formula>
    </cfRule>
  </conditionalFormatting>
  <conditionalFormatting sqref="B14:B22">
    <cfRule type="duplicateValues" priority="24" aboveAverage="0" equalAverage="0" bottom="0" percent="0" rank="0" text="" dxfId="22">
      <formula>0</formula>
    </cfRule>
  </conditionalFormatting>
  <conditionalFormatting sqref="C22">
    <cfRule type="duplicateValues" priority="25" aboveAverage="0" equalAverage="0" bottom="0" percent="0" rank="0" text="" dxfId="23">
      <formula>0</formula>
    </cfRule>
  </conditionalFormatting>
  <dataValidations count="3">
    <dataValidation allowBlank="true" operator="between" showDropDown="false" showErrorMessage="true" showInputMessage="true" sqref="E4:E22" type="list">
      <formula1>Param!$B$17:$B$26</formula1>
      <formula2>0</formula2>
    </dataValidation>
    <dataValidation allowBlank="true" operator="between" showDropDown="false" showErrorMessage="true" showInputMessage="true" sqref="G4:G22" type="list">
      <formula1>'School Code'!$D$2:$D$30</formula1>
      <formula2>0</formula2>
    </dataValidation>
    <dataValidation allowBlank="false" operator="between" showDropDown="false" showErrorMessage="true" showInputMessage="true" sqref="C1:C32" type="list">
      <formula1>Param!$B$2:$B$11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D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3" min="1" style="0" width="8.53"/>
    <col collapsed="false" customWidth="true" hidden="false" outlineLevel="0" max="4" min="4" style="0" width="10.45"/>
    <col collapsed="false" customWidth="true" hidden="false" outlineLevel="0" max="5" min="5" style="0" width="8.53"/>
    <col collapsed="false" customWidth="true" hidden="false" outlineLevel="0" max="6" min="6" style="0" width="9.09"/>
    <col collapsed="false" customWidth="true" hidden="false" outlineLevel="0" max="7" min="7" style="0" width="13.27"/>
    <col collapsed="false" customWidth="true" hidden="false" outlineLevel="0" max="15" min="8" style="0" width="8.53"/>
    <col collapsed="false" customWidth="true" hidden="false" outlineLevel="0" max="16" min="16" style="0" width="16.63"/>
    <col collapsed="false" customWidth="true" hidden="false" outlineLevel="0" max="17" min="17" style="0" width="9.45"/>
    <col collapsed="false" customWidth="true" hidden="false" outlineLevel="0" max="18" min="18" style="0" width="8.82"/>
    <col collapsed="false" customWidth="true" hidden="false" outlineLevel="0" max="19" min="19" style="0" width="16.45"/>
    <col collapsed="false" customWidth="true" hidden="false" outlineLevel="0" max="20" min="20" style="0" width="12.45"/>
    <col collapsed="false" customWidth="true" hidden="false" outlineLevel="0" max="21" min="21" style="0" width="16.37"/>
    <col collapsed="false" customWidth="true" hidden="false" outlineLevel="0" max="22" min="22" style="0" width="8.53"/>
    <col collapsed="false" customWidth="true" hidden="false" outlineLevel="0" max="23" min="23" style="0" width="9.54"/>
    <col collapsed="false" customWidth="true" hidden="false" outlineLevel="0" max="24" min="24" style="0" width="16.37"/>
    <col collapsed="false" customWidth="true" hidden="false" outlineLevel="0" max="25" min="25" style="0" width="17.17"/>
    <col collapsed="false" customWidth="true" hidden="false" outlineLevel="0" max="26" min="26" style="0" width="14.63"/>
    <col collapsed="false" customWidth="true" hidden="false" outlineLevel="0" max="27" min="27" style="0" width="11"/>
    <col collapsed="false" customWidth="true" hidden="false" outlineLevel="0" max="28" min="28" style="0" width="8.53"/>
    <col collapsed="false" customWidth="true" hidden="false" outlineLevel="0" max="29" min="29" style="0" width="15"/>
    <col collapsed="false" customWidth="true" hidden="false" outlineLevel="0" max="30" min="30" style="0" width="35.91"/>
    <col collapsed="false" customWidth="true" hidden="false" outlineLevel="0" max="1025" min="31" style="0" width="8.53"/>
  </cols>
  <sheetData>
    <row r="1" customFormat="false" ht="14.5" hidden="false" customHeight="false" outlineLevel="0" collapsed="false">
      <c r="A1" s="64" t="s">
        <v>104</v>
      </c>
      <c r="B1" s="64" t="s">
        <v>105</v>
      </c>
      <c r="C1" s="64" t="s">
        <v>106</v>
      </c>
      <c r="D1" s="64" t="s">
        <v>107</v>
      </c>
      <c r="E1" s="64" t="s">
        <v>27</v>
      </c>
      <c r="F1" s="64" t="s">
        <v>108</v>
      </c>
      <c r="G1" s="64" t="s">
        <v>109</v>
      </c>
      <c r="H1" s="64" t="s">
        <v>110</v>
      </c>
      <c r="I1" s="64" t="s">
        <v>111</v>
      </c>
      <c r="J1" s="64" t="s">
        <v>23</v>
      </c>
      <c r="K1" s="64" t="s">
        <v>112</v>
      </c>
      <c r="L1" s="64" t="s">
        <v>113</v>
      </c>
      <c r="M1" s="64" t="s">
        <v>114</v>
      </c>
      <c r="N1" s="64" t="s">
        <v>115</v>
      </c>
      <c r="O1" s="64" t="s">
        <v>116</v>
      </c>
      <c r="P1" s="64" t="s">
        <v>117</v>
      </c>
      <c r="Q1" s="64" t="s">
        <v>118</v>
      </c>
      <c r="R1" s="64" t="s">
        <v>119</v>
      </c>
      <c r="S1" s="64" t="s">
        <v>120</v>
      </c>
      <c r="T1" s="64" t="s">
        <v>121</v>
      </c>
      <c r="U1" s="64" t="s">
        <v>122</v>
      </c>
      <c r="V1" s="64" t="s">
        <v>123</v>
      </c>
      <c r="W1" s="64" t="s">
        <v>124</v>
      </c>
      <c r="X1" s="64" t="s">
        <v>125</v>
      </c>
      <c r="Y1" s="64" t="s">
        <v>126</v>
      </c>
      <c r="Z1" s="64" t="s">
        <v>127</v>
      </c>
      <c r="AA1" s="64" t="s">
        <v>128</v>
      </c>
      <c r="AB1" s="64" t="s">
        <v>129</v>
      </c>
      <c r="AC1" s="64" t="s">
        <v>130</v>
      </c>
      <c r="AD1" s="64" t="s">
        <v>131</v>
      </c>
    </row>
    <row r="2" customFormat="false" ht="14.5" hidden="false" customHeight="false" outlineLevel="0" collapsed="false">
      <c r="A2" s="0" t="n">
        <v>1041</v>
      </c>
      <c r="B2" s="65" t="n">
        <v>43538</v>
      </c>
      <c r="C2" s="0" t="s">
        <v>132</v>
      </c>
      <c r="D2" s="0" t="s">
        <v>133</v>
      </c>
      <c r="E2" s="0" t="s">
        <v>134</v>
      </c>
      <c r="H2" s="0" t="s">
        <v>135</v>
      </c>
      <c r="I2" s="0" t="s">
        <v>136</v>
      </c>
      <c r="J2" s="0" t="s">
        <v>137</v>
      </c>
      <c r="K2" s="0" t="s">
        <v>138</v>
      </c>
      <c r="L2" s="65" t="n">
        <v>34938</v>
      </c>
      <c r="M2" s="0" t="s">
        <v>139</v>
      </c>
      <c r="N2" s="0" t="s">
        <v>140</v>
      </c>
      <c r="Q2" s="0" t="s">
        <v>141</v>
      </c>
      <c r="R2" s="0" t="n">
        <v>0</v>
      </c>
      <c r="S2" s="0" t="n">
        <v>0</v>
      </c>
      <c r="T2" s="0" t="s">
        <v>142</v>
      </c>
      <c r="U2" s="0" t="s">
        <v>143</v>
      </c>
      <c r="V2" s="0" t="s">
        <v>144</v>
      </c>
      <c r="W2" s="65" t="n">
        <v>43547</v>
      </c>
      <c r="X2" s="0" t="s">
        <v>145</v>
      </c>
      <c r="Z2" s="0" t="s">
        <v>146</v>
      </c>
      <c r="AA2" s="0" t="s">
        <v>147</v>
      </c>
      <c r="AB2" s="0" t="n">
        <v>5500000</v>
      </c>
      <c r="AD2" s="0" t="s">
        <v>148</v>
      </c>
    </row>
    <row r="3" customFormat="false" ht="14.5" hidden="false" customHeight="false" outlineLevel="0" collapsed="false">
      <c r="B3" s="65" t="n">
        <v>43271</v>
      </c>
      <c r="C3" s="0" t="s">
        <v>101</v>
      </c>
      <c r="D3" s="0" t="s">
        <v>149</v>
      </c>
      <c r="E3" s="0" t="s">
        <v>134</v>
      </c>
      <c r="F3" s="0" t="s">
        <v>150</v>
      </c>
      <c r="G3" s="0" t="s">
        <v>151</v>
      </c>
      <c r="H3" s="0" t="s">
        <v>152</v>
      </c>
      <c r="I3" s="0" t="s">
        <v>153</v>
      </c>
      <c r="J3" s="0" t="s">
        <v>154</v>
      </c>
      <c r="K3" s="0" t="s">
        <v>155</v>
      </c>
      <c r="M3" s="0" t="s">
        <v>156</v>
      </c>
      <c r="N3" s="0" t="s">
        <v>157</v>
      </c>
      <c r="O3" s="0" t="s">
        <v>158</v>
      </c>
      <c r="Q3" s="0" t="s">
        <v>159</v>
      </c>
      <c r="R3" s="0" t="n">
        <v>12</v>
      </c>
      <c r="S3" s="0" t="n">
        <v>16</v>
      </c>
      <c r="T3" s="0" t="s">
        <v>160</v>
      </c>
      <c r="U3" s="0" t="s">
        <v>143</v>
      </c>
      <c r="V3" s="0" t="s">
        <v>161</v>
      </c>
      <c r="W3" s="65" t="n">
        <v>43512</v>
      </c>
      <c r="Y3" s="0" t="s">
        <v>162</v>
      </c>
      <c r="Z3" s="0" t="s">
        <v>146</v>
      </c>
      <c r="AA3" s="0" t="s">
        <v>147</v>
      </c>
      <c r="AB3" s="0" t="n">
        <v>5500000</v>
      </c>
    </row>
    <row r="4" customFormat="false" ht="14.5" hidden="false" customHeight="false" outlineLevel="0" collapsed="false">
      <c r="A4" s="0" t="n">
        <v>1023</v>
      </c>
      <c r="B4" s="65" t="n">
        <v>43542</v>
      </c>
      <c r="C4" s="0" t="s">
        <v>101</v>
      </c>
      <c r="D4" s="0" t="s">
        <v>163</v>
      </c>
      <c r="E4" s="0" t="s">
        <v>134</v>
      </c>
      <c r="H4" s="0" t="s">
        <v>152</v>
      </c>
      <c r="J4" s="0" t="s">
        <v>164</v>
      </c>
      <c r="K4" s="0" t="s">
        <v>165</v>
      </c>
      <c r="M4" s="0" t="s">
        <v>166</v>
      </c>
      <c r="N4" s="0" t="s">
        <v>157</v>
      </c>
      <c r="Q4" s="0" t="s">
        <v>159</v>
      </c>
      <c r="R4" s="0" t="n">
        <v>0</v>
      </c>
      <c r="S4" s="0" t="n">
        <v>0</v>
      </c>
      <c r="U4" s="0" t="s">
        <v>143</v>
      </c>
      <c r="V4" s="0" t="s">
        <v>167</v>
      </c>
      <c r="W4" s="65" t="n">
        <v>43547</v>
      </c>
      <c r="Y4" s="0" t="s">
        <v>168</v>
      </c>
      <c r="Z4" s="0" t="s">
        <v>146</v>
      </c>
      <c r="AA4" s="0" t="s">
        <v>147</v>
      </c>
      <c r="AB4" s="0" t="n">
        <v>5500000</v>
      </c>
      <c r="AD4" s="0" t="s">
        <v>148</v>
      </c>
    </row>
    <row r="5" customFormat="false" ht="14.5" hidden="false" customHeight="false" outlineLevel="0" collapsed="false">
      <c r="A5" s="0" t="n">
        <v>1017</v>
      </c>
      <c r="B5" s="65" t="n">
        <v>43539</v>
      </c>
      <c r="C5" s="0" t="s">
        <v>169</v>
      </c>
      <c r="D5" s="0" t="s">
        <v>170</v>
      </c>
      <c r="E5" s="0" t="s">
        <v>134</v>
      </c>
      <c r="H5" s="0" t="s">
        <v>171</v>
      </c>
      <c r="J5" s="0" t="s">
        <v>172</v>
      </c>
      <c r="K5" s="0" t="s">
        <v>173</v>
      </c>
      <c r="M5" s="0" t="s">
        <v>174</v>
      </c>
      <c r="N5" s="0" t="s">
        <v>157</v>
      </c>
      <c r="Q5" s="0" t="s">
        <v>175</v>
      </c>
      <c r="R5" s="0" t="n">
        <v>0</v>
      </c>
      <c r="S5" s="0" t="n">
        <v>0</v>
      </c>
      <c r="T5" s="0" t="s">
        <v>176</v>
      </c>
      <c r="V5" s="0" t="s">
        <v>167</v>
      </c>
      <c r="W5" s="65" t="n">
        <v>43547</v>
      </c>
      <c r="Y5" s="0" t="s">
        <v>177</v>
      </c>
      <c r="Z5" s="0" t="s">
        <v>146</v>
      </c>
      <c r="AA5" s="0" t="s">
        <v>147</v>
      </c>
      <c r="AB5" s="0" t="n">
        <v>5500000</v>
      </c>
      <c r="AD5" s="0" t="s">
        <v>148</v>
      </c>
    </row>
    <row r="6" customFormat="false" ht="14.5" hidden="false" customHeight="false" outlineLevel="0" collapsed="false">
      <c r="B6" s="65" t="n">
        <v>43335</v>
      </c>
      <c r="C6" s="0" t="s">
        <v>101</v>
      </c>
      <c r="D6" s="0" t="s">
        <v>178</v>
      </c>
      <c r="E6" s="0" t="s">
        <v>134</v>
      </c>
      <c r="F6" s="0" t="s">
        <v>179</v>
      </c>
      <c r="G6" s="0" t="s">
        <v>180</v>
      </c>
      <c r="H6" s="0" t="s">
        <v>152</v>
      </c>
      <c r="I6" s="0" t="s">
        <v>181</v>
      </c>
      <c r="J6" s="0" t="s">
        <v>182</v>
      </c>
      <c r="K6" s="0" t="s">
        <v>183</v>
      </c>
      <c r="L6" s="65" t="n">
        <v>35329</v>
      </c>
      <c r="M6" s="0" t="s">
        <v>156</v>
      </c>
      <c r="N6" s="0" t="s">
        <v>157</v>
      </c>
      <c r="Q6" s="0" t="s">
        <v>159</v>
      </c>
      <c r="R6" s="0" t="n">
        <v>14</v>
      </c>
      <c r="S6" s="0" t="n">
        <v>18</v>
      </c>
      <c r="T6" s="0" t="s">
        <v>184</v>
      </c>
      <c r="U6" s="0" t="s">
        <v>143</v>
      </c>
      <c r="V6" s="0" t="s">
        <v>185</v>
      </c>
      <c r="W6" s="65" t="n">
        <v>43472</v>
      </c>
      <c r="Y6" s="0" t="s">
        <v>162</v>
      </c>
      <c r="Z6" s="0" t="s">
        <v>146</v>
      </c>
      <c r="AA6" s="0" t="s">
        <v>147</v>
      </c>
      <c r="AB6" s="0" t="n">
        <v>5500000</v>
      </c>
    </row>
    <row r="7" customFormat="false" ht="14.5" hidden="false" customHeight="false" outlineLevel="0" collapsed="false">
      <c r="A7" s="0" t="n">
        <v>1016</v>
      </c>
      <c r="B7" s="65" t="n">
        <v>43539</v>
      </c>
      <c r="C7" s="0" t="s">
        <v>169</v>
      </c>
      <c r="D7" s="0" t="s">
        <v>186</v>
      </c>
      <c r="E7" s="0" t="s">
        <v>134</v>
      </c>
      <c r="H7" s="0" t="s">
        <v>171</v>
      </c>
      <c r="J7" s="0" t="s">
        <v>187</v>
      </c>
      <c r="K7" s="0" t="s">
        <v>188</v>
      </c>
      <c r="M7" s="0" t="s">
        <v>174</v>
      </c>
      <c r="N7" s="0" t="s">
        <v>157</v>
      </c>
      <c r="Q7" s="0" t="s">
        <v>175</v>
      </c>
      <c r="R7" s="0" t="n">
        <v>0</v>
      </c>
      <c r="S7" s="0" t="n">
        <v>0</v>
      </c>
      <c r="T7" s="0" t="s">
        <v>176</v>
      </c>
      <c r="V7" s="0" t="s">
        <v>167</v>
      </c>
      <c r="W7" s="65" t="n">
        <v>43547</v>
      </c>
      <c r="Y7" s="0" t="s">
        <v>177</v>
      </c>
      <c r="Z7" s="0" t="s">
        <v>146</v>
      </c>
      <c r="AA7" s="0" t="s">
        <v>147</v>
      </c>
      <c r="AB7" s="0" t="n">
        <v>5500000</v>
      </c>
      <c r="AD7" s="0" t="s">
        <v>148</v>
      </c>
    </row>
    <row r="8" customFormat="false" ht="14.5" hidden="false" customHeight="false" outlineLevel="0" collapsed="false">
      <c r="B8" s="65" t="n">
        <v>43418</v>
      </c>
      <c r="C8" s="0" t="s">
        <v>132</v>
      </c>
      <c r="D8" s="0" t="s">
        <v>189</v>
      </c>
      <c r="E8" s="0" t="s">
        <v>134</v>
      </c>
      <c r="F8" s="0" t="s">
        <v>190</v>
      </c>
      <c r="H8" s="0" t="s">
        <v>191</v>
      </c>
      <c r="I8" s="0" t="s">
        <v>192</v>
      </c>
      <c r="J8" s="0" t="s">
        <v>193</v>
      </c>
      <c r="K8" s="0" t="s">
        <v>194</v>
      </c>
      <c r="M8" s="0" t="s">
        <v>195</v>
      </c>
      <c r="N8" s="0" t="s">
        <v>196</v>
      </c>
      <c r="P8" s="0" t="n">
        <v>2018</v>
      </c>
      <c r="Q8" s="0" t="s">
        <v>197</v>
      </c>
      <c r="R8" s="0" t="n">
        <v>14</v>
      </c>
      <c r="S8" s="0" t="n">
        <v>21</v>
      </c>
      <c r="T8" s="0" t="s">
        <v>198</v>
      </c>
      <c r="U8" s="0" t="s">
        <v>199</v>
      </c>
      <c r="V8" s="0" t="s">
        <v>144</v>
      </c>
      <c r="W8" s="65" t="n">
        <v>43481</v>
      </c>
      <c r="X8" s="0" t="s">
        <v>162</v>
      </c>
      <c r="Z8" s="0" t="s">
        <v>146</v>
      </c>
      <c r="AA8" s="0" t="s">
        <v>147</v>
      </c>
      <c r="AB8" s="0" t="n">
        <v>5500000</v>
      </c>
    </row>
    <row r="9" customFormat="false" ht="14.5" hidden="false" customHeight="false" outlineLevel="0" collapsed="false">
      <c r="A9" s="0" t="n">
        <v>1015</v>
      </c>
      <c r="B9" s="65" t="n">
        <v>43539</v>
      </c>
      <c r="C9" s="0" t="s">
        <v>169</v>
      </c>
      <c r="D9" s="0" t="s">
        <v>200</v>
      </c>
      <c r="E9" s="0" t="s">
        <v>134</v>
      </c>
      <c r="H9" s="0" t="s">
        <v>171</v>
      </c>
      <c r="J9" s="0" t="s">
        <v>201</v>
      </c>
      <c r="K9" s="0" t="s">
        <v>202</v>
      </c>
      <c r="M9" s="0" t="s">
        <v>174</v>
      </c>
      <c r="N9" s="0" t="s">
        <v>157</v>
      </c>
      <c r="Q9" s="0" t="s">
        <v>175</v>
      </c>
      <c r="R9" s="0" t="n">
        <v>0</v>
      </c>
      <c r="S9" s="0" t="n">
        <v>0</v>
      </c>
      <c r="T9" s="0" t="s">
        <v>176</v>
      </c>
      <c r="V9" s="0" t="s">
        <v>167</v>
      </c>
      <c r="W9" s="65" t="n">
        <v>43547</v>
      </c>
      <c r="Y9" s="0" t="s">
        <v>177</v>
      </c>
      <c r="Z9" s="0" t="s">
        <v>146</v>
      </c>
      <c r="AA9" s="0" t="s">
        <v>147</v>
      </c>
      <c r="AB9" s="0" t="n">
        <v>5500000</v>
      </c>
      <c r="AD9" s="0" t="s">
        <v>148</v>
      </c>
    </row>
    <row r="10" customFormat="false" ht="14.5" hidden="false" customHeight="false" outlineLevel="0" collapsed="false">
      <c r="B10" s="65" t="n">
        <v>43446</v>
      </c>
      <c r="C10" s="0" t="s">
        <v>95</v>
      </c>
      <c r="D10" s="0" t="s">
        <v>203</v>
      </c>
      <c r="E10" s="0" t="s">
        <v>134</v>
      </c>
      <c r="F10" s="0" t="s">
        <v>204</v>
      </c>
      <c r="H10" s="0" t="s">
        <v>205</v>
      </c>
      <c r="I10" s="0" t="s">
        <v>206</v>
      </c>
      <c r="J10" s="0" t="s">
        <v>207</v>
      </c>
      <c r="K10" s="0" t="s">
        <v>208</v>
      </c>
      <c r="M10" s="0" t="s">
        <v>156</v>
      </c>
      <c r="N10" s="0" t="s">
        <v>157</v>
      </c>
      <c r="O10" s="0" t="s">
        <v>209</v>
      </c>
      <c r="Q10" s="0" t="s">
        <v>210</v>
      </c>
      <c r="R10" s="0" t="n">
        <v>32</v>
      </c>
      <c r="S10" s="0" t="n">
        <v>0</v>
      </c>
      <c r="T10" s="0" t="s">
        <v>211</v>
      </c>
      <c r="U10" s="0" t="s">
        <v>143</v>
      </c>
      <c r="V10" s="0" t="s">
        <v>212</v>
      </c>
      <c r="W10" s="65" t="n">
        <v>43481</v>
      </c>
      <c r="Y10" s="0" t="s">
        <v>177</v>
      </c>
      <c r="Z10" s="0" t="s">
        <v>146</v>
      </c>
      <c r="AA10" s="0" t="s">
        <v>147</v>
      </c>
      <c r="AB10" s="0" t="n">
        <v>5000000</v>
      </c>
    </row>
    <row r="11" customFormat="false" ht="14.5" hidden="false" customHeight="false" outlineLevel="0" collapsed="false">
      <c r="A11" s="0" t="n">
        <v>943</v>
      </c>
      <c r="B11" s="65" t="n">
        <v>43388</v>
      </c>
      <c r="C11" s="0" t="s">
        <v>169</v>
      </c>
      <c r="D11" s="0" t="s">
        <v>213</v>
      </c>
      <c r="E11" s="0" t="s">
        <v>134</v>
      </c>
      <c r="F11" s="0" t="s">
        <v>214</v>
      </c>
      <c r="G11" s="0" t="s">
        <v>215</v>
      </c>
      <c r="H11" s="0" t="s">
        <v>216</v>
      </c>
      <c r="J11" s="0" t="s">
        <v>217</v>
      </c>
      <c r="K11" s="0" t="s">
        <v>218</v>
      </c>
      <c r="L11" s="65" t="n">
        <v>34608</v>
      </c>
      <c r="M11" s="0" t="s">
        <v>219</v>
      </c>
      <c r="N11" s="0" t="s">
        <v>157</v>
      </c>
      <c r="P11" s="0" t="n">
        <v>2018</v>
      </c>
      <c r="Q11" s="0" t="s">
        <v>220</v>
      </c>
      <c r="R11" s="0" t="n">
        <v>9</v>
      </c>
      <c r="S11" s="0" t="n">
        <v>23</v>
      </c>
      <c r="T11" s="0" t="s">
        <v>221</v>
      </c>
      <c r="U11" s="0" t="s">
        <v>143</v>
      </c>
      <c r="V11" s="0" t="s">
        <v>212</v>
      </c>
      <c r="W11" s="65" t="n">
        <v>43547</v>
      </c>
      <c r="Y11" s="0" t="s">
        <v>177</v>
      </c>
      <c r="Z11" s="0" t="s">
        <v>146</v>
      </c>
      <c r="AA11" s="0" t="s">
        <v>147</v>
      </c>
      <c r="AB11" s="0" t="n">
        <v>5500000</v>
      </c>
      <c r="AD11" s="0" t="s">
        <v>148</v>
      </c>
    </row>
    <row r="12" customFormat="false" ht="14.5" hidden="false" customHeight="false" outlineLevel="0" collapsed="false">
      <c r="A12" s="0" t="n">
        <v>937</v>
      </c>
      <c r="B12" s="65" t="n">
        <v>43772</v>
      </c>
      <c r="C12" s="0" t="s">
        <v>169</v>
      </c>
      <c r="D12" s="0" t="s">
        <v>222</v>
      </c>
      <c r="E12" s="0" t="s">
        <v>134</v>
      </c>
      <c r="F12" s="0" t="s">
        <v>223</v>
      </c>
      <c r="G12" s="0" t="s">
        <v>224</v>
      </c>
      <c r="H12" s="0" t="s">
        <v>171</v>
      </c>
      <c r="J12" s="0" t="s">
        <v>225</v>
      </c>
      <c r="K12" s="0" t="s">
        <v>226</v>
      </c>
      <c r="M12" s="0" t="s">
        <v>227</v>
      </c>
      <c r="N12" s="0" t="s">
        <v>157</v>
      </c>
      <c r="Q12" s="0" t="s">
        <v>175</v>
      </c>
      <c r="R12" s="0" t="n">
        <v>10</v>
      </c>
      <c r="S12" s="0" t="n">
        <v>16</v>
      </c>
      <c r="T12" s="0" t="s">
        <v>228</v>
      </c>
      <c r="U12" s="0" t="s">
        <v>143</v>
      </c>
      <c r="V12" s="0" t="s">
        <v>229</v>
      </c>
      <c r="W12" s="65" t="n">
        <v>43547</v>
      </c>
      <c r="Y12" s="0" t="s">
        <v>177</v>
      </c>
      <c r="Z12" s="0" t="s">
        <v>146</v>
      </c>
      <c r="AA12" s="0" t="s">
        <v>147</v>
      </c>
      <c r="AB12" s="0" t="n">
        <v>5500000</v>
      </c>
      <c r="AD12" s="0" t="s">
        <v>148</v>
      </c>
    </row>
    <row r="13" customFormat="false" ht="14.5" hidden="false" customHeight="false" outlineLevel="0" collapsed="false">
      <c r="A13" s="0" t="n">
        <v>926</v>
      </c>
      <c r="B13" s="65" t="n">
        <v>43536</v>
      </c>
      <c r="C13" s="0" t="s">
        <v>132</v>
      </c>
      <c r="D13" s="0" t="s">
        <v>230</v>
      </c>
      <c r="E13" s="0" t="s">
        <v>134</v>
      </c>
      <c r="F13" s="0" t="s">
        <v>231</v>
      </c>
      <c r="H13" s="0" t="s">
        <v>135</v>
      </c>
      <c r="J13" s="0" t="s">
        <v>232</v>
      </c>
      <c r="K13" s="0" t="s">
        <v>233</v>
      </c>
      <c r="M13" s="0" t="s">
        <v>234</v>
      </c>
      <c r="N13" s="0" t="s">
        <v>235</v>
      </c>
      <c r="Q13" s="0" t="s">
        <v>141</v>
      </c>
      <c r="R13" s="0" t="n">
        <v>13</v>
      </c>
      <c r="S13" s="0" t="n">
        <v>16</v>
      </c>
      <c r="T13" s="0" t="s">
        <v>236</v>
      </c>
      <c r="U13" s="0" t="s">
        <v>143</v>
      </c>
      <c r="V13" s="0" t="s">
        <v>212</v>
      </c>
      <c r="W13" s="65" t="n">
        <v>43547</v>
      </c>
      <c r="X13" s="0" t="s">
        <v>145</v>
      </c>
      <c r="Z13" s="0" t="s">
        <v>146</v>
      </c>
      <c r="AA13" s="0" t="s">
        <v>147</v>
      </c>
      <c r="AB13" s="0" t="n">
        <v>5500000</v>
      </c>
      <c r="AD13" s="0" t="s">
        <v>148</v>
      </c>
    </row>
    <row r="14" customFormat="false" ht="14.5" hidden="false" customHeight="false" outlineLevel="0" collapsed="false">
      <c r="B14" s="65" t="n">
        <v>43409</v>
      </c>
      <c r="C14" s="0" t="s">
        <v>101</v>
      </c>
      <c r="D14" s="0" t="s">
        <v>237</v>
      </c>
      <c r="E14" s="0" t="s">
        <v>134</v>
      </c>
      <c r="F14" s="0" t="s">
        <v>238</v>
      </c>
      <c r="G14" s="0" t="s">
        <v>239</v>
      </c>
      <c r="H14" s="0" t="s">
        <v>152</v>
      </c>
      <c r="I14" s="0" t="s">
        <v>240</v>
      </c>
      <c r="J14" s="0" t="s">
        <v>241</v>
      </c>
      <c r="K14" s="0" t="s">
        <v>242</v>
      </c>
      <c r="M14" s="0" t="s">
        <v>195</v>
      </c>
      <c r="N14" s="0" t="s">
        <v>157</v>
      </c>
      <c r="O14" s="0" t="s">
        <v>243</v>
      </c>
      <c r="Q14" s="0" t="s">
        <v>159</v>
      </c>
      <c r="R14" s="0" t="n">
        <v>14</v>
      </c>
      <c r="S14" s="0" t="n">
        <v>17</v>
      </c>
      <c r="T14" s="0" t="s">
        <v>184</v>
      </c>
      <c r="U14" s="0" t="s">
        <v>143</v>
      </c>
      <c r="V14" s="0" t="s">
        <v>212</v>
      </c>
      <c r="W14" s="65" t="n">
        <v>43540</v>
      </c>
      <c r="Y14" s="0" t="s">
        <v>162</v>
      </c>
      <c r="Z14" s="0" t="s">
        <v>146</v>
      </c>
      <c r="AA14" s="0" t="s">
        <v>147</v>
      </c>
      <c r="AB14" s="0" t="n">
        <v>5500000</v>
      </c>
    </row>
    <row r="15" customFormat="false" ht="14.5" hidden="false" customHeight="false" outlineLevel="0" collapsed="false">
      <c r="A15" s="0" t="n">
        <v>1</v>
      </c>
      <c r="B15" s="65" t="n">
        <v>43452</v>
      </c>
      <c r="C15" s="0" t="s">
        <v>95</v>
      </c>
      <c r="D15" s="0" t="s">
        <v>244</v>
      </c>
      <c r="E15" s="0" t="s">
        <v>134</v>
      </c>
      <c r="F15" s="0" t="s">
        <v>204</v>
      </c>
      <c r="H15" s="0" t="s">
        <v>205</v>
      </c>
      <c r="I15" s="0" t="s">
        <v>245</v>
      </c>
      <c r="J15" s="0" t="s">
        <v>246</v>
      </c>
      <c r="K15" s="0" t="s">
        <v>247</v>
      </c>
      <c r="M15" s="0" t="s">
        <v>248</v>
      </c>
      <c r="N15" s="0" t="s">
        <v>249</v>
      </c>
      <c r="Q15" s="0" t="s">
        <v>210</v>
      </c>
      <c r="R15" s="0" t="n">
        <v>41</v>
      </c>
      <c r="S15" s="0" t="n">
        <v>0</v>
      </c>
      <c r="T15" s="0" t="s">
        <v>211</v>
      </c>
      <c r="U15" s="0" t="s">
        <v>143</v>
      </c>
      <c r="V15" s="0" t="s">
        <v>161</v>
      </c>
      <c r="W15" s="65" t="n">
        <v>43481</v>
      </c>
      <c r="Y15" s="0" t="s">
        <v>177</v>
      </c>
      <c r="Z15" s="0" t="s">
        <v>146</v>
      </c>
      <c r="AA15" s="0" t="s">
        <v>147</v>
      </c>
      <c r="AB15" s="0" t="n">
        <v>5000000</v>
      </c>
    </row>
    <row r="16" customFormat="false" ht="14.5" hidden="false" customHeight="false" outlineLevel="0" collapsed="false">
      <c r="A16" s="0" t="n">
        <v>914</v>
      </c>
      <c r="B16" s="65" t="n">
        <v>39878</v>
      </c>
      <c r="C16" s="0" t="s">
        <v>132</v>
      </c>
      <c r="D16" s="0" t="s">
        <v>250</v>
      </c>
      <c r="E16" s="0" t="s">
        <v>134</v>
      </c>
      <c r="F16" s="0" t="s">
        <v>251</v>
      </c>
      <c r="H16" s="0" t="s">
        <v>191</v>
      </c>
      <c r="I16" s="0" t="s">
        <v>252</v>
      </c>
      <c r="J16" s="0" t="s">
        <v>253</v>
      </c>
      <c r="K16" s="0" t="s">
        <v>254</v>
      </c>
      <c r="M16" s="0" t="s">
        <v>255</v>
      </c>
      <c r="N16" s="0" t="s">
        <v>256</v>
      </c>
      <c r="Q16" s="0" t="s">
        <v>257</v>
      </c>
      <c r="R16" s="0" t="n">
        <v>13</v>
      </c>
      <c r="S16" s="0" t="n">
        <v>10</v>
      </c>
      <c r="T16" s="0" t="s">
        <v>258</v>
      </c>
      <c r="U16" s="0" t="s">
        <v>143</v>
      </c>
      <c r="V16" s="0" t="s">
        <v>161</v>
      </c>
      <c r="W16" s="65" t="n">
        <v>43540</v>
      </c>
      <c r="X16" s="0" t="s">
        <v>259</v>
      </c>
      <c r="Z16" s="0" t="s">
        <v>146</v>
      </c>
      <c r="AA16" s="0" t="s">
        <v>147</v>
      </c>
      <c r="AB16" s="0" t="n">
        <v>5500000</v>
      </c>
      <c r="AD16" s="0" t="s">
        <v>148</v>
      </c>
    </row>
    <row r="17" customFormat="false" ht="14.5" hidden="false" customHeight="false" outlineLevel="0" collapsed="false">
      <c r="A17" s="0" t="n">
        <v>41</v>
      </c>
      <c r="B17" s="65" t="n">
        <v>43452</v>
      </c>
      <c r="C17" s="0" t="s">
        <v>169</v>
      </c>
      <c r="D17" s="0" t="s">
        <v>260</v>
      </c>
      <c r="E17" s="0" t="s">
        <v>134</v>
      </c>
      <c r="F17" s="0" t="s">
        <v>179</v>
      </c>
      <c r="H17" s="0" t="s">
        <v>171</v>
      </c>
      <c r="I17" s="0" t="s">
        <v>261</v>
      </c>
      <c r="J17" s="0" t="s">
        <v>262</v>
      </c>
      <c r="K17" s="0" t="s">
        <v>263</v>
      </c>
      <c r="L17" s="65" t="n">
        <v>33065</v>
      </c>
      <c r="M17" s="0" t="s">
        <v>264</v>
      </c>
      <c r="N17" s="0" t="s">
        <v>157</v>
      </c>
      <c r="P17" s="0" t="n">
        <v>2016</v>
      </c>
      <c r="Q17" s="0" t="s">
        <v>265</v>
      </c>
      <c r="R17" s="0" t="n">
        <v>17</v>
      </c>
      <c r="S17" s="0" t="n">
        <v>16</v>
      </c>
      <c r="T17" s="0" t="s">
        <v>266</v>
      </c>
      <c r="U17" s="0" t="s">
        <v>143</v>
      </c>
      <c r="V17" s="0" t="s">
        <v>161</v>
      </c>
      <c r="W17" s="65" t="n">
        <v>43472</v>
      </c>
      <c r="Y17" s="0" t="s">
        <v>177</v>
      </c>
      <c r="Z17" s="0" t="s">
        <v>146</v>
      </c>
      <c r="AA17" s="0" t="s">
        <v>147</v>
      </c>
      <c r="AB17" s="0" t="n">
        <v>5500000</v>
      </c>
    </row>
    <row r="18" customFormat="false" ht="14.5" hidden="false" customHeight="false" outlineLevel="0" collapsed="false">
      <c r="A18" s="0" t="n">
        <v>55</v>
      </c>
      <c r="B18" s="65" t="n">
        <v>43453</v>
      </c>
      <c r="C18" s="0" t="s">
        <v>169</v>
      </c>
      <c r="D18" s="0" t="s">
        <v>267</v>
      </c>
      <c r="E18" s="0" t="s">
        <v>134</v>
      </c>
      <c r="F18" s="0" t="s">
        <v>179</v>
      </c>
      <c r="H18" s="0" t="s">
        <v>171</v>
      </c>
      <c r="I18" s="0" t="s">
        <v>268</v>
      </c>
      <c r="J18" s="0" t="s">
        <v>269</v>
      </c>
      <c r="K18" s="0" t="s">
        <v>270</v>
      </c>
      <c r="M18" s="0" t="s">
        <v>271</v>
      </c>
      <c r="O18" s="0" t="s">
        <v>272</v>
      </c>
      <c r="P18" s="0" t="n">
        <v>2019</v>
      </c>
      <c r="Q18" s="0" t="s">
        <v>265</v>
      </c>
      <c r="R18" s="0" t="n">
        <v>14</v>
      </c>
      <c r="S18" s="0" t="n">
        <v>22</v>
      </c>
      <c r="T18" s="0" t="s">
        <v>176</v>
      </c>
      <c r="U18" s="0" t="s">
        <v>143</v>
      </c>
      <c r="V18" s="0" t="s">
        <v>144</v>
      </c>
      <c r="W18" s="65" t="n">
        <v>43472</v>
      </c>
      <c r="Y18" s="0" t="s">
        <v>177</v>
      </c>
      <c r="Z18" s="0" t="s">
        <v>146</v>
      </c>
      <c r="AA18" s="0" t="s">
        <v>147</v>
      </c>
      <c r="AB18" s="0" t="n">
        <v>5500000</v>
      </c>
    </row>
    <row r="19" customFormat="false" ht="14.5" hidden="false" customHeight="false" outlineLevel="0" collapsed="false">
      <c r="A19" s="0" t="n">
        <v>60</v>
      </c>
      <c r="B19" s="65" t="n">
        <v>43455</v>
      </c>
      <c r="C19" s="0" t="s">
        <v>169</v>
      </c>
      <c r="D19" s="0" t="s">
        <v>273</v>
      </c>
      <c r="E19" s="0" t="s">
        <v>134</v>
      </c>
      <c r="F19" s="0" t="s">
        <v>274</v>
      </c>
      <c r="G19" s="0" t="s">
        <v>275</v>
      </c>
      <c r="H19" s="0" t="s">
        <v>276</v>
      </c>
      <c r="I19" s="0" t="s">
        <v>277</v>
      </c>
      <c r="J19" s="0" t="s">
        <v>278</v>
      </c>
      <c r="K19" s="0" t="s">
        <v>279</v>
      </c>
      <c r="L19" s="65" t="n">
        <v>35089</v>
      </c>
      <c r="M19" s="0" t="s">
        <v>280</v>
      </c>
      <c r="N19" s="0" t="s">
        <v>157</v>
      </c>
      <c r="O19" s="0" t="s">
        <v>243</v>
      </c>
      <c r="P19" s="0" t="n">
        <v>2018</v>
      </c>
      <c r="Q19" s="0" t="s">
        <v>281</v>
      </c>
      <c r="R19" s="0" t="n">
        <v>8</v>
      </c>
      <c r="S19" s="0" t="n">
        <v>8</v>
      </c>
      <c r="U19" s="0" t="s">
        <v>143</v>
      </c>
      <c r="V19" s="0" t="s">
        <v>282</v>
      </c>
      <c r="W19" s="65" t="n">
        <v>43481</v>
      </c>
      <c r="X19" s="0" t="s">
        <v>283</v>
      </c>
      <c r="Z19" s="0" t="s">
        <v>146</v>
      </c>
      <c r="AA19" s="0" t="s">
        <v>147</v>
      </c>
      <c r="AB19" s="0" t="n">
        <v>5500000</v>
      </c>
    </row>
    <row r="20" customFormat="false" ht="14.5" hidden="false" customHeight="false" outlineLevel="0" collapsed="false">
      <c r="A20" s="0" t="n">
        <v>67</v>
      </c>
      <c r="B20" s="65" t="n">
        <v>43455</v>
      </c>
      <c r="C20" s="0" t="s">
        <v>101</v>
      </c>
      <c r="D20" s="0" t="s">
        <v>284</v>
      </c>
      <c r="E20" s="0" t="s">
        <v>134</v>
      </c>
      <c r="F20" s="0" t="s">
        <v>285</v>
      </c>
      <c r="G20" s="0" t="s">
        <v>286</v>
      </c>
      <c r="H20" s="0" t="s">
        <v>152</v>
      </c>
      <c r="J20" s="0" t="s">
        <v>287</v>
      </c>
      <c r="K20" s="0" t="s">
        <v>288</v>
      </c>
      <c r="L20" s="65" t="n">
        <v>34912</v>
      </c>
      <c r="M20" s="0" t="s">
        <v>289</v>
      </c>
      <c r="N20" s="0" t="s">
        <v>290</v>
      </c>
      <c r="Q20" s="0" t="s">
        <v>159</v>
      </c>
      <c r="R20" s="0" t="n">
        <v>13</v>
      </c>
      <c r="S20" s="0" t="n">
        <v>19</v>
      </c>
      <c r="T20" s="0" t="s">
        <v>184</v>
      </c>
      <c r="U20" s="0" t="s">
        <v>143</v>
      </c>
      <c r="V20" s="0" t="s">
        <v>144</v>
      </c>
      <c r="W20" s="65" t="n">
        <v>43472</v>
      </c>
      <c r="Y20" s="0" t="s">
        <v>162</v>
      </c>
      <c r="Z20" s="0" t="s">
        <v>146</v>
      </c>
      <c r="AA20" s="0" t="s">
        <v>147</v>
      </c>
      <c r="AB20" s="0" t="n">
        <v>5500000</v>
      </c>
    </row>
    <row r="21" customFormat="false" ht="14.5" hidden="false" customHeight="false" outlineLevel="0" collapsed="false">
      <c r="A21" s="0" t="n">
        <v>68</v>
      </c>
      <c r="B21" s="65" t="n">
        <v>43455</v>
      </c>
      <c r="C21" s="0" t="s">
        <v>169</v>
      </c>
      <c r="D21" s="0" t="s">
        <v>291</v>
      </c>
      <c r="E21" s="0" t="s">
        <v>134</v>
      </c>
      <c r="F21" s="0" t="s">
        <v>285</v>
      </c>
      <c r="G21" s="0" t="s">
        <v>275</v>
      </c>
      <c r="H21" s="0" t="s">
        <v>276</v>
      </c>
      <c r="J21" s="0" t="s">
        <v>292</v>
      </c>
      <c r="K21" s="0" t="s">
        <v>293</v>
      </c>
      <c r="L21" s="65" t="n">
        <v>34570</v>
      </c>
      <c r="M21" s="0" t="s">
        <v>294</v>
      </c>
      <c r="N21" s="0" t="s">
        <v>157</v>
      </c>
      <c r="O21" s="0" t="s">
        <v>295</v>
      </c>
      <c r="P21" s="0" t="n">
        <v>2017</v>
      </c>
      <c r="Q21" s="0" t="s">
        <v>281</v>
      </c>
      <c r="R21" s="0" t="n">
        <v>16</v>
      </c>
      <c r="S21" s="0" t="n">
        <v>9</v>
      </c>
      <c r="U21" s="0" t="s">
        <v>143</v>
      </c>
      <c r="V21" s="0" t="s">
        <v>144</v>
      </c>
      <c r="W21" s="65" t="n">
        <v>43481</v>
      </c>
      <c r="X21" s="0" t="s">
        <v>283</v>
      </c>
      <c r="Z21" s="0" t="s">
        <v>146</v>
      </c>
      <c r="AA21" s="0" t="s">
        <v>147</v>
      </c>
      <c r="AB21" s="0" t="n">
        <v>5500000</v>
      </c>
    </row>
    <row r="22" customFormat="false" ht="14.5" hidden="false" customHeight="false" outlineLevel="0" collapsed="false">
      <c r="A22" s="0" t="n">
        <v>72</v>
      </c>
      <c r="B22" s="65" t="n">
        <v>43455</v>
      </c>
      <c r="C22" s="0" t="s">
        <v>296</v>
      </c>
      <c r="D22" s="0" t="s">
        <v>297</v>
      </c>
      <c r="E22" s="0" t="s">
        <v>134</v>
      </c>
      <c r="F22" s="0" t="s">
        <v>274</v>
      </c>
      <c r="H22" s="0" t="s">
        <v>298</v>
      </c>
      <c r="I22" s="0" t="s">
        <v>299</v>
      </c>
      <c r="J22" s="0" t="s">
        <v>300</v>
      </c>
      <c r="K22" s="0" t="s">
        <v>301</v>
      </c>
      <c r="M22" s="0" t="s">
        <v>156</v>
      </c>
      <c r="N22" s="0" t="s">
        <v>157</v>
      </c>
      <c r="P22" s="0" t="n">
        <v>2019</v>
      </c>
      <c r="Q22" s="0" t="s">
        <v>302</v>
      </c>
      <c r="R22" s="0" t="n">
        <v>18</v>
      </c>
      <c r="S22" s="0" t="n">
        <v>8</v>
      </c>
      <c r="T22" s="0" t="s">
        <v>303</v>
      </c>
      <c r="U22" s="0" t="s">
        <v>143</v>
      </c>
      <c r="V22" s="0" t="s">
        <v>161</v>
      </c>
      <c r="W22" s="65" t="n">
        <v>43525</v>
      </c>
      <c r="X22" s="0" t="s">
        <v>304</v>
      </c>
      <c r="Z22" s="0" t="s">
        <v>146</v>
      </c>
      <c r="AA22" s="0" t="s">
        <v>147</v>
      </c>
      <c r="AB22" s="0" t="n">
        <v>5500000</v>
      </c>
    </row>
    <row r="23" customFormat="false" ht="14.5" hidden="false" customHeight="false" outlineLevel="0" collapsed="false">
      <c r="A23" s="0" t="n">
        <v>878</v>
      </c>
      <c r="B23" s="65" t="n">
        <v>43530</v>
      </c>
      <c r="C23" s="0" t="s">
        <v>132</v>
      </c>
      <c r="D23" s="0" t="s">
        <v>305</v>
      </c>
      <c r="E23" s="0" t="s">
        <v>134</v>
      </c>
      <c r="F23" s="0" t="s">
        <v>231</v>
      </c>
      <c r="H23" s="0" t="s">
        <v>135</v>
      </c>
      <c r="I23" s="0" t="s">
        <v>306</v>
      </c>
      <c r="J23" s="0" t="s">
        <v>307</v>
      </c>
      <c r="K23" s="0" t="s">
        <v>308</v>
      </c>
      <c r="M23" s="0" t="s">
        <v>309</v>
      </c>
      <c r="N23" s="0" t="s">
        <v>310</v>
      </c>
      <c r="Q23" s="0" t="s">
        <v>141</v>
      </c>
      <c r="R23" s="0" t="n">
        <v>15</v>
      </c>
      <c r="S23" s="0" t="n">
        <v>16</v>
      </c>
      <c r="T23" s="0" t="s">
        <v>311</v>
      </c>
      <c r="U23" s="0" t="s">
        <v>143</v>
      </c>
      <c r="V23" s="0" t="s">
        <v>212</v>
      </c>
      <c r="W23" s="65" t="n">
        <v>43547</v>
      </c>
      <c r="X23" s="0" t="s">
        <v>145</v>
      </c>
      <c r="Z23" s="0" t="s">
        <v>146</v>
      </c>
      <c r="AA23" s="0" t="s">
        <v>147</v>
      </c>
      <c r="AB23" s="0" t="n">
        <v>5500000</v>
      </c>
      <c r="AD23" s="0" t="s">
        <v>148</v>
      </c>
    </row>
    <row r="24" customFormat="false" ht="14.5" hidden="false" customHeight="false" outlineLevel="0" collapsed="false">
      <c r="A24" s="0" t="n">
        <v>875</v>
      </c>
      <c r="B24" s="65" t="n">
        <v>43522</v>
      </c>
      <c r="C24" s="0" t="s">
        <v>132</v>
      </c>
      <c r="D24" s="0" t="s">
        <v>312</v>
      </c>
      <c r="E24" s="0" t="s">
        <v>134</v>
      </c>
      <c r="F24" s="0" t="s">
        <v>313</v>
      </c>
      <c r="H24" s="0" t="s">
        <v>191</v>
      </c>
      <c r="I24" s="0" t="s">
        <v>314</v>
      </c>
      <c r="J24" s="0" t="s">
        <v>315</v>
      </c>
      <c r="K24" s="0" t="s">
        <v>316</v>
      </c>
      <c r="L24" s="65" t="n">
        <v>35283</v>
      </c>
      <c r="M24" s="0" t="s">
        <v>156</v>
      </c>
      <c r="N24" s="0" t="s">
        <v>157</v>
      </c>
      <c r="O24" s="0" t="s">
        <v>317</v>
      </c>
      <c r="P24" s="0" t="n">
        <v>2019</v>
      </c>
      <c r="Q24" s="0" t="s">
        <v>257</v>
      </c>
      <c r="R24" s="0" t="n">
        <v>6</v>
      </c>
      <c r="S24" s="0" t="n">
        <v>10</v>
      </c>
      <c r="T24" s="0" t="s">
        <v>258</v>
      </c>
      <c r="U24" s="0" t="s">
        <v>143</v>
      </c>
      <c r="V24" s="0" t="s">
        <v>212</v>
      </c>
      <c r="W24" s="65" t="n">
        <v>43540</v>
      </c>
      <c r="X24" s="0" t="s">
        <v>259</v>
      </c>
      <c r="Z24" s="0" t="s">
        <v>146</v>
      </c>
      <c r="AA24" s="0" t="s">
        <v>147</v>
      </c>
      <c r="AB24" s="0" t="n">
        <v>5500000</v>
      </c>
      <c r="AD24" s="0" t="s">
        <v>148</v>
      </c>
    </row>
    <row r="25" customFormat="false" ht="14.5" hidden="false" customHeight="false" outlineLevel="0" collapsed="false">
      <c r="A25" s="0" t="n">
        <v>867</v>
      </c>
      <c r="B25" s="65" t="n">
        <v>43527</v>
      </c>
      <c r="C25" s="0" t="s">
        <v>169</v>
      </c>
      <c r="D25" s="0" t="s">
        <v>318</v>
      </c>
      <c r="E25" s="0" t="s">
        <v>134</v>
      </c>
      <c r="F25" s="0" t="s">
        <v>214</v>
      </c>
      <c r="G25" s="0" t="s">
        <v>224</v>
      </c>
      <c r="H25" s="0" t="s">
        <v>171</v>
      </c>
      <c r="I25" s="0" t="s">
        <v>319</v>
      </c>
      <c r="J25" s="0" t="s">
        <v>320</v>
      </c>
      <c r="K25" s="0" t="s">
        <v>321</v>
      </c>
      <c r="L25" s="65" t="n">
        <v>35370</v>
      </c>
      <c r="M25" s="0" t="s">
        <v>322</v>
      </c>
      <c r="N25" s="0" t="s">
        <v>323</v>
      </c>
      <c r="O25" s="0" t="s">
        <v>324</v>
      </c>
      <c r="P25" s="0" t="n">
        <v>2019</v>
      </c>
      <c r="Q25" s="0" t="s">
        <v>175</v>
      </c>
      <c r="R25" s="0" t="n">
        <v>12</v>
      </c>
      <c r="S25" s="0" t="n">
        <v>17</v>
      </c>
      <c r="T25" s="0" t="s">
        <v>176</v>
      </c>
      <c r="U25" s="0" t="s">
        <v>143</v>
      </c>
      <c r="V25" s="0" t="s">
        <v>212</v>
      </c>
      <c r="W25" s="65" t="n">
        <v>43547</v>
      </c>
      <c r="Y25" s="0" t="s">
        <v>177</v>
      </c>
      <c r="Z25" s="0" t="s">
        <v>146</v>
      </c>
      <c r="AA25" s="0" t="s">
        <v>147</v>
      </c>
      <c r="AB25" s="0" t="n">
        <v>5500000</v>
      </c>
      <c r="AD25" s="0" t="s">
        <v>148</v>
      </c>
    </row>
    <row r="26" customFormat="false" ht="14.5" hidden="false" customHeight="false" outlineLevel="0" collapsed="false">
      <c r="A26" s="0" t="n">
        <v>856</v>
      </c>
      <c r="B26" s="65" t="n">
        <v>43528</v>
      </c>
      <c r="C26" s="0" t="s">
        <v>169</v>
      </c>
      <c r="D26" s="0" t="s">
        <v>325</v>
      </c>
      <c r="E26" s="0" t="s">
        <v>134</v>
      </c>
      <c r="F26" s="0" t="s">
        <v>223</v>
      </c>
      <c r="G26" s="0" t="s">
        <v>224</v>
      </c>
      <c r="H26" s="0" t="s">
        <v>216</v>
      </c>
      <c r="J26" s="0" t="s">
        <v>326</v>
      </c>
      <c r="K26" s="0" t="s">
        <v>327</v>
      </c>
      <c r="M26" s="0" t="s">
        <v>328</v>
      </c>
      <c r="N26" s="0" t="s">
        <v>157</v>
      </c>
      <c r="Q26" s="0" t="s">
        <v>220</v>
      </c>
      <c r="R26" s="0" t="n">
        <v>12</v>
      </c>
      <c r="S26" s="0" t="n">
        <v>15</v>
      </c>
      <c r="T26" s="0" t="s">
        <v>176</v>
      </c>
      <c r="U26" s="0" t="s">
        <v>143</v>
      </c>
      <c r="V26" s="0" t="s">
        <v>144</v>
      </c>
      <c r="W26" s="65" t="n">
        <v>43547</v>
      </c>
      <c r="Y26" s="0" t="s">
        <v>177</v>
      </c>
      <c r="Z26" s="0" t="s">
        <v>146</v>
      </c>
      <c r="AA26" s="0" t="s">
        <v>147</v>
      </c>
      <c r="AB26" s="0" t="n">
        <v>5500000</v>
      </c>
      <c r="AD26" s="0" t="s">
        <v>148</v>
      </c>
    </row>
    <row r="27" customFormat="false" ht="14.5" hidden="false" customHeight="false" outlineLevel="0" collapsed="false">
      <c r="A27" s="0" t="n">
        <v>843</v>
      </c>
      <c r="B27" s="65" t="n">
        <v>43528</v>
      </c>
      <c r="C27" s="0" t="s">
        <v>169</v>
      </c>
      <c r="D27" s="0" t="s">
        <v>329</v>
      </c>
      <c r="E27" s="0" t="s">
        <v>134</v>
      </c>
      <c r="F27" s="0" t="s">
        <v>214</v>
      </c>
      <c r="G27" s="0" t="s">
        <v>215</v>
      </c>
      <c r="H27" s="0" t="s">
        <v>171</v>
      </c>
      <c r="I27" s="0" t="s">
        <v>330</v>
      </c>
      <c r="J27" s="0" t="s">
        <v>331</v>
      </c>
      <c r="K27" s="0" t="s">
        <v>332</v>
      </c>
      <c r="L27" s="65" t="n">
        <v>35524</v>
      </c>
      <c r="M27" s="0" t="s">
        <v>333</v>
      </c>
      <c r="N27" s="0" t="s">
        <v>157</v>
      </c>
      <c r="Q27" s="0" t="s">
        <v>175</v>
      </c>
      <c r="R27" s="0" t="n">
        <v>13</v>
      </c>
      <c r="S27" s="0" t="n">
        <v>27</v>
      </c>
      <c r="T27" s="0" t="s">
        <v>221</v>
      </c>
      <c r="U27" s="0" t="s">
        <v>143</v>
      </c>
      <c r="V27" s="0" t="s">
        <v>144</v>
      </c>
      <c r="Y27" s="0" t="s">
        <v>177</v>
      </c>
      <c r="Z27" s="0" t="s">
        <v>146</v>
      </c>
      <c r="AA27" s="0" t="s">
        <v>147</v>
      </c>
      <c r="AB27" s="0" t="n">
        <v>5500000</v>
      </c>
      <c r="AD27" s="0" t="s">
        <v>148</v>
      </c>
    </row>
    <row r="28" customFormat="false" ht="14.5" hidden="false" customHeight="false" outlineLevel="0" collapsed="false">
      <c r="A28" s="0" t="n">
        <v>839</v>
      </c>
      <c r="B28" s="65" t="n">
        <v>43528</v>
      </c>
      <c r="C28" s="0" t="s">
        <v>132</v>
      </c>
      <c r="D28" s="0" t="s">
        <v>334</v>
      </c>
      <c r="E28" s="0" t="s">
        <v>134</v>
      </c>
      <c r="F28" s="0" t="s">
        <v>313</v>
      </c>
      <c r="G28" s="0" t="s">
        <v>335</v>
      </c>
      <c r="H28" s="0" t="s">
        <v>191</v>
      </c>
      <c r="I28" s="0" t="s">
        <v>336</v>
      </c>
      <c r="J28" s="0" t="s">
        <v>337</v>
      </c>
      <c r="K28" s="0" t="s">
        <v>338</v>
      </c>
      <c r="M28" s="0" t="s">
        <v>333</v>
      </c>
      <c r="N28" s="0" t="s">
        <v>157</v>
      </c>
      <c r="O28" s="0" t="s">
        <v>339</v>
      </c>
      <c r="P28" s="0" t="n">
        <v>2018</v>
      </c>
      <c r="Q28" s="0" t="s">
        <v>257</v>
      </c>
      <c r="R28" s="0" t="n">
        <v>19</v>
      </c>
      <c r="S28" s="0" t="n">
        <v>10</v>
      </c>
      <c r="T28" s="0" t="s">
        <v>258</v>
      </c>
      <c r="U28" s="0" t="s">
        <v>143</v>
      </c>
      <c r="V28" s="0" t="s">
        <v>144</v>
      </c>
      <c r="W28" s="65" t="n">
        <v>43540</v>
      </c>
      <c r="X28" s="0" t="s">
        <v>259</v>
      </c>
      <c r="Z28" s="0" t="s">
        <v>146</v>
      </c>
      <c r="AA28" s="0" t="s">
        <v>147</v>
      </c>
      <c r="AB28" s="0" t="n">
        <v>5500000</v>
      </c>
      <c r="AD28" s="0" t="s">
        <v>148</v>
      </c>
    </row>
    <row r="29" customFormat="false" ht="14.5" hidden="false" customHeight="false" outlineLevel="0" collapsed="false">
      <c r="A29" s="0" t="n">
        <v>838</v>
      </c>
      <c r="B29" s="65" t="n">
        <v>43528</v>
      </c>
      <c r="C29" s="0" t="s">
        <v>169</v>
      </c>
      <c r="D29" s="0" t="s">
        <v>340</v>
      </c>
      <c r="E29" s="0" t="s">
        <v>134</v>
      </c>
      <c r="F29" s="0" t="s">
        <v>214</v>
      </c>
      <c r="G29" s="0" t="s">
        <v>215</v>
      </c>
      <c r="H29" s="0" t="s">
        <v>216</v>
      </c>
      <c r="J29" s="0" t="s">
        <v>341</v>
      </c>
      <c r="K29" s="0" t="s">
        <v>342</v>
      </c>
      <c r="L29" s="65" t="n">
        <v>35549</v>
      </c>
      <c r="M29" s="0" t="s">
        <v>333</v>
      </c>
      <c r="N29" s="0" t="s">
        <v>157</v>
      </c>
      <c r="O29" s="0" t="s">
        <v>343</v>
      </c>
      <c r="Q29" s="0" t="s">
        <v>220</v>
      </c>
      <c r="R29" s="0" t="n">
        <v>12</v>
      </c>
      <c r="S29" s="0" t="n">
        <v>20</v>
      </c>
      <c r="T29" s="0" t="s">
        <v>176</v>
      </c>
      <c r="U29" s="0" t="s">
        <v>143</v>
      </c>
      <c r="V29" s="0" t="s">
        <v>161</v>
      </c>
      <c r="W29" s="65" t="n">
        <v>43547</v>
      </c>
      <c r="Y29" s="0" t="s">
        <v>177</v>
      </c>
      <c r="Z29" s="0" t="s">
        <v>146</v>
      </c>
      <c r="AA29" s="0" t="s">
        <v>147</v>
      </c>
      <c r="AB29" s="0" t="n">
        <v>5500000</v>
      </c>
      <c r="AD29" s="0" t="s">
        <v>148</v>
      </c>
    </row>
    <row r="30" customFormat="false" ht="14.5" hidden="false" customHeight="false" outlineLevel="0" collapsed="false">
      <c r="A30" s="0" t="n">
        <v>98</v>
      </c>
      <c r="B30" s="65" t="n">
        <v>43458</v>
      </c>
      <c r="C30" s="0" t="s">
        <v>132</v>
      </c>
      <c r="D30" s="0" t="s">
        <v>344</v>
      </c>
      <c r="E30" s="0" t="s">
        <v>134</v>
      </c>
      <c r="F30" s="0" t="s">
        <v>345</v>
      </c>
      <c r="H30" s="0" t="s">
        <v>191</v>
      </c>
      <c r="I30" s="0" t="s">
        <v>346</v>
      </c>
      <c r="J30" s="0" t="s">
        <v>347</v>
      </c>
      <c r="K30" s="0" t="s">
        <v>348</v>
      </c>
      <c r="M30" s="0" t="s">
        <v>271</v>
      </c>
      <c r="N30" s="0" t="s">
        <v>349</v>
      </c>
      <c r="Q30" s="0" t="s">
        <v>197</v>
      </c>
      <c r="R30" s="0" t="n">
        <v>10</v>
      </c>
      <c r="S30" s="0" t="n">
        <v>17</v>
      </c>
      <c r="T30" s="0" t="s">
        <v>350</v>
      </c>
      <c r="U30" s="0" t="s">
        <v>143</v>
      </c>
      <c r="V30" s="0" t="s">
        <v>144</v>
      </c>
      <c r="W30" s="65" t="n">
        <v>43481</v>
      </c>
      <c r="X30" s="0" t="s">
        <v>162</v>
      </c>
      <c r="Z30" s="0" t="s">
        <v>146</v>
      </c>
      <c r="AA30" s="0" t="s">
        <v>147</v>
      </c>
      <c r="AB30" s="0" t="n">
        <v>5500000</v>
      </c>
    </row>
    <row r="31" customFormat="false" ht="14.5" hidden="false" customHeight="false" outlineLevel="0" collapsed="false">
      <c r="A31" s="0" t="n">
        <v>100</v>
      </c>
      <c r="B31" s="65" t="n">
        <v>43458</v>
      </c>
      <c r="C31" s="0" t="s">
        <v>132</v>
      </c>
      <c r="D31" s="0" t="s">
        <v>351</v>
      </c>
      <c r="E31" s="0" t="s">
        <v>134</v>
      </c>
      <c r="F31" s="0" t="s">
        <v>345</v>
      </c>
      <c r="H31" s="0" t="s">
        <v>191</v>
      </c>
      <c r="I31" s="0" t="s">
        <v>346</v>
      </c>
      <c r="J31" s="0" t="s">
        <v>352</v>
      </c>
      <c r="K31" s="0" t="s">
        <v>353</v>
      </c>
      <c r="M31" s="0" t="s">
        <v>234</v>
      </c>
      <c r="N31" s="0" t="s">
        <v>354</v>
      </c>
      <c r="O31" s="0" t="s">
        <v>355</v>
      </c>
      <c r="Q31" s="0" t="s">
        <v>356</v>
      </c>
      <c r="R31" s="0" t="n">
        <v>10</v>
      </c>
      <c r="S31" s="0" t="n">
        <v>12</v>
      </c>
      <c r="T31" s="0" t="s">
        <v>350</v>
      </c>
      <c r="U31" s="0" t="s">
        <v>143</v>
      </c>
      <c r="V31" s="0" t="s">
        <v>212</v>
      </c>
      <c r="W31" s="65" t="n">
        <v>43481</v>
      </c>
      <c r="X31" s="0" t="s">
        <v>162</v>
      </c>
      <c r="Z31" s="0" t="s">
        <v>146</v>
      </c>
      <c r="AA31" s="0" t="s">
        <v>147</v>
      </c>
      <c r="AB31" s="0" t="n">
        <v>5500000</v>
      </c>
    </row>
    <row r="32" customFormat="false" ht="14.5" hidden="false" customHeight="false" outlineLevel="0" collapsed="false">
      <c r="A32" s="0" t="n">
        <v>831</v>
      </c>
      <c r="B32" s="65" t="n">
        <v>43528</v>
      </c>
      <c r="C32" s="0" t="s">
        <v>132</v>
      </c>
      <c r="D32" s="0" t="s">
        <v>357</v>
      </c>
      <c r="E32" s="0" t="s">
        <v>134</v>
      </c>
      <c r="F32" s="0" t="s">
        <v>313</v>
      </c>
      <c r="H32" s="0" t="s">
        <v>191</v>
      </c>
      <c r="I32" s="0" t="s">
        <v>358</v>
      </c>
      <c r="J32" s="0" t="s">
        <v>359</v>
      </c>
      <c r="K32" s="0" t="s">
        <v>360</v>
      </c>
      <c r="L32" s="65" t="n">
        <v>35670</v>
      </c>
      <c r="M32" s="0" t="s">
        <v>166</v>
      </c>
      <c r="N32" s="0" t="s">
        <v>157</v>
      </c>
      <c r="P32" s="0" t="n">
        <v>2019</v>
      </c>
      <c r="Q32" s="0" t="s">
        <v>257</v>
      </c>
      <c r="R32" s="0" t="n">
        <v>12</v>
      </c>
      <c r="S32" s="0" t="n">
        <v>7</v>
      </c>
      <c r="T32" s="0" t="s">
        <v>258</v>
      </c>
      <c r="U32" s="0" t="s">
        <v>143</v>
      </c>
      <c r="V32" s="0" t="s">
        <v>144</v>
      </c>
      <c r="W32" s="65" t="n">
        <v>43540</v>
      </c>
      <c r="X32" s="0" t="s">
        <v>259</v>
      </c>
      <c r="Z32" s="0" t="s">
        <v>146</v>
      </c>
      <c r="AA32" s="0" t="s">
        <v>147</v>
      </c>
      <c r="AB32" s="0" t="n">
        <v>5500000</v>
      </c>
      <c r="AD32" s="0" t="s">
        <v>148</v>
      </c>
    </row>
    <row r="33" customFormat="false" ht="14.5" hidden="false" customHeight="false" outlineLevel="0" collapsed="false">
      <c r="A33" s="0" t="n">
        <v>108</v>
      </c>
      <c r="B33" s="65" t="n">
        <v>43456</v>
      </c>
      <c r="C33" s="0" t="s">
        <v>169</v>
      </c>
      <c r="D33" s="0" t="s">
        <v>361</v>
      </c>
      <c r="E33" s="0" t="s">
        <v>134</v>
      </c>
      <c r="F33" s="0" t="s">
        <v>285</v>
      </c>
      <c r="G33" s="0" t="s">
        <v>275</v>
      </c>
      <c r="H33" s="0" t="s">
        <v>276</v>
      </c>
      <c r="J33" s="0" t="s">
        <v>362</v>
      </c>
      <c r="K33" s="0" t="s">
        <v>363</v>
      </c>
      <c r="L33" s="65" t="n">
        <v>35869</v>
      </c>
      <c r="M33" s="0" t="s">
        <v>364</v>
      </c>
      <c r="N33" s="0" t="s">
        <v>157</v>
      </c>
      <c r="P33" s="0" t="n">
        <v>2018</v>
      </c>
      <c r="Q33" s="0" t="s">
        <v>281</v>
      </c>
      <c r="R33" s="0" t="n">
        <v>10</v>
      </c>
      <c r="S33" s="0" t="n">
        <v>6</v>
      </c>
      <c r="U33" s="0" t="s">
        <v>143</v>
      </c>
      <c r="V33" s="0" t="s">
        <v>144</v>
      </c>
      <c r="W33" s="65" t="n">
        <v>43481</v>
      </c>
      <c r="X33" s="0" t="s">
        <v>283</v>
      </c>
      <c r="Z33" s="0" t="s">
        <v>146</v>
      </c>
      <c r="AA33" s="0" t="s">
        <v>147</v>
      </c>
      <c r="AB33" s="0" t="n">
        <v>5500000</v>
      </c>
    </row>
    <row r="34" customFormat="false" ht="14.5" hidden="false" customHeight="false" outlineLevel="0" collapsed="false">
      <c r="A34" s="0" t="n">
        <v>109</v>
      </c>
      <c r="B34" s="65" t="n">
        <v>43458</v>
      </c>
      <c r="C34" s="0" t="s">
        <v>169</v>
      </c>
      <c r="D34" s="0" t="s">
        <v>365</v>
      </c>
      <c r="E34" s="0" t="s">
        <v>134</v>
      </c>
      <c r="F34" s="0" t="s">
        <v>274</v>
      </c>
      <c r="G34" s="0" t="s">
        <v>275</v>
      </c>
      <c r="H34" s="0" t="s">
        <v>276</v>
      </c>
      <c r="J34" s="0" t="s">
        <v>366</v>
      </c>
      <c r="K34" s="0" t="s">
        <v>367</v>
      </c>
      <c r="M34" s="0" t="s">
        <v>368</v>
      </c>
      <c r="N34" s="0" t="s">
        <v>157</v>
      </c>
      <c r="P34" s="0" t="n">
        <v>2019</v>
      </c>
      <c r="Q34" s="0" t="s">
        <v>281</v>
      </c>
      <c r="R34" s="0" t="n">
        <v>10</v>
      </c>
      <c r="S34" s="0" t="n">
        <v>6</v>
      </c>
      <c r="U34" s="0" t="s">
        <v>143</v>
      </c>
      <c r="V34" s="0" t="s">
        <v>369</v>
      </c>
      <c r="W34" s="65" t="n">
        <v>43481</v>
      </c>
      <c r="X34" s="0" t="s">
        <v>283</v>
      </c>
      <c r="Z34" s="0" t="s">
        <v>146</v>
      </c>
      <c r="AA34" s="0" t="s">
        <v>147</v>
      </c>
      <c r="AB34" s="0" t="n">
        <v>5500000</v>
      </c>
    </row>
    <row r="35" customFormat="false" ht="14.5" hidden="false" customHeight="false" outlineLevel="0" collapsed="false">
      <c r="A35" s="0" t="n">
        <v>829</v>
      </c>
      <c r="B35" s="65" t="n">
        <v>43525</v>
      </c>
      <c r="C35" s="0" t="s">
        <v>169</v>
      </c>
      <c r="D35" s="0" t="s">
        <v>370</v>
      </c>
      <c r="E35" s="0" t="s">
        <v>134</v>
      </c>
      <c r="F35" s="0" t="s">
        <v>214</v>
      </c>
      <c r="G35" s="0" t="s">
        <v>224</v>
      </c>
      <c r="H35" s="0" t="s">
        <v>171</v>
      </c>
      <c r="J35" s="0" t="s">
        <v>371</v>
      </c>
      <c r="K35" s="0" t="s">
        <v>372</v>
      </c>
      <c r="L35" s="65" t="n">
        <v>34059</v>
      </c>
      <c r="M35" s="0" t="s">
        <v>364</v>
      </c>
      <c r="N35" s="0" t="s">
        <v>157</v>
      </c>
      <c r="Q35" s="0" t="s">
        <v>175</v>
      </c>
      <c r="R35" s="0" t="n">
        <v>9</v>
      </c>
      <c r="S35" s="0" t="n">
        <v>16</v>
      </c>
      <c r="T35" s="0" t="s">
        <v>228</v>
      </c>
      <c r="U35" s="0" t="s">
        <v>143</v>
      </c>
      <c r="V35" s="0" t="s">
        <v>161</v>
      </c>
      <c r="W35" s="65" t="n">
        <v>43547</v>
      </c>
      <c r="Y35" s="0" t="s">
        <v>177</v>
      </c>
      <c r="Z35" s="0" t="s">
        <v>146</v>
      </c>
      <c r="AA35" s="0" t="s">
        <v>147</v>
      </c>
      <c r="AB35" s="0" t="n">
        <v>5500000</v>
      </c>
      <c r="AD35" s="0" t="s">
        <v>148</v>
      </c>
    </row>
    <row r="36" customFormat="false" ht="14.5" hidden="false" customHeight="false" outlineLevel="0" collapsed="false">
      <c r="A36" s="0" t="n">
        <v>817</v>
      </c>
      <c r="B36" s="65" t="n">
        <v>43530</v>
      </c>
      <c r="C36" s="0" t="s">
        <v>169</v>
      </c>
      <c r="D36" s="0" t="s">
        <v>373</v>
      </c>
      <c r="E36" s="0" t="s">
        <v>134</v>
      </c>
      <c r="F36" s="0" t="s">
        <v>223</v>
      </c>
      <c r="G36" s="0" t="s">
        <v>224</v>
      </c>
      <c r="H36" s="0" t="s">
        <v>216</v>
      </c>
      <c r="J36" s="0" t="s">
        <v>374</v>
      </c>
      <c r="K36" s="0" t="s">
        <v>375</v>
      </c>
      <c r="M36" s="0" t="s">
        <v>376</v>
      </c>
      <c r="N36" s="0" t="s">
        <v>377</v>
      </c>
      <c r="Q36" s="0" t="s">
        <v>220</v>
      </c>
      <c r="R36" s="0" t="n">
        <v>12</v>
      </c>
      <c r="S36" s="0" t="n">
        <v>19</v>
      </c>
      <c r="T36" s="0" t="s">
        <v>176</v>
      </c>
      <c r="U36" s="0" t="s">
        <v>143</v>
      </c>
      <c r="V36" s="0" t="s">
        <v>144</v>
      </c>
      <c r="W36" s="65" t="n">
        <v>43547</v>
      </c>
      <c r="Y36" s="0" t="s">
        <v>177</v>
      </c>
      <c r="Z36" s="0" t="s">
        <v>146</v>
      </c>
      <c r="AA36" s="0" t="s">
        <v>147</v>
      </c>
      <c r="AB36" s="0" t="n">
        <v>5500000</v>
      </c>
      <c r="AD36" s="0" t="s">
        <v>148</v>
      </c>
    </row>
    <row r="37" customFormat="false" ht="14.5" hidden="false" customHeight="false" outlineLevel="0" collapsed="false">
      <c r="A37" s="0" t="n">
        <v>813</v>
      </c>
      <c r="B37" s="65" t="n">
        <v>43525</v>
      </c>
      <c r="C37" s="0" t="s">
        <v>132</v>
      </c>
      <c r="D37" s="0" t="s">
        <v>378</v>
      </c>
      <c r="E37" s="0" t="s">
        <v>134</v>
      </c>
      <c r="F37" s="0" t="s">
        <v>313</v>
      </c>
      <c r="G37" s="0" t="s">
        <v>335</v>
      </c>
      <c r="H37" s="0" t="s">
        <v>135</v>
      </c>
      <c r="I37" s="0" t="s">
        <v>379</v>
      </c>
      <c r="J37" s="0" t="s">
        <v>380</v>
      </c>
      <c r="K37" s="0" t="s">
        <v>381</v>
      </c>
      <c r="L37" s="65" t="n">
        <v>35093</v>
      </c>
      <c r="M37" s="0" t="s">
        <v>382</v>
      </c>
      <c r="N37" s="0" t="s">
        <v>157</v>
      </c>
      <c r="O37" s="0" t="s">
        <v>383</v>
      </c>
      <c r="P37" s="0" t="n">
        <v>2018</v>
      </c>
      <c r="Q37" s="0" t="s">
        <v>141</v>
      </c>
      <c r="R37" s="0" t="n">
        <v>13</v>
      </c>
      <c r="S37" s="0" t="n">
        <v>18</v>
      </c>
      <c r="T37" s="0" t="s">
        <v>384</v>
      </c>
      <c r="U37" s="0" t="s">
        <v>143</v>
      </c>
      <c r="V37" s="0" t="s">
        <v>144</v>
      </c>
      <c r="W37" s="65" t="n">
        <v>43547</v>
      </c>
      <c r="X37" s="0" t="s">
        <v>145</v>
      </c>
      <c r="Z37" s="0" t="s">
        <v>146</v>
      </c>
      <c r="AA37" s="0" t="s">
        <v>147</v>
      </c>
      <c r="AB37" s="0" t="n">
        <v>5500000</v>
      </c>
      <c r="AD37" s="0" t="s">
        <v>148</v>
      </c>
    </row>
    <row r="38" customFormat="false" ht="14.5" hidden="false" customHeight="false" outlineLevel="0" collapsed="false">
      <c r="A38" s="0" t="n">
        <v>812</v>
      </c>
      <c r="B38" s="65" t="n">
        <v>43525</v>
      </c>
      <c r="C38" s="0" t="s">
        <v>132</v>
      </c>
      <c r="D38" s="0" t="s">
        <v>385</v>
      </c>
      <c r="E38" s="0" t="s">
        <v>134</v>
      </c>
      <c r="F38" s="0" t="s">
        <v>313</v>
      </c>
      <c r="G38" s="0" t="s">
        <v>335</v>
      </c>
      <c r="H38" s="0" t="s">
        <v>135</v>
      </c>
      <c r="I38" s="0" t="s">
        <v>386</v>
      </c>
      <c r="J38" s="0" t="s">
        <v>387</v>
      </c>
      <c r="K38" s="0" t="s">
        <v>388</v>
      </c>
      <c r="L38" s="65" t="n">
        <v>35289</v>
      </c>
      <c r="M38" s="0" t="s">
        <v>382</v>
      </c>
      <c r="N38" s="0" t="s">
        <v>157</v>
      </c>
      <c r="O38" s="0" t="s">
        <v>389</v>
      </c>
      <c r="P38" s="0" t="n">
        <v>2019</v>
      </c>
      <c r="Q38" s="0" t="s">
        <v>141</v>
      </c>
      <c r="R38" s="0" t="n">
        <v>17</v>
      </c>
      <c r="S38" s="0" t="n">
        <v>15</v>
      </c>
      <c r="T38" s="0" t="s">
        <v>384</v>
      </c>
      <c r="U38" s="0" t="s">
        <v>143</v>
      </c>
      <c r="V38" s="0" t="s">
        <v>144</v>
      </c>
      <c r="W38" s="65" t="n">
        <v>43547</v>
      </c>
      <c r="X38" s="0" t="s">
        <v>145</v>
      </c>
      <c r="Z38" s="0" t="s">
        <v>146</v>
      </c>
      <c r="AA38" s="0" t="s">
        <v>147</v>
      </c>
      <c r="AB38" s="0" t="n">
        <v>5500000</v>
      </c>
      <c r="AD38" s="0" t="s">
        <v>148</v>
      </c>
    </row>
    <row r="39" customFormat="false" ht="14.5" hidden="false" customHeight="false" outlineLevel="0" collapsed="false">
      <c r="A39" s="0" t="n">
        <v>130</v>
      </c>
      <c r="B39" s="65" t="n">
        <v>43457</v>
      </c>
      <c r="C39" s="0" t="s">
        <v>101</v>
      </c>
      <c r="D39" s="0" t="s">
        <v>390</v>
      </c>
      <c r="E39" s="0" t="s">
        <v>134</v>
      </c>
      <c r="F39" s="0" t="s">
        <v>391</v>
      </c>
      <c r="G39" s="0" t="s">
        <v>392</v>
      </c>
      <c r="H39" s="0" t="s">
        <v>152</v>
      </c>
      <c r="I39" s="0" t="s">
        <v>148</v>
      </c>
      <c r="J39" s="0" t="s">
        <v>393</v>
      </c>
      <c r="K39" s="0" t="s">
        <v>394</v>
      </c>
      <c r="M39" s="0" t="s">
        <v>195</v>
      </c>
      <c r="N39" s="0" t="s">
        <v>157</v>
      </c>
      <c r="O39" s="0" t="s">
        <v>395</v>
      </c>
      <c r="P39" s="0" t="n">
        <v>2019</v>
      </c>
      <c r="Q39" s="0" t="s">
        <v>159</v>
      </c>
      <c r="R39" s="0" t="n">
        <v>15</v>
      </c>
      <c r="S39" s="0" t="n">
        <v>17</v>
      </c>
      <c r="T39" s="0" t="s">
        <v>228</v>
      </c>
      <c r="U39" s="0" t="s">
        <v>143</v>
      </c>
      <c r="V39" s="0" t="s">
        <v>144</v>
      </c>
      <c r="W39" s="65" t="n">
        <v>43512</v>
      </c>
      <c r="Y39" s="0" t="s">
        <v>162</v>
      </c>
      <c r="Z39" s="0" t="s">
        <v>146</v>
      </c>
      <c r="AA39" s="0" t="s">
        <v>147</v>
      </c>
      <c r="AB39" s="0" t="n">
        <v>5500000</v>
      </c>
    </row>
    <row r="40" customFormat="false" ht="14.5" hidden="false" customHeight="false" outlineLevel="0" collapsed="false">
      <c r="A40" s="0" t="n">
        <v>139</v>
      </c>
      <c r="B40" s="65" t="n">
        <v>43459</v>
      </c>
      <c r="C40" s="0" t="s">
        <v>95</v>
      </c>
      <c r="D40" s="0" t="s">
        <v>396</v>
      </c>
      <c r="E40" s="0" t="s">
        <v>134</v>
      </c>
      <c r="F40" s="0" t="s">
        <v>204</v>
      </c>
      <c r="H40" s="0" t="s">
        <v>205</v>
      </c>
      <c r="I40" s="0" t="s">
        <v>245</v>
      </c>
      <c r="J40" s="0" t="s">
        <v>397</v>
      </c>
      <c r="K40" s="0" t="s">
        <v>398</v>
      </c>
      <c r="M40" s="0" t="s">
        <v>399</v>
      </c>
      <c r="N40" s="0" t="s">
        <v>400</v>
      </c>
      <c r="Q40" s="0" t="s">
        <v>210</v>
      </c>
      <c r="R40" s="0" t="n">
        <v>25</v>
      </c>
      <c r="S40" s="0" t="n">
        <v>0</v>
      </c>
      <c r="T40" s="0" t="s">
        <v>211</v>
      </c>
      <c r="U40" s="0" t="s">
        <v>143</v>
      </c>
      <c r="V40" s="0" t="s">
        <v>161</v>
      </c>
      <c r="W40" s="65" t="n">
        <v>43481</v>
      </c>
      <c r="Y40" s="0" t="s">
        <v>177</v>
      </c>
      <c r="Z40" s="0" t="s">
        <v>146</v>
      </c>
      <c r="AA40" s="0" t="s">
        <v>147</v>
      </c>
      <c r="AB40" s="0" t="n">
        <v>5000000</v>
      </c>
    </row>
    <row r="41" customFormat="false" ht="14.5" hidden="false" customHeight="false" outlineLevel="0" collapsed="false">
      <c r="A41" s="0" t="n">
        <v>811</v>
      </c>
      <c r="B41" s="65" t="n">
        <v>43525</v>
      </c>
      <c r="C41" s="0" t="s">
        <v>169</v>
      </c>
      <c r="D41" s="0" t="s">
        <v>401</v>
      </c>
      <c r="E41" s="0" t="s">
        <v>134</v>
      </c>
      <c r="F41" s="0" t="s">
        <v>214</v>
      </c>
      <c r="G41" s="0" t="s">
        <v>215</v>
      </c>
      <c r="H41" s="0" t="s">
        <v>216</v>
      </c>
      <c r="J41" s="0" t="s">
        <v>402</v>
      </c>
      <c r="K41" s="0" t="s">
        <v>403</v>
      </c>
      <c r="L41" s="65" t="n">
        <v>34881</v>
      </c>
      <c r="M41" s="0" t="s">
        <v>404</v>
      </c>
      <c r="N41" s="0" t="s">
        <v>157</v>
      </c>
      <c r="Q41" s="0" t="s">
        <v>220</v>
      </c>
      <c r="R41" s="0" t="n">
        <v>16</v>
      </c>
      <c r="S41" s="0" t="n">
        <v>22</v>
      </c>
      <c r="T41" s="0" t="s">
        <v>176</v>
      </c>
      <c r="U41" s="0" t="s">
        <v>143</v>
      </c>
      <c r="V41" s="0" t="s">
        <v>144</v>
      </c>
      <c r="W41" s="65" t="n">
        <v>43547</v>
      </c>
      <c r="Y41" s="0" t="s">
        <v>177</v>
      </c>
      <c r="Z41" s="0" t="s">
        <v>146</v>
      </c>
      <c r="AA41" s="0" t="s">
        <v>147</v>
      </c>
      <c r="AB41" s="0" t="n">
        <v>5500000</v>
      </c>
      <c r="AD41" s="0" t="s">
        <v>148</v>
      </c>
    </row>
    <row r="42" customFormat="false" ht="14.5" hidden="false" customHeight="false" outlineLevel="0" collapsed="false">
      <c r="A42" s="0" t="n">
        <v>783</v>
      </c>
      <c r="B42" s="65" t="n">
        <v>43523</v>
      </c>
      <c r="C42" s="0" t="s">
        <v>169</v>
      </c>
      <c r="D42" s="0" t="s">
        <v>405</v>
      </c>
      <c r="E42" s="0" t="s">
        <v>134</v>
      </c>
      <c r="F42" s="0" t="s">
        <v>214</v>
      </c>
      <c r="G42" s="0" t="s">
        <v>215</v>
      </c>
      <c r="H42" s="0" t="s">
        <v>216</v>
      </c>
      <c r="J42" s="0" t="s">
        <v>406</v>
      </c>
      <c r="K42" s="0" t="s">
        <v>407</v>
      </c>
      <c r="M42" s="0" t="s">
        <v>408</v>
      </c>
      <c r="Q42" s="0" t="s">
        <v>220</v>
      </c>
      <c r="R42" s="0" t="n">
        <v>13</v>
      </c>
      <c r="S42" s="0" t="n">
        <v>15</v>
      </c>
      <c r="T42" s="0" t="s">
        <v>176</v>
      </c>
      <c r="U42" s="0" t="s">
        <v>143</v>
      </c>
      <c r="V42" s="0" t="s">
        <v>161</v>
      </c>
      <c r="W42" s="65" t="n">
        <v>43547</v>
      </c>
      <c r="Y42" s="0" t="s">
        <v>177</v>
      </c>
      <c r="Z42" s="0" t="s">
        <v>146</v>
      </c>
      <c r="AA42" s="0" t="s">
        <v>147</v>
      </c>
      <c r="AB42" s="0" t="n">
        <v>5500000</v>
      </c>
      <c r="AD42" s="0" t="s">
        <v>148</v>
      </c>
    </row>
    <row r="43" customFormat="false" ht="14.5" hidden="false" customHeight="false" outlineLevel="0" collapsed="false">
      <c r="A43" s="0" t="n">
        <v>780</v>
      </c>
      <c r="B43" s="65" t="n">
        <v>43322</v>
      </c>
      <c r="C43" s="0" t="s">
        <v>169</v>
      </c>
      <c r="D43" s="0" t="s">
        <v>409</v>
      </c>
      <c r="E43" s="0" t="s">
        <v>134</v>
      </c>
      <c r="F43" s="0" t="s">
        <v>223</v>
      </c>
      <c r="G43" s="0" t="s">
        <v>224</v>
      </c>
      <c r="H43" s="0" t="s">
        <v>171</v>
      </c>
      <c r="I43" s="0" t="s">
        <v>410</v>
      </c>
      <c r="J43" s="0" t="s">
        <v>411</v>
      </c>
      <c r="K43" s="0" t="s">
        <v>412</v>
      </c>
      <c r="M43" s="0" t="s">
        <v>255</v>
      </c>
      <c r="N43" s="0" t="s">
        <v>157</v>
      </c>
      <c r="P43" s="0" t="n">
        <v>2020</v>
      </c>
      <c r="Q43" s="0" t="s">
        <v>175</v>
      </c>
      <c r="R43" s="0" t="n">
        <v>15</v>
      </c>
      <c r="S43" s="0" t="n">
        <v>14</v>
      </c>
      <c r="T43" s="0" t="s">
        <v>228</v>
      </c>
      <c r="U43" s="0" t="s">
        <v>143</v>
      </c>
      <c r="V43" s="0" t="s">
        <v>144</v>
      </c>
      <c r="W43" s="65" t="n">
        <v>43547</v>
      </c>
      <c r="Y43" s="0" t="s">
        <v>177</v>
      </c>
      <c r="Z43" s="0" t="s">
        <v>146</v>
      </c>
      <c r="AA43" s="0" t="s">
        <v>147</v>
      </c>
      <c r="AB43" s="0" t="n">
        <v>5500000</v>
      </c>
      <c r="AD43" s="0" t="s">
        <v>148</v>
      </c>
    </row>
    <row r="44" customFormat="false" ht="14.5" hidden="false" customHeight="false" outlineLevel="0" collapsed="false">
      <c r="A44" s="0" t="n">
        <v>771</v>
      </c>
      <c r="B44" s="65" t="n">
        <v>43522</v>
      </c>
      <c r="C44" s="0" t="s">
        <v>169</v>
      </c>
      <c r="D44" s="0" t="s">
        <v>413</v>
      </c>
      <c r="E44" s="0" t="s">
        <v>134</v>
      </c>
      <c r="F44" s="0" t="s">
        <v>414</v>
      </c>
      <c r="G44" s="0" t="s">
        <v>415</v>
      </c>
      <c r="H44" s="0" t="s">
        <v>171</v>
      </c>
      <c r="J44" s="0" t="s">
        <v>416</v>
      </c>
      <c r="K44" s="0" t="s">
        <v>417</v>
      </c>
      <c r="M44" s="0" t="s">
        <v>248</v>
      </c>
      <c r="N44" s="0" t="s">
        <v>157</v>
      </c>
      <c r="Q44" s="0" t="s">
        <v>175</v>
      </c>
      <c r="R44" s="0" t="n">
        <v>17</v>
      </c>
      <c r="S44" s="0" t="n">
        <v>17</v>
      </c>
      <c r="T44" s="0" t="s">
        <v>228</v>
      </c>
      <c r="U44" s="0" t="s">
        <v>143</v>
      </c>
      <c r="V44" s="0" t="s">
        <v>282</v>
      </c>
      <c r="W44" s="65" t="n">
        <v>43547</v>
      </c>
      <c r="Y44" s="0" t="s">
        <v>177</v>
      </c>
      <c r="Z44" s="0" t="s">
        <v>146</v>
      </c>
      <c r="AA44" s="0" t="s">
        <v>147</v>
      </c>
      <c r="AB44" s="0" t="n">
        <v>5500000</v>
      </c>
      <c r="AD44" s="0" t="s">
        <v>148</v>
      </c>
    </row>
    <row r="45" customFormat="false" ht="14.5" hidden="false" customHeight="false" outlineLevel="0" collapsed="false">
      <c r="A45" s="0" t="n">
        <v>148</v>
      </c>
      <c r="B45" s="65" t="n">
        <v>43453</v>
      </c>
      <c r="C45" s="0" t="s">
        <v>101</v>
      </c>
      <c r="D45" s="0" t="s">
        <v>418</v>
      </c>
      <c r="E45" s="0" t="s">
        <v>134</v>
      </c>
      <c r="F45" s="0" t="s">
        <v>391</v>
      </c>
      <c r="G45" s="0" t="s">
        <v>286</v>
      </c>
      <c r="H45" s="0" t="s">
        <v>152</v>
      </c>
      <c r="I45" s="0" t="s">
        <v>419</v>
      </c>
      <c r="J45" s="0" t="s">
        <v>420</v>
      </c>
      <c r="K45" s="0" t="s">
        <v>421</v>
      </c>
      <c r="M45" s="0" t="s">
        <v>422</v>
      </c>
      <c r="N45" s="0" t="s">
        <v>157</v>
      </c>
      <c r="O45" s="0" t="s">
        <v>423</v>
      </c>
      <c r="P45" s="0" t="n">
        <v>2019</v>
      </c>
      <c r="Q45" s="0" t="s">
        <v>159</v>
      </c>
      <c r="R45" s="0" t="n">
        <v>11</v>
      </c>
      <c r="S45" s="0" t="n">
        <v>24</v>
      </c>
      <c r="T45" s="0" t="s">
        <v>184</v>
      </c>
      <c r="U45" s="0" t="s">
        <v>143</v>
      </c>
      <c r="V45" s="0" t="s">
        <v>144</v>
      </c>
      <c r="W45" s="65" t="n">
        <v>43472</v>
      </c>
      <c r="Y45" s="0" t="s">
        <v>162</v>
      </c>
      <c r="Z45" s="0" t="s">
        <v>146</v>
      </c>
      <c r="AA45" s="0" t="s">
        <v>147</v>
      </c>
      <c r="AB45" s="0" t="n">
        <v>5500000</v>
      </c>
    </row>
    <row r="46" customFormat="false" ht="14.5" hidden="false" customHeight="false" outlineLevel="0" collapsed="false">
      <c r="A46" s="0" t="n">
        <v>150</v>
      </c>
      <c r="B46" s="65" t="n">
        <v>43409</v>
      </c>
      <c r="C46" s="0" t="s">
        <v>169</v>
      </c>
      <c r="D46" s="0" t="s">
        <v>424</v>
      </c>
      <c r="E46" s="0" t="s">
        <v>134</v>
      </c>
      <c r="F46" s="0" t="s">
        <v>190</v>
      </c>
      <c r="H46" s="0" t="s">
        <v>171</v>
      </c>
      <c r="I46" s="0" t="s">
        <v>268</v>
      </c>
      <c r="J46" s="0" t="s">
        <v>425</v>
      </c>
      <c r="K46" s="0" t="s">
        <v>426</v>
      </c>
      <c r="L46" s="65" t="n">
        <v>34350</v>
      </c>
      <c r="M46" s="0" t="s">
        <v>427</v>
      </c>
      <c r="N46" s="0" t="s">
        <v>157</v>
      </c>
      <c r="P46" s="0" t="n">
        <v>2017</v>
      </c>
      <c r="Q46" s="0" t="s">
        <v>265</v>
      </c>
      <c r="R46" s="0" t="n">
        <v>14</v>
      </c>
      <c r="S46" s="0" t="n">
        <v>19</v>
      </c>
      <c r="T46" s="0" t="s">
        <v>176</v>
      </c>
      <c r="U46" s="0" t="s">
        <v>143</v>
      </c>
      <c r="V46" s="0" t="s">
        <v>185</v>
      </c>
      <c r="W46" s="65" t="n">
        <v>43472</v>
      </c>
      <c r="Y46" s="0" t="s">
        <v>177</v>
      </c>
      <c r="Z46" s="0" t="s">
        <v>146</v>
      </c>
      <c r="AA46" s="0" t="s">
        <v>147</v>
      </c>
      <c r="AB46" s="0" t="n">
        <v>5500000</v>
      </c>
    </row>
    <row r="47" customFormat="false" ht="14.5" hidden="false" customHeight="false" outlineLevel="0" collapsed="false">
      <c r="A47" s="0" t="n">
        <v>151</v>
      </c>
      <c r="B47" s="65" t="n">
        <v>43444</v>
      </c>
      <c r="C47" s="0" t="s">
        <v>169</v>
      </c>
      <c r="D47" s="0" t="s">
        <v>428</v>
      </c>
      <c r="E47" s="0" t="s">
        <v>134</v>
      </c>
      <c r="F47" s="0" t="s">
        <v>429</v>
      </c>
      <c r="H47" s="0" t="s">
        <v>216</v>
      </c>
      <c r="I47" s="0" t="s">
        <v>430</v>
      </c>
      <c r="J47" s="0" t="s">
        <v>431</v>
      </c>
      <c r="K47" s="0" t="s">
        <v>432</v>
      </c>
      <c r="L47" s="65" t="n">
        <v>35137</v>
      </c>
      <c r="M47" s="0" t="s">
        <v>433</v>
      </c>
      <c r="N47" s="0" t="s">
        <v>157</v>
      </c>
      <c r="P47" s="0" t="n">
        <v>2018</v>
      </c>
      <c r="Q47" s="0" t="s">
        <v>220</v>
      </c>
      <c r="R47" s="0" t="n">
        <v>14</v>
      </c>
      <c r="S47" s="0" t="n">
        <v>19</v>
      </c>
      <c r="T47" s="0" t="s">
        <v>228</v>
      </c>
      <c r="U47" s="0" t="s">
        <v>143</v>
      </c>
      <c r="V47" s="0" t="s">
        <v>161</v>
      </c>
      <c r="W47" s="65" t="n">
        <v>43481</v>
      </c>
      <c r="Y47" s="0" t="s">
        <v>177</v>
      </c>
      <c r="Z47" s="0" t="s">
        <v>146</v>
      </c>
      <c r="AA47" s="0" t="s">
        <v>147</v>
      </c>
      <c r="AB47" s="0" t="n">
        <v>5500000</v>
      </c>
    </row>
    <row r="48" customFormat="false" ht="14.5" hidden="false" customHeight="false" outlineLevel="0" collapsed="false">
      <c r="A48" s="0" t="n">
        <v>153</v>
      </c>
      <c r="B48" s="65" t="n">
        <v>43446</v>
      </c>
      <c r="C48" s="0" t="s">
        <v>169</v>
      </c>
      <c r="D48" s="0" t="s">
        <v>434</v>
      </c>
      <c r="E48" s="0" t="s">
        <v>134</v>
      </c>
      <c r="F48" s="0" t="s">
        <v>190</v>
      </c>
      <c r="H48" s="0" t="s">
        <v>216</v>
      </c>
      <c r="I48" s="0" t="s">
        <v>430</v>
      </c>
      <c r="J48" s="0" t="s">
        <v>435</v>
      </c>
      <c r="K48" s="0" t="s">
        <v>436</v>
      </c>
      <c r="M48" s="0" t="s">
        <v>271</v>
      </c>
      <c r="N48" s="0" t="s">
        <v>157</v>
      </c>
      <c r="P48" s="0" t="n">
        <v>2018</v>
      </c>
      <c r="Q48" s="0" t="s">
        <v>220</v>
      </c>
      <c r="R48" s="0" t="n">
        <v>16</v>
      </c>
      <c r="S48" s="0" t="n">
        <v>15</v>
      </c>
      <c r="T48" s="0" t="s">
        <v>228</v>
      </c>
      <c r="U48" s="0" t="s">
        <v>143</v>
      </c>
      <c r="V48" s="0" t="s">
        <v>144</v>
      </c>
      <c r="W48" s="65" t="n">
        <v>43472</v>
      </c>
      <c r="Y48" s="0" t="s">
        <v>177</v>
      </c>
      <c r="Z48" s="0" t="s">
        <v>146</v>
      </c>
      <c r="AA48" s="0" t="s">
        <v>147</v>
      </c>
      <c r="AB48" s="0" t="n">
        <v>5500000</v>
      </c>
    </row>
    <row r="49" customFormat="false" ht="14.5" hidden="false" customHeight="false" outlineLevel="0" collapsed="false">
      <c r="A49" s="0" t="n">
        <v>742</v>
      </c>
      <c r="B49" s="65" t="n">
        <v>43522</v>
      </c>
      <c r="C49" s="0" t="s">
        <v>169</v>
      </c>
      <c r="D49" s="0" t="s">
        <v>437</v>
      </c>
      <c r="E49" s="0" t="s">
        <v>134</v>
      </c>
      <c r="F49" s="0" t="s">
        <v>214</v>
      </c>
      <c r="G49" s="0" t="s">
        <v>224</v>
      </c>
      <c r="H49" s="0" t="s">
        <v>171</v>
      </c>
      <c r="J49" s="0" t="s">
        <v>438</v>
      </c>
      <c r="K49" s="0" t="s">
        <v>439</v>
      </c>
      <c r="M49" s="0" t="s">
        <v>166</v>
      </c>
      <c r="N49" s="0" t="s">
        <v>157</v>
      </c>
      <c r="P49" s="0" t="n">
        <v>2018</v>
      </c>
      <c r="Q49" s="0" t="s">
        <v>175</v>
      </c>
      <c r="R49" s="0" t="n">
        <v>14</v>
      </c>
      <c r="S49" s="0" t="n">
        <v>17</v>
      </c>
      <c r="T49" s="0" t="s">
        <v>228</v>
      </c>
      <c r="U49" s="0" t="s">
        <v>143</v>
      </c>
      <c r="V49" s="0" t="s">
        <v>144</v>
      </c>
      <c r="W49" s="65" t="n">
        <v>43547</v>
      </c>
      <c r="Y49" s="0" t="s">
        <v>177</v>
      </c>
      <c r="Z49" s="0" t="s">
        <v>146</v>
      </c>
      <c r="AA49" s="0" t="s">
        <v>147</v>
      </c>
      <c r="AB49" s="0" t="n">
        <v>5500000</v>
      </c>
      <c r="AD49" s="0" t="s">
        <v>148</v>
      </c>
    </row>
    <row r="50" customFormat="false" ht="14.5" hidden="false" customHeight="false" outlineLevel="0" collapsed="false">
      <c r="A50" s="0" t="n">
        <v>161</v>
      </c>
      <c r="B50" s="65" t="n">
        <v>43461</v>
      </c>
      <c r="C50" s="0" t="s">
        <v>169</v>
      </c>
      <c r="D50" s="0" t="s">
        <v>440</v>
      </c>
      <c r="E50" s="0" t="s">
        <v>134</v>
      </c>
      <c r="F50" s="0" t="s">
        <v>441</v>
      </c>
      <c r="H50" s="0" t="s">
        <v>171</v>
      </c>
      <c r="J50" s="0" t="s">
        <v>442</v>
      </c>
      <c r="K50" s="0" t="s">
        <v>443</v>
      </c>
      <c r="L50" s="65" t="n">
        <v>35282</v>
      </c>
      <c r="M50" s="0" t="s">
        <v>444</v>
      </c>
      <c r="N50" s="0" t="s">
        <v>445</v>
      </c>
      <c r="P50" s="0" t="n">
        <v>2018</v>
      </c>
      <c r="Q50" s="0" t="s">
        <v>265</v>
      </c>
      <c r="R50" s="0" t="n">
        <v>16</v>
      </c>
      <c r="S50" s="0" t="n">
        <v>18</v>
      </c>
      <c r="T50" s="0" t="s">
        <v>228</v>
      </c>
      <c r="U50" s="0" t="s">
        <v>143</v>
      </c>
      <c r="V50" s="0" t="s">
        <v>161</v>
      </c>
      <c r="W50" s="65" t="n">
        <v>43481</v>
      </c>
      <c r="Y50" s="0" t="s">
        <v>177</v>
      </c>
      <c r="Z50" s="0" t="s">
        <v>146</v>
      </c>
      <c r="AA50" s="0" t="s">
        <v>147</v>
      </c>
      <c r="AB50" s="0" t="n">
        <v>5500000</v>
      </c>
    </row>
    <row r="51" customFormat="false" ht="14.5" hidden="false" customHeight="false" outlineLevel="0" collapsed="false">
      <c r="A51" s="0" t="n">
        <v>736</v>
      </c>
      <c r="B51" s="65" t="n">
        <v>43522</v>
      </c>
      <c r="C51" s="0" t="s">
        <v>169</v>
      </c>
      <c r="D51" s="0" t="s">
        <v>446</v>
      </c>
      <c r="E51" s="0" t="s">
        <v>134</v>
      </c>
      <c r="F51" s="0" t="s">
        <v>414</v>
      </c>
      <c r="G51" s="0" t="s">
        <v>447</v>
      </c>
      <c r="H51" s="0" t="s">
        <v>216</v>
      </c>
      <c r="I51" s="0" t="s">
        <v>275</v>
      </c>
      <c r="J51" s="0" t="s">
        <v>448</v>
      </c>
      <c r="K51" s="0" t="s">
        <v>449</v>
      </c>
      <c r="M51" s="0" t="s">
        <v>450</v>
      </c>
      <c r="N51" s="0" t="s">
        <v>157</v>
      </c>
      <c r="P51" s="0" t="n">
        <v>2019</v>
      </c>
      <c r="Q51" s="0" t="s">
        <v>220</v>
      </c>
      <c r="R51" s="0" t="n">
        <v>17</v>
      </c>
      <c r="S51" s="0" t="n">
        <v>16</v>
      </c>
      <c r="T51" s="0" t="s">
        <v>221</v>
      </c>
      <c r="U51" s="0" t="s">
        <v>143</v>
      </c>
      <c r="V51" s="0" t="s">
        <v>282</v>
      </c>
      <c r="W51" s="65" t="n">
        <v>43547</v>
      </c>
      <c r="Y51" s="0" t="s">
        <v>177</v>
      </c>
      <c r="Z51" s="0" t="s">
        <v>146</v>
      </c>
      <c r="AA51" s="0" t="s">
        <v>147</v>
      </c>
      <c r="AB51" s="0" t="n">
        <v>5500000</v>
      </c>
      <c r="AD51" s="0" t="s">
        <v>148</v>
      </c>
    </row>
    <row r="52" customFormat="false" ht="14.5" hidden="false" customHeight="false" outlineLevel="0" collapsed="false">
      <c r="A52" s="0" t="n">
        <v>733</v>
      </c>
      <c r="B52" s="65" t="n">
        <v>43522</v>
      </c>
      <c r="C52" s="0" t="s">
        <v>132</v>
      </c>
      <c r="D52" s="0" t="s">
        <v>451</v>
      </c>
      <c r="E52" s="0" t="s">
        <v>134</v>
      </c>
      <c r="F52" s="0" t="s">
        <v>452</v>
      </c>
      <c r="H52" s="0" t="s">
        <v>191</v>
      </c>
      <c r="I52" s="0" t="s">
        <v>453</v>
      </c>
      <c r="J52" s="0" t="s">
        <v>454</v>
      </c>
      <c r="K52" s="0" t="s">
        <v>455</v>
      </c>
      <c r="M52" s="0" t="s">
        <v>427</v>
      </c>
      <c r="N52" s="0" t="s">
        <v>157</v>
      </c>
      <c r="O52" s="0" t="s">
        <v>456</v>
      </c>
      <c r="P52" s="0" t="n">
        <v>2017</v>
      </c>
      <c r="Q52" s="0" t="s">
        <v>457</v>
      </c>
      <c r="R52" s="0" t="n">
        <v>7</v>
      </c>
      <c r="S52" s="0" t="n">
        <v>16</v>
      </c>
      <c r="T52" s="0" t="s">
        <v>198</v>
      </c>
      <c r="U52" s="0" t="s">
        <v>143</v>
      </c>
      <c r="V52" s="0" t="s">
        <v>144</v>
      </c>
      <c r="W52" s="65" t="n">
        <v>43547</v>
      </c>
      <c r="X52" s="0" t="s">
        <v>458</v>
      </c>
      <c r="Z52" s="0" t="s">
        <v>146</v>
      </c>
      <c r="AA52" s="0" t="s">
        <v>147</v>
      </c>
      <c r="AB52" s="0" t="n">
        <v>5500000</v>
      </c>
      <c r="AD52" s="0" t="s">
        <v>148</v>
      </c>
    </row>
    <row r="53" customFormat="false" ht="14.5" hidden="false" customHeight="false" outlineLevel="0" collapsed="false">
      <c r="A53" s="0" t="n">
        <v>179</v>
      </c>
      <c r="B53" s="65" t="n">
        <v>43468</v>
      </c>
      <c r="C53" s="0" t="s">
        <v>169</v>
      </c>
      <c r="D53" s="0" t="s">
        <v>459</v>
      </c>
      <c r="E53" s="0" t="s">
        <v>134</v>
      </c>
      <c r="F53" s="0" t="s">
        <v>460</v>
      </c>
      <c r="H53" s="0" t="s">
        <v>276</v>
      </c>
      <c r="J53" s="0" t="s">
        <v>461</v>
      </c>
      <c r="K53" s="0" t="s">
        <v>462</v>
      </c>
      <c r="L53" s="65" t="n">
        <v>33334</v>
      </c>
      <c r="M53" s="0" t="s">
        <v>463</v>
      </c>
      <c r="N53" s="0" t="s">
        <v>157</v>
      </c>
      <c r="Q53" s="0" t="s">
        <v>281</v>
      </c>
      <c r="R53" s="0" t="n">
        <v>12</v>
      </c>
      <c r="S53" s="0" t="n">
        <v>7</v>
      </c>
      <c r="U53" s="0" t="s">
        <v>143</v>
      </c>
      <c r="V53" s="0" t="s">
        <v>464</v>
      </c>
      <c r="W53" s="65" t="n">
        <v>43481</v>
      </c>
      <c r="X53" s="0" t="s">
        <v>283</v>
      </c>
      <c r="Z53" s="0" t="s">
        <v>146</v>
      </c>
      <c r="AA53" s="0" t="s">
        <v>147</v>
      </c>
      <c r="AB53" s="0" t="n">
        <v>5500000</v>
      </c>
    </row>
    <row r="54" customFormat="false" ht="14.5" hidden="false" customHeight="false" outlineLevel="0" collapsed="false">
      <c r="A54" s="0" t="n">
        <v>186</v>
      </c>
      <c r="B54" s="65" t="n">
        <v>43107</v>
      </c>
      <c r="C54" s="0" t="s">
        <v>169</v>
      </c>
      <c r="D54" s="0" t="s">
        <v>465</v>
      </c>
      <c r="E54" s="0" t="s">
        <v>134</v>
      </c>
      <c r="F54" s="0" t="s">
        <v>466</v>
      </c>
      <c r="H54" s="0" t="s">
        <v>171</v>
      </c>
      <c r="I54" s="0" t="s">
        <v>467</v>
      </c>
      <c r="J54" s="0" t="s">
        <v>468</v>
      </c>
      <c r="K54" s="0" t="s">
        <v>469</v>
      </c>
      <c r="L54" s="65" t="n">
        <v>33689</v>
      </c>
      <c r="M54" s="0" t="s">
        <v>470</v>
      </c>
      <c r="N54" s="0" t="s">
        <v>157</v>
      </c>
      <c r="Q54" s="0" t="s">
        <v>471</v>
      </c>
      <c r="R54" s="0" t="n">
        <v>18</v>
      </c>
      <c r="S54" s="0" t="n">
        <v>18</v>
      </c>
      <c r="T54" s="0" t="s">
        <v>228</v>
      </c>
      <c r="U54" s="0" t="s">
        <v>143</v>
      </c>
      <c r="V54" s="0" t="s">
        <v>161</v>
      </c>
      <c r="W54" s="65" t="n">
        <v>43519</v>
      </c>
      <c r="Y54" s="0" t="s">
        <v>177</v>
      </c>
      <c r="Z54" s="0" t="s">
        <v>146</v>
      </c>
      <c r="AA54" s="0" t="s">
        <v>147</v>
      </c>
      <c r="AB54" s="0" t="n">
        <v>5500000</v>
      </c>
    </row>
    <row r="55" customFormat="false" ht="14.5" hidden="false" customHeight="false" outlineLevel="0" collapsed="false">
      <c r="A55" s="0" t="n">
        <v>732</v>
      </c>
      <c r="B55" s="65" t="n">
        <v>43522</v>
      </c>
      <c r="C55" s="0" t="s">
        <v>169</v>
      </c>
      <c r="D55" s="0" t="s">
        <v>472</v>
      </c>
      <c r="E55" s="0" t="s">
        <v>134</v>
      </c>
      <c r="F55" s="0" t="s">
        <v>214</v>
      </c>
      <c r="G55" s="0" t="s">
        <v>215</v>
      </c>
      <c r="H55" s="0" t="s">
        <v>171</v>
      </c>
      <c r="I55" s="0" t="s">
        <v>330</v>
      </c>
      <c r="J55" s="0" t="s">
        <v>473</v>
      </c>
      <c r="K55" s="0" t="s">
        <v>474</v>
      </c>
      <c r="M55" s="0" t="s">
        <v>404</v>
      </c>
      <c r="Q55" s="0" t="s">
        <v>175</v>
      </c>
      <c r="R55" s="0" t="n">
        <v>12</v>
      </c>
      <c r="S55" s="0" t="n">
        <v>22</v>
      </c>
      <c r="T55" s="0" t="s">
        <v>221</v>
      </c>
      <c r="U55" s="0" t="s">
        <v>143</v>
      </c>
      <c r="V55" s="0" t="s">
        <v>144</v>
      </c>
      <c r="Y55" s="0" t="s">
        <v>177</v>
      </c>
      <c r="Z55" s="0" t="s">
        <v>146</v>
      </c>
      <c r="AA55" s="0" t="s">
        <v>147</v>
      </c>
      <c r="AB55" s="0" t="n">
        <v>5500000</v>
      </c>
      <c r="AD55" s="0" t="s">
        <v>148</v>
      </c>
    </row>
    <row r="56" customFormat="false" ht="14.5" hidden="false" customHeight="false" outlineLevel="0" collapsed="false">
      <c r="A56" s="0" t="n">
        <v>217</v>
      </c>
      <c r="B56" s="65" t="n">
        <v>43468</v>
      </c>
      <c r="C56" s="0" t="s">
        <v>101</v>
      </c>
      <c r="D56" s="0" t="s">
        <v>475</v>
      </c>
      <c r="E56" s="0" t="s">
        <v>134</v>
      </c>
      <c r="F56" s="0" t="s">
        <v>466</v>
      </c>
      <c r="G56" s="0" t="s">
        <v>476</v>
      </c>
      <c r="H56" s="0" t="s">
        <v>152</v>
      </c>
      <c r="I56" s="0" t="s">
        <v>148</v>
      </c>
      <c r="J56" s="0" t="s">
        <v>477</v>
      </c>
      <c r="K56" s="0" t="s">
        <v>478</v>
      </c>
      <c r="L56" s="65" t="n">
        <v>35226</v>
      </c>
      <c r="M56" s="0" t="s">
        <v>89</v>
      </c>
      <c r="N56" s="0" t="s">
        <v>157</v>
      </c>
      <c r="P56" s="0" t="n">
        <v>2019</v>
      </c>
      <c r="Q56" s="0" t="s">
        <v>159</v>
      </c>
      <c r="R56" s="0" t="n">
        <v>10</v>
      </c>
      <c r="S56" s="0" t="n">
        <v>21</v>
      </c>
      <c r="T56" s="0" t="s">
        <v>228</v>
      </c>
      <c r="U56" s="0" t="s">
        <v>143</v>
      </c>
      <c r="V56" s="0" t="s">
        <v>144</v>
      </c>
      <c r="W56" s="65" t="n">
        <v>43512</v>
      </c>
      <c r="Y56" s="0" t="s">
        <v>162</v>
      </c>
      <c r="Z56" s="0" t="s">
        <v>146</v>
      </c>
      <c r="AA56" s="0" t="s">
        <v>147</v>
      </c>
      <c r="AB56" s="0" t="n">
        <v>5500000</v>
      </c>
    </row>
    <row r="57" customFormat="false" ht="14.5" hidden="false" customHeight="false" outlineLevel="0" collapsed="false">
      <c r="A57" s="0" t="n">
        <v>729</v>
      </c>
      <c r="B57" s="65" t="n">
        <v>43347</v>
      </c>
      <c r="C57" s="0" t="s">
        <v>132</v>
      </c>
      <c r="D57" s="0" t="s">
        <v>479</v>
      </c>
      <c r="E57" s="0" t="s">
        <v>134</v>
      </c>
      <c r="F57" s="0" t="s">
        <v>452</v>
      </c>
      <c r="H57" s="0" t="s">
        <v>191</v>
      </c>
      <c r="I57" s="0" t="s">
        <v>453</v>
      </c>
      <c r="J57" s="0" t="s">
        <v>480</v>
      </c>
      <c r="K57" s="0" t="s">
        <v>481</v>
      </c>
      <c r="L57" s="65" t="n">
        <v>35715</v>
      </c>
      <c r="M57" s="0" t="s">
        <v>482</v>
      </c>
      <c r="N57" s="0" t="s">
        <v>157</v>
      </c>
      <c r="P57" s="0" t="n">
        <v>2018</v>
      </c>
      <c r="Q57" s="0" t="s">
        <v>457</v>
      </c>
      <c r="R57" s="0" t="n">
        <v>11</v>
      </c>
      <c r="S57" s="0" t="n">
        <v>18</v>
      </c>
      <c r="T57" s="0" t="s">
        <v>198</v>
      </c>
      <c r="U57" s="0" t="s">
        <v>143</v>
      </c>
      <c r="V57" s="0" t="s">
        <v>212</v>
      </c>
      <c r="W57" s="65" t="n">
        <v>43547</v>
      </c>
      <c r="X57" s="0" t="s">
        <v>458</v>
      </c>
      <c r="Z57" s="0" t="s">
        <v>146</v>
      </c>
      <c r="AA57" s="0" t="s">
        <v>147</v>
      </c>
      <c r="AB57" s="0" t="n">
        <v>5500000</v>
      </c>
      <c r="AD57" s="0" t="s">
        <v>148</v>
      </c>
    </row>
    <row r="58" customFormat="false" ht="14.5" hidden="false" customHeight="false" outlineLevel="0" collapsed="false">
      <c r="A58" s="0" t="n">
        <v>698</v>
      </c>
      <c r="B58" s="65" t="n">
        <v>43518</v>
      </c>
      <c r="C58" s="0" t="s">
        <v>132</v>
      </c>
      <c r="D58" s="0" t="s">
        <v>483</v>
      </c>
      <c r="E58" s="0" t="s">
        <v>134</v>
      </c>
      <c r="F58" s="0" t="s">
        <v>484</v>
      </c>
      <c r="H58" s="0" t="s">
        <v>191</v>
      </c>
      <c r="I58" s="0" t="s">
        <v>485</v>
      </c>
      <c r="J58" s="0" t="s">
        <v>486</v>
      </c>
      <c r="K58" s="0" t="s">
        <v>487</v>
      </c>
      <c r="M58" s="0" t="s">
        <v>255</v>
      </c>
      <c r="N58" s="0" t="s">
        <v>488</v>
      </c>
      <c r="O58" s="0" t="s">
        <v>489</v>
      </c>
      <c r="P58" s="0" t="n">
        <v>2019</v>
      </c>
      <c r="Q58" s="0" t="s">
        <v>257</v>
      </c>
      <c r="R58" s="0" t="n">
        <v>22</v>
      </c>
      <c r="S58" s="0" t="n">
        <v>19</v>
      </c>
      <c r="T58" s="0" t="s">
        <v>490</v>
      </c>
      <c r="U58" s="0" t="s">
        <v>143</v>
      </c>
      <c r="V58" s="0" t="s">
        <v>144</v>
      </c>
      <c r="W58" s="65" t="n">
        <v>43540</v>
      </c>
      <c r="X58" s="0" t="s">
        <v>259</v>
      </c>
      <c r="Z58" s="0" t="s">
        <v>146</v>
      </c>
      <c r="AA58" s="0" t="s">
        <v>147</v>
      </c>
      <c r="AB58" s="0" t="n">
        <v>5500000</v>
      </c>
      <c r="AD58" s="0" t="s">
        <v>148</v>
      </c>
    </row>
    <row r="59" customFormat="false" ht="14.5" hidden="false" customHeight="false" outlineLevel="0" collapsed="false">
      <c r="A59" s="0" t="n">
        <v>688</v>
      </c>
      <c r="B59" s="65" t="n">
        <v>43518</v>
      </c>
      <c r="C59" s="0" t="s">
        <v>169</v>
      </c>
      <c r="D59" s="0" t="s">
        <v>491</v>
      </c>
      <c r="E59" s="0" t="s">
        <v>134</v>
      </c>
      <c r="F59" s="0" t="s">
        <v>484</v>
      </c>
      <c r="G59" s="0" t="s">
        <v>447</v>
      </c>
      <c r="H59" s="0" t="s">
        <v>171</v>
      </c>
      <c r="I59" s="0" t="s">
        <v>275</v>
      </c>
      <c r="J59" s="0" t="s">
        <v>492</v>
      </c>
      <c r="K59" s="0" t="s">
        <v>493</v>
      </c>
      <c r="M59" s="0" t="s">
        <v>156</v>
      </c>
      <c r="N59" s="0" t="s">
        <v>157</v>
      </c>
      <c r="O59" s="0" t="s">
        <v>494</v>
      </c>
      <c r="P59" s="0" t="n">
        <v>2019</v>
      </c>
      <c r="Q59" s="0" t="s">
        <v>175</v>
      </c>
      <c r="R59" s="0" t="n">
        <v>12</v>
      </c>
      <c r="S59" s="0" t="n">
        <v>17</v>
      </c>
      <c r="T59" s="0" t="s">
        <v>266</v>
      </c>
      <c r="U59" s="0" t="s">
        <v>143</v>
      </c>
      <c r="V59" s="0" t="s">
        <v>167</v>
      </c>
      <c r="W59" s="65" t="n">
        <v>43540</v>
      </c>
      <c r="Y59" s="0" t="s">
        <v>177</v>
      </c>
      <c r="Z59" s="0" t="s">
        <v>146</v>
      </c>
      <c r="AA59" s="0" t="s">
        <v>147</v>
      </c>
      <c r="AB59" s="0" t="n">
        <v>5500000</v>
      </c>
      <c r="AD59" s="0" t="s">
        <v>148</v>
      </c>
    </row>
    <row r="60" customFormat="false" ht="14.5" hidden="false" customHeight="false" outlineLevel="0" collapsed="false">
      <c r="A60" s="0" t="n">
        <v>233</v>
      </c>
      <c r="B60" s="65" t="n">
        <v>43469</v>
      </c>
      <c r="C60" s="0" t="s">
        <v>101</v>
      </c>
      <c r="D60" s="0" t="s">
        <v>495</v>
      </c>
      <c r="E60" s="0" t="s">
        <v>134</v>
      </c>
      <c r="F60" s="0" t="s">
        <v>466</v>
      </c>
      <c r="G60" s="0" t="s">
        <v>476</v>
      </c>
      <c r="H60" s="0" t="s">
        <v>152</v>
      </c>
      <c r="I60" s="0" t="s">
        <v>148</v>
      </c>
      <c r="J60" s="0" t="s">
        <v>496</v>
      </c>
      <c r="K60" s="0" t="s">
        <v>497</v>
      </c>
      <c r="M60" s="0" t="s">
        <v>482</v>
      </c>
      <c r="N60" s="0" t="s">
        <v>157</v>
      </c>
      <c r="Q60" s="0" t="s">
        <v>159</v>
      </c>
      <c r="R60" s="0" t="n">
        <v>13</v>
      </c>
      <c r="S60" s="0" t="n">
        <v>15</v>
      </c>
      <c r="T60" s="0" t="s">
        <v>228</v>
      </c>
      <c r="U60" s="0" t="s">
        <v>143</v>
      </c>
      <c r="V60" s="0" t="s">
        <v>369</v>
      </c>
      <c r="W60" s="65" t="n">
        <v>43512</v>
      </c>
      <c r="Y60" s="0" t="s">
        <v>162</v>
      </c>
      <c r="Z60" s="0" t="s">
        <v>146</v>
      </c>
      <c r="AA60" s="0" t="s">
        <v>147</v>
      </c>
      <c r="AB60" s="0" t="n">
        <v>5500000</v>
      </c>
    </row>
    <row r="61" customFormat="false" ht="14.5" hidden="false" customHeight="false" outlineLevel="0" collapsed="false">
      <c r="A61" s="0" t="n">
        <v>234</v>
      </c>
      <c r="B61" s="65" t="n">
        <v>43469</v>
      </c>
      <c r="C61" s="0" t="s">
        <v>101</v>
      </c>
      <c r="D61" s="0" t="s">
        <v>498</v>
      </c>
      <c r="E61" s="0" t="s">
        <v>134</v>
      </c>
      <c r="F61" s="0" t="s">
        <v>466</v>
      </c>
      <c r="G61" s="0" t="s">
        <v>499</v>
      </c>
      <c r="H61" s="0" t="s">
        <v>152</v>
      </c>
      <c r="J61" s="0" t="s">
        <v>500</v>
      </c>
      <c r="K61" s="0" t="s">
        <v>501</v>
      </c>
      <c r="M61" s="0" t="s">
        <v>502</v>
      </c>
      <c r="N61" s="0" t="s">
        <v>157</v>
      </c>
      <c r="Q61" s="0" t="s">
        <v>159</v>
      </c>
      <c r="R61" s="0" t="n">
        <v>12</v>
      </c>
      <c r="S61" s="0" t="n">
        <v>20</v>
      </c>
      <c r="T61" s="0" t="s">
        <v>160</v>
      </c>
      <c r="U61" s="0" t="s">
        <v>143</v>
      </c>
      <c r="V61" s="0" t="s">
        <v>369</v>
      </c>
      <c r="W61" s="65" t="n">
        <v>43512</v>
      </c>
      <c r="Y61" s="0" t="s">
        <v>162</v>
      </c>
      <c r="Z61" s="0" t="s">
        <v>146</v>
      </c>
      <c r="AA61" s="0" t="s">
        <v>147</v>
      </c>
      <c r="AB61" s="0" t="n">
        <v>5500000</v>
      </c>
    </row>
    <row r="62" customFormat="false" ht="14.5" hidden="false" customHeight="false" outlineLevel="0" collapsed="false">
      <c r="A62" s="0" t="n">
        <v>242</v>
      </c>
      <c r="B62" s="65" t="n">
        <v>43413</v>
      </c>
      <c r="C62" s="0" t="s">
        <v>169</v>
      </c>
      <c r="D62" s="0" t="s">
        <v>503</v>
      </c>
      <c r="E62" s="0" t="s">
        <v>134</v>
      </c>
      <c r="F62" s="0" t="s">
        <v>504</v>
      </c>
      <c r="G62" s="0" t="s">
        <v>505</v>
      </c>
      <c r="H62" s="0" t="s">
        <v>276</v>
      </c>
      <c r="J62" s="0" t="s">
        <v>506</v>
      </c>
      <c r="K62" s="0" t="s">
        <v>507</v>
      </c>
      <c r="L62" s="65" t="n">
        <v>35396</v>
      </c>
      <c r="M62" s="0" t="s">
        <v>508</v>
      </c>
      <c r="N62" s="0" t="s">
        <v>157</v>
      </c>
      <c r="P62" s="0" t="n">
        <v>2019</v>
      </c>
      <c r="Q62" s="0" t="s">
        <v>281</v>
      </c>
      <c r="R62" s="0" t="n">
        <v>15</v>
      </c>
      <c r="S62" s="0" t="n">
        <v>4</v>
      </c>
      <c r="U62" s="0" t="s">
        <v>143</v>
      </c>
      <c r="V62" s="0" t="s">
        <v>144</v>
      </c>
      <c r="W62" s="65" t="n">
        <v>43481</v>
      </c>
      <c r="X62" s="0" t="s">
        <v>283</v>
      </c>
      <c r="Z62" s="0" t="s">
        <v>146</v>
      </c>
      <c r="AA62" s="0" t="s">
        <v>147</v>
      </c>
      <c r="AB62" s="0" t="n">
        <v>5500000</v>
      </c>
    </row>
    <row r="63" customFormat="false" ht="14.5" hidden="false" customHeight="false" outlineLevel="0" collapsed="false">
      <c r="A63" s="0" t="n">
        <v>243</v>
      </c>
      <c r="B63" s="65" t="n">
        <v>43405</v>
      </c>
      <c r="C63" s="0" t="s">
        <v>169</v>
      </c>
      <c r="D63" s="0" t="s">
        <v>509</v>
      </c>
      <c r="E63" s="0" t="s">
        <v>134</v>
      </c>
      <c r="F63" s="0" t="s">
        <v>460</v>
      </c>
      <c r="H63" s="0" t="s">
        <v>276</v>
      </c>
      <c r="J63" s="0" t="s">
        <v>510</v>
      </c>
      <c r="K63" s="0" t="s">
        <v>511</v>
      </c>
      <c r="M63" s="0" t="s">
        <v>364</v>
      </c>
      <c r="N63" s="0" t="s">
        <v>157</v>
      </c>
      <c r="O63" s="0" t="s">
        <v>512</v>
      </c>
      <c r="P63" s="0" t="n">
        <v>2018</v>
      </c>
      <c r="Q63" s="0" t="s">
        <v>281</v>
      </c>
      <c r="R63" s="0" t="n">
        <v>17</v>
      </c>
      <c r="S63" s="0" t="n">
        <v>10</v>
      </c>
      <c r="U63" s="0" t="s">
        <v>143</v>
      </c>
      <c r="V63" s="0" t="s">
        <v>144</v>
      </c>
      <c r="W63" s="65" t="n">
        <v>43481</v>
      </c>
      <c r="X63" s="0" t="s">
        <v>283</v>
      </c>
      <c r="Z63" s="0" t="s">
        <v>146</v>
      </c>
      <c r="AA63" s="0" t="s">
        <v>147</v>
      </c>
      <c r="AB63" s="0" t="n">
        <v>5500000</v>
      </c>
    </row>
    <row r="64" customFormat="false" ht="14.5" hidden="false" customHeight="false" outlineLevel="0" collapsed="false">
      <c r="A64" s="0" t="n">
        <v>247</v>
      </c>
      <c r="B64" s="65" t="n">
        <v>43472</v>
      </c>
      <c r="C64" s="0" t="s">
        <v>169</v>
      </c>
      <c r="D64" s="0" t="s">
        <v>513</v>
      </c>
      <c r="E64" s="0" t="s">
        <v>134</v>
      </c>
      <c r="F64" s="0" t="s">
        <v>460</v>
      </c>
      <c r="H64" s="0" t="s">
        <v>276</v>
      </c>
      <c r="J64" s="0" t="s">
        <v>514</v>
      </c>
      <c r="K64" s="0" t="s">
        <v>515</v>
      </c>
      <c r="L64" s="65" t="n">
        <v>33587</v>
      </c>
      <c r="M64" s="0" t="s">
        <v>516</v>
      </c>
      <c r="N64" s="0" t="s">
        <v>157</v>
      </c>
      <c r="P64" s="0" t="n">
        <v>2016</v>
      </c>
      <c r="Q64" s="0" t="s">
        <v>281</v>
      </c>
      <c r="R64" s="0" t="n">
        <v>10</v>
      </c>
      <c r="S64" s="0" t="n">
        <v>8</v>
      </c>
      <c r="U64" s="0" t="s">
        <v>143</v>
      </c>
      <c r="V64" s="0" t="s">
        <v>517</v>
      </c>
      <c r="W64" s="65" t="n">
        <v>43481</v>
      </c>
      <c r="X64" s="0" t="s">
        <v>283</v>
      </c>
      <c r="Z64" s="0" t="s">
        <v>146</v>
      </c>
      <c r="AA64" s="0" t="s">
        <v>147</v>
      </c>
      <c r="AB64" s="0" t="n">
        <v>5500000</v>
      </c>
    </row>
    <row r="65" customFormat="false" ht="14.5" hidden="false" customHeight="false" outlineLevel="0" collapsed="false">
      <c r="A65" s="0" t="n">
        <v>252</v>
      </c>
      <c r="B65" s="65" t="n">
        <v>43473</v>
      </c>
      <c r="C65" s="0" t="s">
        <v>132</v>
      </c>
      <c r="D65" s="0" t="s">
        <v>518</v>
      </c>
      <c r="E65" s="0" t="s">
        <v>134</v>
      </c>
      <c r="F65" s="0" t="s">
        <v>504</v>
      </c>
      <c r="H65" s="0" t="s">
        <v>191</v>
      </c>
      <c r="I65" s="0" t="s">
        <v>519</v>
      </c>
      <c r="J65" s="0" t="s">
        <v>520</v>
      </c>
      <c r="K65" s="0" t="s">
        <v>521</v>
      </c>
      <c r="L65" s="65" t="n">
        <v>35472</v>
      </c>
      <c r="M65" s="0" t="s">
        <v>271</v>
      </c>
      <c r="N65" s="0" t="s">
        <v>522</v>
      </c>
      <c r="O65" s="0" t="s">
        <v>523</v>
      </c>
      <c r="Q65" s="0" t="s">
        <v>197</v>
      </c>
      <c r="R65" s="0" t="n">
        <v>10</v>
      </c>
      <c r="S65" s="0" t="n">
        <v>18</v>
      </c>
      <c r="T65" s="0" t="s">
        <v>524</v>
      </c>
      <c r="U65" s="0" t="s">
        <v>143</v>
      </c>
      <c r="V65" s="0" t="s">
        <v>144</v>
      </c>
      <c r="W65" s="65" t="n">
        <v>43481</v>
      </c>
      <c r="X65" s="0" t="s">
        <v>162</v>
      </c>
      <c r="Z65" s="0" t="s">
        <v>146</v>
      </c>
      <c r="AA65" s="0" t="s">
        <v>147</v>
      </c>
      <c r="AB65" s="0" t="n">
        <v>5500000</v>
      </c>
    </row>
    <row r="66" customFormat="false" ht="14.5" hidden="false" customHeight="false" outlineLevel="0" collapsed="false">
      <c r="A66" s="0" t="n">
        <v>263</v>
      </c>
      <c r="B66" s="65" t="n">
        <v>43472</v>
      </c>
      <c r="C66" s="0" t="s">
        <v>101</v>
      </c>
      <c r="D66" s="0" t="s">
        <v>525</v>
      </c>
      <c r="E66" s="0" t="s">
        <v>134</v>
      </c>
      <c r="F66" s="0" t="s">
        <v>466</v>
      </c>
      <c r="G66" s="0" t="s">
        <v>499</v>
      </c>
      <c r="H66" s="0" t="s">
        <v>152</v>
      </c>
      <c r="J66" s="0" t="s">
        <v>526</v>
      </c>
      <c r="K66" s="0" t="s">
        <v>527</v>
      </c>
      <c r="M66" s="0" t="s">
        <v>528</v>
      </c>
      <c r="N66" s="0" t="s">
        <v>157</v>
      </c>
      <c r="Q66" s="0" t="s">
        <v>159</v>
      </c>
      <c r="R66" s="0" t="n">
        <v>15</v>
      </c>
      <c r="S66" s="0" t="n">
        <v>23</v>
      </c>
      <c r="T66" s="0" t="s">
        <v>160</v>
      </c>
      <c r="U66" s="0" t="s">
        <v>143</v>
      </c>
      <c r="V66" s="0" t="s">
        <v>369</v>
      </c>
      <c r="W66" s="65" t="n">
        <v>43547</v>
      </c>
      <c r="Y66" s="0" t="s">
        <v>168</v>
      </c>
      <c r="Z66" s="0" t="s">
        <v>146</v>
      </c>
      <c r="AA66" s="0" t="s">
        <v>147</v>
      </c>
      <c r="AB66" s="0" t="n">
        <v>5500000</v>
      </c>
    </row>
    <row r="67" customFormat="false" ht="14.5" hidden="false" customHeight="false" outlineLevel="0" collapsed="false">
      <c r="A67" s="0" t="n">
        <v>266</v>
      </c>
      <c r="B67" s="65" t="n">
        <v>43473</v>
      </c>
      <c r="C67" s="0" t="s">
        <v>132</v>
      </c>
      <c r="D67" s="0" t="s">
        <v>529</v>
      </c>
      <c r="E67" s="0" t="s">
        <v>134</v>
      </c>
      <c r="F67" s="0" t="s">
        <v>504</v>
      </c>
      <c r="H67" s="0" t="s">
        <v>191</v>
      </c>
      <c r="I67" s="0" t="s">
        <v>519</v>
      </c>
      <c r="J67" s="0" t="s">
        <v>530</v>
      </c>
      <c r="K67" s="0" t="s">
        <v>531</v>
      </c>
      <c r="L67" s="65" t="n">
        <v>35407</v>
      </c>
      <c r="M67" s="0" t="s">
        <v>404</v>
      </c>
      <c r="N67" s="0" t="s">
        <v>323</v>
      </c>
      <c r="O67" s="0" t="s">
        <v>532</v>
      </c>
      <c r="Q67" s="0" t="s">
        <v>356</v>
      </c>
      <c r="R67" s="0" t="n">
        <v>17</v>
      </c>
      <c r="S67" s="0" t="n">
        <v>19</v>
      </c>
      <c r="T67" s="0" t="s">
        <v>524</v>
      </c>
      <c r="U67" s="0" t="s">
        <v>143</v>
      </c>
      <c r="V67" s="0" t="s">
        <v>144</v>
      </c>
      <c r="W67" s="65" t="n">
        <v>43481</v>
      </c>
      <c r="X67" s="0" t="s">
        <v>162</v>
      </c>
      <c r="Z67" s="0" t="s">
        <v>146</v>
      </c>
      <c r="AA67" s="0" t="s">
        <v>147</v>
      </c>
      <c r="AB67" s="0" t="n">
        <v>5500000</v>
      </c>
    </row>
    <row r="68" customFormat="false" ht="14.5" hidden="false" customHeight="false" outlineLevel="0" collapsed="false">
      <c r="A68" s="0" t="n">
        <v>269</v>
      </c>
      <c r="B68" s="65" t="n">
        <v>43473</v>
      </c>
      <c r="C68" s="0" t="s">
        <v>132</v>
      </c>
      <c r="D68" s="0" t="s">
        <v>533</v>
      </c>
      <c r="E68" s="0" t="s">
        <v>134</v>
      </c>
      <c r="F68" s="0" t="s">
        <v>504</v>
      </c>
      <c r="H68" s="0" t="s">
        <v>191</v>
      </c>
      <c r="I68" s="0" t="s">
        <v>519</v>
      </c>
      <c r="J68" s="0" t="s">
        <v>534</v>
      </c>
      <c r="K68" s="0" t="s">
        <v>535</v>
      </c>
      <c r="L68" s="65" t="n">
        <v>34720</v>
      </c>
      <c r="M68" s="0" t="s">
        <v>404</v>
      </c>
      <c r="N68" s="0" t="s">
        <v>323</v>
      </c>
      <c r="O68" s="0" t="s">
        <v>536</v>
      </c>
      <c r="P68" s="0" t="n">
        <v>2019</v>
      </c>
      <c r="Q68" s="0" t="s">
        <v>197</v>
      </c>
      <c r="R68" s="0" t="n">
        <v>12</v>
      </c>
      <c r="S68" s="0" t="n">
        <v>20</v>
      </c>
      <c r="T68" s="0" t="s">
        <v>198</v>
      </c>
      <c r="U68" s="0" t="s">
        <v>143</v>
      </c>
      <c r="V68" s="0" t="s">
        <v>144</v>
      </c>
      <c r="W68" s="65" t="n">
        <v>43481</v>
      </c>
      <c r="X68" s="0" t="s">
        <v>162</v>
      </c>
      <c r="Z68" s="0" t="s">
        <v>146</v>
      </c>
      <c r="AA68" s="0" t="s">
        <v>147</v>
      </c>
      <c r="AB68" s="0" t="n">
        <v>5500000</v>
      </c>
    </row>
    <row r="69" customFormat="false" ht="14.5" hidden="false" customHeight="false" outlineLevel="0" collapsed="false">
      <c r="A69" s="0" t="n">
        <v>270</v>
      </c>
      <c r="B69" s="65" t="n">
        <v>43473</v>
      </c>
      <c r="C69" s="0" t="s">
        <v>169</v>
      </c>
      <c r="D69" s="0" t="s">
        <v>537</v>
      </c>
      <c r="E69" s="0" t="s">
        <v>134</v>
      </c>
      <c r="F69" s="0" t="s">
        <v>504</v>
      </c>
      <c r="G69" s="0" t="s">
        <v>505</v>
      </c>
      <c r="H69" s="0" t="s">
        <v>276</v>
      </c>
      <c r="J69" s="0" t="s">
        <v>538</v>
      </c>
      <c r="K69" s="0" t="s">
        <v>539</v>
      </c>
      <c r="L69" s="65" t="n">
        <v>35910</v>
      </c>
      <c r="M69" s="0" t="s">
        <v>89</v>
      </c>
      <c r="N69" s="0" t="s">
        <v>157</v>
      </c>
      <c r="P69" s="0" t="n">
        <v>2019</v>
      </c>
      <c r="Q69" s="0" t="s">
        <v>281</v>
      </c>
      <c r="R69" s="0" t="n">
        <v>9</v>
      </c>
      <c r="S69" s="0" t="n">
        <v>5</v>
      </c>
      <c r="U69" s="0" t="s">
        <v>143</v>
      </c>
      <c r="V69" s="0" t="s">
        <v>212</v>
      </c>
      <c r="W69" s="65" t="n">
        <v>43481</v>
      </c>
      <c r="X69" s="0" t="s">
        <v>283</v>
      </c>
      <c r="Z69" s="0" t="s">
        <v>146</v>
      </c>
      <c r="AA69" s="0" t="s">
        <v>147</v>
      </c>
      <c r="AB69" s="0" t="n">
        <v>5500000</v>
      </c>
    </row>
    <row r="70" customFormat="false" ht="14.5" hidden="false" customHeight="false" outlineLevel="0" collapsed="false">
      <c r="A70" s="0" t="n">
        <v>272</v>
      </c>
      <c r="B70" s="65" t="n">
        <v>43473</v>
      </c>
      <c r="C70" s="0" t="s">
        <v>169</v>
      </c>
      <c r="D70" s="0" t="s">
        <v>540</v>
      </c>
      <c r="E70" s="0" t="s">
        <v>134</v>
      </c>
      <c r="F70" s="0" t="s">
        <v>504</v>
      </c>
      <c r="G70" s="0" t="s">
        <v>505</v>
      </c>
      <c r="H70" s="0" t="s">
        <v>276</v>
      </c>
      <c r="J70" s="0" t="s">
        <v>541</v>
      </c>
      <c r="K70" s="0" t="s">
        <v>542</v>
      </c>
      <c r="M70" s="0" t="s">
        <v>89</v>
      </c>
      <c r="N70" s="0" t="s">
        <v>157</v>
      </c>
      <c r="P70" s="0" t="n">
        <v>2019</v>
      </c>
      <c r="Q70" s="0" t="s">
        <v>281</v>
      </c>
      <c r="R70" s="0" t="n">
        <v>6</v>
      </c>
      <c r="S70" s="0" t="n">
        <v>6</v>
      </c>
      <c r="U70" s="0" t="s">
        <v>143</v>
      </c>
      <c r="V70" s="0" t="s">
        <v>144</v>
      </c>
      <c r="W70" s="65" t="n">
        <v>43481</v>
      </c>
      <c r="X70" s="0" t="s">
        <v>283</v>
      </c>
      <c r="Z70" s="0" t="s">
        <v>146</v>
      </c>
      <c r="AA70" s="0" t="s">
        <v>147</v>
      </c>
      <c r="AB70" s="0" t="n">
        <v>5500000</v>
      </c>
    </row>
    <row r="71" customFormat="false" ht="14.5" hidden="false" customHeight="false" outlineLevel="0" collapsed="false">
      <c r="A71" s="0" t="n">
        <v>275</v>
      </c>
      <c r="B71" s="65" t="n">
        <v>43473</v>
      </c>
      <c r="C71" s="0" t="s">
        <v>101</v>
      </c>
      <c r="D71" s="0" t="s">
        <v>543</v>
      </c>
      <c r="E71" s="0" t="s">
        <v>134</v>
      </c>
      <c r="F71" s="0" t="s">
        <v>466</v>
      </c>
      <c r="G71" s="0" t="s">
        <v>476</v>
      </c>
      <c r="H71" s="0" t="s">
        <v>152</v>
      </c>
      <c r="I71" s="0" t="s">
        <v>148</v>
      </c>
      <c r="J71" s="0" t="s">
        <v>544</v>
      </c>
      <c r="K71" s="0" t="s">
        <v>545</v>
      </c>
      <c r="M71" s="0" t="s">
        <v>528</v>
      </c>
      <c r="N71" s="0" t="s">
        <v>157</v>
      </c>
      <c r="Q71" s="0" t="s">
        <v>159</v>
      </c>
      <c r="R71" s="0" t="n">
        <v>10</v>
      </c>
      <c r="S71" s="0" t="n">
        <v>18</v>
      </c>
      <c r="T71" s="0" t="s">
        <v>228</v>
      </c>
      <c r="U71" s="0" t="s">
        <v>143</v>
      </c>
      <c r="V71" s="0" t="s">
        <v>144</v>
      </c>
      <c r="W71" s="65" t="n">
        <v>43512</v>
      </c>
      <c r="Y71" s="0" t="s">
        <v>162</v>
      </c>
      <c r="Z71" s="0" t="s">
        <v>146</v>
      </c>
      <c r="AA71" s="0" t="s">
        <v>147</v>
      </c>
      <c r="AB71" s="0" t="n">
        <v>5500000</v>
      </c>
    </row>
    <row r="72" customFormat="false" ht="14.5" hidden="false" customHeight="false" outlineLevel="0" collapsed="false">
      <c r="A72" s="0" t="n">
        <v>278</v>
      </c>
      <c r="B72" s="65" t="n">
        <v>43473</v>
      </c>
      <c r="C72" s="0" t="s">
        <v>169</v>
      </c>
      <c r="D72" s="0" t="s">
        <v>546</v>
      </c>
      <c r="E72" s="0" t="s">
        <v>134</v>
      </c>
      <c r="F72" s="0" t="s">
        <v>466</v>
      </c>
      <c r="H72" s="0" t="s">
        <v>171</v>
      </c>
      <c r="I72" s="0" t="s">
        <v>467</v>
      </c>
      <c r="J72" s="0" t="s">
        <v>547</v>
      </c>
      <c r="K72" s="0" t="s">
        <v>548</v>
      </c>
      <c r="L72" s="65" t="n">
        <v>35004</v>
      </c>
      <c r="M72" s="0" t="s">
        <v>470</v>
      </c>
      <c r="N72" s="0" t="s">
        <v>157</v>
      </c>
      <c r="Q72" s="0" t="s">
        <v>471</v>
      </c>
      <c r="R72" s="0" t="n">
        <v>12</v>
      </c>
      <c r="S72" s="0" t="n">
        <v>17</v>
      </c>
      <c r="T72" s="0" t="s">
        <v>228</v>
      </c>
      <c r="U72" s="0" t="s">
        <v>143</v>
      </c>
      <c r="V72" s="0" t="s">
        <v>161</v>
      </c>
      <c r="W72" s="65" t="n">
        <v>43519</v>
      </c>
      <c r="Y72" s="0" t="s">
        <v>177</v>
      </c>
      <c r="Z72" s="0" t="s">
        <v>146</v>
      </c>
      <c r="AA72" s="0" t="s">
        <v>147</v>
      </c>
      <c r="AB72" s="0" t="n">
        <v>5500000</v>
      </c>
    </row>
    <row r="73" customFormat="false" ht="14.5" hidden="false" customHeight="false" outlineLevel="0" collapsed="false">
      <c r="A73" s="0" t="n">
        <v>682</v>
      </c>
      <c r="B73" s="65" t="n">
        <v>43518</v>
      </c>
      <c r="C73" s="0" t="s">
        <v>169</v>
      </c>
      <c r="D73" s="0" t="s">
        <v>549</v>
      </c>
      <c r="E73" s="0" t="s">
        <v>134</v>
      </c>
      <c r="F73" s="0" t="s">
        <v>484</v>
      </c>
      <c r="G73" s="0" t="s">
        <v>447</v>
      </c>
      <c r="H73" s="0" t="s">
        <v>171</v>
      </c>
      <c r="I73" s="0" t="s">
        <v>275</v>
      </c>
      <c r="J73" s="0" t="s">
        <v>550</v>
      </c>
      <c r="K73" s="0" t="s">
        <v>551</v>
      </c>
      <c r="M73" s="0" t="s">
        <v>156</v>
      </c>
      <c r="N73" s="0" t="s">
        <v>157</v>
      </c>
      <c r="P73" s="0" t="n">
        <v>2019</v>
      </c>
      <c r="Q73" s="0" t="s">
        <v>175</v>
      </c>
      <c r="R73" s="0" t="n">
        <v>11</v>
      </c>
      <c r="S73" s="0" t="n">
        <v>20</v>
      </c>
      <c r="T73" s="0" t="s">
        <v>266</v>
      </c>
      <c r="U73" s="0" t="s">
        <v>143</v>
      </c>
      <c r="V73" s="0" t="s">
        <v>161</v>
      </c>
      <c r="W73" s="65" t="n">
        <v>43540</v>
      </c>
      <c r="Y73" s="0" t="s">
        <v>177</v>
      </c>
      <c r="Z73" s="0" t="s">
        <v>146</v>
      </c>
      <c r="AA73" s="0" t="s">
        <v>147</v>
      </c>
      <c r="AB73" s="0" t="n">
        <v>5500000</v>
      </c>
      <c r="AD73" s="0" t="s">
        <v>148</v>
      </c>
    </row>
    <row r="74" customFormat="false" ht="14.5" hidden="false" customHeight="false" outlineLevel="0" collapsed="false">
      <c r="A74" s="0" t="n">
        <v>284</v>
      </c>
      <c r="B74" s="65" t="n">
        <v>43473</v>
      </c>
      <c r="C74" s="0" t="s">
        <v>132</v>
      </c>
      <c r="D74" s="0" t="s">
        <v>552</v>
      </c>
      <c r="E74" s="0" t="s">
        <v>134</v>
      </c>
      <c r="H74" s="0" t="s">
        <v>191</v>
      </c>
      <c r="I74" s="0" t="s">
        <v>553</v>
      </c>
      <c r="J74" s="0" t="s">
        <v>554</v>
      </c>
      <c r="K74" s="0" t="s">
        <v>555</v>
      </c>
      <c r="M74" s="0" t="s">
        <v>404</v>
      </c>
      <c r="N74" s="0" t="s">
        <v>556</v>
      </c>
      <c r="O74" s="0" t="s">
        <v>557</v>
      </c>
      <c r="Q74" s="0" t="s">
        <v>356</v>
      </c>
      <c r="R74" s="0" t="n">
        <v>50</v>
      </c>
      <c r="S74" s="0" t="n">
        <v>50</v>
      </c>
      <c r="T74" s="0" t="s">
        <v>558</v>
      </c>
      <c r="U74" s="0" t="s">
        <v>143</v>
      </c>
      <c r="V74" s="0" t="s">
        <v>144</v>
      </c>
      <c r="W74" s="65" t="n">
        <v>43481</v>
      </c>
      <c r="X74" s="0" t="s">
        <v>162</v>
      </c>
      <c r="Z74" s="0" t="s">
        <v>146</v>
      </c>
      <c r="AA74" s="0" t="s">
        <v>147</v>
      </c>
      <c r="AB74" s="0" t="n">
        <v>5500000</v>
      </c>
    </row>
    <row r="75" customFormat="false" ht="14.5" hidden="false" customHeight="false" outlineLevel="0" collapsed="false">
      <c r="A75" s="0" t="n">
        <v>681</v>
      </c>
      <c r="B75" s="65" t="n">
        <v>43518</v>
      </c>
      <c r="C75" s="0" t="s">
        <v>169</v>
      </c>
      <c r="D75" s="0" t="s">
        <v>559</v>
      </c>
      <c r="E75" s="0" t="s">
        <v>134</v>
      </c>
      <c r="F75" s="0" t="s">
        <v>484</v>
      </c>
      <c r="G75" s="0" t="s">
        <v>447</v>
      </c>
      <c r="H75" s="0" t="s">
        <v>171</v>
      </c>
      <c r="I75" s="0" t="s">
        <v>275</v>
      </c>
      <c r="J75" s="0" t="s">
        <v>560</v>
      </c>
      <c r="K75" s="0" t="s">
        <v>561</v>
      </c>
      <c r="M75" s="0" t="s">
        <v>156</v>
      </c>
      <c r="N75" s="0" t="s">
        <v>157</v>
      </c>
      <c r="P75" s="0" t="n">
        <v>2019</v>
      </c>
      <c r="Q75" s="0" t="s">
        <v>175</v>
      </c>
      <c r="R75" s="0" t="n">
        <v>13</v>
      </c>
      <c r="S75" s="0" t="n">
        <v>22</v>
      </c>
      <c r="T75" s="0" t="s">
        <v>266</v>
      </c>
      <c r="U75" s="0" t="s">
        <v>143</v>
      </c>
      <c r="V75" s="0" t="s">
        <v>167</v>
      </c>
      <c r="W75" s="65" t="n">
        <v>43540</v>
      </c>
      <c r="Y75" s="0" t="s">
        <v>177</v>
      </c>
      <c r="Z75" s="0" t="s">
        <v>146</v>
      </c>
      <c r="AA75" s="0" t="s">
        <v>147</v>
      </c>
      <c r="AB75" s="0" t="n">
        <v>5500000</v>
      </c>
      <c r="AD75" s="0" t="s">
        <v>148</v>
      </c>
    </row>
    <row r="76" customFormat="false" ht="14.5" hidden="false" customHeight="false" outlineLevel="0" collapsed="false">
      <c r="A76" s="0" t="n">
        <v>607</v>
      </c>
      <c r="B76" s="65" t="n">
        <v>43515</v>
      </c>
      <c r="C76" s="0" t="s">
        <v>132</v>
      </c>
      <c r="D76" s="0" t="s">
        <v>562</v>
      </c>
      <c r="E76" s="0" t="s">
        <v>134</v>
      </c>
      <c r="F76" s="0" t="s">
        <v>563</v>
      </c>
      <c r="H76" s="0" t="s">
        <v>191</v>
      </c>
      <c r="I76" s="0" t="s">
        <v>564</v>
      </c>
      <c r="J76" s="0" t="s">
        <v>565</v>
      </c>
      <c r="K76" s="0" t="s">
        <v>566</v>
      </c>
      <c r="M76" s="0" t="s">
        <v>255</v>
      </c>
      <c r="N76" s="0" t="s">
        <v>567</v>
      </c>
      <c r="O76" s="0" t="s">
        <v>568</v>
      </c>
      <c r="Q76" s="0" t="s">
        <v>257</v>
      </c>
      <c r="R76" s="0" t="n">
        <v>9</v>
      </c>
      <c r="S76" s="0" t="n">
        <v>17</v>
      </c>
      <c r="T76" s="0" t="s">
        <v>258</v>
      </c>
      <c r="U76" s="0" t="s">
        <v>143</v>
      </c>
      <c r="V76" s="0" t="s">
        <v>144</v>
      </c>
      <c r="W76" s="65" t="n">
        <v>43540</v>
      </c>
      <c r="X76" s="0" t="s">
        <v>259</v>
      </c>
      <c r="Z76" s="0" t="s">
        <v>146</v>
      </c>
      <c r="AA76" s="0" t="s">
        <v>147</v>
      </c>
      <c r="AB76" s="0" t="n">
        <v>5500000</v>
      </c>
      <c r="AD76" s="0" t="s">
        <v>148</v>
      </c>
    </row>
    <row r="77" customFormat="false" ht="14.5" hidden="false" customHeight="false" outlineLevel="0" collapsed="false">
      <c r="A77" s="0" t="n">
        <v>591</v>
      </c>
      <c r="B77" s="65" t="n">
        <v>43511</v>
      </c>
      <c r="C77" s="0" t="s">
        <v>169</v>
      </c>
      <c r="D77" s="0" t="s">
        <v>569</v>
      </c>
      <c r="E77" s="0" t="s">
        <v>134</v>
      </c>
      <c r="F77" s="0" t="s">
        <v>484</v>
      </c>
      <c r="G77" s="0" t="s">
        <v>215</v>
      </c>
      <c r="H77" s="0" t="s">
        <v>216</v>
      </c>
      <c r="J77" s="0" t="s">
        <v>570</v>
      </c>
      <c r="K77" s="0" t="s">
        <v>571</v>
      </c>
      <c r="M77" s="0" t="s">
        <v>572</v>
      </c>
      <c r="N77" s="0" t="s">
        <v>157</v>
      </c>
      <c r="O77" s="0" t="s">
        <v>573</v>
      </c>
      <c r="P77" s="0" t="n">
        <v>2019</v>
      </c>
      <c r="Q77" s="0" t="s">
        <v>220</v>
      </c>
      <c r="R77" s="0" t="n">
        <v>9</v>
      </c>
      <c r="S77" s="0" t="n">
        <v>17</v>
      </c>
      <c r="T77" s="0" t="s">
        <v>176</v>
      </c>
      <c r="U77" s="0" t="s">
        <v>143</v>
      </c>
      <c r="V77" s="0" t="s">
        <v>212</v>
      </c>
      <c r="W77" s="65" t="n">
        <v>43547</v>
      </c>
      <c r="Y77" s="0" t="s">
        <v>177</v>
      </c>
      <c r="Z77" s="0" t="s">
        <v>146</v>
      </c>
      <c r="AA77" s="0" t="s">
        <v>147</v>
      </c>
      <c r="AB77" s="0" t="n">
        <v>5500000</v>
      </c>
      <c r="AD77" s="0" t="s">
        <v>148</v>
      </c>
    </row>
    <row r="78" customFormat="false" ht="14.5" hidden="false" customHeight="false" outlineLevel="0" collapsed="false">
      <c r="A78" s="0" t="n">
        <v>561</v>
      </c>
      <c r="B78" s="65" t="n">
        <v>43507</v>
      </c>
      <c r="C78" s="0" t="s">
        <v>169</v>
      </c>
      <c r="D78" s="0" t="s">
        <v>574</v>
      </c>
      <c r="E78" s="0" t="s">
        <v>134</v>
      </c>
      <c r="F78" s="0" t="s">
        <v>575</v>
      </c>
      <c r="G78" s="0" t="s">
        <v>415</v>
      </c>
      <c r="H78" s="0" t="s">
        <v>216</v>
      </c>
      <c r="I78" s="0" t="s">
        <v>275</v>
      </c>
      <c r="J78" s="0" t="s">
        <v>576</v>
      </c>
      <c r="K78" s="0" t="s">
        <v>577</v>
      </c>
      <c r="L78" s="65" t="n">
        <v>35160</v>
      </c>
      <c r="M78" s="0" t="s">
        <v>482</v>
      </c>
      <c r="N78" s="0" t="s">
        <v>157</v>
      </c>
      <c r="Q78" s="0" t="s">
        <v>220</v>
      </c>
      <c r="R78" s="0" t="n">
        <v>15</v>
      </c>
      <c r="S78" s="0" t="n">
        <v>16</v>
      </c>
      <c r="T78" s="0" t="s">
        <v>228</v>
      </c>
      <c r="U78" s="0" t="s">
        <v>143</v>
      </c>
      <c r="V78" s="0" t="s">
        <v>144</v>
      </c>
      <c r="W78" s="65" t="n">
        <v>43547</v>
      </c>
      <c r="Y78" s="0" t="s">
        <v>177</v>
      </c>
      <c r="Z78" s="0" t="s">
        <v>146</v>
      </c>
      <c r="AA78" s="0" t="s">
        <v>147</v>
      </c>
      <c r="AB78" s="0" t="n">
        <v>5500000</v>
      </c>
      <c r="AD78" s="0" t="s">
        <v>148</v>
      </c>
    </row>
    <row r="79" customFormat="false" ht="14.5" hidden="false" customHeight="false" outlineLevel="0" collapsed="false">
      <c r="A79" s="0" t="n">
        <v>468</v>
      </c>
      <c r="B79" s="65" t="n">
        <v>43515</v>
      </c>
      <c r="C79" s="0" t="s">
        <v>132</v>
      </c>
      <c r="D79" s="0" t="s">
        <v>578</v>
      </c>
      <c r="E79" s="0" t="s">
        <v>134</v>
      </c>
      <c r="F79" s="0" t="s">
        <v>579</v>
      </c>
      <c r="H79" s="0" t="s">
        <v>191</v>
      </c>
      <c r="I79" s="0" t="s">
        <v>580</v>
      </c>
      <c r="J79" s="0" t="s">
        <v>581</v>
      </c>
      <c r="K79" s="0" t="s">
        <v>582</v>
      </c>
      <c r="M79" s="0" t="s">
        <v>382</v>
      </c>
      <c r="N79" s="0" t="s">
        <v>249</v>
      </c>
      <c r="Q79" s="0" t="s">
        <v>257</v>
      </c>
      <c r="R79" s="0" t="n">
        <v>12</v>
      </c>
      <c r="S79" s="0" t="n">
        <v>19</v>
      </c>
      <c r="T79" s="0" t="s">
        <v>258</v>
      </c>
      <c r="U79" s="0" t="s">
        <v>143</v>
      </c>
      <c r="V79" s="0" t="s">
        <v>517</v>
      </c>
      <c r="W79" s="65" t="n">
        <v>43540</v>
      </c>
      <c r="X79" s="0" t="s">
        <v>259</v>
      </c>
      <c r="Z79" s="0" t="s">
        <v>146</v>
      </c>
      <c r="AA79" s="0" t="s">
        <v>147</v>
      </c>
      <c r="AB79" s="0" t="n">
        <v>5500000</v>
      </c>
      <c r="AD79" s="0" t="s">
        <v>148</v>
      </c>
    </row>
    <row r="80" customFormat="false" ht="14.5" hidden="false" customHeight="false" outlineLevel="0" collapsed="false">
      <c r="A80" s="0" t="n">
        <v>431</v>
      </c>
      <c r="B80" s="65" t="n">
        <v>43482</v>
      </c>
      <c r="C80" s="0" t="s">
        <v>169</v>
      </c>
      <c r="D80" s="0" t="s">
        <v>583</v>
      </c>
      <c r="E80" s="0" t="s">
        <v>134</v>
      </c>
      <c r="H80" s="0" t="s">
        <v>171</v>
      </c>
      <c r="I80" s="0" t="s">
        <v>584</v>
      </c>
      <c r="J80" s="0" t="s">
        <v>585</v>
      </c>
      <c r="K80" s="0" t="s">
        <v>586</v>
      </c>
      <c r="M80" s="0" t="s">
        <v>174</v>
      </c>
      <c r="N80" s="0" t="s">
        <v>157</v>
      </c>
      <c r="Q80" s="0" t="s">
        <v>175</v>
      </c>
      <c r="T80" s="0" t="s">
        <v>176</v>
      </c>
      <c r="U80" s="0" t="s">
        <v>143</v>
      </c>
      <c r="V80" s="0" t="s">
        <v>167</v>
      </c>
      <c r="W80" s="65" t="n">
        <v>43547</v>
      </c>
      <c r="Y80" s="0" t="s">
        <v>177</v>
      </c>
      <c r="Z80" s="0" t="s">
        <v>146</v>
      </c>
      <c r="AA80" s="0" t="s">
        <v>147</v>
      </c>
      <c r="AB80" s="0" t="n">
        <v>5500000</v>
      </c>
      <c r="AD80" s="0" t="s">
        <v>148</v>
      </c>
    </row>
    <row r="81" customFormat="false" ht="14.5" hidden="false" customHeight="false" outlineLevel="0" collapsed="false">
      <c r="A81" s="0" t="n">
        <v>388</v>
      </c>
      <c r="B81" s="65" t="n">
        <v>43480</v>
      </c>
      <c r="C81" s="0" t="s">
        <v>169</v>
      </c>
      <c r="D81" s="0" t="s">
        <v>587</v>
      </c>
      <c r="E81" s="0" t="s">
        <v>134</v>
      </c>
      <c r="G81" s="0" t="s">
        <v>169</v>
      </c>
      <c r="H81" s="0" t="s">
        <v>171</v>
      </c>
      <c r="I81" s="0" t="s">
        <v>584</v>
      </c>
      <c r="J81" s="0" t="s">
        <v>588</v>
      </c>
      <c r="K81" s="0" t="s">
        <v>589</v>
      </c>
      <c r="M81" s="0" t="s">
        <v>174</v>
      </c>
      <c r="N81" s="0" t="s">
        <v>157</v>
      </c>
      <c r="O81" s="0" t="s">
        <v>317</v>
      </c>
      <c r="Q81" s="0" t="s">
        <v>175</v>
      </c>
      <c r="T81" s="0" t="s">
        <v>176</v>
      </c>
      <c r="U81" s="0" t="s">
        <v>143</v>
      </c>
      <c r="V81" s="0" t="s">
        <v>167</v>
      </c>
      <c r="W81" s="65" t="n">
        <v>43547</v>
      </c>
      <c r="Y81" s="0" t="s">
        <v>177</v>
      </c>
      <c r="Z81" s="0" t="s">
        <v>146</v>
      </c>
      <c r="AA81" s="0" t="s">
        <v>147</v>
      </c>
      <c r="AB81" s="0" t="n">
        <v>5500000</v>
      </c>
      <c r="AD81" s="0" t="s">
        <v>148</v>
      </c>
    </row>
    <row r="82" customFormat="false" ht="14.5" hidden="false" customHeight="false" outlineLevel="0" collapsed="false">
      <c r="A82" s="0" t="n">
        <v>351</v>
      </c>
      <c r="B82" s="65" t="n">
        <v>43479</v>
      </c>
      <c r="C82" s="0" t="s">
        <v>169</v>
      </c>
      <c r="D82" s="0" t="s">
        <v>590</v>
      </c>
      <c r="E82" s="0" t="s">
        <v>134</v>
      </c>
      <c r="F82" s="0" t="s">
        <v>591</v>
      </c>
      <c r="G82" s="0" t="s">
        <v>592</v>
      </c>
      <c r="H82" s="0" t="s">
        <v>171</v>
      </c>
      <c r="J82" s="0" t="s">
        <v>593</v>
      </c>
      <c r="K82" s="0" t="s">
        <v>594</v>
      </c>
      <c r="M82" s="0" t="s">
        <v>89</v>
      </c>
      <c r="N82" s="0" t="s">
        <v>157</v>
      </c>
      <c r="Q82" s="0" t="s">
        <v>175</v>
      </c>
      <c r="R82" s="0" t="n">
        <v>9</v>
      </c>
      <c r="S82" s="0" t="n">
        <v>15</v>
      </c>
      <c r="T82" s="0" t="s">
        <v>176</v>
      </c>
      <c r="U82" s="0" t="s">
        <v>595</v>
      </c>
      <c r="V82" s="0" t="s">
        <v>167</v>
      </c>
      <c r="W82" s="65" t="n">
        <v>43547</v>
      </c>
      <c r="Y82" s="0" t="s">
        <v>177</v>
      </c>
      <c r="Z82" s="0" t="s">
        <v>146</v>
      </c>
      <c r="AA82" s="0" t="s">
        <v>147</v>
      </c>
      <c r="AB82" s="0" t="n">
        <v>5500000</v>
      </c>
      <c r="AD82" s="0" t="s">
        <v>148</v>
      </c>
    </row>
    <row r="83" customFormat="false" ht="14.5" hidden="false" customHeight="false" outlineLevel="0" collapsed="false">
      <c r="A83" s="0" t="n">
        <v>335</v>
      </c>
      <c r="B83" s="65" t="n">
        <v>43483</v>
      </c>
      <c r="C83" s="0" t="s">
        <v>169</v>
      </c>
      <c r="D83" s="0" t="s">
        <v>596</v>
      </c>
      <c r="E83" s="0" t="s">
        <v>134</v>
      </c>
      <c r="F83" s="0" t="s">
        <v>414</v>
      </c>
      <c r="G83" s="0" t="s">
        <v>592</v>
      </c>
      <c r="H83" s="0" t="s">
        <v>171</v>
      </c>
      <c r="I83" s="0" t="s">
        <v>597</v>
      </c>
      <c r="J83" s="0" t="s">
        <v>598</v>
      </c>
      <c r="K83" s="0" t="s">
        <v>599</v>
      </c>
      <c r="M83" s="0" t="s">
        <v>89</v>
      </c>
      <c r="N83" s="0" t="s">
        <v>157</v>
      </c>
      <c r="Q83" s="0" t="s">
        <v>175</v>
      </c>
      <c r="R83" s="0" t="n">
        <v>10</v>
      </c>
      <c r="S83" s="0" t="n">
        <v>10</v>
      </c>
      <c r="T83" s="0" t="s">
        <v>176</v>
      </c>
      <c r="U83" s="0" t="s">
        <v>595</v>
      </c>
      <c r="V83" s="0" t="s">
        <v>167</v>
      </c>
      <c r="W83" s="65" t="n">
        <v>43547</v>
      </c>
      <c r="Y83" s="0" t="s">
        <v>177</v>
      </c>
      <c r="Z83" s="0" t="s">
        <v>146</v>
      </c>
      <c r="AA83" s="0" t="s">
        <v>147</v>
      </c>
      <c r="AB83" s="0" t="n">
        <v>5500000</v>
      </c>
      <c r="AD83" s="0" t="s">
        <v>148</v>
      </c>
    </row>
    <row r="84" customFormat="false" ht="14.5" hidden="false" customHeight="false" outlineLevel="0" collapsed="false">
      <c r="B84" s="65" t="n">
        <v>43447</v>
      </c>
      <c r="C84" s="0" t="s">
        <v>101</v>
      </c>
      <c r="D84" s="0" t="s">
        <v>600</v>
      </c>
      <c r="E84" s="0" t="s">
        <v>134</v>
      </c>
      <c r="F84" s="0" t="s">
        <v>179</v>
      </c>
      <c r="G84" s="0" t="s">
        <v>180</v>
      </c>
      <c r="H84" s="0" t="s">
        <v>152</v>
      </c>
      <c r="I84" s="0" t="s">
        <v>601</v>
      </c>
      <c r="J84" s="0" t="s">
        <v>602</v>
      </c>
      <c r="K84" s="0" t="s">
        <v>603</v>
      </c>
      <c r="M84" s="0" t="s">
        <v>604</v>
      </c>
      <c r="N84" s="0" t="s">
        <v>157</v>
      </c>
      <c r="Q84" s="0" t="s">
        <v>159</v>
      </c>
      <c r="R84" s="0" t="n">
        <v>17</v>
      </c>
      <c r="S84" s="0" t="n">
        <v>15</v>
      </c>
      <c r="T84" s="0" t="s">
        <v>184</v>
      </c>
      <c r="U84" s="0" t="s">
        <v>143</v>
      </c>
      <c r="V84" s="0" t="s">
        <v>369</v>
      </c>
      <c r="W84" s="65" t="n">
        <v>43525</v>
      </c>
      <c r="Y84" s="0" t="s">
        <v>162</v>
      </c>
      <c r="Z84" s="0" t="s">
        <v>146</v>
      </c>
      <c r="AA84" s="0" t="s">
        <v>147</v>
      </c>
      <c r="AB84" s="0" t="n">
        <v>5500000</v>
      </c>
      <c r="AD84" s="0" t="s">
        <v>605</v>
      </c>
    </row>
    <row r="85" customFormat="false" ht="14.5" hidden="false" customHeight="false" outlineLevel="0" collapsed="false">
      <c r="B85" s="65" t="n">
        <v>43444</v>
      </c>
      <c r="C85" s="0" t="s">
        <v>101</v>
      </c>
      <c r="D85" s="0" t="s">
        <v>606</v>
      </c>
      <c r="E85" s="0" t="s">
        <v>134</v>
      </c>
      <c r="F85" s="0" t="s">
        <v>429</v>
      </c>
      <c r="G85" s="0" t="s">
        <v>607</v>
      </c>
      <c r="H85" s="0" t="s">
        <v>152</v>
      </c>
      <c r="I85" s="0" t="s">
        <v>608</v>
      </c>
      <c r="J85" s="0" t="s">
        <v>609</v>
      </c>
      <c r="K85" s="0" t="s">
        <v>610</v>
      </c>
      <c r="L85" s="65" t="n">
        <v>35451</v>
      </c>
      <c r="M85" s="0" t="s">
        <v>611</v>
      </c>
      <c r="N85" s="0" t="s">
        <v>157</v>
      </c>
      <c r="P85" s="0" t="n">
        <v>2018</v>
      </c>
      <c r="Q85" s="0" t="s">
        <v>159</v>
      </c>
      <c r="R85" s="0" t="n">
        <v>15</v>
      </c>
      <c r="S85" s="0" t="n">
        <v>15</v>
      </c>
      <c r="T85" s="0" t="s">
        <v>184</v>
      </c>
      <c r="U85" s="0" t="s">
        <v>143</v>
      </c>
      <c r="V85" s="0" t="s">
        <v>161</v>
      </c>
      <c r="W85" s="65" t="n">
        <v>43525</v>
      </c>
      <c r="Y85" s="0" t="s">
        <v>162</v>
      </c>
      <c r="Z85" s="0" t="s">
        <v>146</v>
      </c>
      <c r="AA85" s="0" t="s">
        <v>147</v>
      </c>
      <c r="AB85" s="0" t="n">
        <v>5500000</v>
      </c>
      <c r="AD85" s="0" t="s">
        <v>605</v>
      </c>
    </row>
    <row r="86" customFormat="false" ht="14.5" hidden="false" customHeight="false" outlineLevel="0" collapsed="false">
      <c r="B86" s="65" t="n">
        <v>43444</v>
      </c>
      <c r="C86" s="0" t="s">
        <v>101</v>
      </c>
      <c r="D86" s="0" t="s">
        <v>612</v>
      </c>
      <c r="E86" s="0" t="s">
        <v>134</v>
      </c>
      <c r="F86" s="0" t="s">
        <v>429</v>
      </c>
      <c r="G86" s="0" t="s">
        <v>607</v>
      </c>
      <c r="H86" s="0" t="s">
        <v>152</v>
      </c>
      <c r="I86" s="0" t="s">
        <v>613</v>
      </c>
      <c r="J86" s="0" t="s">
        <v>614</v>
      </c>
      <c r="K86" s="0" t="s">
        <v>615</v>
      </c>
      <c r="L86" s="65" t="n">
        <v>35769</v>
      </c>
      <c r="M86" s="0" t="s">
        <v>611</v>
      </c>
      <c r="N86" s="0" t="s">
        <v>157</v>
      </c>
      <c r="P86" s="0" t="n">
        <v>2019</v>
      </c>
      <c r="Q86" s="0" t="s">
        <v>159</v>
      </c>
      <c r="R86" s="0" t="n">
        <v>12</v>
      </c>
      <c r="S86" s="0" t="n">
        <v>18</v>
      </c>
      <c r="T86" s="0" t="s">
        <v>184</v>
      </c>
      <c r="U86" s="0" t="s">
        <v>143</v>
      </c>
      <c r="V86" s="0" t="s">
        <v>161</v>
      </c>
      <c r="W86" s="65" t="n">
        <v>43525</v>
      </c>
      <c r="Y86" s="0" t="s">
        <v>162</v>
      </c>
      <c r="Z86" s="0" t="s">
        <v>146</v>
      </c>
      <c r="AA86" s="0" t="s">
        <v>147</v>
      </c>
      <c r="AB86" s="0" t="n">
        <v>5500000</v>
      </c>
      <c r="AD86" s="0" t="s">
        <v>605</v>
      </c>
    </row>
    <row r="87" customFormat="false" ht="14.5" hidden="false" customHeight="false" outlineLevel="0" collapsed="false">
      <c r="A87" s="0" t="n">
        <v>376</v>
      </c>
      <c r="B87" s="65" t="n">
        <v>43479</v>
      </c>
      <c r="C87" s="0" t="s">
        <v>101</v>
      </c>
      <c r="D87" s="0" t="s">
        <v>616</v>
      </c>
      <c r="E87" s="0" t="s">
        <v>134</v>
      </c>
      <c r="F87" s="0" t="s">
        <v>617</v>
      </c>
      <c r="G87" s="0" t="s">
        <v>618</v>
      </c>
      <c r="H87" s="0" t="s">
        <v>152</v>
      </c>
      <c r="I87" s="0" t="s">
        <v>619</v>
      </c>
      <c r="J87" s="0" t="s">
        <v>620</v>
      </c>
      <c r="K87" s="0" t="s">
        <v>621</v>
      </c>
      <c r="L87" s="65" t="n">
        <v>36105</v>
      </c>
      <c r="M87" s="0" t="s">
        <v>89</v>
      </c>
      <c r="N87" s="0" t="s">
        <v>157</v>
      </c>
      <c r="P87" s="0" t="n">
        <v>2019</v>
      </c>
      <c r="Q87" s="0" t="s">
        <v>622</v>
      </c>
      <c r="R87" s="0" t="n">
        <v>10</v>
      </c>
      <c r="S87" s="0" t="n">
        <v>20</v>
      </c>
      <c r="U87" s="0" t="s">
        <v>143</v>
      </c>
      <c r="V87" s="0" t="s">
        <v>144</v>
      </c>
      <c r="W87" s="65" t="n">
        <v>43556</v>
      </c>
      <c r="Y87" s="0" t="s">
        <v>168</v>
      </c>
      <c r="Z87" s="0" t="s">
        <v>146</v>
      </c>
      <c r="AA87" s="0" t="s">
        <v>147</v>
      </c>
      <c r="AB87" s="0" t="n">
        <v>5500000</v>
      </c>
      <c r="AD87" s="0" t="s">
        <v>623</v>
      </c>
    </row>
    <row r="88" customFormat="false" ht="14.5" hidden="false" customHeight="false" outlineLevel="0" collapsed="false">
      <c r="A88" s="0" t="n">
        <v>375</v>
      </c>
      <c r="B88" s="65" t="n">
        <v>43479</v>
      </c>
      <c r="C88" s="0" t="s">
        <v>101</v>
      </c>
      <c r="D88" s="0" t="s">
        <v>624</v>
      </c>
      <c r="E88" s="0" t="s">
        <v>134</v>
      </c>
      <c r="F88" s="0" t="s">
        <v>617</v>
      </c>
      <c r="G88" s="0" t="s">
        <v>618</v>
      </c>
      <c r="H88" s="0" t="s">
        <v>152</v>
      </c>
      <c r="I88" s="0" t="s">
        <v>619</v>
      </c>
      <c r="J88" s="0" t="s">
        <v>625</v>
      </c>
      <c r="K88" s="0" t="s">
        <v>626</v>
      </c>
      <c r="M88" s="0" t="s">
        <v>89</v>
      </c>
      <c r="N88" s="0" t="s">
        <v>157</v>
      </c>
      <c r="P88" s="0" t="n">
        <v>2019</v>
      </c>
      <c r="Q88" s="0" t="s">
        <v>622</v>
      </c>
      <c r="R88" s="0" t="n">
        <v>11</v>
      </c>
      <c r="S88" s="0" t="n">
        <v>16</v>
      </c>
      <c r="U88" s="0" t="s">
        <v>143</v>
      </c>
      <c r="V88" s="0" t="s">
        <v>144</v>
      </c>
      <c r="W88" s="65" t="n">
        <v>43556</v>
      </c>
      <c r="Y88" s="0" t="s">
        <v>168</v>
      </c>
      <c r="Z88" s="0" t="s">
        <v>146</v>
      </c>
      <c r="AA88" s="0" t="s">
        <v>147</v>
      </c>
      <c r="AB88" s="0" t="n">
        <v>5500000</v>
      </c>
      <c r="AD88" s="0" t="s">
        <v>623</v>
      </c>
    </row>
    <row r="89" customFormat="false" ht="14.5" hidden="false" customHeight="false" outlineLevel="0" collapsed="false">
      <c r="A89" s="0" t="n">
        <v>374</v>
      </c>
      <c r="B89" s="65" t="n">
        <v>43479</v>
      </c>
      <c r="C89" s="0" t="s">
        <v>101</v>
      </c>
      <c r="D89" s="0" t="s">
        <v>627</v>
      </c>
      <c r="E89" s="0" t="s">
        <v>134</v>
      </c>
      <c r="F89" s="0" t="s">
        <v>617</v>
      </c>
      <c r="G89" s="0" t="s">
        <v>628</v>
      </c>
      <c r="H89" s="0" t="s">
        <v>152</v>
      </c>
      <c r="I89" s="0" t="s">
        <v>619</v>
      </c>
      <c r="J89" s="0" t="s">
        <v>629</v>
      </c>
      <c r="K89" s="0" t="s">
        <v>630</v>
      </c>
      <c r="L89" s="65" t="n">
        <v>36128</v>
      </c>
      <c r="M89" s="0" t="s">
        <v>89</v>
      </c>
      <c r="N89" s="0" t="s">
        <v>157</v>
      </c>
      <c r="P89" s="0" t="n">
        <v>2019</v>
      </c>
      <c r="Q89" s="0" t="s">
        <v>622</v>
      </c>
      <c r="R89" s="0" t="n">
        <v>15</v>
      </c>
      <c r="S89" s="0" t="n">
        <v>21</v>
      </c>
      <c r="T89" s="0" t="s">
        <v>631</v>
      </c>
      <c r="U89" s="0" t="s">
        <v>143</v>
      </c>
      <c r="V89" s="0" t="s">
        <v>144</v>
      </c>
      <c r="W89" s="65" t="n">
        <v>43556</v>
      </c>
      <c r="Y89" s="0" t="s">
        <v>168</v>
      </c>
      <c r="Z89" s="0" t="s">
        <v>146</v>
      </c>
      <c r="AA89" s="0" t="s">
        <v>147</v>
      </c>
      <c r="AB89" s="0" t="n">
        <v>5500000</v>
      </c>
      <c r="AD89" s="0" t="s">
        <v>623</v>
      </c>
    </row>
    <row r="90" customFormat="false" ht="14.5" hidden="false" customHeight="false" outlineLevel="0" collapsed="false">
      <c r="A90" s="0" t="n">
        <v>341</v>
      </c>
      <c r="B90" s="65" t="n">
        <v>43475</v>
      </c>
      <c r="C90" s="0" t="s">
        <v>101</v>
      </c>
      <c r="D90" s="0" t="s">
        <v>632</v>
      </c>
      <c r="E90" s="0" t="s">
        <v>134</v>
      </c>
      <c r="F90" s="0" t="s">
        <v>617</v>
      </c>
      <c r="G90" s="0" t="s">
        <v>628</v>
      </c>
      <c r="H90" s="0" t="s">
        <v>152</v>
      </c>
      <c r="I90" s="0" t="s">
        <v>619</v>
      </c>
      <c r="J90" s="0" t="s">
        <v>633</v>
      </c>
      <c r="K90" s="0" t="s">
        <v>634</v>
      </c>
      <c r="L90" s="65" t="n">
        <v>35956</v>
      </c>
      <c r="M90" s="0" t="s">
        <v>89</v>
      </c>
      <c r="N90" s="0" t="s">
        <v>157</v>
      </c>
      <c r="P90" s="0" t="n">
        <v>2019</v>
      </c>
      <c r="Q90" s="0" t="s">
        <v>622</v>
      </c>
      <c r="R90" s="0" t="n">
        <v>14</v>
      </c>
      <c r="S90" s="0" t="n">
        <v>19</v>
      </c>
      <c r="T90" s="0" t="s">
        <v>631</v>
      </c>
      <c r="U90" s="0" t="s">
        <v>143</v>
      </c>
      <c r="V90" s="0" t="s">
        <v>144</v>
      </c>
      <c r="W90" s="65" t="n">
        <v>43556</v>
      </c>
      <c r="Y90" s="0" t="s">
        <v>168</v>
      </c>
      <c r="Z90" s="0" t="s">
        <v>146</v>
      </c>
      <c r="AA90" s="0" t="s">
        <v>147</v>
      </c>
      <c r="AB90" s="0" t="n">
        <v>5500000</v>
      </c>
      <c r="AD90" s="0" t="s">
        <v>623</v>
      </c>
    </row>
    <row r="91" customFormat="false" ht="14.5" hidden="false" customHeight="false" outlineLevel="0" collapsed="false">
      <c r="A91" s="0" t="n">
        <v>321</v>
      </c>
      <c r="B91" s="65" t="n">
        <v>43475</v>
      </c>
      <c r="C91" s="0" t="s">
        <v>101</v>
      </c>
      <c r="D91" s="0" t="s">
        <v>635</v>
      </c>
      <c r="E91" s="0" t="s">
        <v>134</v>
      </c>
      <c r="F91" s="0" t="s">
        <v>466</v>
      </c>
      <c r="G91" s="0" t="s">
        <v>476</v>
      </c>
      <c r="H91" s="0" t="s">
        <v>152</v>
      </c>
      <c r="I91" s="0" t="s">
        <v>619</v>
      </c>
      <c r="J91" s="0" t="s">
        <v>636</v>
      </c>
      <c r="K91" s="0" t="s">
        <v>637</v>
      </c>
      <c r="M91" s="0" t="s">
        <v>89</v>
      </c>
      <c r="N91" s="0" t="s">
        <v>157</v>
      </c>
      <c r="O91" s="0" t="s">
        <v>638</v>
      </c>
      <c r="P91" s="0" t="n">
        <v>2019</v>
      </c>
      <c r="Q91" s="0" t="s">
        <v>622</v>
      </c>
      <c r="R91" s="0" t="n">
        <v>10</v>
      </c>
      <c r="S91" s="0" t="n">
        <v>17</v>
      </c>
      <c r="T91" s="0" t="s">
        <v>228</v>
      </c>
      <c r="U91" s="0" t="s">
        <v>143</v>
      </c>
      <c r="V91" s="0" t="s">
        <v>144</v>
      </c>
      <c r="W91" s="65" t="n">
        <v>43556</v>
      </c>
      <c r="Y91" s="0" t="s">
        <v>168</v>
      </c>
      <c r="Z91" s="0" t="s">
        <v>146</v>
      </c>
      <c r="AA91" s="0" t="s">
        <v>147</v>
      </c>
      <c r="AB91" s="0" t="n">
        <v>5500000</v>
      </c>
      <c r="AD91" s="0" t="s">
        <v>623</v>
      </c>
    </row>
    <row r="92" customFormat="false" ht="14.5" hidden="false" customHeight="false" outlineLevel="0" collapsed="false">
      <c r="A92" s="0" t="n">
        <v>1047</v>
      </c>
      <c r="B92" s="65" t="n">
        <v>43225</v>
      </c>
      <c r="C92" s="0" t="s">
        <v>132</v>
      </c>
      <c r="D92" s="0" t="s">
        <v>639</v>
      </c>
      <c r="E92" s="0" t="s">
        <v>134</v>
      </c>
      <c r="F92" s="0" t="s">
        <v>640</v>
      </c>
      <c r="H92" s="0" t="s">
        <v>135</v>
      </c>
      <c r="I92" s="0" t="s">
        <v>641</v>
      </c>
      <c r="J92" s="0" t="s">
        <v>642</v>
      </c>
      <c r="K92" s="0" t="s">
        <v>643</v>
      </c>
      <c r="L92" s="65" t="n">
        <v>34898</v>
      </c>
      <c r="M92" s="0" t="s">
        <v>382</v>
      </c>
      <c r="N92" s="0" t="s">
        <v>157</v>
      </c>
      <c r="O92" s="0" t="s">
        <v>644</v>
      </c>
      <c r="P92" s="0" t="n">
        <v>2018</v>
      </c>
      <c r="Q92" s="0" t="s">
        <v>141</v>
      </c>
      <c r="R92" s="0" t="n">
        <v>12</v>
      </c>
      <c r="S92" s="0" t="n">
        <v>15</v>
      </c>
      <c r="T92" s="0" t="s">
        <v>645</v>
      </c>
      <c r="U92" s="0" t="s">
        <v>143</v>
      </c>
      <c r="V92" s="0" t="s">
        <v>161</v>
      </c>
      <c r="W92" s="65" t="n">
        <v>43556</v>
      </c>
      <c r="X92" s="0" t="s">
        <v>145</v>
      </c>
      <c r="Z92" s="0" t="s">
        <v>146</v>
      </c>
      <c r="AA92" s="0" t="s">
        <v>147</v>
      </c>
      <c r="AB92" s="0" t="n">
        <v>5500000</v>
      </c>
    </row>
    <row r="93" customFormat="false" ht="14.5" hidden="false" customHeight="false" outlineLevel="0" collapsed="false">
      <c r="A93" s="0" t="n">
        <v>1021</v>
      </c>
      <c r="B93" s="65" t="n">
        <v>43541</v>
      </c>
      <c r="C93" s="0" t="s">
        <v>296</v>
      </c>
      <c r="D93" s="0" t="s">
        <v>646</v>
      </c>
      <c r="E93" s="0" t="s">
        <v>134</v>
      </c>
      <c r="F93" s="0" t="s">
        <v>647</v>
      </c>
      <c r="G93" s="0" t="s">
        <v>648</v>
      </c>
      <c r="H93" s="0" t="s">
        <v>649</v>
      </c>
      <c r="J93" s="0" t="s">
        <v>650</v>
      </c>
      <c r="K93" s="0" t="s">
        <v>651</v>
      </c>
      <c r="M93" s="0" t="s">
        <v>652</v>
      </c>
      <c r="N93" s="0" t="s">
        <v>653</v>
      </c>
      <c r="P93" s="0" t="n">
        <v>2016</v>
      </c>
      <c r="Q93" s="0" t="s">
        <v>654</v>
      </c>
      <c r="R93" s="0" t="n">
        <v>0</v>
      </c>
      <c r="S93" s="0" t="n">
        <v>0</v>
      </c>
      <c r="V93" s="0" t="s">
        <v>161</v>
      </c>
      <c r="W93" s="65" t="n">
        <v>43556</v>
      </c>
      <c r="X93" s="0" t="s">
        <v>655</v>
      </c>
      <c r="Z93" s="0" t="s">
        <v>146</v>
      </c>
      <c r="AA93" s="0" t="s">
        <v>147</v>
      </c>
      <c r="AB93" s="0" t="n">
        <v>7000000</v>
      </c>
    </row>
    <row r="94" customFormat="false" ht="14.5" hidden="false" customHeight="false" outlineLevel="0" collapsed="false">
      <c r="A94" s="0" t="n">
        <v>1020</v>
      </c>
      <c r="B94" s="65" t="n">
        <v>43542</v>
      </c>
      <c r="C94" s="0" t="s">
        <v>101</v>
      </c>
      <c r="D94" s="0" t="s">
        <v>656</v>
      </c>
      <c r="E94" s="0" t="s">
        <v>134</v>
      </c>
      <c r="H94" s="0" t="s">
        <v>152</v>
      </c>
      <c r="J94" s="0" t="s">
        <v>657</v>
      </c>
      <c r="K94" s="0" t="s">
        <v>658</v>
      </c>
      <c r="L94" s="65" t="n">
        <v>35130</v>
      </c>
      <c r="M94" s="0" t="s">
        <v>659</v>
      </c>
      <c r="N94" s="0" t="s">
        <v>157</v>
      </c>
      <c r="Q94" s="0" t="s">
        <v>159</v>
      </c>
      <c r="R94" s="0" t="n">
        <v>0</v>
      </c>
      <c r="S94" s="0" t="n">
        <v>0</v>
      </c>
      <c r="V94" s="0" t="s">
        <v>167</v>
      </c>
      <c r="W94" s="65" t="n">
        <v>43570</v>
      </c>
      <c r="Y94" s="0" t="s">
        <v>168</v>
      </c>
      <c r="Z94" s="0" t="s">
        <v>146</v>
      </c>
      <c r="AA94" s="0" t="s">
        <v>147</v>
      </c>
      <c r="AB94" s="0" t="n">
        <v>5500000</v>
      </c>
    </row>
    <row r="95" customFormat="false" ht="14.5" hidden="false" customHeight="false" outlineLevel="0" collapsed="false">
      <c r="A95" s="0" t="n">
        <v>994</v>
      </c>
      <c r="B95" s="65" t="n">
        <v>43537</v>
      </c>
      <c r="C95" s="0" t="s">
        <v>296</v>
      </c>
      <c r="D95" s="0" t="s">
        <v>660</v>
      </c>
      <c r="E95" s="0" t="s">
        <v>134</v>
      </c>
      <c r="F95" s="0" t="s">
        <v>661</v>
      </c>
      <c r="G95" s="0" t="s">
        <v>662</v>
      </c>
      <c r="H95" s="0" t="s">
        <v>649</v>
      </c>
      <c r="I95" s="0" t="s">
        <v>663</v>
      </c>
      <c r="J95" s="0" t="s">
        <v>664</v>
      </c>
      <c r="K95" s="0" t="s">
        <v>665</v>
      </c>
      <c r="M95" s="0" t="s">
        <v>248</v>
      </c>
      <c r="N95" s="0" t="s">
        <v>666</v>
      </c>
      <c r="P95" s="0" t="n">
        <v>2019</v>
      </c>
      <c r="Q95" s="0" t="s">
        <v>654</v>
      </c>
      <c r="R95" s="0" t="n">
        <v>0</v>
      </c>
      <c r="S95" s="0" t="n">
        <v>0</v>
      </c>
      <c r="V95" s="0" t="s">
        <v>161</v>
      </c>
      <c r="W95" s="65" t="n">
        <v>43556</v>
      </c>
      <c r="X95" s="0" t="s">
        <v>655</v>
      </c>
      <c r="Z95" s="0" t="s">
        <v>146</v>
      </c>
      <c r="AA95" s="0" t="s">
        <v>147</v>
      </c>
    </row>
    <row r="96" customFormat="false" ht="14.5" hidden="false" customHeight="false" outlineLevel="0" collapsed="false">
      <c r="A96" s="0" t="n">
        <v>993</v>
      </c>
      <c r="B96" s="65" t="n">
        <v>43537</v>
      </c>
      <c r="C96" s="0" t="s">
        <v>296</v>
      </c>
      <c r="D96" s="0" t="s">
        <v>667</v>
      </c>
      <c r="E96" s="0" t="s">
        <v>134</v>
      </c>
      <c r="F96" s="0" t="s">
        <v>661</v>
      </c>
      <c r="G96" s="0" t="s">
        <v>668</v>
      </c>
      <c r="H96" s="0" t="s">
        <v>649</v>
      </c>
      <c r="I96" s="0" t="s">
        <v>663</v>
      </c>
      <c r="J96" s="0" t="s">
        <v>669</v>
      </c>
      <c r="K96" s="0" t="s">
        <v>670</v>
      </c>
      <c r="M96" s="0" t="s">
        <v>248</v>
      </c>
      <c r="N96" s="0" t="s">
        <v>323</v>
      </c>
      <c r="O96" s="0" t="s">
        <v>671</v>
      </c>
      <c r="P96" s="0" t="n">
        <v>2019</v>
      </c>
      <c r="Q96" s="0" t="s">
        <v>654</v>
      </c>
      <c r="R96" s="0" t="n">
        <v>0</v>
      </c>
      <c r="S96" s="0" t="n">
        <v>0</v>
      </c>
      <c r="V96" s="0" t="s">
        <v>161</v>
      </c>
      <c r="W96" s="65" t="n">
        <v>43556</v>
      </c>
      <c r="X96" s="0" t="s">
        <v>655</v>
      </c>
      <c r="Z96" s="0" t="s">
        <v>146</v>
      </c>
      <c r="AA96" s="0" t="s">
        <v>147</v>
      </c>
    </row>
    <row r="97" customFormat="false" ht="14.5" hidden="false" customHeight="false" outlineLevel="0" collapsed="false">
      <c r="A97" s="0" t="n">
        <v>992</v>
      </c>
      <c r="B97" s="65" t="n">
        <v>43537</v>
      </c>
      <c r="C97" s="0" t="s">
        <v>296</v>
      </c>
      <c r="D97" s="0" t="s">
        <v>672</v>
      </c>
      <c r="E97" s="0" t="s">
        <v>134</v>
      </c>
      <c r="F97" s="0" t="s">
        <v>647</v>
      </c>
      <c r="G97" s="0" t="s">
        <v>673</v>
      </c>
      <c r="H97" s="0" t="s">
        <v>649</v>
      </c>
      <c r="J97" s="0" t="s">
        <v>674</v>
      </c>
      <c r="K97" s="0" t="s">
        <v>675</v>
      </c>
      <c r="M97" s="0" t="s">
        <v>166</v>
      </c>
      <c r="N97" s="0" t="s">
        <v>676</v>
      </c>
      <c r="Q97" s="0" t="s">
        <v>654</v>
      </c>
      <c r="R97" s="0" t="n">
        <v>0</v>
      </c>
      <c r="S97" s="0" t="n">
        <v>0</v>
      </c>
      <c r="V97" s="0" t="s">
        <v>161</v>
      </c>
      <c r="W97" s="65" t="n">
        <v>43556</v>
      </c>
      <c r="X97" s="0" t="s">
        <v>655</v>
      </c>
      <c r="Z97" s="0" t="s">
        <v>146</v>
      </c>
      <c r="AA97" s="0" t="s">
        <v>147</v>
      </c>
      <c r="AB97" s="0" t="n">
        <v>7500000</v>
      </c>
    </row>
    <row r="98" customFormat="false" ht="14.5" hidden="false" customHeight="false" outlineLevel="0" collapsed="false">
      <c r="A98" s="0" t="n">
        <v>332</v>
      </c>
      <c r="B98" s="65" t="n">
        <v>43475</v>
      </c>
      <c r="C98" s="0" t="s">
        <v>101</v>
      </c>
      <c r="D98" s="0" t="s">
        <v>677</v>
      </c>
      <c r="E98" s="0" t="s">
        <v>134</v>
      </c>
      <c r="F98" s="0" t="s">
        <v>466</v>
      </c>
      <c r="G98" s="0" t="s">
        <v>476</v>
      </c>
      <c r="H98" s="0" t="s">
        <v>152</v>
      </c>
      <c r="I98" s="0" t="s">
        <v>148</v>
      </c>
      <c r="J98" s="0" t="s">
        <v>678</v>
      </c>
      <c r="K98" s="0" t="s">
        <v>679</v>
      </c>
      <c r="M98" s="0" t="s">
        <v>89</v>
      </c>
      <c r="N98" s="0" t="s">
        <v>157</v>
      </c>
      <c r="Q98" s="0" t="s">
        <v>159</v>
      </c>
      <c r="R98" s="0" t="n">
        <v>10</v>
      </c>
      <c r="S98" s="0" t="n">
        <v>17</v>
      </c>
      <c r="T98" s="0" t="s">
        <v>631</v>
      </c>
      <c r="U98" s="0" t="s">
        <v>143</v>
      </c>
      <c r="V98" s="0" t="s">
        <v>144</v>
      </c>
      <c r="W98" s="65" t="n">
        <v>43512</v>
      </c>
      <c r="Y98" s="0" t="s">
        <v>162</v>
      </c>
      <c r="Z98" s="0" t="s">
        <v>146</v>
      </c>
      <c r="AA98" s="0" t="s">
        <v>147</v>
      </c>
      <c r="AB98" s="0" t="n">
        <v>5500000</v>
      </c>
    </row>
    <row r="99" customFormat="false" ht="14.5" hidden="false" customHeight="false" outlineLevel="0" collapsed="false">
      <c r="A99" s="0" t="n">
        <v>339</v>
      </c>
      <c r="B99" s="65" t="n">
        <v>43479</v>
      </c>
      <c r="C99" s="0" t="s">
        <v>132</v>
      </c>
      <c r="D99" s="0" t="s">
        <v>680</v>
      </c>
      <c r="E99" s="0" t="s">
        <v>134</v>
      </c>
      <c r="F99" s="0" t="s">
        <v>617</v>
      </c>
      <c r="H99" s="0" t="s">
        <v>191</v>
      </c>
      <c r="I99" s="0" t="s">
        <v>681</v>
      </c>
      <c r="J99" s="0" t="s">
        <v>682</v>
      </c>
      <c r="K99" s="0" t="s">
        <v>683</v>
      </c>
      <c r="M99" s="0" t="s">
        <v>404</v>
      </c>
      <c r="N99" s="0" t="s">
        <v>157</v>
      </c>
      <c r="O99" s="0" t="s">
        <v>684</v>
      </c>
      <c r="Q99" s="0" t="s">
        <v>685</v>
      </c>
      <c r="R99" s="0" t="n">
        <v>18</v>
      </c>
      <c r="S99" s="0" t="n">
        <v>21</v>
      </c>
      <c r="T99" s="0" t="s">
        <v>350</v>
      </c>
      <c r="U99" s="0" t="s">
        <v>143</v>
      </c>
      <c r="V99" s="0" t="s">
        <v>144</v>
      </c>
      <c r="W99" s="65" t="n">
        <v>43512</v>
      </c>
      <c r="X99" s="0" t="s">
        <v>162</v>
      </c>
      <c r="Z99" s="0" t="s">
        <v>146</v>
      </c>
      <c r="AA99" s="0" t="s">
        <v>147</v>
      </c>
      <c r="AB99" s="0" t="n">
        <v>5500000</v>
      </c>
    </row>
    <row r="100" customFormat="false" ht="14.5" hidden="false" customHeight="false" outlineLevel="0" collapsed="false">
      <c r="A100" s="0" t="n">
        <v>345</v>
      </c>
      <c r="B100" s="65" t="n">
        <v>43479</v>
      </c>
      <c r="C100" s="0" t="s">
        <v>101</v>
      </c>
      <c r="D100" s="0" t="s">
        <v>686</v>
      </c>
      <c r="E100" s="0" t="s">
        <v>134</v>
      </c>
      <c r="F100" s="0" t="s">
        <v>687</v>
      </c>
      <c r="G100" s="0" t="s">
        <v>688</v>
      </c>
      <c r="H100" s="0" t="s">
        <v>152</v>
      </c>
      <c r="I100" s="0" t="s">
        <v>689</v>
      </c>
      <c r="J100" s="0" t="s">
        <v>690</v>
      </c>
      <c r="K100" s="0" t="s">
        <v>691</v>
      </c>
      <c r="M100" s="0" t="s">
        <v>89</v>
      </c>
      <c r="N100" s="0" t="s">
        <v>157</v>
      </c>
      <c r="Q100" s="0" t="s">
        <v>159</v>
      </c>
      <c r="R100" s="0" t="n">
        <v>15</v>
      </c>
      <c r="S100" s="0" t="n">
        <v>21</v>
      </c>
      <c r="T100" s="0" t="s">
        <v>160</v>
      </c>
      <c r="U100" s="0" t="s">
        <v>143</v>
      </c>
      <c r="V100" s="0" t="s">
        <v>144</v>
      </c>
      <c r="W100" s="65" t="n">
        <v>43525</v>
      </c>
      <c r="Y100" s="0" t="s">
        <v>162</v>
      </c>
      <c r="Z100" s="0" t="s">
        <v>146</v>
      </c>
      <c r="AA100" s="0" t="s">
        <v>147</v>
      </c>
      <c r="AB100" s="0" t="n">
        <v>5500000</v>
      </c>
    </row>
    <row r="101" customFormat="false" ht="14.5" hidden="false" customHeight="false" outlineLevel="0" collapsed="false">
      <c r="A101" s="0" t="n">
        <v>347</v>
      </c>
      <c r="B101" s="65" t="n">
        <v>43479</v>
      </c>
      <c r="C101" s="0" t="s">
        <v>169</v>
      </c>
      <c r="D101" s="0" t="s">
        <v>692</v>
      </c>
      <c r="E101" s="0" t="s">
        <v>134</v>
      </c>
      <c r="F101" s="0" t="s">
        <v>693</v>
      </c>
      <c r="H101" s="0" t="s">
        <v>171</v>
      </c>
      <c r="I101" s="0" t="s">
        <v>694</v>
      </c>
      <c r="J101" s="0" t="s">
        <v>695</v>
      </c>
      <c r="K101" s="0" t="s">
        <v>696</v>
      </c>
      <c r="M101" s="0" t="s">
        <v>470</v>
      </c>
      <c r="N101" s="0" t="s">
        <v>157</v>
      </c>
      <c r="Q101" s="0" t="s">
        <v>471</v>
      </c>
      <c r="R101" s="0" t="n">
        <v>14</v>
      </c>
      <c r="S101" s="0" t="n">
        <v>16</v>
      </c>
      <c r="T101" s="0" t="s">
        <v>228</v>
      </c>
      <c r="U101" s="0" t="s">
        <v>143</v>
      </c>
      <c r="V101" s="0" t="s">
        <v>144</v>
      </c>
      <c r="W101" s="65" t="n">
        <v>43519</v>
      </c>
      <c r="Y101" s="0" t="s">
        <v>177</v>
      </c>
      <c r="Z101" s="0" t="s">
        <v>146</v>
      </c>
      <c r="AA101" s="0" t="s">
        <v>147</v>
      </c>
      <c r="AB101" s="0" t="n">
        <v>5500000</v>
      </c>
    </row>
    <row r="102" customFormat="false" ht="14.5" hidden="false" customHeight="false" outlineLevel="0" collapsed="false">
      <c r="A102" s="0" t="n">
        <v>352</v>
      </c>
      <c r="B102" s="65" t="n">
        <v>43475</v>
      </c>
      <c r="C102" s="0" t="s">
        <v>101</v>
      </c>
      <c r="D102" s="0" t="s">
        <v>697</v>
      </c>
      <c r="E102" s="0" t="s">
        <v>134</v>
      </c>
      <c r="F102" s="0" t="s">
        <v>698</v>
      </c>
      <c r="G102" s="0" t="s">
        <v>628</v>
      </c>
      <c r="H102" s="0" t="s">
        <v>152</v>
      </c>
      <c r="J102" s="0" t="s">
        <v>699</v>
      </c>
      <c r="K102" s="0" t="s">
        <v>700</v>
      </c>
      <c r="M102" s="0" t="s">
        <v>89</v>
      </c>
      <c r="P102" s="0" t="n">
        <v>2019</v>
      </c>
      <c r="Q102" s="0" t="s">
        <v>159</v>
      </c>
      <c r="R102" s="0" t="n">
        <v>10</v>
      </c>
      <c r="S102" s="0" t="n">
        <v>18</v>
      </c>
      <c r="T102" s="0" t="s">
        <v>631</v>
      </c>
      <c r="U102" s="0" t="s">
        <v>143</v>
      </c>
      <c r="V102" s="0" t="s">
        <v>144</v>
      </c>
      <c r="W102" s="65" t="n">
        <v>43512</v>
      </c>
      <c r="Y102" s="0" t="s">
        <v>162</v>
      </c>
      <c r="Z102" s="0" t="s">
        <v>146</v>
      </c>
      <c r="AA102" s="0" t="s">
        <v>147</v>
      </c>
      <c r="AB102" s="0" t="n">
        <v>5500000</v>
      </c>
    </row>
    <row r="103" customFormat="false" ht="14.5" hidden="false" customHeight="false" outlineLevel="0" collapsed="false">
      <c r="A103" s="0" t="n">
        <v>356</v>
      </c>
      <c r="B103" s="65" t="n">
        <v>43479</v>
      </c>
      <c r="C103" s="0" t="s">
        <v>101</v>
      </c>
      <c r="D103" s="0" t="s">
        <v>701</v>
      </c>
      <c r="E103" s="0" t="s">
        <v>134</v>
      </c>
      <c r="F103" s="0" t="s">
        <v>687</v>
      </c>
      <c r="G103" s="0" t="s">
        <v>688</v>
      </c>
      <c r="H103" s="0" t="s">
        <v>152</v>
      </c>
      <c r="J103" s="0" t="s">
        <v>702</v>
      </c>
      <c r="K103" s="0" t="s">
        <v>703</v>
      </c>
      <c r="L103" s="65" t="n">
        <v>35055</v>
      </c>
      <c r="M103" s="0" t="s">
        <v>704</v>
      </c>
      <c r="N103" s="0" t="s">
        <v>157</v>
      </c>
      <c r="O103" s="0" t="s">
        <v>705</v>
      </c>
      <c r="Q103" s="0" t="s">
        <v>159</v>
      </c>
      <c r="R103" s="0" t="n">
        <v>12</v>
      </c>
      <c r="S103" s="0" t="n">
        <v>22</v>
      </c>
      <c r="T103" s="0" t="s">
        <v>160</v>
      </c>
      <c r="U103" s="0" t="s">
        <v>143</v>
      </c>
      <c r="V103" s="0" t="s">
        <v>144</v>
      </c>
      <c r="W103" s="65" t="n">
        <v>43525</v>
      </c>
      <c r="Y103" s="0" t="s">
        <v>162</v>
      </c>
      <c r="Z103" s="0" t="s">
        <v>146</v>
      </c>
      <c r="AA103" s="0" t="s">
        <v>147</v>
      </c>
      <c r="AB103" s="0" t="n">
        <v>5500000</v>
      </c>
    </row>
    <row r="104" customFormat="false" ht="14.5" hidden="false" customHeight="false" outlineLevel="0" collapsed="false">
      <c r="A104" s="0" t="n">
        <v>363</v>
      </c>
      <c r="B104" s="65" t="n">
        <v>43479</v>
      </c>
      <c r="C104" s="0" t="s">
        <v>101</v>
      </c>
      <c r="D104" s="0" t="s">
        <v>706</v>
      </c>
      <c r="E104" s="0" t="s">
        <v>134</v>
      </c>
      <c r="F104" s="0" t="s">
        <v>617</v>
      </c>
      <c r="G104" s="0" t="s">
        <v>628</v>
      </c>
      <c r="H104" s="0" t="s">
        <v>152</v>
      </c>
      <c r="J104" s="0" t="s">
        <v>707</v>
      </c>
      <c r="K104" s="0" t="s">
        <v>708</v>
      </c>
      <c r="L104" s="65" t="n">
        <v>36114</v>
      </c>
      <c r="M104" s="0" t="s">
        <v>89</v>
      </c>
      <c r="N104" s="0" t="s">
        <v>157</v>
      </c>
      <c r="P104" s="0" t="n">
        <v>2019</v>
      </c>
      <c r="Q104" s="0" t="s">
        <v>159</v>
      </c>
      <c r="R104" s="0" t="n">
        <v>10</v>
      </c>
      <c r="S104" s="0" t="n">
        <v>17</v>
      </c>
      <c r="T104" s="0" t="s">
        <v>184</v>
      </c>
      <c r="U104" s="0" t="s">
        <v>143</v>
      </c>
      <c r="V104" s="0" t="s">
        <v>144</v>
      </c>
      <c r="W104" s="65" t="n">
        <v>43512</v>
      </c>
      <c r="Y104" s="0" t="s">
        <v>162</v>
      </c>
      <c r="Z104" s="0" t="s">
        <v>146</v>
      </c>
      <c r="AA104" s="0" t="s">
        <v>147</v>
      </c>
      <c r="AB104" s="0" t="n">
        <v>5500000</v>
      </c>
    </row>
    <row r="105" customFormat="false" ht="14.5" hidden="false" customHeight="false" outlineLevel="0" collapsed="false">
      <c r="A105" s="0" t="n">
        <v>384</v>
      </c>
      <c r="B105" s="65" t="n">
        <v>43479</v>
      </c>
      <c r="C105" s="0" t="s">
        <v>101</v>
      </c>
      <c r="D105" s="0" t="s">
        <v>709</v>
      </c>
      <c r="E105" s="0" t="s">
        <v>134</v>
      </c>
      <c r="F105" s="0" t="s">
        <v>466</v>
      </c>
      <c r="G105" s="0" t="s">
        <v>499</v>
      </c>
      <c r="H105" s="0" t="s">
        <v>152</v>
      </c>
      <c r="J105" s="0" t="s">
        <v>710</v>
      </c>
      <c r="K105" s="0" t="s">
        <v>711</v>
      </c>
      <c r="L105" s="65" t="n">
        <v>35808</v>
      </c>
      <c r="M105" s="0" t="s">
        <v>89</v>
      </c>
      <c r="N105" s="0" t="s">
        <v>157</v>
      </c>
      <c r="O105" s="0" t="s">
        <v>317</v>
      </c>
      <c r="P105" s="0" t="n">
        <v>2019</v>
      </c>
      <c r="Q105" s="0" t="s">
        <v>159</v>
      </c>
      <c r="R105" s="0" t="n">
        <v>14</v>
      </c>
      <c r="S105" s="0" t="n">
        <v>20</v>
      </c>
      <c r="T105" s="0" t="s">
        <v>160</v>
      </c>
      <c r="U105" s="0" t="s">
        <v>143</v>
      </c>
      <c r="V105" s="0" t="s">
        <v>161</v>
      </c>
      <c r="W105" s="65" t="n">
        <v>43512</v>
      </c>
      <c r="Y105" s="0" t="s">
        <v>162</v>
      </c>
      <c r="Z105" s="0" t="s">
        <v>146</v>
      </c>
      <c r="AA105" s="0" t="s">
        <v>147</v>
      </c>
      <c r="AB105" s="0" t="n">
        <v>5500000</v>
      </c>
    </row>
    <row r="106" customFormat="false" ht="14.5" hidden="false" customHeight="false" outlineLevel="0" collapsed="false">
      <c r="A106" s="0" t="n">
        <v>982</v>
      </c>
      <c r="B106" s="65" t="n">
        <v>43537</v>
      </c>
      <c r="C106" s="0" t="s">
        <v>296</v>
      </c>
      <c r="D106" s="0" t="s">
        <v>712</v>
      </c>
      <c r="E106" s="0" t="s">
        <v>134</v>
      </c>
      <c r="F106" s="0" t="s">
        <v>661</v>
      </c>
      <c r="H106" s="0" t="s">
        <v>649</v>
      </c>
      <c r="I106" s="0" t="s">
        <v>663</v>
      </c>
      <c r="J106" s="0" t="s">
        <v>713</v>
      </c>
      <c r="K106" s="0" t="s">
        <v>714</v>
      </c>
      <c r="M106" s="0" t="s">
        <v>482</v>
      </c>
      <c r="N106" s="0" t="s">
        <v>715</v>
      </c>
      <c r="O106" s="0" t="s">
        <v>716</v>
      </c>
      <c r="P106" s="0" t="n">
        <v>2019</v>
      </c>
      <c r="Q106" s="0" t="s">
        <v>654</v>
      </c>
      <c r="R106" s="0" t="n">
        <v>0</v>
      </c>
      <c r="S106" s="0" t="n">
        <v>0</v>
      </c>
      <c r="V106" s="0" t="s">
        <v>161</v>
      </c>
      <c r="W106" s="65" t="n">
        <v>43556</v>
      </c>
      <c r="X106" s="0" t="s">
        <v>655</v>
      </c>
      <c r="Z106" s="0" t="s">
        <v>146</v>
      </c>
      <c r="AA106" s="0" t="s">
        <v>147</v>
      </c>
    </row>
    <row r="107" customFormat="false" ht="14.5" hidden="false" customHeight="false" outlineLevel="0" collapsed="false">
      <c r="A107" s="0" t="n">
        <v>855</v>
      </c>
      <c r="B107" s="65" t="n">
        <v>43528</v>
      </c>
      <c r="C107" s="0" t="s">
        <v>169</v>
      </c>
      <c r="D107" s="0" t="s">
        <v>717</v>
      </c>
      <c r="E107" s="0" t="s">
        <v>134</v>
      </c>
      <c r="F107" s="0" t="s">
        <v>214</v>
      </c>
      <c r="H107" s="0" t="s">
        <v>216</v>
      </c>
      <c r="J107" s="0" t="s">
        <v>718</v>
      </c>
      <c r="K107" s="0" t="s">
        <v>719</v>
      </c>
      <c r="L107" s="65" t="n">
        <v>35212</v>
      </c>
      <c r="M107" s="0" t="s">
        <v>156</v>
      </c>
      <c r="N107" s="0" t="s">
        <v>157</v>
      </c>
      <c r="Q107" s="0" t="s">
        <v>220</v>
      </c>
      <c r="R107" s="0" t="n">
        <v>10</v>
      </c>
      <c r="S107" s="0" t="n">
        <v>18</v>
      </c>
      <c r="T107" s="0" t="s">
        <v>176</v>
      </c>
      <c r="U107" s="0" t="s">
        <v>143</v>
      </c>
      <c r="V107" s="0" t="s">
        <v>144</v>
      </c>
      <c r="W107" s="65" t="n">
        <v>43556</v>
      </c>
      <c r="Y107" s="0" t="s">
        <v>177</v>
      </c>
      <c r="Z107" s="0" t="s">
        <v>146</v>
      </c>
      <c r="AA107" s="0" t="s">
        <v>147</v>
      </c>
      <c r="AB107" s="0" t="n">
        <v>5500000</v>
      </c>
    </row>
    <row r="108" customFormat="false" ht="14.5" hidden="false" customHeight="false" outlineLevel="0" collapsed="false">
      <c r="A108" s="0" t="n">
        <v>820</v>
      </c>
      <c r="B108" s="65" t="n">
        <v>43525</v>
      </c>
      <c r="C108" s="0" t="s">
        <v>101</v>
      </c>
      <c r="D108" s="0" t="s">
        <v>720</v>
      </c>
      <c r="E108" s="0" t="s">
        <v>134</v>
      </c>
      <c r="F108" s="0" t="s">
        <v>721</v>
      </c>
      <c r="G108" s="0" t="s">
        <v>722</v>
      </c>
      <c r="H108" s="0" t="s">
        <v>152</v>
      </c>
      <c r="J108" s="0" t="s">
        <v>723</v>
      </c>
      <c r="K108" s="0" t="s">
        <v>724</v>
      </c>
      <c r="L108" s="65" t="n">
        <v>35164</v>
      </c>
      <c r="M108" s="0" t="s">
        <v>725</v>
      </c>
      <c r="N108" s="0" t="s">
        <v>157</v>
      </c>
      <c r="P108" s="0" t="n">
        <v>2018</v>
      </c>
      <c r="Q108" s="0" t="s">
        <v>159</v>
      </c>
      <c r="R108" s="0" t="n">
        <v>13</v>
      </c>
      <c r="S108" s="0" t="n">
        <v>28</v>
      </c>
      <c r="T108" s="0" t="s">
        <v>184</v>
      </c>
      <c r="U108" s="0" t="s">
        <v>143</v>
      </c>
      <c r="V108" s="0" t="s">
        <v>144</v>
      </c>
      <c r="W108" s="65" t="n">
        <v>43547</v>
      </c>
      <c r="Y108" s="0" t="s">
        <v>168</v>
      </c>
      <c r="Z108" s="0" t="s">
        <v>146</v>
      </c>
      <c r="AA108" s="0" t="s">
        <v>147</v>
      </c>
      <c r="AB108" s="0" t="n">
        <v>5500000</v>
      </c>
    </row>
    <row r="109" customFormat="false" ht="14.5" hidden="false" customHeight="false" outlineLevel="0" collapsed="false">
      <c r="A109" s="0" t="n">
        <v>810</v>
      </c>
      <c r="B109" s="65" t="n">
        <v>43525</v>
      </c>
      <c r="C109" s="0" t="s">
        <v>169</v>
      </c>
      <c r="D109" s="0" t="s">
        <v>726</v>
      </c>
      <c r="E109" s="0" t="s">
        <v>134</v>
      </c>
      <c r="F109" s="0" t="s">
        <v>414</v>
      </c>
      <c r="G109" s="0" t="s">
        <v>415</v>
      </c>
      <c r="H109" s="0" t="s">
        <v>171</v>
      </c>
      <c r="I109" s="0" t="s">
        <v>275</v>
      </c>
      <c r="J109" s="0" t="s">
        <v>727</v>
      </c>
      <c r="K109" s="0" t="s">
        <v>728</v>
      </c>
      <c r="M109" s="0" t="s">
        <v>470</v>
      </c>
      <c r="N109" s="0" t="s">
        <v>157</v>
      </c>
      <c r="Q109" s="0" t="s">
        <v>175</v>
      </c>
      <c r="R109" s="0" t="n">
        <v>4</v>
      </c>
      <c r="S109" s="0" t="n">
        <v>18</v>
      </c>
      <c r="T109" s="0" t="s">
        <v>228</v>
      </c>
      <c r="U109" s="0" t="s">
        <v>143</v>
      </c>
      <c r="V109" s="0" t="s">
        <v>161</v>
      </c>
      <c r="W109" s="65" t="n">
        <v>43540</v>
      </c>
      <c r="Y109" s="0" t="s">
        <v>177</v>
      </c>
      <c r="Z109" s="0" t="s">
        <v>146</v>
      </c>
      <c r="AA109" s="0" t="s">
        <v>147</v>
      </c>
      <c r="AB109" s="0" t="n">
        <v>5500000</v>
      </c>
    </row>
    <row r="110" customFormat="false" ht="14.5" hidden="false" customHeight="false" outlineLevel="0" collapsed="false">
      <c r="A110" s="0" t="n">
        <v>785</v>
      </c>
      <c r="B110" s="65" t="n">
        <v>43513</v>
      </c>
      <c r="C110" s="0" t="s">
        <v>296</v>
      </c>
      <c r="D110" s="0" t="s">
        <v>729</v>
      </c>
      <c r="E110" s="0" t="s">
        <v>134</v>
      </c>
      <c r="F110" s="0" t="s">
        <v>661</v>
      </c>
      <c r="G110" s="0" t="s">
        <v>730</v>
      </c>
      <c r="H110" s="0" t="s">
        <v>649</v>
      </c>
      <c r="I110" s="0" t="s">
        <v>663</v>
      </c>
      <c r="J110" s="0" t="s">
        <v>731</v>
      </c>
      <c r="K110" s="0" t="s">
        <v>732</v>
      </c>
      <c r="M110" s="0" t="s">
        <v>733</v>
      </c>
      <c r="Q110" s="0" t="s">
        <v>654</v>
      </c>
      <c r="R110" s="0" t="n">
        <v>0</v>
      </c>
      <c r="S110" s="0" t="n">
        <v>0</v>
      </c>
      <c r="V110" s="0" t="s">
        <v>161</v>
      </c>
      <c r="W110" s="65" t="n">
        <v>43556</v>
      </c>
      <c r="X110" s="0" t="s">
        <v>655</v>
      </c>
      <c r="Z110" s="0" t="s">
        <v>146</v>
      </c>
      <c r="AA110" s="0" t="s">
        <v>147</v>
      </c>
    </row>
    <row r="111" customFormat="false" ht="14.5" hidden="false" customHeight="false" outlineLevel="0" collapsed="false">
      <c r="A111" s="0" t="n">
        <v>781</v>
      </c>
      <c r="B111" s="65" t="n">
        <v>43522</v>
      </c>
      <c r="C111" s="0" t="s">
        <v>101</v>
      </c>
      <c r="D111" s="0" t="s">
        <v>734</v>
      </c>
      <c r="E111" s="0" t="s">
        <v>134</v>
      </c>
      <c r="F111" s="0" t="s">
        <v>735</v>
      </c>
      <c r="G111" s="0" t="s">
        <v>239</v>
      </c>
      <c r="H111" s="0" t="s">
        <v>152</v>
      </c>
      <c r="J111" s="0" t="s">
        <v>736</v>
      </c>
      <c r="K111" s="0" t="s">
        <v>737</v>
      </c>
      <c r="M111" s="0" t="s">
        <v>738</v>
      </c>
      <c r="N111" s="0" t="s">
        <v>157</v>
      </c>
      <c r="P111" s="0" t="n">
        <v>2018</v>
      </c>
      <c r="Q111" s="0" t="s">
        <v>159</v>
      </c>
      <c r="R111" s="0" t="n">
        <v>15</v>
      </c>
      <c r="S111" s="0" t="n">
        <v>19</v>
      </c>
      <c r="T111" s="0" t="s">
        <v>184</v>
      </c>
      <c r="U111" s="0" t="s">
        <v>143</v>
      </c>
      <c r="V111" s="0" t="s">
        <v>144</v>
      </c>
      <c r="W111" s="65" t="n">
        <v>43540</v>
      </c>
      <c r="Y111" s="0" t="s">
        <v>162</v>
      </c>
      <c r="Z111" s="0" t="s">
        <v>146</v>
      </c>
      <c r="AA111" s="0" t="s">
        <v>147</v>
      </c>
      <c r="AB111" s="0" t="n">
        <v>5500000</v>
      </c>
    </row>
    <row r="112" customFormat="false" ht="14.5" hidden="false" customHeight="false" outlineLevel="0" collapsed="false">
      <c r="A112" s="0" t="n">
        <v>779</v>
      </c>
      <c r="B112" s="65" t="n">
        <v>43522</v>
      </c>
      <c r="C112" s="0" t="s">
        <v>101</v>
      </c>
      <c r="D112" s="0" t="s">
        <v>739</v>
      </c>
      <c r="E112" s="0" t="s">
        <v>134</v>
      </c>
      <c r="F112" s="0" t="s">
        <v>414</v>
      </c>
      <c r="G112" s="0" t="s">
        <v>722</v>
      </c>
      <c r="H112" s="0" t="s">
        <v>152</v>
      </c>
      <c r="I112" s="0" t="s">
        <v>740</v>
      </c>
      <c r="J112" s="0" t="s">
        <v>741</v>
      </c>
      <c r="K112" s="0" t="s">
        <v>742</v>
      </c>
      <c r="M112" s="0" t="s">
        <v>166</v>
      </c>
      <c r="N112" s="0" t="s">
        <v>157</v>
      </c>
      <c r="Q112" s="0" t="s">
        <v>159</v>
      </c>
      <c r="R112" s="0" t="n">
        <v>12</v>
      </c>
      <c r="S112" s="0" t="n">
        <v>17</v>
      </c>
      <c r="T112" s="0" t="s">
        <v>184</v>
      </c>
      <c r="U112" s="0" t="s">
        <v>143</v>
      </c>
      <c r="V112" s="0" t="s">
        <v>464</v>
      </c>
      <c r="W112" s="65" t="n">
        <v>43547</v>
      </c>
      <c r="Y112" s="0" t="s">
        <v>168</v>
      </c>
      <c r="Z112" s="0" t="s">
        <v>146</v>
      </c>
      <c r="AA112" s="0" t="s">
        <v>147</v>
      </c>
      <c r="AB112" s="0" t="n">
        <v>5500000</v>
      </c>
    </row>
    <row r="113" customFormat="false" ht="14.5" hidden="false" customHeight="false" outlineLevel="0" collapsed="false">
      <c r="A113" s="0" t="n">
        <v>775</v>
      </c>
      <c r="B113" s="65" t="n">
        <v>43522</v>
      </c>
      <c r="C113" s="0" t="s">
        <v>296</v>
      </c>
      <c r="D113" s="0" t="s">
        <v>743</v>
      </c>
      <c r="E113" s="0" t="s">
        <v>134</v>
      </c>
      <c r="F113" s="0" t="s">
        <v>744</v>
      </c>
      <c r="H113" s="0" t="s">
        <v>298</v>
      </c>
      <c r="J113" s="0" t="s">
        <v>745</v>
      </c>
      <c r="K113" s="0" t="s">
        <v>746</v>
      </c>
      <c r="M113" s="0" t="s">
        <v>747</v>
      </c>
      <c r="N113" s="0" t="s">
        <v>157</v>
      </c>
      <c r="P113" s="0" t="n">
        <v>2019</v>
      </c>
      <c r="Q113" s="0" t="s">
        <v>302</v>
      </c>
      <c r="R113" s="0" t="n">
        <v>8</v>
      </c>
      <c r="S113" s="0" t="n">
        <v>9</v>
      </c>
      <c r="U113" s="0" t="s">
        <v>143</v>
      </c>
      <c r="V113" s="0" t="s">
        <v>464</v>
      </c>
      <c r="W113" s="65" t="n">
        <v>43531</v>
      </c>
      <c r="X113" s="0" t="s">
        <v>304</v>
      </c>
      <c r="Z113" s="0" t="s">
        <v>146</v>
      </c>
      <c r="AA113" s="0" t="s">
        <v>147</v>
      </c>
      <c r="AB113" s="0" t="n">
        <v>5500000</v>
      </c>
    </row>
    <row r="114" customFormat="false" ht="14.5" hidden="false" customHeight="false" outlineLevel="0" collapsed="false">
      <c r="A114" s="0" t="n">
        <v>769</v>
      </c>
      <c r="B114" s="65" t="n">
        <v>43522</v>
      </c>
      <c r="C114" s="0" t="s">
        <v>296</v>
      </c>
      <c r="D114" s="0" t="s">
        <v>748</v>
      </c>
      <c r="E114" s="0" t="s">
        <v>134</v>
      </c>
      <c r="F114" s="0" t="s">
        <v>749</v>
      </c>
      <c r="H114" s="0" t="s">
        <v>298</v>
      </c>
      <c r="J114" s="0" t="s">
        <v>750</v>
      </c>
      <c r="K114" s="0" t="s">
        <v>751</v>
      </c>
      <c r="M114" s="0" t="s">
        <v>333</v>
      </c>
      <c r="N114" s="0" t="s">
        <v>157</v>
      </c>
      <c r="P114" s="0" t="n">
        <v>2020</v>
      </c>
      <c r="Q114" s="0" t="s">
        <v>302</v>
      </c>
      <c r="R114" s="0" t="n">
        <v>10</v>
      </c>
      <c r="S114" s="0" t="n">
        <v>6</v>
      </c>
      <c r="U114" s="0" t="s">
        <v>143</v>
      </c>
      <c r="V114" s="0" t="s">
        <v>144</v>
      </c>
      <c r="W114" s="65" t="n">
        <v>43540</v>
      </c>
      <c r="X114" s="0" t="s">
        <v>304</v>
      </c>
      <c r="Z114" s="0" t="s">
        <v>146</v>
      </c>
      <c r="AA114" s="0" t="s">
        <v>147</v>
      </c>
      <c r="AB114" s="0" t="n">
        <v>5500000</v>
      </c>
    </row>
    <row r="115" customFormat="false" ht="14.5" hidden="false" customHeight="false" outlineLevel="0" collapsed="false">
      <c r="A115" s="0" t="n">
        <v>757</v>
      </c>
      <c r="B115" s="65" t="n">
        <v>43522</v>
      </c>
      <c r="C115" s="0" t="s">
        <v>101</v>
      </c>
      <c r="D115" s="0" t="s">
        <v>752</v>
      </c>
      <c r="E115" s="0" t="s">
        <v>134</v>
      </c>
      <c r="F115" s="0" t="s">
        <v>721</v>
      </c>
      <c r="G115" s="0" t="s">
        <v>722</v>
      </c>
      <c r="H115" s="0" t="s">
        <v>152</v>
      </c>
      <c r="I115" s="0" t="s">
        <v>753</v>
      </c>
      <c r="J115" s="0" t="s">
        <v>754</v>
      </c>
      <c r="K115" s="0" t="s">
        <v>755</v>
      </c>
      <c r="M115" s="0" t="s">
        <v>382</v>
      </c>
      <c r="N115" s="0" t="s">
        <v>157</v>
      </c>
      <c r="Q115" s="0" t="s">
        <v>159</v>
      </c>
      <c r="R115" s="0" t="n">
        <v>10</v>
      </c>
      <c r="S115" s="0" t="n">
        <v>19</v>
      </c>
      <c r="T115" s="0" t="s">
        <v>228</v>
      </c>
      <c r="U115" s="0" t="s">
        <v>143</v>
      </c>
      <c r="V115" s="0" t="s">
        <v>212</v>
      </c>
      <c r="W115" s="65" t="n">
        <v>43547</v>
      </c>
      <c r="Y115" s="0" t="s">
        <v>168</v>
      </c>
      <c r="Z115" s="0" t="s">
        <v>146</v>
      </c>
      <c r="AA115" s="0" t="s">
        <v>147</v>
      </c>
      <c r="AB115" s="0" t="n">
        <v>5500000</v>
      </c>
    </row>
    <row r="116" customFormat="false" ht="14.5" hidden="false" customHeight="false" outlineLevel="0" collapsed="false">
      <c r="A116" s="0" t="n">
        <v>749</v>
      </c>
      <c r="B116" s="65" t="n">
        <v>43522</v>
      </c>
      <c r="C116" s="0" t="s">
        <v>296</v>
      </c>
      <c r="D116" s="0" t="s">
        <v>756</v>
      </c>
      <c r="E116" s="0" t="s">
        <v>134</v>
      </c>
      <c r="F116" s="0" t="s">
        <v>757</v>
      </c>
      <c r="H116" s="0" t="s">
        <v>298</v>
      </c>
      <c r="J116" s="0" t="s">
        <v>758</v>
      </c>
      <c r="K116" s="0" t="s">
        <v>759</v>
      </c>
      <c r="M116" s="0" t="s">
        <v>760</v>
      </c>
      <c r="N116" s="0" t="s">
        <v>157</v>
      </c>
      <c r="P116" s="0" t="n">
        <v>2018</v>
      </c>
      <c r="Q116" s="0" t="s">
        <v>302</v>
      </c>
      <c r="R116" s="0" t="n">
        <v>15</v>
      </c>
      <c r="S116" s="0" t="n">
        <v>4</v>
      </c>
      <c r="U116" s="0" t="s">
        <v>143</v>
      </c>
      <c r="V116" s="0" t="s">
        <v>212</v>
      </c>
      <c r="W116" s="65" t="n">
        <v>43531</v>
      </c>
      <c r="X116" s="0" t="s">
        <v>304</v>
      </c>
      <c r="Z116" s="0" t="s">
        <v>146</v>
      </c>
      <c r="AA116" s="0" t="s">
        <v>147</v>
      </c>
      <c r="AB116" s="0" t="n">
        <v>5500000</v>
      </c>
    </row>
    <row r="117" customFormat="false" ht="14.5" hidden="false" customHeight="false" outlineLevel="0" collapsed="false">
      <c r="A117" s="0" t="n">
        <v>723</v>
      </c>
      <c r="B117" s="65" t="n">
        <v>43518</v>
      </c>
      <c r="C117" s="0" t="s">
        <v>169</v>
      </c>
      <c r="D117" s="0" t="s">
        <v>761</v>
      </c>
      <c r="E117" s="0" t="s">
        <v>134</v>
      </c>
      <c r="F117" s="0" t="s">
        <v>414</v>
      </c>
      <c r="G117" s="0" t="s">
        <v>415</v>
      </c>
      <c r="H117" s="0" t="s">
        <v>171</v>
      </c>
      <c r="I117" s="0" t="s">
        <v>762</v>
      </c>
      <c r="J117" s="0" t="s">
        <v>763</v>
      </c>
      <c r="K117" s="0" t="s">
        <v>764</v>
      </c>
      <c r="M117" s="0" t="s">
        <v>604</v>
      </c>
      <c r="P117" s="0" t="n">
        <v>2013</v>
      </c>
      <c r="Q117" s="0" t="s">
        <v>471</v>
      </c>
      <c r="R117" s="0" t="n">
        <v>14</v>
      </c>
      <c r="S117" s="0" t="n">
        <v>24</v>
      </c>
      <c r="T117" s="0" t="s">
        <v>176</v>
      </c>
      <c r="U117" s="0" t="s">
        <v>143</v>
      </c>
      <c r="V117" s="0" t="s">
        <v>161</v>
      </c>
      <c r="Y117" s="0" t="s">
        <v>177</v>
      </c>
      <c r="Z117" s="0" t="s">
        <v>146</v>
      </c>
      <c r="AA117" s="0" t="s">
        <v>147</v>
      </c>
      <c r="AB117" s="0" t="n">
        <v>5500000</v>
      </c>
    </row>
    <row r="118" customFormat="false" ht="14.5" hidden="false" customHeight="false" outlineLevel="0" collapsed="false">
      <c r="A118" s="0" t="n">
        <v>704</v>
      </c>
      <c r="B118" s="65" t="n">
        <v>43518</v>
      </c>
      <c r="C118" s="0" t="s">
        <v>101</v>
      </c>
      <c r="D118" s="0" t="s">
        <v>765</v>
      </c>
      <c r="E118" s="0" t="s">
        <v>134</v>
      </c>
      <c r="F118" s="0" t="s">
        <v>735</v>
      </c>
      <c r="G118" s="0" t="s">
        <v>239</v>
      </c>
      <c r="H118" s="0" t="s">
        <v>152</v>
      </c>
      <c r="J118" s="0" t="s">
        <v>766</v>
      </c>
      <c r="K118" s="0" t="s">
        <v>767</v>
      </c>
      <c r="M118" s="0" t="s">
        <v>768</v>
      </c>
      <c r="O118" s="0" t="s">
        <v>769</v>
      </c>
      <c r="Q118" s="0" t="s">
        <v>159</v>
      </c>
      <c r="R118" s="0" t="n">
        <v>12</v>
      </c>
      <c r="S118" s="0" t="n">
        <v>17</v>
      </c>
      <c r="T118" s="0" t="s">
        <v>184</v>
      </c>
      <c r="U118" s="0" t="s">
        <v>143</v>
      </c>
      <c r="V118" s="0" t="s">
        <v>144</v>
      </c>
      <c r="W118" s="65" t="n">
        <v>43540</v>
      </c>
      <c r="Y118" s="0" t="s">
        <v>162</v>
      </c>
      <c r="Z118" s="0" t="s">
        <v>146</v>
      </c>
      <c r="AA118" s="0" t="s">
        <v>147</v>
      </c>
      <c r="AB118" s="0" t="n">
        <v>5500000</v>
      </c>
    </row>
    <row r="119" customFormat="false" ht="14.5" hidden="false" customHeight="false" outlineLevel="0" collapsed="false">
      <c r="A119" s="0" t="n">
        <v>702</v>
      </c>
      <c r="B119" s="65" t="n">
        <v>43518</v>
      </c>
      <c r="C119" s="0" t="s">
        <v>169</v>
      </c>
      <c r="D119" s="0" t="s">
        <v>770</v>
      </c>
      <c r="E119" s="0" t="s">
        <v>134</v>
      </c>
      <c r="F119" s="0" t="s">
        <v>484</v>
      </c>
      <c r="G119" s="0" t="s">
        <v>447</v>
      </c>
      <c r="H119" s="0" t="s">
        <v>216</v>
      </c>
      <c r="I119" s="0" t="s">
        <v>762</v>
      </c>
      <c r="J119" s="0" t="s">
        <v>771</v>
      </c>
      <c r="K119" s="0" t="s">
        <v>772</v>
      </c>
      <c r="M119" s="0" t="s">
        <v>482</v>
      </c>
      <c r="N119" s="0" t="s">
        <v>249</v>
      </c>
      <c r="O119" s="0" t="s">
        <v>773</v>
      </c>
      <c r="P119" s="0" t="n">
        <v>2019</v>
      </c>
      <c r="Q119" s="0" t="s">
        <v>220</v>
      </c>
      <c r="R119" s="0" t="n">
        <v>14</v>
      </c>
      <c r="S119" s="0" t="n">
        <v>19</v>
      </c>
      <c r="T119" s="0" t="s">
        <v>221</v>
      </c>
      <c r="U119" s="0" t="s">
        <v>143</v>
      </c>
      <c r="V119" s="0" t="s">
        <v>144</v>
      </c>
      <c r="Y119" s="0" t="s">
        <v>177</v>
      </c>
      <c r="Z119" s="0" t="s">
        <v>146</v>
      </c>
      <c r="AA119" s="0" t="s">
        <v>147</v>
      </c>
      <c r="AB119" s="0" t="n">
        <v>5500000</v>
      </c>
    </row>
    <row r="120" customFormat="false" ht="14.5" hidden="false" customHeight="false" outlineLevel="0" collapsed="false">
      <c r="A120" s="0" t="n">
        <v>409</v>
      </c>
      <c r="B120" s="65" t="n">
        <v>43431</v>
      </c>
      <c r="C120" s="0" t="s">
        <v>169</v>
      </c>
      <c r="D120" s="0" t="s">
        <v>774</v>
      </c>
      <c r="E120" s="0" t="s">
        <v>134</v>
      </c>
      <c r="F120" s="0" t="s">
        <v>617</v>
      </c>
      <c r="H120" s="0" t="s">
        <v>171</v>
      </c>
      <c r="I120" s="0" t="s">
        <v>775</v>
      </c>
      <c r="J120" s="0" t="s">
        <v>776</v>
      </c>
      <c r="K120" s="0" t="s">
        <v>777</v>
      </c>
      <c r="L120" s="65" t="n">
        <v>34958</v>
      </c>
      <c r="M120" s="0" t="s">
        <v>470</v>
      </c>
      <c r="N120" s="0" t="s">
        <v>157</v>
      </c>
      <c r="O120" s="0" t="s">
        <v>295</v>
      </c>
      <c r="Q120" s="0" t="s">
        <v>471</v>
      </c>
      <c r="R120" s="0" t="n">
        <v>15</v>
      </c>
      <c r="S120" s="0" t="n">
        <v>18</v>
      </c>
      <c r="T120" s="0" t="s">
        <v>228</v>
      </c>
      <c r="U120" s="0" t="s">
        <v>143</v>
      </c>
      <c r="V120" s="0" t="s">
        <v>161</v>
      </c>
      <c r="W120" s="65" t="n">
        <v>43519</v>
      </c>
      <c r="Y120" s="0" t="s">
        <v>177</v>
      </c>
      <c r="Z120" s="0" t="s">
        <v>146</v>
      </c>
      <c r="AA120" s="0" t="s">
        <v>147</v>
      </c>
      <c r="AB120" s="0" t="n">
        <v>5500000</v>
      </c>
    </row>
    <row r="121" customFormat="false" ht="14.5" hidden="false" customHeight="false" outlineLevel="0" collapsed="false">
      <c r="A121" s="0" t="n">
        <v>415</v>
      </c>
      <c r="B121" s="65" t="n">
        <v>43481</v>
      </c>
      <c r="C121" s="0" t="s">
        <v>169</v>
      </c>
      <c r="D121" s="0" t="s">
        <v>778</v>
      </c>
      <c r="E121" s="0" t="s">
        <v>134</v>
      </c>
      <c r="F121" s="0" t="s">
        <v>617</v>
      </c>
      <c r="H121" s="0" t="s">
        <v>171</v>
      </c>
      <c r="J121" s="0" t="s">
        <v>779</v>
      </c>
      <c r="K121" s="0" t="s">
        <v>780</v>
      </c>
      <c r="M121" s="0" t="s">
        <v>271</v>
      </c>
      <c r="N121" s="0" t="s">
        <v>781</v>
      </c>
      <c r="O121" s="0" t="s">
        <v>782</v>
      </c>
      <c r="P121" s="0" t="n">
        <v>2019</v>
      </c>
      <c r="Q121" s="0" t="s">
        <v>471</v>
      </c>
      <c r="R121" s="0" t="n">
        <v>14</v>
      </c>
      <c r="S121" s="0" t="n">
        <v>16</v>
      </c>
      <c r="T121" s="0" t="s">
        <v>266</v>
      </c>
      <c r="U121" s="0" t="s">
        <v>143</v>
      </c>
      <c r="V121" s="0" t="s">
        <v>144</v>
      </c>
      <c r="W121" s="65" t="n">
        <v>43519</v>
      </c>
      <c r="Y121" s="0" t="s">
        <v>177</v>
      </c>
      <c r="Z121" s="0" t="s">
        <v>146</v>
      </c>
      <c r="AA121" s="0" t="s">
        <v>147</v>
      </c>
      <c r="AB121" s="0" t="n">
        <v>5500000</v>
      </c>
    </row>
    <row r="122" customFormat="false" ht="14.5" hidden="false" customHeight="false" outlineLevel="0" collapsed="false">
      <c r="A122" s="0" t="n">
        <v>435</v>
      </c>
      <c r="B122" s="65" t="n">
        <v>43482</v>
      </c>
      <c r="C122" s="0" t="s">
        <v>169</v>
      </c>
      <c r="D122" s="0" t="s">
        <v>783</v>
      </c>
      <c r="E122" s="0" t="s">
        <v>134</v>
      </c>
      <c r="F122" s="0" t="s">
        <v>698</v>
      </c>
      <c r="H122" s="0" t="s">
        <v>216</v>
      </c>
      <c r="I122" s="0" t="s">
        <v>784</v>
      </c>
      <c r="J122" s="0" t="s">
        <v>785</v>
      </c>
      <c r="K122" s="0" t="s">
        <v>786</v>
      </c>
      <c r="M122" s="0" t="s">
        <v>87</v>
      </c>
      <c r="N122" s="0" t="s">
        <v>157</v>
      </c>
      <c r="P122" s="0" t="n">
        <v>2018</v>
      </c>
      <c r="Q122" s="0" t="s">
        <v>220</v>
      </c>
      <c r="R122" s="0" t="n">
        <v>15</v>
      </c>
      <c r="S122" s="0" t="n">
        <v>20</v>
      </c>
      <c r="T122" s="0" t="s">
        <v>221</v>
      </c>
      <c r="U122" s="0" t="s">
        <v>143</v>
      </c>
      <c r="V122" s="0" t="s">
        <v>161</v>
      </c>
      <c r="W122" s="65" t="n">
        <v>43519</v>
      </c>
      <c r="Y122" s="0" t="s">
        <v>177</v>
      </c>
      <c r="Z122" s="0" t="s">
        <v>146</v>
      </c>
      <c r="AA122" s="0" t="s">
        <v>147</v>
      </c>
      <c r="AB122" s="0" t="n">
        <v>5500000</v>
      </c>
    </row>
    <row r="123" customFormat="false" ht="14.5" hidden="false" customHeight="false" outlineLevel="0" collapsed="false">
      <c r="A123" s="0" t="n">
        <v>437</v>
      </c>
      <c r="B123" s="65" t="n">
        <v>43483</v>
      </c>
      <c r="C123" s="0" t="s">
        <v>101</v>
      </c>
      <c r="D123" s="0" t="s">
        <v>787</v>
      </c>
      <c r="E123" s="0" t="s">
        <v>134</v>
      </c>
      <c r="F123" s="0" t="s">
        <v>698</v>
      </c>
      <c r="G123" s="0" t="s">
        <v>788</v>
      </c>
      <c r="H123" s="0" t="s">
        <v>152</v>
      </c>
      <c r="J123" s="0" t="s">
        <v>789</v>
      </c>
      <c r="K123" s="0" t="s">
        <v>790</v>
      </c>
      <c r="M123" s="0" t="s">
        <v>89</v>
      </c>
      <c r="N123" s="0" t="s">
        <v>157</v>
      </c>
      <c r="P123" s="0" t="n">
        <v>2019</v>
      </c>
      <c r="Q123" s="0" t="s">
        <v>159</v>
      </c>
      <c r="R123" s="0" t="n">
        <v>10</v>
      </c>
      <c r="S123" s="0" t="n">
        <v>15</v>
      </c>
      <c r="T123" s="0" t="s">
        <v>160</v>
      </c>
      <c r="U123" s="0" t="s">
        <v>143</v>
      </c>
      <c r="V123" s="0" t="s">
        <v>791</v>
      </c>
      <c r="W123" s="65" t="n">
        <v>43519</v>
      </c>
      <c r="Y123" s="0" t="s">
        <v>162</v>
      </c>
      <c r="Z123" s="0" t="s">
        <v>146</v>
      </c>
      <c r="AA123" s="0" t="s">
        <v>147</v>
      </c>
      <c r="AB123" s="0" t="n">
        <v>5500000</v>
      </c>
    </row>
    <row r="124" customFormat="false" ht="14.5" hidden="false" customHeight="false" outlineLevel="0" collapsed="false">
      <c r="A124" s="0" t="n">
        <v>452</v>
      </c>
      <c r="B124" s="65" t="n">
        <v>43486</v>
      </c>
      <c r="C124" s="0" t="s">
        <v>169</v>
      </c>
      <c r="D124" s="0" t="s">
        <v>792</v>
      </c>
      <c r="E124" s="0" t="s">
        <v>134</v>
      </c>
      <c r="F124" s="0" t="s">
        <v>693</v>
      </c>
      <c r="G124" s="0" t="s">
        <v>275</v>
      </c>
      <c r="H124" s="0" t="s">
        <v>216</v>
      </c>
      <c r="I124" s="0" t="s">
        <v>793</v>
      </c>
      <c r="J124" s="0" t="s">
        <v>794</v>
      </c>
      <c r="K124" s="0" t="s">
        <v>795</v>
      </c>
      <c r="L124" s="65" t="n">
        <v>36075</v>
      </c>
      <c r="M124" s="0" t="s">
        <v>89</v>
      </c>
      <c r="N124" s="0" t="s">
        <v>157</v>
      </c>
      <c r="O124" s="0" t="s">
        <v>796</v>
      </c>
      <c r="P124" s="0" t="n">
        <v>2019</v>
      </c>
      <c r="Q124" s="0" t="s">
        <v>220</v>
      </c>
      <c r="R124" s="0" t="n">
        <v>13</v>
      </c>
      <c r="S124" s="0" t="n">
        <v>17</v>
      </c>
      <c r="T124" s="0" t="s">
        <v>221</v>
      </c>
      <c r="U124" s="0" t="s">
        <v>143</v>
      </c>
      <c r="V124" s="0" t="s">
        <v>144</v>
      </c>
      <c r="W124" s="65" t="n">
        <v>43519</v>
      </c>
      <c r="Y124" s="0" t="s">
        <v>177</v>
      </c>
      <c r="Z124" s="0" t="s">
        <v>146</v>
      </c>
      <c r="AA124" s="0" t="s">
        <v>147</v>
      </c>
      <c r="AB124" s="0" t="n">
        <v>5500000</v>
      </c>
    </row>
    <row r="125" customFormat="false" ht="14.5" hidden="false" customHeight="false" outlineLevel="0" collapsed="false">
      <c r="A125" s="0" t="n">
        <v>697</v>
      </c>
      <c r="B125" s="65" t="n">
        <v>43518</v>
      </c>
      <c r="C125" s="0" t="s">
        <v>169</v>
      </c>
      <c r="D125" s="0" t="s">
        <v>797</v>
      </c>
      <c r="E125" s="0" t="s">
        <v>134</v>
      </c>
      <c r="F125" s="0" t="s">
        <v>484</v>
      </c>
      <c r="G125" s="0" t="s">
        <v>415</v>
      </c>
      <c r="H125" s="0" t="s">
        <v>171</v>
      </c>
      <c r="I125" s="0" t="s">
        <v>275</v>
      </c>
      <c r="J125" s="0" t="s">
        <v>798</v>
      </c>
      <c r="K125" s="0" t="s">
        <v>799</v>
      </c>
      <c r="M125" s="0" t="s">
        <v>156</v>
      </c>
      <c r="N125" s="0" t="s">
        <v>157</v>
      </c>
      <c r="O125" s="0" t="s">
        <v>800</v>
      </c>
      <c r="P125" s="0" t="n">
        <v>2019</v>
      </c>
      <c r="Q125" s="0" t="s">
        <v>175</v>
      </c>
      <c r="R125" s="0" t="n">
        <v>9</v>
      </c>
      <c r="S125" s="0" t="n">
        <v>19</v>
      </c>
      <c r="T125" s="0" t="s">
        <v>176</v>
      </c>
      <c r="U125" s="0" t="s">
        <v>143</v>
      </c>
      <c r="V125" s="0" t="s">
        <v>144</v>
      </c>
      <c r="W125" s="65" t="n">
        <v>43540</v>
      </c>
      <c r="Y125" s="0" t="s">
        <v>177</v>
      </c>
      <c r="Z125" s="0" t="s">
        <v>146</v>
      </c>
      <c r="AA125" s="0" t="s">
        <v>147</v>
      </c>
      <c r="AB125" s="0" t="n">
        <v>5500000</v>
      </c>
    </row>
    <row r="126" customFormat="false" ht="14.5" hidden="false" customHeight="false" outlineLevel="0" collapsed="false">
      <c r="A126" s="0" t="n">
        <v>454</v>
      </c>
      <c r="B126" s="65" t="n">
        <v>43486</v>
      </c>
      <c r="C126" s="0" t="s">
        <v>169</v>
      </c>
      <c r="D126" s="0" t="s">
        <v>801</v>
      </c>
      <c r="E126" s="0" t="s">
        <v>134</v>
      </c>
      <c r="F126" s="0" t="s">
        <v>802</v>
      </c>
      <c r="H126" s="0" t="s">
        <v>171</v>
      </c>
      <c r="J126" s="0" t="s">
        <v>803</v>
      </c>
      <c r="K126" s="0" t="s">
        <v>804</v>
      </c>
      <c r="L126" s="65" t="n">
        <v>34201</v>
      </c>
      <c r="M126" s="0" t="s">
        <v>364</v>
      </c>
      <c r="N126" s="0" t="s">
        <v>157</v>
      </c>
      <c r="P126" s="0" t="n">
        <v>2019</v>
      </c>
      <c r="Q126" s="0" t="s">
        <v>471</v>
      </c>
      <c r="R126" s="0" t="n">
        <v>16</v>
      </c>
      <c r="S126" s="0" t="n">
        <v>18</v>
      </c>
      <c r="T126" s="0" t="s">
        <v>221</v>
      </c>
      <c r="U126" s="0" t="s">
        <v>143</v>
      </c>
      <c r="V126" s="0" t="s">
        <v>144</v>
      </c>
      <c r="W126" s="65" t="n">
        <v>43519</v>
      </c>
      <c r="Y126" s="0" t="s">
        <v>177</v>
      </c>
      <c r="Z126" s="0" t="s">
        <v>146</v>
      </c>
      <c r="AA126" s="0" t="s">
        <v>147</v>
      </c>
      <c r="AB126" s="0" t="n">
        <v>5500000</v>
      </c>
    </row>
    <row r="127" customFormat="false" ht="14.5" hidden="false" customHeight="false" outlineLevel="0" collapsed="false">
      <c r="A127" s="0" t="n">
        <v>685</v>
      </c>
      <c r="B127" s="65" t="n">
        <v>43518</v>
      </c>
      <c r="C127" s="0" t="s">
        <v>132</v>
      </c>
      <c r="D127" s="0" t="s">
        <v>805</v>
      </c>
      <c r="E127" s="0" t="s">
        <v>134</v>
      </c>
      <c r="F127" s="0" t="s">
        <v>484</v>
      </c>
      <c r="H127" s="0" t="s">
        <v>191</v>
      </c>
      <c r="I127" s="0" t="s">
        <v>806</v>
      </c>
      <c r="J127" s="0" t="s">
        <v>807</v>
      </c>
      <c r="K127" s="0" t="s">
        <v>808</v>
      </c>
      <c r="M127" s="0" t="s">
        <v>809</v>
      </c>
      <c r="N127" s="0" t="s">
        <v>256</v>
      </c>
      <c r="O127" s="0" t="s">
        <v>810</v>
      </c>
      <c r="Q127" s="0" t="s">
        <v>257</v>
      </c>
      <c r="R127" s="0" t="n">
        <v>14</v>
      </c>
      <c r="S127" s="0" t="n">
        <v>19</v>
      </c>
      <c r="T127" s="0" t="s">
        <v>490</v>
      </c>
      <c r="U127" s="0" t="s">
        <v>143</v>
      </c>
      <c r="V127" s="0" t="s">
        <v>144</v>
      </c>
      <c r="W127" s="65" t="n">
        <v>43540</v>
      </c>
      <c r="X127" s="0" t="s">
        <v>259</v>
      </c>
      <c r="Z127" s="0" t="s">
        <v>146</v>
      </c>
      <c r="AA127" s="0" t="s">
        <v>147</v>
      </c>
      <c r="AB127" s="0" t="n">
        <v>5500000</v>
      </c>
    </row>
    <row r="128" customFormat="false" ht="14.5" hidden="false" customHeight="false" outlineLevel="0" collapsed="false">
      <c r="A128" s="0" t="n">
        <v>461</v>
      </c>
      <c r="B128" s="65" t="n">
        <v>43486</v>
      </c>
      <c r="C128" s="0" t="s">
        <v>296</v>
      </c>
      <c r="D128" s="0" t="s">
        <v>811</v>
      </c>
      <c r="E128" s="0" t="s">
        <v>134</v>
      </c>
      <c r="F128" s="0" t="s">
        <v>812</v>
      </c>
      <c r="H128" s="0" t="s">
        <v>298</v>
      </c>
      <c r="J128" s="0" t="s">
        <v>813</v>
      </c>
      <c r="K128" s="0" t="s">
        <v>814</v>
      </c>
      <c r="L128" s="65" t="n">
        <v>33955</v>
      </c>
      <c r="M128" s="0" t="s">
        <v>364</v>
      </c>
      <c r="N128" s="0" t="s">
        <v>157</v>
      </c>
      <c r="Q128" s="0" t="s">
        <v>302</v>
      </c>
      <c r="R128" s="0" t="n">
        <v>11</v>
      </c>
      <c r="S128" s="0" t="n">
        <v>9</v>
      </c>
      <c r="T128" s="0" t="s">
        <v>303</v>
      </c>
      <c r="U128" s="0" t="s">
        <v>143</v>
      </c>
      <c r="V128" s="0" t="s">
        <v>144</v>
      </c>
      <c r="W128" s="65" t="n">
        <v>43525</v>
      </c>
      <c r="X128" s="0" t="s">
        <v>304</v>
      </c>
      <c r="Z128" s="0" t="s">
        <v>146</v>
      </c>
      <c r="AA128" s="0" t="s">
        <v>147</v>
      </c>
      <c r="AB128" s="0" t="n">
        <v>5500000</v>
      </c>
    </row>
    <row r="129" customFormat="false" ht="14.5" hidden="false" customHeight="false" outlineLevel="0" collapsed="false">
      <c r="A129" s="0" t="n">
        <v>464</v>
      </c>
      <c r="B129" s="65" t="n">
        <v>43486</v>
      </c>
      <c r="C129" s="0" t="s">
        <v>296</v>
      </c>
      <c r="D129" s="0" t="s">
        <v>815</v>
      </c>
      <c r="E129" s="0" t="s">
        <v>134</v>
      </c>
      <c r="F129" s="0" t="s">
        <v>812</v>
      </c>
      <c r="H129" s="0" t="s">
        <v>298</v>
      </c>
      <c r="J129" s="0" t="s">
        <v>816</v>
      </c>
      <c r="K129" s="0" t="s">
        <v>817</v>
      </c>
      <c r="M129" s="0" t="s">
        <v>156</v>
      </c>
      <c r="N129" s="0" t="s">
        <v>157</v>
      </c>
      <c r="P129" s="0" t="n">
        <v>2019</v>
      </c>
      <c r="Q129" s="0" t="s">
        <v>302</v>
      </c>
      <c r="R129" s="0" t="n">
        <v>10</v>
      </c>
      <c r="S129" s="0" t="n">
        <v>6</v>
      </c>
      <c r="T129" s="0" t="s">
        <v>303</v>
      </c>
      <c r="U129" s="0" t="s">
        <v>143</v>
      </c>
      <c r="V129" s="0" t="s">
        <v>818</v>
      </c>
      <c r="W129" s="65" t="n">
        <v>43525</v>
      </c>
      <c r="X129" s="0" t="s">
        <v>304</v>
      </c>
      <c r="Z129" s="0" t="s">
        <v>146</v>
      </c>
      <c r="AA129" s="0" t="s">
        <v>147</v>
      </c>
      <c r="AB129" s="0" t="n">
        <v>5500000</v>
      </c>
    </row>
    <row r="130" customFormat="false" ht="14.5" hidden="false" customHeight="false" outlineLevel="0" collapsed="false">
      <c r="A130" s="0" t="n">
        <v>477</v>
      </c>
      <c r="B130" s="65" t="n">
        <v>43487</v>
      </c>
      <c r="C130" s="0" t="s">
        <v>101</v>
      </c>
      <c r="D130" s="0" t="s">
        <v>819</v>
      </c>
      <c r="E130" s="0" t="s">
        <v>134</v>
      </c>
      <c r="F130" s="0" t="s">
        <v>687</v>
      </c>
      <c r="G130" s="0" t="s">
        <v>788</v>
      </c>
      <c r="H130" s="0" t="s">
        <v>152</v>
      </c>
      <c r="J130" s="0" t="s">
        <v>820</v>
      </c>
      <c r="K130" s="0" t="s">
        <v>821</v>
      </c>
      <c r="L130" s="65" t="n">
        <v>35878</v>
      </c>
      <c r="M130" s="0" t="s">
        <v>89</v>
      </c>
      <c r="Q130" s="0" t="s">
        <v>159</v>
      </c>
      <c r="R130" s="0" t="n">
        <v>10</v>
      </c>
      <c r="S130" s="0" t="n">
        <v>20</v>
      </c>
      <c r="T130" s="0" t="s">
        <v>160</v>
      </c>
      <c r="U130" s="0" t="s">
        <v>143</v>
      </c>
      <c r="V130" s="0" t="s">
        <v>161</v>
      </c>
      <c r="W130" s="65" t="n">
        <v>43519</v>
      </c>
      <c r="Y130" s="0" t="s">
        <v>162</v>
      </c>
      <c r="Z130" s="0" t="s">
        <v>146</v>
      </c>
      <c r="AA130" s="0" t="s">
        <v>147</v>
      </c>
      <c r="AB130" s="0" t="n">
        <v>5500000</v>
      </c>
    </row>
    <row r="131" customFormat="false" ht="14.5" hidden="false" customHeight="false" outlineLevel="0" collapsed="false">
      <c r="A131" s="0" t="n">
        <v>478</v>
      </c>
      <c r="B131" s="65" t="n">
        <v>43487</v>
      </c>
      <c r="C131" s="0" t="s">
        <v>101</v>
      </c>
      <c r="D131" s="0" t="s">
        <v>822</v>
      </c>
      <c r="E131" s="0" t="s">
        <v>134</v>
      </c>
      <c r="F131" s="0" t="s">
        <v>823</v>
      </c>
      <c r="G131" s="0" t="s">
        <v>688</v>
      </c>
      <c r="H131" s="0" t="s">
        <v>152</v>
      </c>
      <c r="J131" s="0" t="s">
        <v>824</v>
      </c>
      <c r="K131" s="0" t="s">
        <v>825</v>
      </c>
      <c r="L131" s="65" t="n">
        <v>35928</v>
      </c>
      <c r="M131" s="0" t="s">
        <v>89</v>
      </c>
      <c r="N131" s="0" t="s">
        <v>157</v>
      </c>
      <c r="O131" s="0" t="s">
        <v>826</v>
      </c>
      <c r="Q131" s="0" t="s">
        <v>159</v>
      </c>
      <c r="R131" s="0" t="n">
        <v>13</v>
      </c>
      <c r="S131" s="0" t="n">
        <v>18</v>
      </c>
      <c r="T131" s="0" t="s">
        <v>160</v>
      </c>
      <c r="U131" s="0" t="s">
        <v>143</v>
      </c>
      <c r="V131" s="0" t="s">
        <v>161</v>
      </c>
      <c r="W131" s="65" t="n">
        <v>43525</v>
      </c>
      <c r="Y131" s="0" t="s">
        <v>162</v>
      </c>
      <c r="Z131" s="0" t="s">
        <v>146</v>
      </c>
      <c r="AA131" s="0" t="s">
        <v>147</v>
      </c>
      <c r="AB131" s="0" t="n">
        <v>5500000</v>
      </c>
    </row>
    <row r="132" customFormat="false" ht="14.5" hidden="false" customHeight="false" outlineLevel="0" collapsed="false">
      <c r="A132" s="0" t="n">
        <v>479</v>
      </c>
      <c r="B132" s="65" t="n">
        <v>43488</v>
      </c>
      <c r="C132" s="0" t="s">
        <v>169</v>
      </c>
      <c r="D132" s="0" t="s">
        <v>827</v>
      </c>
      <c r="E132" s="0" t="s">
        <v>134</v>
      </c>
      <c r="F132" s="0" t="s">
        <v>828</v>
      </c>
      <c r="H132" s="0" t="s">
        <v>216</v>
      </c>
      <c r="I132" s="0" t="s">
        <v>784</v>
      </c>
      <c r="J132" s="0" t="s">
        <v>829</v>
      </c>
      <c r="K132" s="0" t="s">
        <v>830</v>
      </c>
      <c r="M132" s="0" t="s">
        <v>831</v>
      </c>
      <c r="N132" s="0" t="s">
        <v>157</v>
      </c>
      <c r="P132" s="0" t="n">
        <v>2018</v>
      </c>
      <c r="Q132" s="0" t="s">
        <v>220</v>
      </c>
      <c r="R132" s="0" t="n">
        <v>17</v>
      </c>
      <c r="S132" s="0" t="n">
        <v>16</v>
      </c>
      <c r="T132" s="0" t="s">
        <v>221</v>
      </c>
      <c r="U132" s="0" t="s">
        <v>143</v>
      </c>
      <c r="V132" s="0" t="s">
        <v>212</v>
      </c>
      <c r="W132" s="65" t="n">
        <v>43519</v>
      </c>
      <c r="Y132" s="0" t="s">
        <v>177</v>
      </c>
      <c r="Z132" s="0" t="s">
        <v>146</v>
      </c>
      <c r="AA132" s="0" t="s">
        <v>147</v>
      </c>
      <c r="AB132" s="0" t="n">
        <v>5500000</v>
      </c>
    </row>
    <row r="133" customFormat="false" ht="14.5" hidden="false" customHeight="false" outlineLevel="0" collapsed="false">
      <c r="A133" s="0" t="n">
        <v>480</v>
      </c>
      <c r="B133" s="65" t="n">
        <v>43494</v>
      </c>
      <c r="C133" s="0" t="s">
        <v>132</v>
      </c>
      <c r="D133" s="0" t="s">
        <v>832</v>
      </c>
      <c r="E133" s="0" t="s">
        <v>134</v>
      </c>
      <c r="F133" s="0" t="s">
        <v>833</v>
      </c>
      <c r="G133" s="0" t="s">
        <v>834</v>
      </c>
      <c r="H133" s="0" t="s">
        <v>191</v>
      </c>
      <c r="I133" s="0" t="s">
        <v>835</v>
      </c>
      <c r="J133" s="0" t="s">
        <v>836</v>
      </c>
      <c r="K133" s="0" t="s">
        <v>837</v>
      </c>
      <c r="M133" s="0" t="s">
        <v>838</v>
      </c>
      <c r="N133" s="0" t="s">
        <v>839</v>
      </c>
      <c r="Q133" s="0" t="s">
        <v>840</v>
      </c>
      <c r="R133" s="0" t="n">
        <v>18</v>
      </c>
      <c r="S133" s="0" t="n">
        <v>23</v>
      </c>
      <c r="T133" s="0" t="s">
        <v>350</v>
      </c>
      <c r="U133" s="0" t="s">
        <v>143</v>
      </c>
      <c r="V133" s="0" t="s">
        <v>144</v>
      </c>
      <c r="W133" s="65" t="n">
        <v>43531</v>
      </c>
      <c r="X133" s="0" t="s">
        <v>458</v>
      </c>
      <c r="Z133" s="0" t="s">
        <v>146</v>
      </c>
      <c r="AA133" s="0" t="s">
        <v>147</v>
      </c>
      <c r="AB133" s="0" t="n">
        <v>5500000</v>
      </c>
    </row>
    <row r="134" customFormat="false" ht="14.5" hidden="false" customHeight="false" outlineLevel="0" collapsed="false">
      <c r="A134" s="0" t="n">
        <v>500</v>
      </c>
      <c r="B134" s="65" t="n">
        <v>43494</v>
      </c>
      <c r="C134" s="0" t="s">
        <v>132</v>
      </c>
      <c r="D134" s="0" t="s">
        <v>841</v>
      </c>
      <c r="E134" s="0" t="s">
        <v>134</v>
      </c>
      <c r="F134" s="0" t="s">
        <v>834</v>
      </c>
      <c r="H134" s="0" t="s">
        <v>191</v>
      </c>
      <c r="I134" s="0" t="s">
        <v>835</v>
      </c>
      <c r="J134" s="0" t="s">
        <v>842</v>
      </c>
      <c r="K134" s="0" t="s">
        <v>843</v>
      </c>
      <c r="M134" s="0" t="s">
        <v>234</v>
      </c>
      <c r="N134" s="0" t="s">
        <v>844</v>
      </c>
      <c r="O134" s="0" t="s">
        <v>845</v>
      </c>
      <c r="P134" s="0" t="n">
        <v>2019</v>
      </c>
      <c r="Q134" s="0" t="s">
        <v>840</v>
      </c>
      <c r="R134" s="0" t="n">
        <v>12</v>
      </c>
      <c r="S134" s="0" t="n">
        <v>16</v>
      </c>
      <c r="T134" s="0" t="s">
        <v>846</v>
      </c>
      <c r="U134" s="0" t="s">
        <v>143</v>
      </c>
      <c r="V134" s="0" t="s">
        <v>144</v>
      </c>
      <c r="W134" s="65" t="n">
        <v>43531</v>
      </c>
      <c r="X134" s="0" t="s">
        <v>458</v>
      </c>
      <c r="Z134" s="0" t="s">
        <v>146</v>
      </c>
      <c r="AA134" s="0" t="s">
        <v>147</v>
      </c>
      <c r="AB134" s="0" t="n">
        <v>5500000</v>
      </c>
    </row>
    <row r="135" customFormat="false" ht="14.5" hidden="false" customHeight="false" outlineLevel="0" collapsed="false">
      <c r="A135" s="0" t="n">
        <v>504</v>
      </c>
      <c r="B135" s="65" t="n">
        <v>43231</v>
      </c>
      <c r="C135" s="0" t="s">
        <v>169</v>
      </c>
      <c r="D135" s="0" t="s">
        <v>847</v>
      </c>
      <c r="E135" s="0" t="s">
        <v>134</v>
      </c>
      <c r="F135" s="0" t="s">
        <v>617</v>
      </c>
      <c r="H135" s="0" t="s">
        <v>171</v>
      </c>
      <c r="I135" s="0" t="s">
        <v>848</v>
      </c>
      <c r="J135" s="0" t="s">
        <v>849</v>
      </c>
      <c r="K135" s="0" t="s">
        <v>850</v>
      </c>
      <c r="L135" s="65" t="n">
        <v>35742</v>
      </c>
      <c r="M135" s="0" t="s">
        <v>851</v>
      </c>
      <c r="N135" s="0" t="s">
        <v>157</v>
      </c>
      <c r="O135" s="0" t="s">
        <v>716</v>
      </c>
      <c r="P135" s="0" t="n">
        <v>2018</v>
      </c>
      <c r="Q135" s="0" t="s">
        <v>471</v>
      </c>
      <c r="R135" s="0" t="n">
        <v>12</v>
      </c>
      <c r="S135" s="0" t="n">
        <v>21</v>
      </c>
      <c r="T135" s="0" t="s">
        <v>228</v>
      </c>
      <c r="U135" s="0" t="s">
        <v>143</v>
      </c>
      <c r="V135" s="0" t="s">
        <v>161</v>
      </c>
      <c r="W135" s="65" t="n">
        <v>43519</v>
      </c>
      <c r="Y135" s="0" t="s">
        <v>177</v>
      </c>
      <c r="Z135" s="0" t="s">
        <v>146</v>
      </c>
      <c r="AA135" s="0" t="s">
        <v>147</v>
      </c>
      <c r="AB135" s="0" t="n">
        <v>5500000</v>
      </c>
    </row>
    <row r="136" customFormat="false" ht="14.5" hidden="false" customHeight="false" outlineLevel="0" collapsed="false">
      <c r="A136" s="0" t="n">
        <v>509</v>
      </c>
      <c r="B136" s="65" t="n">
        <v>43494</v>
      </c>
      <c r="C136" s="0" t="s">
        <v>169</v>
      </c>
      <c r="D136" s="0" t="s">
        <v>852</v>
      </c>
      <c r="E136" s="0" t="s">
        <v>134</v>
      </c>
      <c r="F136" s="0" t="s">
        <v>693</v>
      </c>
      <c r="G136" s="0" t="s">
        <v>275</v>
      </c>
      <c r="H136" s="0" t="s">
        <v>171</v>
      </c>
      <c r="J136" s="0" t="s">
        <v>853</v>
      </c>
      <c r="K136" s="0" t="s">
        <v>854</v>
      </c>
      <c r="M136" s="0" t="s">
        <v>322</v>
      </c>
      <c r="N136" s="0" t="s">
        <v>445</v>
      </c>
      <c r="O136" s="0" t="s">
        <v>855</v>
      </c>
      <c r="P136" s="0" t="n">
        <v>2018</v>
      </c>
      <c r="Q136" s="0" t="s">
        <v>471</v>
      </c>
      <c r="R136" s="0" t="n">
        <v>13</v>
      </c>
      <c r="S136" s="0" t="n">
        <v>18</v>
      </c>
      <c r="T136" s="0" t="s">
        <v>228</v>
      </c>
      <c r="U136" s="0" t="s">
        <v>143</v>
      </c>
      <c r="V136" s="0" t="s">
        <v>144</v>
      </c>
      <c r="W136" s="65" t="n">
        <v>43519</v>
      </c>
      <c r="Y136" s="0" t="s">
        <v>177</v>
      </c>
      <c r="Z136" s="0" t="s">
        <v>146</v>
      </c>
      <c r="AA136" s="0" t="s">
        <v>147</v>
      </c>
      <c r="AB136" s="0" t="n">
        <v>5500000</v>
      </c>
    </row>
    <row r="137" customFormat="false" ht="14.5" hidden="false" customHeight="false" outlineLevel="0" collapsed="false">
      <c r="A137" s="0" t="n">
        <v>519</v>
      </c>
      <c r="B137" s="65" t="n">
        <v>43496</v>
      </c>
      <c r="C137" s="0" t="s">
        <v>101</v>
      </c>
      <c r="D137" s="0" t="s">
        <v>856</v>
      </c>
      <c r="E137" s="0" t="s">
        <v>134</v>
      </c>
      <c r="F137" s="0" t="s">
        <v>823</v>
      </c>
      <c r="G137" s="0" t="s">
        <v>688</v>
      </c>
      <c r="H137" s="0" t="s">
        <v>152</v>
      </c>
      <c r="J137" s="0" t="s">
        <v>857</v>
      </c>
      <c r="K137" s="0" t="s">
        <v>858</v>
      </c>
      <c r="L137" s="65" t="n">
        <v>35172</v>
      </c>
      <c r="M137" s="0" t="s">
        <v>195</v>
      </c>
      <c r="N137" s="0" t="s">
        <v>157</v>
      </c>
      <c r="P137" s="0" t="n">
        <v>2019</v>
      </c>
      <c r="Q137" s="0" t="s">
        <v>159</v>
      </c>
      <c r="R137" s="0" t="n">
        <v>15</v>
      </c>
      <c r="S137" s="0" t="n">
        <v>20</v>
      </c>
      <c r="T137" s="0" t="s">
        <v>631</v>
      </c>
      <c r="U137" s="0" t="s">
        <v>143</v>
      </c>
      <c r="V137" s="0" t="s">
        <v>144</v>
      </c>
      <c r="W137" s="65" t="n">
        <v>43525</v>
      </c>
      <c r="Y137" s="0" t="s">
        <v>162</v>
      </c>
      <c r="Z137" s="0" t="s">
        <v>146</v>
      </c>
      <c r="AA137" s="0" t="s">
        <v>147</v>
      </c>
      <c r="AB137" s="0" t="n">
        <v>5500000</v>
      </c>
    </row>
    <row r="138" customFormat="false" ht="14.5" hidden="false" customHeight="false" outlineLevel="0" collapsed="false">
      <c r="A138" s="0" t="n">
        <v>676</v>
      </c>
      <c r="B138" s="65" t="n">
        <v>43518</v>
      </c>
      <c r="C138" s="0" t="s">
        <v>132</v>
      </c>
      <c r="D138" s="0" t="s">
        <v>859</v>
      </c>
      <c r="E138" s="0" t="s">
        <v>134</v>
      </c>
      <c r="F138" s="0" t="s">
        <v>484</v>
      </c>
      <c r="H138" s="0" t="s">
        <v>191</v>
      </c>
      <c r="I138" s="0" t="s">
        <v>860</v>
      </c>
      <c r="J138" s="0" t="s">
        <v>861</v>
      </c>
      <c r="K138" s="0" t="s">
        <v>862</v>
      </c>
      <c r="M138" s="0" t="s">
        <v>404</v>
      </c>
      <c r="N138" s="0" t="s">
        <v>863</v>
      </c>
      <c r="O138" s="0" t="s">
        <v>324</v>
      </c>
      <c r="Q138" s="0" t="s">
        <v>840</v>
      </c>
      <c r="R138" s="0" t="n">
        <v>9</v>
      </c>
      <c r="S138" s="0" t="n">
        <v>13</v>
      </c>
      <c r="T138" s="0" t="s">
        <v>198</v>
      </c>
      <c r="U138" s="0" t="s">
        <v>143</v>
      </c>
      <c r="V138" s="0" t="s">
        <v>212</v>
      </c>
      <c r="W138" s="65" t="n">
        <v>43531</v>
      </c>
      <c r="X138" s="0" t="s">
        <v>458</v>
      </c>
      <c r="Z138" s="0" t="s">
        <v>146</v>
      </c>
      <c r="AA138" s="0" t="s">
        <v>147</v>
      </c>
      <c r="AB138" s="0" t="n">
        <v>5500000</v>
      </c>
    </row>
    <row r="139" customFormat="false" ht="14.5" hidden="false" customHeight="false" outlineLevel="0" collapsed="false">
      <c r="A139" s="0" t="n">
        <v>532</v>
      </c>
      <c r="B139" s="65" t="n">
        <v>43507</v>
      </c>
      <c r="C139" s="0" t="s">
        <v>296</v>
      </c>
      <c r="D139" s="0" t="s">
        <v>864</v>
      </c>
      <c r="E139" s="0" t="s">
        <v>134</v>
      </c>
      <c r="F139" s="0" t="s">
        <v>865</v>
      </c>
      <c r="G139" s="0" t="s">
        <v>866</v>
      </c>
      <c r="H139" s="0" t="s">
        <v>649</v>
      </c>
      <c r="I139" s="0" t="s">
        <v>867</v>
      </c>
      <c r="J139" s="0" t="s">
        <v>868</v>
      </c>
      <c r="K139" s="0" t="s">
        <v>869</v>
      </c>
      <c r="M139" s="0" t="s">
        <v>433</v>
      </c>
      <c r="Q139" s="0" t="s">
        <v>654</v>
      </c>
      <c r="R139" s="0" t="n">
        <v>15</v>
      </c>
      <c r="S139" s="0" t="n">
        <v>4</v>
      </c>
      <c r="T139" s="0" t="s">
        <v>870</v>
      </c>
      <c r="U139" s="0" t="s">
        <v>143</v>
      </c>
      <c r="V139" s="0" t="s">
        <v>464</v>
      </c>
      <c r="W139" s="65" t="n">
        <v>43556</v>
      </c>
      <c r="X139" s="0" t="s">
        <v>655</v>
      </c>
      <c r="Z139" s="0" t="s">
        <v>146</v>
      </c>
      <c r="AA139" s="0" t="s">
        <v>147</v>
      </c>
      <c r="AB139" s="0" t="n">
        <v>5500000</v>
      </c>
    </row>
    <row r="140" customFormat="false" ht="14.5" hidden="false" customHeight="false" outlineLevel="0" collapsed="false">
      <c r="A140" s="0" t="n">
        <v>533</v>
      </c>
      <c r="B140" s="65" t="n">
        <v>43507</v>
      </c>
      <c r="C140" s="0" t="s">
        <v>169</v>
      </c>
      <c r="D140" s="0" t="s">
        <v>871</v>
      </c>
      <c r="E140" s="0" t="s">
        <v>134</v>
      </c>
      <c r="F140" s="0" t="s">
        <v>693</v>
      </c>
      <c r="G140" s="0" t="s">
        <v>275</v>
      </c>
      <c r="H140" s="0" t="s">
        <v>216</v>
      </c>
      <c r="J140" s="0" t="s">
        <v>872</v>
      </c>
      <c r="K140" s="0" t="s">
        <v>873</v>
      </c>
      <c r="M140" s="0" t="s">
        <v>364</v>
      </c>
      <c r="N140" s="0" t="s">
        <v>157</v>
      </c>
      <c r="Q140" s="0" t="s">
        <v>220</v>
      </c>
      <c r="R140" s="0" t="n">
        <v>15</v>
      </c>
      <c r="S140" s="0" t="n">
        <v>14</v>
      </c>
      <c r="T140" s="0" t="s">
        <v>221</v>
      </c>
      <c r="U140" s="0" t="s">
        <v>143</v>
      </c>
      <c r="V140" s="0" t="s">
        <v>464</v>
      </c>
      <c r="W140" s="65" t="n">
        <v>43519</v>
      </c>
      <c r="Y140" s="0" t="s">
        <v>177</v>
      </c>
      <c r="Z140" s="0" t="s">
        <v>146</v>
      </c>
      <c r="AA140" s="0" t="s">
        <v>147</v>
      </c>
      <c r="AB140" s="0" t="n">
        <v>5500000</v>
      </c>
    </row>
    <row r="141" customFormat="false" ht="14.5" hidden="false" customHeight="false" outlineLevel="0" collapsed="false">
      <c r="A141" s="0" t="n">
        <v>668</v>
      </c>
      <c r="B141" s="65" t="n">
        <v>43516</v>
      </c>
      <c r="C141" s="0" t="s">
        <v>169</v>
      </c>
      <c r="D141" s="0" t="s">
        <v>874</v>
      </c>
      <c r="E141" s="0" t="s">
        <v>134</v>
      </c>
      <c r="F141" s="0" t="s">
        <v>484</v>
      </c>
      <c r="G141" s="0" t="s">
        <v>415</v>
      </c>
      <c r="H141" s="0" t="s">
        <v>171</v>
      </c>
      <c r="I141" s="0" t="s">
        <v>275</v>
      </c>
      <c r="J141" s="0" t="s">
        <v>875</v>
      </c>
      <c r="K141" s="0" t="s">
        <v>876</v>
      </c>
      <c r="M141" s="0" t="s">
        <v>156</v>
      </c>
      <c r="N141" s="0" t="s">
        <v>157</v>
      </c>
      <c r="P141" s="0" t="n">
        <v>2018</v>
      </c>
      <c r="Q141" s="0" t="s">
        <v>175</v>
      </c>
      <c r="R141" s="0" t="n">
        <v>10</v>
      </c>
      <c r="S141" s="0" t="n">
        <v>15</v>
      </c>
      <c r="T141" s="0" t="s">
        <v>176</v>
      </c>
      <c r="U141" s="0" t="s">
        <v>143</v>
      </c>
      <c r="V141" s="0" t="s">
        <v>161</v>
      </c>
      <c r="W141" s="65" t="n">
        <v>43540</v>
      </c>
      <c r="Y141" s="0" t="s">
        <v>177</v>
      </c>
      <c r="Z141" s="0" t="s">
        <v>146</v>
      </c>
      <c r="AA141" s="0" t="s">
        <v>147</v>
      </c>
      <c r="AB141" s="0" t="n">
        <v>5500000</v>
      </c>
    </row>
    <row r="142" customFormat="false" ht="14.5" hidden="false" customHeight="false" outlineLevel="0" collapsed="false">
      <c r="A142" s="0" t="n">
        <v>657</v>
      </c>
      <c r="B142" s="65" t="n">
        <v>43516</v>
      </c>
      <c r="C142" s="0" t="s">
        <v>169</v>
      </c>
      <c r="D142" s="0" t="s">
        <v>877</v>
      </c>
      <c r="E142" s="0" t="s">
        <v>134</v>
      </c>
      <c r="F142" s="0" t="s">
        <v>878</v>
      </c>
      <c r="G142" s="0" t="s">
        <v>275</v>
      </c>
      <c r="H142" s="0" t="s">
        <v>171</v>
      </c>
      <c r="J142" s="0" t="s">
        <v>879</v>
      </c>
      <c r="K142" s="0" t="s">
        <v>880</v>
      </c>
      <c r="M142" s="0" t="s">
        <v>881</v>
      </c>
      <c r="N142" s="0" t="s">
        <v>157</v>
      </c>
      <c r="O142" s="0" t="s">
        <v>882</v>
      </c>
      <c r="P142" s="0" t="n">
        <v>2019</v>
      </c>
      <c r="Q142" s="0" t="s">
        <v>471</v>
      </c>
      <c r="R142" s="0" t="n">
        <v>13</v>
      </c>
      <c r="S142" s="0" t="n">
        <v>14</v>
      </c>
      <c r="T142" s="0" t="s">
        <v>221</v>
      </c>
      <c r="U142" s="0" t="s">
        <v>143</v>
      </c>
      <c r="V142" s="0" t="s">
        <v>161</v>
      </c>
      <c r="W142" s="65" t="n">
        <v>43525</v>
      </c>
      <c r="Y142" s="0" t="s">
        <v>177</v>
      </c>
      <c r="Z142" s="0" t="s">
        <v>146</v>
      </c>
      <c r="AA142" s="0" t="s">
        <v>147</v>
      </c>
      <c r="AB142" s="0" t="n">
        <v>5500000</v>
      </c>
    </row>
    <row r="143" customFormat="false" ht="14.5" hidden="false" customHeight="false" outlineLevel="0" collapsed="false">
      <c r="A143" s="0" t="n">
        <v>562</v>
      </c>
      <c r="B143" s="65" t="n">
        <v>43508</v>
      </c>
      <c r="C143" s="0" t="s">
        <v>169</v>
      </c>
      <c r="D143" s="0" t="s">
        <v>883</v>
      </c>
      <c r="E143" s="0" t="s">
        <v>134</v>
      </c>
      <c r="F143" s="0" t="s">
        <v>693</v>
      </c>
      <c r="G143" s="0" t="s">
        <v>275</v>
      </c>
      <c r="H143" s="0" t="s">
        <v>216</v>
      </c>
      <c r="I143" s="0" t="s">
        <v>884</v>
      </c>
      <c r="J143" s="0" t="s">
        <v>885</v>
      </c>
      <c r="K143" s="0" t="s">
        <v>886</v>
      </c>
      <c r="M143" s="0" t="s">
        <v>482</v>
      </c>
      <c r="N143" s="0" t="s">
        <v>157</v>
      </c>
      <c r="Q143" s="0" t="s">
        <v>220</v>
      </c>
      <c r="R143" s="0" t="n">
        <v>16</v>
      </c>
      <c r="S143" s="0" t="n">
        <v>14</v>
      </c>
      <c r="T143" s="0" t="s">
        <v>221</v>
      </c>
      <c r="U143" s="0" t="s">
        <v>143</v>
      </c>
      <c r="V143" s="0" t="s">
        <v>517</v>
      </c>
      <c r="W143" s="65" t="n">
        <v>43556</v>
      </c>
      <c r="Y143" s="0" t="s">
        <v>177</v>
      </c>
      <c r="Z143" s="0" t="s">
        <v>146</v>
      </c>
      <c r="AA143" s="0" t="s">
        <v>147</v>
      </c>
      <c r="AB143" s="0" t="n">
        <v>5500000</v>
      </c>
    </row>
    <row r="144" customFormat="false" ht="14.5" hidden="false" customHeight="false" outlineLevel="0" collapsed="false">
      <c r="A144" s="0" t="n">
        <v>583</v>
      </c>
      <c r="B144" s="65" t="n">
        <v>43510</v>
      </c>
      <c r="C144" s="0" t="s">
        <v>101</v>
      </c>
      <c r="D144" s="0" t="s">
        <v>887</v>
      </c>
      <c r="E144" s="0" t="s">
        <v>134</v>
      </c>
      <c r="F144" s="0" t="s">
        <v>238</v>
      </c>
      <c r="G144" s="0" t="s">
        <v>239</v>
      </c>
      <c r="H144" s="0" t="s">
        <v>152</v>
      </c>
      <c r="I144" s="0" t="s">
        <v>888</v>
      </c>
      <c r="J144" s="0" t="s">
        <v>889</v>
      </c>
      <c r="K144" s="0" t="s">
        <v>890</v>
      </c>
      <c r="M144" s="0" t="s">
        <v>156</v>
      </c>
      <c r="N144" s="0" t="s">
        <v>157</v>
      </c>
      <c r="O144" s="0" t="s">
        <v>891</v>
      </c>
      <c r="P144" s="0" t="n">
        <v>2019</v>
      </c>
      <c r="Q144" s="0" t="s">
        <v>159</v>
      </c>
      <c r="R144" s="0" t="n">
        <v>15</v>
      </c>
      <c r="S144" s="0" t="n">
        <v>23</v>
      </c>
      <c r="T144" s="0" t="s">
        <v>184</v>
      </c>
      <c r="U144" s="0" t="s">
        <v>143</v>
      </c>
      <c r="V144" s="0" t="s">
        <v>144</v>
      </c>
      <c r="W144" s="65" t="n">
        <v>43540</v>
      </c>
      <c r="Y144" s="0" t="s">
        <v>162</v>
      </c>
      <c r="Z144" s="0" t="s">
        <v>146</v>
      </c>
      <c r="AA144" s="0" t="s">
        <v>147</v>
      </c>
      <c r="AB144" s="0" t="n">
        <v>5500000</v>
      </c>
    </row>
    <row r="145" customFormat="false" ht="14.5" hidden="false" customHeight="false" outlineLevel="0" collapsed="false">
      <c r="A145" s="0" t="n">
        <v>592</v>
      </c>
      <c r="B145" s="65" t="n">
        <v>43512</v>
      </c>
      <c r="C145" s="0" t="s">
        <v>296</v>
      </c>
      <c r="D145" s="0" t="s">
        <v>892</v>
      </c>
      <c r="E145" s="0" t="s">
        <v>134</v>
      </c>
      <c r="H145" s="0" t="s">
        <v>298</v>
      </c>
      <c r="I145" s="0" t="s">
        <v>893</v>
      </c>
      <c r="J145" s="0" t="s">
        <v>894</v>
      </c>
      <c r="K145" s="0" t="s">
        <v>895</v>
      </c>
      <c r="M145" s="0" t="s">
        <v>364</v>
      </c>
      <c r="N145" s="0" t="s">
        <v>157</v>
      </c>
      <c r="O145" s="0" t="s">
        <v>896</v>
      </c>
      <c r="P145" s="0" t="n">
        <v>2019</v>
      </c>
      <c r="Q145" s="0" t="s">
        <v>302</v>
      </c>
      <c r="U145" s="0" t="s">
        <v>143</v>
      </c>
      <c r="V145" s="0" t="s">
        <v>161</v>
      </c>
      <c r="W145" s="65" t="n">
        <v>43531</v>
      </c>
      <c r="X145" s="0" t="s">
        <v>304</v>
      </c>
      <c r="Z145" s="0" t="s">
        <v>146</v>
      </c>
      <c r="AA145" s="0" t="s">
        <v>147</v>
      </c>
      <c r="AB145" s="0" t="n">
        <v>5500000</v>
      </c>
    </row>
    <row r="146" customFormat="false" ht="14.5" hidden="false" customHeight="false" outlineLevel="0" collapsed="false">
      <c r="A146" s="0" t="n">
        <v>593</v>
      </c>
      <c r="B146" s="65" t="n">
        <v>43512</v>
      </c>
      <c r="C146" s="0" t="s">
        <v>296</v>
      </c>
      <c r="D146" s="0" t="s">
        <v>897</v>
      </c>
      <c r="E146" s="0" t="s">
        <v>134</v>
      </c>
      <c r="F146" s="0" t="s">
        <v>898</v>
      </c>
      <c r="H146" s="0" t="s">
        <v>298</v>
      </c>
      <c r="J146" s="0" t="s">
        <v>899</v>
      </c>
      <c r="K146" s="0" t="s">
        <v>900</v>
      </c>
      <c r="M146" s="0" t="s">
        <v>364</v>
      </c>
      <c r="N146" s="0" t="s">
        <v>901</v>
      </c>
      <c r="O146" s="0" t="s">
        <v>902</v>
      </c>
      <c r="P146" s="0" t="n">
        <v>2019</v>
      </c>
      <c r="Q146" s="0" t="s">
        <v>302</v>
      </c>
      <c r="R146" s="0" t="n">
        <v>15</v>
      </c>
      <c r="S146" s="0" t="n">
        <v>8</v>
      </c>
      <c r="T146" s="0" t="s">
        <v>303</v>
      </c>
      <c r="U146" s="0" t="s">
        <v>143</v>
      </c>
      <c r="V146" s="0" t="s">
        <v>161</v>
      </c>
      <c r="W146" s="65" t="n">
        <v>43531</v>
      </c>
      <c r="X146" s="0" t="s">
        <v>304</v>
      </c>
      <c r="Z146" s="0" t="s">
        <v>146</v>
      </c>
      <c r="AA146" s="0" t="s">
        <v>147</v>
      </c>
      <c r="AB146" s="0" t="n">
        <v>5500000</v>
      </c>
    </row>
    <row r="147" customFormat="false" ht="14.5" hidden="false" customHeight="false" outlineLevel="0" collapsed="false">
      <c r="A147" s="0" t="n">
        <v>596</v>
      </c>
      <c r="B147" s="65" t="n">
        <v>43512</v>
      </c>
      <c r="C147" s="0" t="s">
        <v>296</v>
      </c>
      <c r="D147" s="0" t="s">
        <v>903</v>
      </c>
      <c r="E147" s="0" t="s">
        <v>134</v>
      </c>
      <c r="F147" s="0" t="s">
        <v>904</v>
      </c>
      <c r="H147" s="0" t="s">
        <v>298</v>
      </c>
      <c r="J147" s="0" t="s">
        <v>905</v>
      </c>
      <c r="K147" s="0" t="s">
        <v>906</v>
      </c>
      <c r="M147" s="0" t="s">
        <v>364</v>
      </c>
      <c r="N147" s="0" t="s">
        <v>901</v>
      </c>
      <c r="O147" s="0" t="s">
        <v>907</v>
      </c>
      <c r="P147" s="0" t="n">
        <v>2019</v>
      </c>
      <c r="Q147" s="0" t="s">
        <v>302</v>
      </c>
      <c r="R147" s="0" t="n">
        <v>0</v>
      </c>
      <c r="S147" s="0" t="n">
        <v>0</v>
      </c>
      <c r="T147" s="0" t="s">
        <v>303</v>
      </c>
      <c r="U147" s="0" t="s">
        <v>143</v>
      </c>
      <c r="V147" s="0" t="s">
        <v>161</v>
      </c>
      <c r="W147" s="65" t="n">
        <v>43525</v>
      </c>
      <c r="X147" s="0" t="s">
        <v>304</v>
      </c>
      <c r="Z147" s="0" t="s">
        <v>146</v>
      </c>
      <c r="AA147" s="0" t="s">
        <v>147</v>
      </c>
      <c r="AB147" s="0" t="n">
        <v>5500000</v>
      </c>
    </row>
    <row r="148" customFormat="false" ht="14.5" hidden="false" customHeight="false" outlineLevel="0" collapsed="false">
      <c r="A148" s="0" t="n">
        <v>599</v>
      </c>
      <c r="B148" s="65" t="n">
        <v>43515</v>
      </c>
      <c r="C148" s="0" t="s">
        <v>132</v>
      </c>
      <c r="D148" s="0" t="s">
        <v>908</v>
      </c>
      <c r="E148" s="0" t="s">
        <v>134</v>
      </c>
      <c r="F148" s="0" t="s">
        <v>563</v>
      </c>
      <c r="H148" s="0" t="s">
        <v>191</v>
      </c>
      <c r="I148" s="0" t="s">
        <v>909</v>
      </c>
      <c r="J148" s="0" t="s">
        <v>910</v>
      </c>
      <c r="K148" s="0" t="s">
        <v>911</v>
      </c>
      <c r="M148" s="0" t="s">
        <v>912</v>
      </c>
      <c r="N148" s="0" t="s">
        <v>913</v>
      </c>
      <c r="Q148" s="0" t="s">
        <v>257</v>
      </c>
      <c r="R148" s="0" t="n">
        <v>6</v>
      </c>
      <c r="S148" s="0" t="n">
        <v>14</v>
      </c>
      <c r="T148" s="0" t="s">
        <v>258</v>
      </c>
      <c r="U148" s="0" t="s">
        <v>143</v>
      </c>
      <c r="V148" s="0" t="s">
        <v>144</v>
      </c>
      <c r="W148" s="65" t="n">
        <v>43540</v>
      </c>
      <c r="X148" s="0" t="s">
        <v>259</v>
      </c>
      <c r="Z148" s="0" t="s">
        <v>146</v>
      </c>
      <c r="AA148" s="0" t="s">
        <v>147</v>
      </c>
      <c r="AB148" s="0" t="n">
        <v>5500000</v>
      </c>
    </row>
    <row r="149" customFormat="false" ht="14.5" hidden="false" customHeight="false" outlineLevel="0" collapsed="false">
      <c r="A149" s="0" t="n">
        <v>652</v>
      </c>
      <c r="B149" s="65" t="n">
        <v>43516</v>
      </c>
      <c r="C149" s="0" t="s">
        <v>169</v>
      </c>
      <c r="D149" s="0" t="s">
        <v>914</v>
      </c>
      <c r="E149" s="0" t="s">
        <v>134</v>
      </c>
      <c r="F149" s="0" t="s">
        <v>484</v>
      </c>
      <c r="G149" s="0" t="s">
        <v>415</v>
      </c>
      <c r="H149" s="0" t="s">
        <v>171</v>
      </c>
      <c r="I149" s="0" t="s">
        <v>275</v>
      </c>
      <c r="J149" s="0" t="s">
        <v>915</v>
      </c>
      <c r="K149" s="0" t="s">
        <v>916</v>
      </c>
      <c r="M149" s="0" t="s">
        <v>364</v>
      </c>
      <c r="N149" s="0" t="s">
        <v>157</v>
      </c>
      <c r="P149" s="0" t="n">
        <v>2019</v>
      </c>
      <c r="Q149" s="0" t="s">
        <v>175</v>
      </c>
      <c r="R149" s="0" t="n">
        <v>10</v>
      </c>
      <c r="S149" s="0" t="n">
        <v>16</v>
      </c>
      <c r="T149" s="0" t="s">
        <v>176</v>
      </c>
      <c r="U149" s="0" t="s">
        <v>143</v>
      </c>
      <c r="V149" s="0" t="s">
        <v>161</v>
      </c>
      <c r="W149" s="65" t="n">
        <v>43540</v>
      </c>
      <c r="Y149" s="0" t="s">
        <v>177</v>
      </c>
      <c r="Z149" s="0" t="s">
        <v>146</v>
      </c>
      <c r="AA149" s="0" t="s">
        <v>147</v>
      </c>
      <c r="AB149" s="0" t="n">
        <v>5500000</v>
      </c>
    </row>
    <row r="150" customFormat="false" ht="14.5" hidden="false" customHeight="false" outlineLevel="0" collapsed="false">
      <c r="A150" s="0" t="n">
        <v>609</v>
      </c>
      <c r="B150" s="65" t="n">
        <v>43515</v>
      </c>
      <c r="C150" s="0" t="s">
        <v>132</v>
      </c>
      <c r="D150" s="0" t="s">
        <v>917</v>
      </c>
      <c r="E150" s="0" t="s">
        <v>134</v>
      </c>
      <c r="F150" s="0" t="s">
        <v>484</v>
      </c>
      <c r="H150" s="0" t="s">
        <v>191</v>
      </c>
      <c r="I150" s="0" t="s">
        <v>918</v>
      </c>
      <c r="J150" s="0" t="s">
        <v>919</v>
      </c>
      <c r="K150" s="0" t="s">
        <v>920</v>
      </c>
      <c r="M150" s="0" t="s">
        <v>470</v>
      </c>
      <c r="Q150" s="0" t="s">
        <v>840</v>
      </c>
      <c r="R150" s="0" t="n">
        <v>9</v>
      </c>
      <c r="S150" s="0" t="n">
        <v>11</v>
      </c>
      <c r="T150" s="0" t="s">
        <v>198</v>
      </c>
      <c r="U150" s="0" t="s">
        <v>143</v>
      </c>
      <c r="V150" s="0" t="s">
        <v>144</v>
      </c>
      <c r="W150" s="65" t="n">
        <v>43531</v>
      </c>
      <c r="X150" s="0" t="s">
        <v>458</v>
      </c>
      <c r="Z150" s="0" t="s">
        <v>146</v>
      </c>
      <c r="AA150" s="0" t="s">
        <v>147</v>
      </c>
      <c r="AB150" s="0" t="n">
        <v>5500000</v>
      </c>
    </row>
    <row r="151" customFormat="false" ht="14.5" hidden="false" customHeight="false" outlineLevel="0" collapsed="false">
      <c r="A151" s="0" t="n">
        <v>611</v>
      </c>
      <c r="B151" s="65" t="n">
        <v>43515</v>
      </c>
      <c r="C151" s="0" t="s">
        <v>132</v>
      </c>
      <c r="D151" s="0" t="s">
        <v>921</v>
      </c>
      <c r="E151" s="0" t="s">
        <v>134</v>
      </c>
      <c r="F151" s="0" t="s">
        <v>484</v>
      </c>
      <c r="H151" s="0" t="s">
        <v>191</v>
      </c>
      <c r="I151" s="0" t="s">
        <v>806</v>
      </c>
      <c r="J151" s="0" t="s">
        <v>922</v>
      </c>
      <c r="K151" s="0" t="s">
        <v>923</v>
      </c>
      <c r="M151" s="0" t="s">
        <v>924</v>
      </c>
      <c r="N151" s="0" t="s">
        <v>925</v>
      </c>
      <c r="Q151" s="0" t="s">
        <v>257</v>
      </c>
      <c r="R151" s="0" t="n">
        <v>9</v>
      </c>
      <c r="S151" s="0" t="n">
        <v>8</v>
      </c>
      <c r="T151" s="0" t="s">
        <v>490</v>
      </c>
      <c r="U151" s="0" t="s">
        <v>143</v>
      </c>
      <c r="V151" s="0" t="s">
        <v>144</v>
      </c>
      <c r="W151" s="65" t="n">
        <v>43540</v>
      </c>
      <c r="X151" s="0" t="s">
        <v>259</v>
      </c>
      <c r="Z151" s="0" t="s">
        <v>146</v>
      </c>
      <c r="AA151" s="0" t="s">
        <v>147</v>
      </c>
      <c r="AB151" s="0" t="n">
        <v>5500000</v>
      </c>
    </row>
    <row r="152" customFormat="false" ht="14.5" hidden="false" customHeight="false" outlineLevel="0" collapsed="false">
      <c r="A152" s="0" t="n">
        <v>612</v>
      </c>
      <c r="B152" s="65" t="n">
        <v>43514</v>
      </c>
      <c r="C152" s="0" t="s">
        <v>101</v>
      </c>
      <c r="D152" s="0" t="s">
        <v>926</v>
      </c>
      <c r="E152" s="0" t="s">
        <v>134</v>
      </c>
      <c r="F152" s="0" t="s">
        <v>238</v>
      </c>
      <c r="G152" s="0" t="s">
        <v>239</v>
      </c>
      <c r="H152" s="0" t="s">
        <v>152</v>
      </c>
      <c r="I152" s="0" t="s">
        <v>888</v>
      </c>
      <c r="J152" s="0" t="s">
        <v>927</v>
      </c>
      <c r="K152" s="0" t="s">
        <v>928</v>
      </c>
      <c r="M152" s="0" t="s">
        <v>280</v>
      </c>
      <c r="N152" s="0" t="s">
        <v>157</v>
      </c>
      <c r="Q152" s="0" t="s">
        <v>159</v>
      </c>
      <c r="R152" s="0" t="n">
        <v>15</v>
      </c>
      <c r="S152" s="0" t="n">
        <v>15</v>
      </c>
      <c r="T152" s="0" t="s">
        <v>184</v>
      </c>
      <c r="U152" s="0" t="s">
        <v>143</v>
      </c>
      <c r="V152" s="0" t="s">
        <v>144</v>
      </c>
      <c r="W152" s="65" t="n">
        <v>43540</v>
      </c>
      <c r="Y152" s="0" t="s">
        <v>162</v>
      </c>
      <c r="Z152" s="0" t="s">
        <v>146</v>
      </c>
      <c r="AA152" s="0" t="s">
        <v>147</v>
      </c>
      <c r="AB152" s="0" t="n">
        <v>5500000</v>
      </c>
    </row>
    <row r="153" customFormat="false" ht="14.5" hidden="false" customHeight="false" outlineLevel="0" collapsed="false">
      <c r="A153" s="0" t="n">
        <v>625</v>
      </c>
      <c r="B153" s="65" t="n">
        <v>43514</v>
      </c>
      <c r="C153" s="0" t="s">
        <v>296</v>
      </c>
      <c r="D153" s="0" t="s">
        <v>929</v>
      </c>
      <c r="E153" s="0" t="s">
        <v>134</v>
      </c>
      <c r="F153" s="0" t="s">
        <v>878</v>
      </c>
      <c r="H153" s="0" t="s">
        <v>298</v>
      </c>
      <c r="I153" s="0" t="s">
        <v>930</v>
      </c>
      <c r="J153" s="0" t="s">
        <v>931</v>
      </c>
      <c r="K153" s="0" t="s">
        <v>932</v>
      </c>
      <c r="M153" s="0" t="s">
        <v>760</v>
      </c>
      <c r="N153" s="0" t="s">
        <v>839</v>
      </c>
      <c r="O153" s="0" t="s">
        <v>933</v>
      </c>
      <c r="P153" s="0" t="n">
        <v>2019</v>
      </c>
      <c r="Q153" s="0" t="s">
        <v>302</v>
      </c>
      <c r="R153" s="0" t="n">
        <v>22</v>
      </c>
      <c r="S153" s="0" t="n">
        <v>8</v>
      </c>
      <c r="T153" s="0" t="s">
        <v>303</v>
      </c>
      <c r="U153" s="0" t="s">
        <v>143</v>
      </c>
      <c r="V153" s="0" t="s">
        <v>144</v>
      </c>
      <c r="W153" s="65" t="n">
        <v>43525</v>
      </c>
      <c r="X153" s="0" t="s">
        <v>304</v>
      </c>
      <c r="Z153" s="0" t="s">
        <v>146</v>
      </c>
      <c r="AA153" s="0" t="s">
        <v>147</v>
      </c>
      <c r="AB153" s="0" t="n">
        <v>5500000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2: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1" min="1" style="0" width="23.91"/>
    <col collapsed="false" customWidth="true" hidden="false" outlineLevel="0" max="2" min="2" style="0" width="16.45"/>
    <col collapsed="false" customWidth="true" hidden="false" outlineLevel="0" max="4" min="3" style="0" width="4.09"/>
    <col collapsed="false" customWidth="true" hidden="false" outlineLevel="0" max="5" min="5" style="0" width="5.73"/>
    <col collapsed="false" customWidth="true" hidden="false" outlineLevel="0" max="6" min="6" style="0" width="5.09"/>
    <col collapsed="false" customWidth="true" hidden="false" outlineLevel="0" max="7" min="7" style="0" width="5.27"/>
    <col collapsed="false" customWidth="true" hidden="false" outlineLevel="0" max="8" min="8" style="0" width="7.27"/>
    <col collapsed="false" customWidth="true" hidden="false" outlineLevel="0" max="9" min="9" style="0" width="6.27"/>
    <col collapsed="false" customWidth="true" hidden="false" outlineLevel="0" max="10" min="10" style="0" width="7.09"/>
    <col collapsed="false" customWidth="true" hidden="false" outlineLevel="0" max="11" min="11" style="0" width="6"/>
    <col collapsed="false" customWidth="true" hidden="false" outlineLevel="0" max="12" min="12" style="0" width="3.82"/>
    <col collapsed="false" customWidth="true" hidden="false" outlineLevel="0" max="13" min="13" style="0" width="5.36"/>
    <col collapsed="false" customWidth="true" hidden="false" outlineLevel="0" max="14" min="14" style="0" width="10.72"/>
    <col collapsed="false" customWidth="true" hidden="false" outlineLevel="0" max="15" min="15" style="0" width="10"/>
    <col collapsed="false" customWidth="true" hidden="false" outlineLevel="0" max="16" min="16" style="0" width="21.72"/>
    <col collapsed="false" customWidth="true" hidden="false" outlineLevel="0" max="17" min="17" style="0" width="12"/>
    <col collapsed="false" customWidth="true" hidden="false" outlineLevel="0" max="18" min="18" style="0" width="8.09"/>
    <col collapsed="false" customWidth="true" hidden="false" outlineLevel="0" max="19" min="19" style="0" width="21.72"/>
    <col collapsed="false" customWidth="true" hidden="false" outlineLevel="0" max="20" min="20" style="0" width="11"/>
    <col collapsed="false" customWidth="true" hidden="false" outlineLevel="0" max="21" min="21" style="0" width="22.28"/>
    <col collapsed="false" customWidth="true" hidden="false" outlineLevel="0" max="22" min="22" style="0" width="11.82"/>
    <col collapsed="false" customWidth="true" hidden="false" outlineLevel="0" max="23" min="23" style="0" width="21.18"/>
    <col collapsed="false" customWidth="true" hidden="false" outlineLevel="0" max="24" min="24" style="0" width="10.72"/>
    <col collapsed="false" customWidth="true" hidden="false" outlineLevel="0" max="25" min="25" style="0" width="21.72"/>
    <col collapsed="false" customWidth="true" hidden="false" outlineLevel="0" max="26" min="26" style="0" width="8.54"/>
    <col collapsed="false" customWidth="true" hidden="false" outlineLevel="0" max="27" min="27" style="0" width="24.18"/>
    <col collapsed="false" customWidth="true" hidden="false" outlineLevel="0" max="28" min="28" style="0" width="10.09"/>
    <col collapsed="false" customWidth="true" hidden="false" outlineLevel="0" max="29" min="29" style="0" width="10.72"/>
    <col collapsed="false" customWidth="true" hidden="false" outlineLevel="0" max="60" min="30" style="0" width="15.27"/>
    <col collapsed="false" customWidth="true" hidden="false" outlineLevel="0" max="61" min="61" style="0" width="10.72"/>
    <col collapsed="false" customWidth="true" hidden="false" outlineLevel="0" max="1025" min="62" style="0" width="8.53"/>
  </cols>
  <sheetData>
    <row r="2" customFormat="false" ht="14.5" hidden="false" customHeight="false" outlineLevel="0" collapsed="false">
      <c r="A2" s="66" t="s">
        <v>124</v>
      </c>
      <c r="B2" s="3" t="s">
        <v>934</v>
      </c>
    </row>
    <row r="4" customFormat="false" ht="14.5" hidden="false" customHeight="false" outlineLevel="0" collapsed="false">
      <c r="A4" s="67" t="s">
        <v>127</v>
      </c>
      <c r="B4" s="68" t="s">
        <v>935</v>
      </c>
    </row>
    <row r="5" customFormat="false" ht="14.5" hidden="false" customHeight="false" outlineLevel="0" collapsed="false">
      <c r="A5" s="69" t="s">
        <v>936</v>
      </c>
      <c r="B5" s="70" t="n">
        <v>2</v>
      </c>
    </row>
    <row r="6" customFormat="false" ht="14.5" hidden="false" customHeight="false" outlineLevel="0" collapsed="false">
      <c r="A6" s="71" t="s">
        <v>937</v>
      </c>
      <c r="B6" s="72" t="n">
        <v>1</v>
      </c>
    </row>
    <row r="7" customFormat="false" ht="14.5" hidden="false" customHeight="false" outlineLevel="0" collapsed="false">
      <c r="A7" s="71" t="s">
        <v>146</v>
      </c>
      <c r="B7" s="72" t="n">
        <v>46</v>
      </c>
    </row>
    <row r="8" customFormat="false" ht="14.5" hidden="false" customHeight="false" outlineLevel="0" collapsed="false">
      <c r="A8" s="71" t="s">
        <v>938</v>
      </c>
      <c r="B8" s="72" t="n">
        <v>4</v>
      </c>
    </row>
    <row r="9" customFormat="false" ht="14.5" hidden="false" customHeight="false" outlineLevel="0" collapsed="false">
      <c r="A9" s="71" t="s">
        <v>939</v>
      </c>
      <c r="B9" s="73" t="n">
        <v>10</v>
      </c>
    </row>
    <row r="10" customFormat="false" ht="14.5" hidden="false" customHeight="false" outlineLevel="0" collapsed="false">
      <c r="A10" s="74" t="s">
        <v>940</v>
      </c>
      <c r="B10" s="75" t="n">
        <v>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P81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3" topLeftCell="F4" activePane="bottomRight" state="frozen"/>
      <selection pane="topLeft" activeCell="A1" activeCellId="0" sqref="A1"/>
      <selection pane="topRight" activeCell="F1" activeCellId="0" sqref="F1"/>
      <selection pane="bottomLeft" activeCell="A4" activeCellId="0" sqref="A4"/>
      <selection pane="bottomRight" activeCell="I67" activeCellId="0" sqref="I67"/>
    </sheetView>
  </sheetViews>
  <sheetFormatPr defaultRowHeight="12.8" zeroHeight="false" outlineLevelRow="0" outlineLevelCol="0"/>
  <cols>
    <col collapsed="false" customWidth="true" hidden="false" outlineLevel="0" max="1" min="1" style="76" width="19"/>
    <col collapsed="false" customWidth="true" hidden="false" outlineLevel="0" max="2" min="2" style="76" width="44"/>
    <col collapsed="false" customWidth="true" hidden="false" outlineLevel="0" max="3" min="3" style="76" width="27.81"/>
    <col collapsed="false" customWidth="true" hidden="false" outlineLevel="0" max="4" min="4" style="77" width="50.28"/>
    <col collapsed="false" customWidth="true" hidden="false" outlineLevel="0" max="5" min="5" style="77" width="13.72"/>
    <col collapsed="false" customWidth="true" hidden="false" outlineLevel="0" max="6" min="6" style="78" width="11.27"/>
    <col collapsed="false" customWidth="true" hidden="false" outlineLevel="0" max="7" min="7" style="77" width="14.27"/>
    <col collapsed="false" customWidth="true" hidden="false" outlineLevel="0" max="8" min="8" style="77" width="38.46"/>
    <col collapsed="false" customWidth="true" hidden="false" outlineLevel="0" max="9" min="9" style="79" width="14.27"/>
    <col collapsed="false" customWidth="true" hidden="false" outlineLevel="0" max="10" min="10" style="76" width="16.45"/>
    <col collapsed="false" customWidth="true" hidden="false" outlineLevel="0" max="11" min="11" style="76" width="13.45"/>
    <col collapsed="false" customWidth="true" hidden="false" outlineLevel="0" max="12" min="12" style="76" width="9"/>
    <col collapsed="false" customWidth="true" hidden="false" outlineLevel="0" max="13" min="13" style="78" width="7.27"/>
    <col collapsed="false" customWidth="true" hidden="false" outlineLevel="0" max="14" min="14" style="78" width="36.73"/>
    <col collapsed="false" customWidth="true" hidden="false" outlineLevel="0" max="15" min="15" style="78" width="13.27"/>
    <col collapsed="false" customWidth="true" hidden="false" outlineLevel="0" max="16" min="16" style="80" width="12.27"/>
    <col collapsed="false" customWidth="true" hidden="false" outlineLevel="0" max="17" min="17" style="80" width="10.45"/>
    <col collapsed="false" customWidth="true" hidden="false" outlineLevel="0" max="18" min="18" style="81" width="7.73"/>
    <col collapsed="false" customWidth="true" hidden="false" outlineLevel="0" max="19" min="19" style="78" width="17"/>
    <col collapsed="false" customWidth="true" hidden="false" outlineLevel="0" max="20" min="20" style="78" width="14.27"/>
    <col collapsed="false" customWidth="true" hidden="false" outlineLevel="0" max="21" min="21" style="78" width="13.17"/>
    <col collapsed="false" customWidth="true" hidden="false" outlineLevel="0" max="22" min="22" style="82" width="6.27"/>
    <col collapsed="false" customWidth="true" hidden="false" outlineLevel="0" max="23" min="23" style="83" width="8.54"/>
    <col collapsed="false" customWidth="true" hidden="false" outlineLevel="0" max="24" min="24" style="80" width="8.54"/>
    <col collapsed="false" customWidth="true" hidden="false" outlineLevel="0" max="25" min="25" style="84" width="10.54"/>
    <col collapsed="false" customWidth="true" hidden="false" outlineLevel="0" max="26" min="26" style="80" width="20"/>
    <col collapsed="false" customWidth="true" hidden="false" outlineLevel="0" max="27" min="27" style="80" width="92.81"/>
    <col collapsed="false" customWidth="true" hidden="false" outlineLevel="0" max="28" min="28" style="77" width="12.82"/>
    <col collapsed="false" customWidth="true" hidden="false" outlineLevel="0" max="29" min="29" style="77" width="13.17"/>
    <col collapsed="false" customWidth="true" hidden="false" outlineLevel="0" max="30" min="30" style="77" width="26.81"/>
    <col collapsed="false" customWidth="true" hidden="false" outlineLevel="0" max="31" min="31" style="77" width="8.27"/>
    <col collapsed="false" customWidth="true" hidden="false" outlineLevel="0" max="32" min="32" style="77" width="22.28"/>
    <col collapsed="false" customWidth="true" hidden="false" outlineLevel="0" max="33" min="33" style="77" width="13.45"/>
    <col collapsed="false" customWidth="true" hidden="false" outlineLevel="0" max="34" min="34" style="76" width="8.72"/>
    <col collapsed="false" customWidth="true" hidden="false" outlineLevel="0" max="35" min="35" style="76" width="15.54"/>
    <col collapsed="false" customWidth="true" hidden="false" outlineLevel="0" max="36" min="36" style="76" width="12.54"/>
    <col collapsed="false" customWidth="true" hidden="false" outlineLevel="0" max="37" min="37" style="76" width="4.73"/>
    <col collapsed="false" customWidth="true" hidden="false" outlineLevel="0" max="38" min="38" style="76" width="11.27"/>
    <col collapsed="false" customWidth="true" hidden="false" outlineLevel="0" max="39" min="39" style="76" width="16.72"/>
    <col collapsed="false" customWidth="true" hidden="false" outlineLevel="0" max="40" min="40" style="76" width="18.28"/>
    <col collapsed="false" customWidth="true" hidden="false" outlineLevel="0" max="41" min="41" style="76" width="30"/>
    <col collapsed="false" customWidth="true" hidden="false" outlineLevel="0" max="1025" min="42" style="76" width="8.54"/>
  </cols>
  <sheetData>
    <row r="1" s="94" customFormat="true" ht="22.05" hidden="false" customHeight="false" outlineLevel="0" collapsed="false">
      <c r="A1" s="85" t="s">
        <v>941</v>
      </c>
      <c r="B1" s="85"/>
      <c r="C1" s="86"/>
      <c r="D1" s="87"/>
      <c r="E1" s="87"/>
      <c r="F1" s="88"/>
      <c r="G1" s="87"/>
      <c r="H1" s="87"/>
      <c r="I1" s="89"/>
      <c r="J1" s="87"/>
      <c r="K1" s="87"/>
      <c r="L1" s="87"/>
      <c r="M1" s="88"/>
      <c r="N1" s="88"/>
      <c r="O1" s="87"/>
      <c r="P1" s="87"/>
      <c r="Q1" s="87"/>
      <c r="R1" s="87"/>
      <c r="S1" s="88"/>
      <c r="T1" s="88"/>
      <c r="U1" s="88"/>
      <c r="V1" s="90"/>
      <c r="W1" s="91"/>
      <c r="X1" s="87"/>
      <c r="Y1" s="92"/>
      <c r="Z1" s="87"/>
      <c r="AA1" s="87"/>
      <c r="AB1" s="87"/>
      <c r="AC1" s="87"/>
      <c r="AD1" s="87"/>
      <c r="AE1" s="87"/>
      <c r="AF1" s="87"/>
      <c r="AG1" s="93" t="s">
        <v>942</v>
      </c>
    </row>
    <row r="2" s="102" customFormat="true" ht="54.75" hidden="false" customHeight="true" outlineLevel="0" collapsed="false">
      <c r="A2" s="95" t="s">
        <v>943</v>
      </c>
      <c r="B2" s="95"/>
      <c r="C2" s="95"/>
      <c r="D2" s="95"/>
      <c r="E2" s="95"/>
      <c r="F2" s="96"/>
      <c r="G2" s="95"/>
      <c r="H2" s="95"/>
      <c r="I2" s="97"/>
      <c r="J2" s="95"/>
      <c r="K2" s="95"/>
      <c r="L2" s="95"/>
      <c r="M2" s="96" t="s">
        <v>944</v>
      </c>
      <c r="N2" s="96"/>
      <c r="O2" s="96"/>
      <c r="P2" s="96"/>
      <c r="Q2" s="96"/>
      <c r="R2" s="96"/>
      <c r="S2" s="96" t="s">
        <v>945</v>
      </c>
      <c r="T2" s="96"/>
      <c r="U2" s="96"/>
      <c r="V2" s="98"/>
      <c r="W2" s="29"/>
      <c r="X2" s="96"/>
      <c r="Y2" s="99"/>
      <c r="Z2" s="96"/>
      <c r="AA2" s="96"/>
      <c r="AB2" s="96" t="s">
        <v>946</v>
      </c>
      <c r="AC2" s="96"/>
      <c r="AD2" s="96"/>
      <c r="AE2" s="96"/>
      <c r="AF2" s="96"/>
      <c r="AG2" s="100" t="s">
        <v>947</v>
      </c>
      <c r="AH2" s="101" t="s">
        <v>948</v>
      </c>
      <c r="AJ2" s="103" t="s">
        <v>949</v>
      </c>
    </row>
    <row r="3" s="107" customFormat="true" ht="46.85" hidden="false" customHeight="false" outlineLevel="0" collapsed="false">
      <c r="A3" s="29" t="s">
        <v>950</v>
      </c>
      <c r="B3" s="29" t="s">
        <v>19</v>
      </c>
      <c r="C3" s="29" t="s">
        <v>21</v>
      </c>
      <c r="D3" s="29" t="s">
        <v>951</v>
      </c>
      <c r="E3" s="29" t="s">
        <v>952</v>
      </c>
      <c r="F3" s="30" t="s">
        <v>113</v>
      </c>
      <c r="G3" s="29" t="s">
        <v>953</v>
      </c>
      <c r="H3" s="29" t="s">
        <v>954</v>
      </c>
      <c r="I3" s="104" t="s">
        <v>112</v>
      </c>
      <c r="J3" s="29" t="s">
        <v>791</v>
      </c>
      <c r="K3" s="29" t="s">
        <v>955</v>
      </c>
      <c r="L3" s="29" t="s">
        <v>956</v>
      </c>
      <c r="M3" s="30" t="s">
        <v>40</v>
      </c>
      <c r="N3" s="30" t="s">
        <v>957</v>
      </c>
      <c r="O3" s="29" t="s">
        <v>958</v>
      </c>
      <c r="P3" s="29" t="s">
        <v>959</v>
      </c>
      <c r="Q3" s="29" t="s">
        <v>960</v>
      </c>
      <c r="R3" s="29" t="s">
        <v>961</v>
      </c>
      <c r="S3" s="30" t="s">
        <v>962</v>
      </c>
      <c r="T3" s="30" t="s">
        <v>963</v>
      </c>
      <c r="U3" s="30" t="s">
        <v>27</v>
      </c>
      <c r="V3" s="98" t="s">
        <v>964</v>
      </c>
      <c r="W3" s="29" t="s">
        <v>965</v>
      </c>
      <c r="X3" s="29" t="s">
        <v>966</v>
      </c>
      <c r="Y3" s="105" t="s">
        <v>62</v>
      </c>
      <c r="Z3" s="29" t="s">
        <v>63</v>
      </c>
      <c r="AA3" s="29" t="s">
        <v>64</v>
      </c>
      <c r="AB3" s="29" t="s">
        <v>967</v>
      </c>
      <c r="AC3" s="29" t="s">
        <v>968</v>
      </c>
      <c r="AD3" s="29" t="s">
        <v>969</v>
      </c>
      <c r="AE3" s="29" t="s">
        <v>970</v>
      </c>
      <c r="AF3" s="29" t="s">
        <v>971</v>
      </c>
      <c r="AG3" s="106" t="s">
        <v>972</v>
      </c>
      <c r="AH3" s="106" t="s">
        <v>973</v>
      </c>
      <c r="AI3" s="106" t="s">
        <v>974</v>
      </c>
      <c r="AJ3" s="106" t="s">
        <v>975</v>
      </c>
      <c r="AK3" s="106" t="s">
        <v>110</v>
      </c>
      <c r="AL3" s="106" t="s">
        <v>976</v>
      </c>
      <c r="AM3" s="106" t="s">
        <v>977</v>
      </c>
      <c r="AN3" s="106" t="s">
        <v>116</v>
      </c>
      <c r="AO3" s="106" t="s">
        <v>64</v>
      </c>
    </row>
    <row r="4" s="133" customFormat="true" ht="19.5" hidden="true" customHeight="true" outlineLevel="0" collapsed="false">
      <c r="A4" s="108"/>
      <c r="B4" s="109" t="s">
        <v>978</v>
      </c>
      <c r="C4" s="110" t="s">
        <v>979</v>
      </c>
      <c r="D4" s="111" t="str">
        <f aca="false">VLOOKUP(N4,'Event Code'!$B$4:$AT$239,6,0)</f>
        <v>ĐH Công nghiệp TPHCM</v>
      </c>
      <c r="E4" s="111" t="str">
        <f aca="false">VLOOKUP($D4,'School Code'!$D$2:$I$30,5,0)</f>
        <v>ICT</v>
      </c>
      <c r="F4" s="112" t="n">
        <v>0</v>
      </c>
      <c r="G4" s="113" t="s">
        <v>980</v>
      </c>
      <c r="H4" s="114" t="str">
        <f aca="false">B4</f>
        <v>annguyen3520@gmail.com</v>
      </c>
      <c r="I4" s="115" t="n">
        <v>849824889</v>
      </c>
      <c r="J4" s="116"/>
      <c r="K4" s="117"/>
      <c r="L4" s="117"/>
      <c r="M4" s="118" t="str">
        <f aca="false">'Event Code'!$A$4</f>
        <v>HCM</v>
      </c>
      <c r="N4" s="119" t="s">
        <v>981</v>
      </c>
      <c r="O4" s="118" t="str">
        <f aca="false">VLOOKUP($N4,'Event Code'!$B$4:$AL$194,2,0)</f>
        <v>INTERNSHIP</v>
      </c>
      <c r="P4" s="118" t="str">
        <f aca="false">VLOOKUP(N4,'Event Code'!$B$4:$AT$782,3,0)</f>
        <v>IT Technical</v>
      </c>
      <c r="Q4" s="118" t="str">
        <f aca="false">VLOOKUP(N4,'Event Code'!$B$4:$AT$782,4,0)</f>
        <v>JAVA</v>
      </c>
      <c r="R4" s="118" t="str">
        <f aca="false">VLOOKUP($N4,'Event Code'!$B$4:$AT$782,5,0)</f>
        <v>Blended</v>
      </c>
      <c r="S4" s="118" t="n">
        <f aca="false">VLOOKUP(N4,'Event Code'!$B$4:$AT$782,7,0)</f>
        <v>43485</v>
      </c>
      <c r="T4" s="118" t="n">
        <f aca="false">VLOOKUP($N4,'Event Code'!$B$4:$AT$782,8,0)</f>
        <v>43480</v>
      </c>
      <c r="U4" s="120" t="s">
        <v>982</v>
      </c>
      <c r="V4" s="121"/>
      <c r="W4" s="122"/>
      <c r="X4" s="123"/>
      <c r="Y4" s="124" t="s">
        <v>983</v>
      </c>
      <c r="Z4" s="120" t="n">
        <v>43543</v>
      </c>
      <c r="AA4" s="125"/>
      <c r="AB4" s="126"/>
      <c r="AC4" s="126"/>
      <c r="AD4" s="127" t="e">
        <f aca="false">VLOOKUP(C4,'OB-27-Mar-2019'!$D$2:$AF$257,20,0)</f>
        <v>#N/A</v>
      </c>
      <c r="AE4" s="126"/>
      <c r="AF4" s="126"/>
      <c r="AG4" s="128" t="n">
        <f aca="false">VLOOKUP(D4,'School Code'!$D$2:$K$603,4,0)</f>
        <v>284</v>
      </c>
      <c r="AH4" s="129" t="n">
        <f aca="false">VLOOKUP(D4,'School Code'!$D$2:$K$603,6,0)</f>
        <v>1</v>
      </c>
      <c r="AI4" s="130" t="s">
        <v>984</v>
      </c>
      <c r="AJ4" s="3"/>
      <c r="AK4" s="3"/>
      <c r="AL4" s="3"/>
      <c r="AM4" s="131" t="s">
        <v>985</v>
      </c>
      <c r="AN4" s="132" t="s">
        <v>986</v>
      </c>
    </row>
    <row r="5" customFormat="false" ht="13.8" hidden="true" customHeight="false" outlineLevel="0" collapsed="false">
      <c r="A5" s="134"/>
      <c r="B5" s="109" t="s">
        <v>987</v>
      </c>
      <c r="C5" s="110" t="s">
        <v>988</v>
      </c>
      <c r="D5" s="135" t="str">
        <f aca="false">VLOOKUP(N5,'Event Code'!$B$4:$AT$239,6,0)</f>
        <v>ĐH Công nghiệp TPHCM</v>
      </c>
      <c r="E5" s="135" t="str">
        <f aca="false">VLOOKUP($D5,'School Code'!$D$2:$I$30,5,0)</f>
        <v>ICT</v>
      </c>
      <c r="F5" s="136" t="n">
        <v>0</v>
      </c>
      <c r="G5" s="137" t="s">
        <v>980</v>
      </c>
      <c r="H5" s="138" t="str">
        <f aca="false">B5</f>
        <v>baodoquoc.iuh@gmail.com</v>
      </c>
      <c r="I5" s="115" t="n">
        <v>968366792</v>
      </c>
      <c r="J5" s="139"/>
      <c r="K5" s="140"/>
      <c r="L5" s="140"/>
      <c r="M5" s="141" t="str">
        <f aca="false">'Event Code'!$A$4</f>
        <v>HCM</v>
      </c>
      <c r="N5" s="119" t="s">
        <v>981</v>
      </c>
      <c r="O5" s="141" t="str">
        <f aca="false">VLOOKUP($N5,'Event Code'!$B$4:$AL$194,2,0)</f>
        <v>INTERNSHIP</v>
      </c>
      <c r="P5" s="141" t="str">
        <f aca="false">VLOOKUP(N5,'Event Code'!$B$4:$AT$782,3,0)</f>
        <v>IT Technical</v>
      </c>
      <c r="Q5" s="141" t="str">
        <f aca="false">VLOOKUP(N5,'Event Code'!$B$4:$AT$782,4,0)</f>
        <v>JAVA</v>
      </c>
      <c r="R5" s="141" t="str">
        <f aca="false">VLOOKUP($N5,'Event Code'!$B$4:$AT$782,5,0)</f>
        <v>Blended</v>
      </c>
      <c r="S5" s="141" t="n">
        <f aca="false">VLOOKUP(N5,'Event Code'!$B$4:$AT$782,7,0)</f>
        <v>43485</v>
      </c>
      <c r="T5" s="141" t="n">
        <f aca="false">VLOOKUP($N5,'Event Code'!$B$4:$AT$782,8,0)</f>
        <v>43480</v>
      </c>
      <c r="U5" s="37" t="s">
        <v>982</v>
      </c>
      <c r="V5" s="142"/>
      <c r="W5" s="143"/>
      <c r="X5" s="144"/>
      <c r="Y5" s="145" t="s">
        <v>983</v>
      </c>
      <c r="Z5" s="37" t="n">
        <v>43543</v>
      </c>
      <c r="AD5" s="127" t="e">
        <f aca="false">VLOOKUP(C5,'OB-27-Mar-2019'!$D$2:$AF$257,20,0)</f>
        <v>#N/A</v>
      </c>
      <c r="AG5" s="128" t="n">
        <f aca="false">VLOOKUP(D5,'School Code'!$D$2:$K$603,4,0)</f>
        <v>284</v>
      </c>
      <c r="AH5" s="129" t="n">
        <f aca="false">VLOOKUP(D5,'School Code'!$D$2:$K$603,6,0)</f>
        <v>1</v>
      </c>
      <c r="AI5" s="146" t="s">
        <v>984</v>
      </c>
      <c r="AK5" s="3"/>
      <c r="AL5" s="3"/>
      <c r="AM5" s="3"/>
      <c r="AN5" s="3"/>
    </row>
    <row r="6" customFormat="false" ht="13.8" hidden="true" customHeight="false" outlineLevel="0" collapsed="false">
      <c r="A6" s="134"/>
      <c r="B6" s="109" t="s">
        <v>989</v>
      </c>
      <c r="C6" s="110" t="s">
        <v>990</v>
      </c>
      <c r="D6" s="135" t="str">
        <f aca="false">VLOOKUP(N6,'Event Code'!$B$4:$AT$239,6,0)</f>
        <v>ĐH Công nghiệp TPHCM</v>
      </c>
      <c r="E6" s="135" t="str">
        <f aca="false">VLOOKUP($D6,'School Code'!$D$2:$I$30,5,0)</f>
        <v>ICT</v>
      </c>
      <c r="F6" s="136" t="n">
        <v>0</v>
      </c>
      <c r="G6" s="137" t="s">
        <v>980</v>
      </c>
      <c r="H6" s="138" t="str">
        <f aca="false">B6</f>
        <v>vucuong1112@gmail.com</v>
      </c>
      <c r="I6" s="115" t="n">
        <v>964241626</v>
      </c>
      <c r="J6" s="139"/>
      <c r="K6" s="140"/>
      <c r="L6" s="140"/>
      <c r="M6" s="141" t="str">
        <f aca="false">'Event Code'!$A$4</f>
        <v>HCM</v>
      </c>
      <c r="N6" s="119" t="s">
        <v>981</v>
      </c>
      <c r="O6" s="141" t="str">
        <f aca="false">VLOOKUP($N6,'Event Code'!$B$4:$AL$194,2,0)</f>
        <v>INTERNSHIP</v>
      </c>
      <c r="P6" s="141" t="str">
        <f aca="false">VLOOKUP(N6,'Event Code'!$B$4:$AT$782,3,0)</f>
        <v>IT Technical</v>
      </c>
      <c r="Q6" s="141" t="str">
        <f aca="false">VLOOKUP(N6,'Event Code'!$B$4:$AT$782,4,0)</f>
        <v>JAVA</v>
      </c>
      <c r="R6" s="141" t="str">
        <f aca="false">VLOOKUP($N6,'Event Code'!$B$4:$AT$782,5,0)</f>
        <v>Blended</v>
      </c>
      <c r="S6" s="141" t="n">
        <f aca="false">VLOOKUP(N6,'Event Code'!$B$4:$AT$782,7,0)</f>
        <v>43485</v>
      </c>
      <c r="T6" s="141" t="n">
        <f aca="false">VLOOKUP($N6,'Event Code'!$B$4:$AT$782,8,0)</f>
        <v>43480</v>
      </c>
      <c r="U6" s="37" t="s">
        <v>982</v>
      </c>
      <c r="V6" s="142"/>
      <c r="W6" s="143"/>
      <c r="X6" s="144"/>
      <c r="Y6" s="145" t="s">
        <v>983</v>
      </c>
      <c r="Z6" s="37" t="n">
        <v>43543</v>
      </c>
      <c r="AD6" s="127" t="e">
        <f aca="false">VLOOKUP(C6,'OB-27-Mar-2019'!$D$2:$AF$257,20,0)</f>
        <v>#N/A</v>
      </c>
      <c r="AG6" s="128" t="n">
        <f aca="false">VLOOKUP(D6,'School Code'!$D$2:$K$603,4,0)</f>
        <v>284</v>
      </c>
      <c r="AH6" s="129" t="n">
        <f aca="false">VLOOKUP(D6,'School Code'!$D$2:$K$603,6,0)</f>
        <v>1</v>
      </c>
      <c r="AI6" s="146" t="s">
        <v>984</v>
      </c>
      <c r="AJ6" s="3"/>
      <c r="AK6" s="3"/>
      <c r="AL6" s="3"/>
      <c r="AM6" s="3"/>
      <c r="AN6" s="3"/>
    </row>
    <row r="7" customFormat="false" ht="13.8" hidden="true" customHeight="false" outlineLevel="0" collapsed="false">
      <c r="A7" s="134"/>
      <c r="B7" s="147" t="s">
        <v>991</v>
      </c>
      <c r="C7" s="110" t="s">
        <v>992</v>
      </c>
      <c r="D7" s="135" t="str">
        <f aca="false">VLOOKUP(N7,'Event Code'!$B$4:$AT$239,6,0)</f>
        <v>ĐH Công nghiệp TPHCM</v>
      </c>
      <c r="E7" s="135" t="str">
        <f aca="false">VLOOKUP($D7,'School Code'!$D$2:$I$30,5,0)</f>
        <v>ICT</v>
      </c>
      <c r="F7" s="136" t="n">
        <v>0</v>
      </c>
      <c r="G7" s="137" t="s">
        <v>980</v>
      </c>
      <c r="H7" s="138" t="str">
        <f aca="false">B7</f>
        <v>tuibui1111@gmail.com</v>
      </c>
      <c r="I7" s="115" t="s">
        <v>993</v>
      </c>
      <c r="J7" s="139"/>
      <c r="K7" s="140"/>
      <c r="L7" s="140"/>
      <c r="M7" s="141" t="str">
        <f aca="false">'Event Code'!$A$4</f>
        <v>HCM</v>
      </c>
      <c r="N7" s="119" t="s">
        <v>981</v>
      </c>
      <c r="O7" s="141" t="str">
        <f aca="false">VLOOKUP($N7,'Event Code'!$B$4:$AL$194,2,0)</f>
        <v>INTERNSHIP</v>
      </c>
      <c r="P7" s="141" t="str">
        <f aca="false">VLOOKUP(N7,'Event Code'!$B$4:$AT$782,3,0)</f>
        <v>IT Technical</v>
      </c>
      <c r="Q7" s="141" t="str">
        <f aca="false">VLOOKUP(N7,'Event Code'!$B$4:$AT$782,4,0)</f>
        <v>JAVA</v>
      </c>
      <c r="R7" s="141" t="str">
        <f aca="false">VLOOKUP($N7,'Event Code'!$B$4:$AT$782,5,0)</f>
        <v>Blended</v>
      </c>
      <c r="S7" s="141" t="n">
        <f aca="false">VLOOKUP(N7,'Event Code'!$B$4:$AT$782,7,0)</f>
        <v>43485</v>
      </c>
      <c r="T7" s="141" t="n">
        <f aca="false">VLOOKUP($N7,'Event Code'!$B$4:$AT$782,8,0)</f>
        <v>43480</v>
      </c>
      <c r="U7" s="37" t="s">
        <v>982</v>
      </c>
      <c r="V7" s="142"/>
      <c r="W7" s="143"/>
      <c r="X7" s="144"/>
      <c r="Y7" s="145" t="s">
        <v>983</v>
      </c>
      <c r="Z7" s="37" t="n">
        <v>43543</v>
      </c>
      <c r="AD7" s="127" t="e">
        <f aca="false">VLOOKUP(C7,'OB-27-Mar-2019'!$D$2:$AF$257,20,0)</f>
        <v>#N/A</v>
      </c>
      <c r="AG7" s="128" t="n">
        <f aca="false">VLOOKUP(D7,'School Code'!$D$2:$K$603,4,0)</f>
        <v>284</v>
      </c>
      <c r="AH7" s="129" t="n">
        <f aca="false">VLOOKUP(D7,'School Code'!$D$2:$K$603,6,0)</f>
        <v>1</v>
      </c>
      <c r="AI7" s="146" t="s">
        <v>984</v>
      </c>
    </row>
    <row r="8" customFormat="false" ht="13.8" hidden="true" customHeight="false" outlineLevel="0" collapsed="false">
      <c r="A8" s="134"/>
      <c r="B8" s="109" t="s">
        <v>994</v>
      </c>
      <c r="C8" s="110" t="s">
        <v>995</v>
      </c>
      <c r="D8" s="135" t="str">
        <f aca="false">VLOOKUP(N8,'Event Code'!$B$4:$AT$239,6,0)</f>
        <v>ĐH Công nghiệp TPHCM</v>
      </c>
      <c r="E8" s="135" t="str">
        <f aca="false">VLOOKUP($D8,'School Code'!$D$2:$I$30,5,0)</f>
        <v>ICT</v>
      </c>
      <c r="F8" s="136" t="n">
        <v>0</v>
      </c>
      <c r="G8" s="137" t="s">
        <v>980</v>
      </c>
      <c r="H8" s="138" t="str">
        <f aca="false">B8</f>
        <v>viethoang.se@gmail.com</v>
      </c>
      <c r="I8" s="115" t="n">
        <v>944203295</v>
      </c>
      <c r="J8" s="139"/>
      <c r="K8" s="140"/>
      <c r="L8" s="140"/>
      <c r="M8" s="141" t="str">
        <f aca="false">'Event Code'!$A$4</f>
        <v>HCM</v>
      </c>
      <c r="N8" s="119" t="s">
        <v>981</v>
      </c>
      <c r="O8" s="141" t="str">
        <f aca="false">VLOOKUP($N8,'Event Code'!$B$4:$AL$194,2,0)</f>
        <v>INTERNSHIP</v>
      </c>
      <c r="P8" s="141" t="str">
        <f aca="false">VLOOKUP(N8,'Event Code'!$B$4:$AT$782,3,0)</f>
        <v>IT Technical</v>
      </c>
      <c r="Q8" s="141" t="str">
        <f aca="false">VLOOKUP(N8,'Event Code'!$B$4:$AT$782,4,0)</f>
        <v>JAVA</v>
      </c>
      <c r="R8" s="141" t="str">
        <f aca="false">VLOOKUP($N8,'Event Code'!$B$4:$AT$782,5,0)</f>
        <v>Blended</v>
      </c>
      <c r="S8" s="141" t="n">
        <f aca="false">VLOOKUP(N8,'Event Code'!$B$4:$AT$782,7,0)</f>
        <v>43485</v>
      </c>
      <c r="T8" s="141" t="n">
        <f aca="false">VLOOKUP($N8,'Event Code'!$B$4:$AT$782,8,0)</f>
        <v>43480</v>
      </c>
      <c r="U8" s="37" t="s">
        <v>982</v>
      </c>
      <c r="V8" s="142"/>
      <c r="W8" s="143"/>
      <c r="X8" s="144"/>
      <c r="Y8" s="145" t="s">
        <v>983</v>
      </c>
      <c r="Z8" s="37" t="n">
        <v>43543</v>
      </c>
      <c r="AD8" s="127" t="e">
        <f aca="false">VLOOKUP(C8,'OB-27-Mar-2019'!$D$2:$AF$257,20,0)</f>
        <v>#N/A</v>
      </c>
      <c r="AG8" s="128" t="n">
        <f aca="false">VLOOKUP(D8,'School Code'!$D$2:$K$603,4,0)</f>
        <v>284</v>
      </c>
      <c r="AH8" s="129" t="n">
        <f aca="false">VLOOKUP(D8,'School Code'!$D$2:$K$603,6,0)</f>
        <v>1</v>
      </c>
      <c r="AI8" s="146" t="s">
        <v>984</v>
      </c>
    </row>
    <row r="9" customFormat="false" ht="13.8" hidden="true" customHeight="false" outlineLevel="0" collapsed="false">
      <c r="A9" s="134"/>
      <c r="B9" s="109" t="s">
        <v>996</v>
      </c>
      <c r="C9" s="110" t="s">
        <v>997</v>
      </c>
      <c r="D9" s="135" t="str">
        <f aca="false">VLOOKUP(N9,'Event Code'!$B$4:$AT$239,6,0)</f>
        <v>ĐH Công nghiệp TPHCM</v>
      </c>
      <c r="E9" s="135" t="str">
        <f aca="false">VLOOKUP($D9,'School Code'!$D$2:$I$30,5,0)</f>
        <v>ICT</v>
      </c>
      <c r="F9" s="136" t="n">
        <v>0</v>
      </c>
      <c r="G9" s="137" t="s">
        <v>980</v>
      </c>
      <c r="H9" s="138" t="str">
        <f aca="false">B9</f>
        <v>dongdangkhoa97@gmail.com</v>
      </c>
      <c r="I9" s="115" t="n">
        <v>359977252</v>
      </c>
      <c r="J9" s="139"/>
      <c r="K9" s="140"/>
      <c r="L9" s="140"/>
      <c r="M9" s="141" t="str">
        <f aca="false">'Event Code'!$A$4</f>
        <v>HCM</v>
      </c>
      <c r="N9" s="119" t="s">
        <v>981</v>
      </c>
      <c r="O9" s="141" t="str">
        <f aca="false">VLOOKUP($N9,'Event Code'!$B$4:$AL$194,2,0)</f>
        <v>INTERNSHIP</v>
      </c>
      <c r="P9" s="141" t="str">
        <f aca="false">VLOOKUP(N9,'Event Code'!$B$4:$AT$782,3,0)</f>
        <v>IT Technical</v>
      </c>
      <c r="Q9" s="141" t="str">
        <f aca="false">VLOOKUP(N9,'Event Code'!$B$4:$AT$782,4,0)</f>
        <v>JAVA</v>
      </c>
      <c r="R9" s="141" t="str">
        <f aca="false">VLOOKUP($N9,'Event Code'!$B$4:$AT$782,5,0)</f>
        <v>Blended</v>
      </c>
      <c r="S9" s="141" t="n">
        <f aca="false">VLOOKUP(N9,'Event Code'!$B$4:$AT$782,7,0)</f>
        <v>43485</v>
      </c>
      <c r="T9" s="141" t="n">
        <f aca="false">VLOOKUP($N9,'Event Code'!$B$4:$AT$782,8,0)</f>
        <v>43480</v>
      </c>
      <c r="U9" s="37" t="s">
        <v>982</v>
      </c>
      <c r="V9" s="142"/>
      <c r="W9" s="143"/>
      <c r="X9" s="144"/>
      <c r="Y9" s="145" t="s">
        <v>983</v>
      </c>
      <c r="Z9" s="37" t="n">
        <v>43543</v>
      </c>
      <c r="AD9" s="127" t="e">
        <f aca="false">VLOOKUP(C9,'OB-27-Mar-2019'!$D$2:$AF$257,20,0)</f>
        <v>#N/A</v>
      </c>
      <c r="AG9" s="128" t="n">
        <f aca="false">VLOOKUP(D9,'School Code'!$D$2:$K$603,4,0)</f>
        <v>284</v>
      </c>
      <c r="AH9" s="129" t="n">
        <f aca="false">VLOOKUP(D9,'School Code'!$D$2:$K$603,6,0)</f>
        <v>1</v>
      </c>
      <c r="AI9" s="146" t="s">
        <v>984</v>
      </c>
    </row>
    <row r="10" customFormat="false" ht="13.8" hidden="true" customHeight="false" outlineLevel="0" collapsed="false">
      <c r="A10" s="134"/>
      <c r="B10" s="109" t="s">
        <v>998</v>
      </c>
      <c r="C10" s="110" t="s">
        <v>999</v>
      </c>
      <c r="D10" s="135" t="str">
        <f aca="false">VLOOKUP(N10,'Event Code'!$B$4:$AT$239,6,0)</f>
        <v>ĐH Công nghiệp TPHCM</v>
      </c>
      <c r="E10" s="135" t="str">
        <f aca="false">VLOOKUP($D10,'School Code'!$D$2:$I$30,5,0)</f>
        <v>ICT</v>
      </c>
      <c r="F10" s="136" t="n">
        <v>0</v>
      </c>
      <c r="G10" s="137" t="s">
        <v>980</v>
      </c>
      <c r="H10" s="138" t="str">
        <f aca="false">B10</f>
        <v>nguyentanlinh1707@gmail.com</v>
      </c>
      <c r="I10" s="115" t="n">
        <v>982526294</v>
      </c>
      <c r="J10" s="139"/>
      <c r="K10" s="140"/>
      <c r="L10" s="140"/>
      <c r="M10" s="141" t="str">
        <f aca="false">'Event Code'!$A$4</f>
        <v>HCM</v>
      </c>
      <c r="N10" s="119" t="s">
        <v>981</v>
      </c>
      <c r="O10" s="141" t="str">
        <f aca="false">VLOOKUP($N10,'Event Code'!$B$4:$AL$194,2,0)</f>
        <v>INTERNSHIP</v>
      </c>
      <c r="P10" s="141" t="str">
        <f aca="false">VLOOKUP(N10,'Event Code'!$B$4:$AT$782,3,0)</f>
        <v>IT Technical</v>
      </c>
      <c r="Q10" s="141" t="str">
        <f aca="false">VLOOKUP(N10,'Event Code'!$B$4:$AT$782,4,0)</f>
        <v>JAVA</v>
      </c>
      <c r="R10" s="141" t="str">
        <f aca="false">VLOOKUP($N10,'Event Code'!$B$4:$AT$782,5,0)</f>
        <v>Blended</v>
      </c>
      <c r="S10" s="141" t="n">
        <f aca="false">VLOOKUP(N10,'Event Code'!$B$4:$AT$782,7,0)</f>
        <v>43485</v>
      </c>
      <c r="T10" s="141" t="n">
        <f aca="false">VLOOKUP($N10,'Event Code'!$B$4:$AT$782,8,0)</f>
        <v>43480</v>
      </c>
      <c r="U10" s="37" t="s">
        <v>982</v>
      </c>
      <c r="V10" s="142"/>
      <c r="W10" s="143"/>
      <c r="X10" s="144"/>
      <c r="Y10" s="145" t="s">
        <v>983</v>
      </c>
      <c r="Z10" s="37" t="n">
        <v>43543</v>
      </c>
      <c r="AD10" s="127" t="e">
        <f aca="false">VLOOKUP(C10,'OB-27-Mar-2019'!$D$2:$AF$257,20,0)</f>
        <v>#N/A</v>
      </c>
      <c r="AG10" s="128" t="n">
        <f aca="false">VLOOKUP(D10,'School Code'!$D$2:$K$603,4,0)</f>
        <v>284</v>
      </c>
      <c r="AH10" s="129" t="n">
        <f aca="false">VLOOKUP(D10,'School Code'!$D$2:$K$603,6,0)</f>
        <v>1</v>
      </c>
      <c r="AI10" s="146" t="s">
        <v>984</v>
      </c>
      <c r="AK10" s="76" t="s">
        <v>171</v>
      </c>
    </row>
    <row r="11" customFormat="false" ht="13.8" hidden="true" customHeight="false" outlineLevel="0" collapsed="false">
      <c r="A11" s="134"/>
      <c r="B11" s="109" t="s">
        <v>1000</v>
      </c>
      <c r="C11" s="110" t="s">
        <v>1001</v>
      </c>
      <c r="D11" s="135" t="str">
        <f aca="false">VLOOKUP(N11,'Event Code'!$B$4:$AT$239,6,0)</f>
        <v>ĐH Công nghiệp TPHCM</v>
      </c>
      <c r="E11" s="135" t="str">
        <f aca="false">VLOOKUP($D11,'School Code'!$D$2:$I$30,5,0)</f>
        <v>ICT</v>
      </c>
      <c r="F11" s="136" t="n">
        <v>0</v>
      </c>
      <c r="G11" s="137" t="s">
        <v>980</v>
      </c>
      <c r="H11" s="138" t="str">
        <f aca="false">B11</f>
        <v>Vothanhloi1997@gmail.com</v>
      </c>
      <c r="I11" s="115" t="n">
        <v>963552952</v>
      </c>
      <c r="J11" s="139"/>
      <c r="K11" s="140"/>
      <c r="L11" s="140"/>
      <c r="M11" s="141" t="str">
        <f aca="false">'Event Code'!$A$4</f>
        <v>HCM</v>
      </c>
      <c r="N11" s="119" t="s">
        <v>981</v>
      </c>
      <c r="O11" s="141" t="str">
        <f aca="false">VLOOKUP($N11,'Event Code'!$B$4:$AL$194,2,0)</f>
        <v>INTERNSHIP</v>
      </c>
      <c r="P11" s="141" t="str">
        <f aca="false">VLOOKUP(N11,'Event Code'!$B$4:$AT$782,3,0)</f>
        <v>IT Technical</v>
      </c>
      <c r="Q11" s="141" t="str">
        <f aca="false">VLOOKUP(N11,'Event Code'!$B$4:$AT$782,4,0)</f>
        <v>JAVA</v>
      </c>
      <c r="R11" s="141" t="str">
        <f aca="false">VLOOKUP($N11,'Event Code'!$B$4:$AT$782,5,0)</f>
        <v>Blended</v>
      </c>
      <c r="S11" s="141" t="n">
        <f aca="false">VLOOKUP(N11,'Event Code'!$B$4:$AT$782,7,0)</f>
        <v>43485</v>
      </c>
      <c r="T11" s="141" t="n">
        <f aca="false">VLOOKUP($N11,'Event Code'!$B$4:$AT$782,8,0)</f>
        <v>43480</v>
      </c>
      <c r="U11" s="37" t="s">
        <v>982</v>
      </c>
      <c r="V11" s="142"/>
      <c r="W11" s="143"/>
      <c r="X11" s="144"/>
      <c r="Y11" s="145" t="s">
        <v>983</v>
      </c>
      <c r="Z11" s="37" t="n">
        <v>43543</v>
      </c>
      <c r="AD11" s="127" t="e">
        <f aca="false">VLOOKUP(C11,'OB-27-Mar-2019'!$D$2:$AF$257,20,0)</f>
        <v>#N/A</v>
      </c>
      <c r="AG11" s="128" t="n">
        <f aca="false">VLOOKUP(D11,'School Code'!$D$2:$K$603,4,0)</f>
        <v>284</v>
      </c>
      <c r="AH11" s="129" t="n">
        <f aca="false">VLOOKUP(D11,'School Code'!$D$2:$K$603,6,0)</f>
        <v>1</v>
      </c>
      <c r="AI11" s="146" t="s">
        <v>984</v>
      </c>
      <c r="AK11" s="76" t="s">
        <v>171</v>
      </c>
    </row>
    <row r="12" customFormat="false" ht="13.8" hidden="true" customHeight="false" outlineLevel="0" collapsed="false">
      <c r="A12" s="134"/>
      <c r="B12" s="109" t="s">
        <v>1002</v>
      </c>
      <c r="C12" s="110" t="s">
        <v>1003</v>
      </c>
      <c r="D12" s="135" t="str">
        <f aca="false">VLOOKUP(N12,'Event Code'!$B$4:$AT$239,6,0)</f>
        <v>ĐH Công nghiệp TPHCM</v>
      </c>
      <c r="E12" s="135" t="str">
        <f aca="false">VLOOKUP($D12,'School Code'!$D$2:$I$30,5,0)</f>
        <v>ICT</v>
      </c>
      <c r="F12" s="136" t="n">
        <v>0</v>
      </c>
      <c r="G12" s="137" t="s">
        <v>980</v>
      </c>
      <c r="H12" s="138" t="str">
        <f aca="false">B12</f>
        <v>nampham97se@gmail.com</v>
      </c>
      <c r="I12" s="115" t="n">
        <v>388925239</v>
      </c>
      <c r="J12" s="139"/>
      <c r="K12" s="140"/>
      <c r="L12" s="140"/>
      <c r="M12" s="141" t="str">
        <f aca="false">'Event Code'!$A$4</f>
        <v>HCM</v>
      </c>
      <c r="N12" s="119" t="s">
        <v>981</v>
      </c>
      <c r="O12" s="141" t="str">
        <f aca="false">VLOOKUP($N12,'Event Code'!$B$4:$AL$194,2,0)</f>
        <v>INTERNSHIP</v>
      </c>
      <c r="P12" s="141" t="str">
        <f aca="false">VLOOKUP(N12,'Event Code'!$B$4:$AT$782,3,0)</f>
        <v>IT Technical</v>
      </c>
      <c r="Q12" s="141" t="str">
        <f aca="false">VLOOKUP(N12,'Event Code'!$B$4:$AT$782,4,0)</f>
        <v>JAVA</v>
      </c>
      <c r="R12" s="141" t="str">
        <f aca="false">VLOOKUP($N12,'Event Code'!$B$4:$AT$782,5,0)</f>
        <v>Blended</v>
      </c>
      <c r="S12" s="141" t="n">
        <f aca="false">VLOOKUP(N12,'Event Code'!$B$4:$AT$782,7,0)</f>
        <v>43485</v>
      </c>
      <c r="T12" s="141" t="n">
        <f aca="false">VLOOKUP($N12,'Event Code'!$B$4:$AT$782,8,0)</f>
        <v>43480</v>
      </c>
      <c r="U12" s="37" t="s">
        <v>982</v>
      </c>
      <c r="V12" s="142"/>
      <c r="W12" s="143"/>
      <c r="X12" s="144"/>
      <c r="Y12" s="145" t="s">
        <v>983</v>
      </c>
      <c r="Z12" s="37" t="n">
        <v>43543</v>
      </c>
      <c r="AD12" s="127" t="e">
        <f aca="false">VLOOKUP(C12,'OB-27-Mar-2019'!$D$2:$AF$257,20,0)</f>
        <v>#N/A</v>
      </c>
      <c r="AG12" s="128" t="n">
        <f aca="false">VLOOKUP(D12,'School Code'!$D$2:$K$603,4,0)</f>
        <v>284</v>
      </c>
      <c r="AH12" s="129" t="n">
        <f aca="false">VLOOKUP(D12,'School Code'!$D$2:$K$603,6,0)</f>
        <v>1</v>
      </c>
      <c r="AI12" s="146" t="s">
        <v>984</v>
      </c>
      <c r="AK12" s="76" t="s">
        <v>171</v>
      </c>
    </row>
    <row r="13" customFormat="false" ht="13.8" hidden="true" customHeight="false" outlineLevel="0" collapsed="false">
      <c r="A13" s="134"/>
      <c r="B13" s="109" t="s">
        <v>1004</v>
      </c>
      <c r="C13" s="110" t="s">
        <v>1005</v>
      </c>
      <c r="D13" s="135" t="str">
        <f aca="false">VLOOKUP(N13,'Event Code'!$B$4:$AT$239,6,0)</f>
        <v>ĐH Công nghiệp TPHCM</v>
      </c>
      <c r="E13" s="135" t="str">
        <f aca="false">VLOOKUP($D13,'School Code'!$D$2:$I$30,5,0)</f>
        <v>ICT</v>
      </c>
      <c r="F13" s="136" t="n">
        <v>0</v>
      </c>
      <c r="G13" s="137" t="s">
        <v>980</v>
      </c>
      <c r="H13" s="138" t="str">
        <f aca="false">B13</f>
        <v>Phamlongnguyen97@gmail.com</v>
      </c>
      <c r="I13" s="115" t="n">
        <v>982513530</v>
      </c>
      <c r="J13" s="139"/>
      <c r="K13" s="140"/>
      <c r="L13" s="140"/>
      <c r="M13" s="141" t="str">
        <f aca="false">'Event Code'!$A$4</f>
        <v>HCM</v>
      </c>
      <c r="N13" s="119" t="s">
        <v>981</v>
      </c>
      <c r="O13" s="141" t="str">
        <f aca="false">VLOOKUP($N13,'Event Code'!$B$4:$AL$194,2,0)</f>
        <v>INTERNSHIP</v>
      </c>
      <c r="P13" s="141" t="str">
        <f aca="false">VLOOKUP(N13,'Event Code'!$B$4:$AT$782,3,0)</f>
        <v>IT Technical</v>
      </c>
      <c r="Q13" s="141" t="str">
        <f aca="false">VLOOKUP(N13,'Event Code'!$B$4:$AT$782,4,0)</f>
        <v>JAVA</v>
      </c>
      <c r="R13" s="141" t="str">
        <f aca="false">VLOOKUP($N13,'Event Code'!$B$4:$AT$782,5,0)</f>
        <v>Blended</v>
      </c>
      <c r="S13" s="141" t="n">
        <f aca="false">VLOOKUP(N13,'Event Code'!$B$4:$AT$782,7,0)</f>
        <v>43485</v>
      </c>
      <c r="T13" s="141" t="n">
        <f aca="false">VLOOKUP($N13,'Event Code'!$B$4:$AT$782,8,0)</f>
        <v>43480</v>
      </c>
      <c r="U13" s="37" t="s">
        <v>982</v>
      </c>
      <c r="V13" s="142"/>
      <c r="W13" s="143"/>
      <c r="X13" s="144"/>
      <c r="Y13" s="145" t="s">
        <v>983</v>
      </c>
      <c r="Z13" s="37" t="n">
        <v>43543</v>
      </c>
      <c r="AD13" s="127" t="e">
        <f aca="false">VLOOKUP(C13,'OB-27-Mar-2019'!$D$2:$AF$257,20,0)</f>
        <v>#N/A</v>
      </c>
      <c r="AG13" s="128" t="n">
        <f aca="false">VLOOKUP(D13,'School Code'!$D$2:$K$603,4,0)</f>
        <v>284</v>
      </c>
      <c r="AH13" s="129" t="n">
        <f aca="false">VLOOKUP(D13,'School Code'!$D$2:$K$603,6,0)</f>
        <v>1</v>
      </c>
      <c r="AI13" s="146" t="s">
        <v>984</v>
      </c>
      <c r="AK13" s="76" t="s">
        <v>171</v>
      </c>
    </row>
    <row r="14" customFormat="false" ht="13.8" hidden="true" customHeight="false" outlineLevel="0" collapsed="false">
      <c r="A14" s="134"/>
      <c r="B14" s="109" t="s">
        <v>1006</v>
      </c>
      <c r="C14" s="110" t="s">
        <v>1007</v>
      </c>
      <c r="D14" s="135" t="str">
        <f aca="false">VLOOKUP(N14,'Event Code'!$B$4:$AT$239,6,0)</f>
        <v>ĐH Công nghiệp TPHCM</v>
      </c>
      <c r="E14" s="135" t="str">
        <f aca="false">VLOOKUP($D14,'School Code'!$D$2:$I$30,5,0)</f>
        <v>ICT</v>
      </c>
      <c r="F14" s="136" t="n">
        <v>0</v>
      </c>
      <c r="G14" s="137" t="s">
        <v>980</v>
      </c>
      <c r="H14" s="138" t="str">
        <f aca="false">B14</f>
        <v>Dnhat011@gmail.com</v>
      </c>
      <c r="I14" s="115" t="n">
        <v>987030016</v>
      </c>
      <c r="J14" s="139"/>
      <c r="K14" s="140"/>
      <c r="L14" s="140"/>
      <c r="M14" s="141" t="str">
        <f aca="false">'Event Code'!$A$4</f>
        <v>HCM</v>
      </c>
      <c r="N14" s="119" t="s">
        <v>981</v>
      </c>
      <c r="O14" s="141" t="str">
        <f aca="false">VLOOKUP($N14,'Event Code'!$B$4:$AL$194,2,0)</f>
        <v>INTERNSHIP</v>
      </c>
      <c r="P14" s="141" t="str">
        <f aca="false">VLOOKUP(N14,'Event Code'!$B$4:$AT$782,3,0)</f>
        <v>IT Technical</v>
      </c>
      <c r="Q14" s="141" t="str">
        <f aca="false">VLOOKUP(N14,'Event Code'!$B$4:$AT$782,4,0)</f>
        <v>JAVA</v>
      </c>
      <c r="R14" s="141" t="str">
        <f aca="false">VLOOKUP($N14,'Event Code'!$B$4:$AT$782,5,0)</f>
        <v>Blended</v>
      </c>
      <c r="S14" s="141" t="n">
        <f aca="false">VLOOKUP(N14,'Event Code'!$B$4:$AT$782,7,0)</f>
        <v>43485</v>
      </c>
      <c r="T14" s="141" t="n">
        <f aca="false">VLOOKUP($N14,'Event Code'!$B$4:$AT$782,8,0)</f>
        <v>43480</v>
      </c>
      <c r="U14" s="37" t="s">
        <v>982</v>
      </c>
      <c r="V14" s="142"/>
      <c r="W14" s="143"/>
      <c r="X14" s="144"/>
      <c r="Y14" s="145" t="s">
        <v>983</v>
      </c>
      <c r="Z14" s="37" t="n">
        <v>43543</v>
      </c>
      <c r="AD14" s="127" t="e">
        <f aca="false">VLOOKUP(C14,'OB-27-Mar-2019'!$D$2:$AF$257,20,0)</f>
        <v>#N/A</v>
      </c>
      <c r="AG14" s="128" t="n">
        <f aca="false">VLOOKUP(D14,'School Code'!$D$2:$K$603,4,0)</f>
        <v>284</v>
      </c>
      <c r="AH14" s="129" t="n">
        <f aca="false">VLOOKUP(D14,'School Code'!$D$2:$K$603,6,0)</f>
        <v>1</v>
      </c>
      <c r="AI14" s="146" t="s">
        <v>984</v>
      </c>
      <c r="AK14" s="76" t="s">
        <v>171</v>
      </c>
    </row>
    <row r="15" customFormat="false" ht="13.8" hidden="true" customHeight="false" outlineLevel="0" collapsed="false">
      <c r="A15" s="134"/>
      <c r="B15" s="109" t="s">
        <v>1008</v>
      </c>
      <c r="C15" s="110" t="s">
        <v>1009</v>
      </c>
      <c r="D15" s="135" t="str">
        <f aca="false">VLOOKUP(N15,'Event Code'!$B$4:$AT$239,6,0)</f>
        <v>ĐH Công nghiệp TPHCM</v>
      </c>
      <c r="E15" s="135" t="str">
        <f aca="false">VLOOKUP($D15,'School Code'!$D$2:$I$30,5,0)</f>
        <v>ICT</v>
      </c>
      <c r="F15" s="136" t="n">
        <v>0</v>
      </c>
      <c r="G15" s="137" t="s">
        <v>980</v>
      </c>
      <c r="H15" s="138" t="str">
        <f aca="false">B15</f>
        <v>letienphat012@gmail.com</v>
      </c>
      <c r="I15" s="115" t="n">
        <v>398022090</v>
      </c>
      <c r="J15" s="139"/>
      <c r="K15" s="140"/>
      <c r="L15" s="140"/>
      <c r="M15" s="141" t="str">
        <f aca="false">'Event Code'!$A$4</f>
        <v>HCM</v>
      </c>
      <c r="N15" s="119" t="s">
        <v>981</v>
      </c>
      <c r="O15" s="141" t="str">
        <f aca="false">VLOOKUP($N15,'Event Code'!$B$4:$AL$194,2,0)</f>
        <v>INTERNSHIP</v>
      </c>
      <c r="P15" s="141" t="str">
        <f aca="false">VLOOKUP(N15,'Event Code'!$B$4:$AT$782,3,0)</f>
        <v>IT Technical</v>
      </c>
      <c r="Q15" s="141" t="str">
        <f aca="false">VLOOKUP(N15,'Event Code'!$B$4:$AT$782,4,0)</f>
        <v>JAVA</v>
      </c>
      <c r="R15" s="141" t="str">
        <f aca="false">VLOOKUP($N15,'Event Code'!$B$4:$AT$782,5,0)</f>
        <v>Blended</v>
      </c>
      <c r="S15" s="141" t="n">
        <f aca="false">VLOOKUP(N15,'Event Code'!$B$4:$AT$782,7,0)</f>
        <v>43485</v>
      </c>
      <c r="T15" s="141" t="n">
        <f aca="false">VLOOKUP($N15,'Event Code'!$B$4:$AT$782,8,0)</f>
        <v>43480</v>
      </c>
      <c r="U15" s="37" t="s">
        <v>982</v>
      </c>
      <c r="V15" s="142"/>
      <c r="W15" s="143"/>
      <c r="X15" s="144"/>
      <c r="Y15" s="145" t="s">
        <v>983</v>
      </c>
      <c r="Z15" s="37" t="n">
        <v>43543</v>
      </c>
      <c r="AD15" s="127" t="e">
        <f aca="false">VLOOKUP(C15,'OB-27-Mar-2019'!$D$2:$AF$257,20,0)</f>
        <v>#N/A</v>
      </c>
      <c r="AG15" s="128" t="n">
        <f aca="false">VLOOKUP(D15,'School Code'!$D$2:$K$603,4,0)</f>
        <v>284</v>
      </c>
      <c r="AH15" s="129" t="n">
        <f aca="false">VLOOKUP(D15,'School Code'!$D$2:$K$603,6,0)</f>
        <v>1</v>
      </c>
      <c r="AI15" s="146" t="s">
        <v>984</v>
      </c>
      <c r="AK15" s="76" t="s">
        <v>171</v>
      </c>
    </row>
    <row r="16" customFormat="false" ht="13.8" hidden="true" customHeight="false" outlineLevel="0" collapsed="false">
      <c r="A16" s="134"/>
      <c r="B16" s="147" t="s">
        <v>1010</v>
      </c>
      <c r="C16" s="110" t="s">
        <v>1011</v>
      </c>
      <c r="D16" s="135" t="str">
        <f aca="false">VLOOKUP(N16,'Event Code'!$B$4:$AT$239,6,0)</f>
        <v>ĐH Công nghiệp TPHCM</v>
      </c>
      <c r="E16" s="135" t="str">
        <f aca="false">VLOOKUP($D16,'School Code'!$D$2:$I$30,5,0)</f>
        <v>ICT</v>
      </c>
      <c r="F16" s="136" t="n">
        <v>0</v>
      </c>
      <c r="G16" s="137" t="s">
        <v>980</v>
      </c>
      <c r="H16" s="138" t="str">
        <f aca="false">B16</f>
        <v>hophat1997@gmail.com</v>
      </c>
      <c r="I16" s="115" t="s">
        <v>1012</v>
      </c>
      <c r="J16" s="139"/>
      <c r="K16" s="140"/>
      <c r="L16" s="140"/>
      <c r="M16" s="141" t="str">
        <f aca="false">'Event Code'!$A$4</f>
        <v>HCM</v>
      </c>
      <c r="N16" s="119" t="s">
        <v>981</v>
      </c>
      <c r="O16" s="141" t="str">
        <f aca="false">VLOOKUP($N16,'Event Code'!$B$4:$AL$194,2,0)</f>
        <v>INTERNSHIP</v>
      </c>
      <c r="P16" s="141" t="str">
        <f aca="false">VLOOKUP(N16,'Event Code'!$B$4:$AT$782,3,0)</f>
        <v>IT Technical</v>
      </c>
      <c r="Q16" s="141" t="str">
        <f aca="false">VLOOKUP(N16,'Event Code'!$B$4:$AT$782,4,0)</f>
        <v>JAVA</v>
      </c>
      <c r="R16" s="141" t="str">
        <f aca="false">VLOOKUP($N16,'Event Code'!$B$4:$AT$782,5,0)</f>
        <v>Blended</v>
      </c>
      <c r="S16" s="141" t="n">
        <f aca="false">VLOOKUP(N16,'Event Code'!$B$4:$AT$782,7,0)</f>
        <v>43485</v>
      </c>
      <c r="T16" s="141" t="n">
        <f aca="false">VLOOKUP($N16,'Event Code'!$B$4:$AT$782,8,0)</f>
        <v>43480</v>
      </c>
      <c r="U16" s="37" t="s">
        <v>982</v>
      </c>
      <c r="V16" s="142"/>
      <c r="W16" s="143"/>
      <c r="X16" s="144"/>
      <c r="Y16" s="145" t="s">
        <v>983</v>
      </c>
      <c r="Z16" s="37" t="n">
        <v>43543</v>
      </c>
      <c r="AD16" s="127" t="e">
        <f aca="false">VLOOKUP(C16,'OB-27-Mar-2019'!$D$2:$AF$257,20,0)</f>
        <v>#N/A</v>
      </c>
      <c r="AG16" s="128" t="n">
        <f aca="false">VLOOKUP(D16,'School Code'!$D$2:$K$603,4,0)</f>
        <v>284</v>
      </c>
      <c r="AH16" s="129" t="n">
        <f aca="false">VLOOKUP(D16,'School Code'!$D$2:$K$603,6,0)</f>
        <v>1</v>
      </c>
      <c r="AI16" s="146" t="s">
        <v>984</v>
      </c>
      <c r="AK16" s="76" t="s">
        <v>171</v>
      </c>
    </row>
    <row r="17" customFormat="false" ht="13.8" hidden="true" customHeight="false" outlineLevel="0" collapsed="false">
      <c r="A17" s="134"/>
      <c r="B17" s="109" t="s">
        <v>1013</v>
      </c>
      <c r="C17" s="110" t="s">
        <v>1014</v>
      </c>
      <c r="D17" s="135" t="str">
        <f aca="false">VLOOKUP(N17,'Event Code'!$B$4:$AT$239,6,0)</f>
        <v>ĐH Công nghiệp TPHCM</v>
      </c>
      <c r="E17" s="135" t="str">
        <f aca="false">VLOOKUP($D17,'School Code'!$D$2:$I$30,5,0)</f>
        <v>ICT</v>
      </c>
      <c r="F17" s="136" t="n">
        <v>0</v>
      </c>
      <c r="G17" s="137" t="s">
        <v>980</v>
      </c>
      <c r="H17" s="138" t="str">
        <f aca="false">B17</f>
        <v>phuchoai7991@gmail.com</v>
      </c>
      <c r="I17" s="115" t="n">
        <v>888055097</v>
      </c>
      <c r="J17" s="139"/>
      <c r="K17" s="140"/>
      <c r="L17" s="140"/>
      <c r="M17" s="141" t="str">
        <f aca="false">'Event Code'!$A$4</f>
        <v>HCM</v>
      </c>
      <c r="N17" s="119" t="s">
        <v>981</v>
      </c>
      <c r="O17" s="141" t="str">
        <f aca="false">VLOOKUP($N17,'Event Code'!$B$4:$AL$194,2,0)</f>
        <v>INTERNSHIP</v>
      </c>
      <c r="P17" s="141" t="str">
        <f aca="false">VLOOKUP(N17,'Event Code'!$B$4:$AT$782,3,0)</f>
        <v>IT Technical</v>
      </c>
      <c r="Q17" s="141" t="str">
        <f aca="false">VLOOKUP(N17,'Event Code'!$B$4:$AT$782,4,0)</f>
        <v>JAVA</v>
      </c>
      <c r="R17" s="141" t="str">
        <f aca="false">VLOOKUP($N17,'Event Code'!$B$4:$AT$782,5,0)</f>
        <v>Blended</v>
      </c>
      <c r="S17" s="141" t="n">
        <f aca="false">VLOOKUP(N17,'Event Code'!$B$4:$AT$782,7,0)</f>
        <v>43485</v>
      </c>
      <c r="T17" s="141" t="n">
        <f aca="false">VLOOKUP($N17,'Event Code'!$B$4:$AT$782,8,0)</f>
        <v>43480</v>
      </c>
      <c r="U17" s="37" t="s">
        <v>982</v>
      </c>
      <c r="V17" s="142"/>
      <c r="W17" s="143"/>
      <c r="X17" s="144"/>
      <c r="Y17" s="145" t="s">
        <v>983</v>
      </c>
      <c r="Z17" s="37" t="n">
        <v>43543</v>
      </c>
      <c r="AD17" s="127" t="e">
        <f aca="false">VLOOKUP(C17,'OB-27-Mar-2019'!$D$2:$AF$257,20,0)</f>
        <v>#N/A</v>
      </c>
      <c r="AG17" s="128" t="n">
        <f aca="false">VLOOKUP(D17,'School Code'!$D$2:$K$603,4,0)</f>
        <v>284</v>
      </c>
      <c r="AH17" s="129" t="n">
        <f aca="false">VLOOKUP(D17,'School Code'!$D$2:$K$603,6,0)</f>
        <v>1</v>
      </c>
      <c r="AI17" s="146" t="s">
        <v>984</v>
      </c>
      <c r="AK17" s="76" t="s">
        <v>171</v>
      </c>
    </row>
    <row r="18" customFormat="false" ht="13.8" hidden="true" customHeight="false" outlineLevel="0" collapsed="false">
      <c r="A18" s="134"/>
      <c r="B18" s="109" t="s">
        <v>1015</v>
      </c>
      <c r="C18" s="110" t="s">
        <v>1016</v>
      </c>
      <c r="D18" s="135" t="str">
        <f aca="false">VLOOKUP(N18,'Event Code'!$B$4:$AT$239,6,0)</f>
        <v>ĐH Công nghiệp TPHCM</v>
      </c>
      <c r="E18" s="135" t="str">
        <f aca="false">VLOOKUP($D18,'School Code'!$D$2:$I$30,5,0)</f>
        <v>ICT</v>
      </c>
      <c r="F18" s="136" t="n">
        <v>0</v>
      </c>
      <c r="G18" s="137" t="s">
        <v>980</v>
      </c>
      <c r="H18" s="138" t="str">
        <f aca="false">B18</f>
        <v>Tainguyen12a12@gmail.com</v>
      </c>
      <c r="I18" s="115" t="n">
        <v>987079347</v>
      </c>
      <c r="J18" s="139"/>
      <c r="K18" s="140"/>
      <c r="L18" s="140"/>
      <c r="M18" s="141" t="str">
        <f aca="false">'Event Code'!$A$4</f>
        <v>HCM</v>
      </c>
      <c r="N18" s="119" t="s">
        <v>981</v>
      </c>
      <c r="O18" s="141" t="str">
        <f aca="false">VLOOKUP($N18,'Event Code'!$B$4:$AL$194,2,0)</f>
        <v>INTERNSHIP</v>
      </c>
      <c r="P18" s="141" t="str">
        <f aca="false">VLOOKUP(N18,'Event Code'!$B$4:$AT$782,3,0)</f>
        <v>IT Technical</v>
      </c>
      <c r="Q18" s="141" t="str">
        <f aca="false">VLOOKUP(N18,'Event Code'!$B$4:$AT$782,4,0)</f>
        <v>JAVA</v>
      </c>
      <c r="R18" s="141" t="str">
        <f aca="false">VLOOKUP($N18,'Event Code'!$B$4:$AT$782,5,0)</f>
        <v>Blended</v>
      </c>
      <c r="S18" s="141" t="n">
        <f aca="false">VLOOKUP(N18,'Event Code'!$B$4:$AT$782,7,0)</f>
        <v>43485</v>
      </c>
      <c r="T18" s="141" t="n">
        <f aca="false">VLOOKUP($N18,'Event Code'!$B$4:$AT$782,8,0)</f>
        <v>43480</v>
      </c>
      <c r="U18" s="37" t="s">
        <v>982</v>
      </c>
      <c r="V18" s="142"/>
      <c r="W18" s="143"/>
      <c r="X18" s="144"/>
      <c r="Y18" s="145" t="s">
        <v>983</v>
      </c>
      <c r="Z18" s="37" t="n">
        <v>43543</v>
      </c>
      <c r="AD18" s="127" t="e">
        <f aca="false">VLOOKUP(C18,'OB-27-Mar-2019'!$D$2:$AF$257,20,0)</f>
        <v>#N/A</v>
      </c>
      <c r="AG18" s="128" t="n">
        <f aca="false">VLOOKUP(D18,'School Code'!$D$2:$K$603,4,0)</f>
        <v>284</v>
      </c>
      <c r="AH18" s="129" t="n">
        <f aca="false">VLOOKUP(D18,'School Code'!$D$2:$K$603,6,0)</f>
        <v>1</v>
      </c>
      <c r="AI18" s="146" t="s">
        <v>984</v>
      </c>
      <c r="AK18" s="76" t="s">
        <v>171</v>
      </c>
    </row>
    <row r="19" customFormat="false" ht="13.8" hidden="true" customHeight="false" outlineLevel="0" collapsed="false">
      <c r="A19" s="134"/>
      <c r="B19" s="109" t="s">
        <v>1017</v>
      </c>
      <c r="C19" s="110" t="s">
        <v>1018</v>
      </c>
      <c r="D19" s="135" t="str">
        <f aca="false">VLOOKUP(N19,'Event Code'!$B$4:$AT$239,6,0)</f>
        <v>ĐH Công nghiệp TPHCM</v>
      </c>
      <c r="E19" s="135" t="str">
        <f aca="false">VLOOKUP($D19,'School Code'!$D$2:$I$30,5,0)</f>
        <v>ICT</v>
      </c>
      <c r="F19" s="136" t="n">
        <v>0</v>
      </c>
      <c r="G19" s="137" t="s">
        <v>980</v>
      </c>
      <c r="H19" s="138" t="str">
        <f aca="false">B19</f>
        <v>tanphamnhat123@gmail.com</v>
      </c>
      <c r="I19" s="115" t="n">
        <v>349838214</v>
      </c>
      <c r="J19" s="139"/>
      <c r="K19" s="140"/>
      <c r="L19" s="140"/>
      <c r="M19" s="141" t="str">
        <f aca="false">'Event Code'!$A$4</f>
        <v>HCM</v>
      </c>
      <c r="N19" s="119" t="s">
        <v>981</v>
      </c>
      <c r="O19" s="141" t="str">
        <f aca="false">VLOOKUP($N19,'Event Code'!$B$4:$AL$194,2,0)</f>
        <v>INTERNSHIP</v>
      </c>
      <c r="P19" s="141" t="str">
        <f aca="false">VLOOKUP(N19,'Event Code'!$B$4:$AT$782,3,0)</f>
        <v>IT Technical</v>
      </c>
      <c r="Q19" s="141" t="str">
        <f aca="false">VLOOKUP(N19,'Event Code'!$B$4:$AT$782,4,0)</f>
        <v>JAVA</v>
      </c>
      <c r="R19" s="141" t="str">
        <f aca="false">VLOOKUP($N19,'Event Code'!$B$4:$AT$782,5,0)</f>
        <v>Blended</v>
      </c>
      <c r="S19" s="141" t="n">
        <f aca="false">VLOOKUP(N19,'Event Code'!$B$4:$AT$782,7,0)</f>
        <v>43485</v>
      </c>
      <c r="T19" s="141" t="n">
        <f aca="false">VLOOKUP($N19,'Event Code'!$B$4:$AT$782,8,0)</f>
        <v>43480</v>
      </c>
      <c r="U19" s="37" t="s">
        <v>982</v>
      </c>
      <c r="V19" s="142"/>
      <c r="W19" s="143"/>
      <c r="X19" s="144"/>
      <c r="Y19" s="145" t="s">
        <v>983</v>
      </c>
      <c r="Z19" s="37" t="n">
        <v>43543</v>
      </c>
      <c r="AD19" s="127" t="e">
        <f aca="false">VLOOKUP(C19,'OB-27-Mar-2019'!$D$2:$AF$257,20,0)</f>
        <v>#N/A</v>
      </c>
      <c r="AG19" s="128" t="n">
        <f aca="false">VLOOKUP(D19,'School Code'!$D$2:$K$603,4,0)</f>
        <v>284</v>
      </c>
      <c r="AH19" s="129" t="n">
        <f aca="false">VLOOKUP(D19,'School Code'!$D$2:$K$603,6,0)</f>
        <v>1</v>
      </c>
      <c r="AI19" s="146" t="s">
        <v>984</v>
      </c>
      <c r="AK19" s="76" t="s">
        <v>171</v>
      </c>
    </row>
    <row r="20" customFormat="false" ht="13.8" hidden="true" customHeight="false" outlineLevel="0" collapsed="false">
      <c r="A20" s="134"/>
      <c r="B20" s="109" t="s">
        <v>1019</v>
      </c>
      <c r="C20" s="110" t="s">
        <v>1020</v>
      </c>
      <c r="D20" s="135" t="str">
        <f aca="false">VLOOKUP(N20,'Event Code'!$B$4:$AT$239,6,0)</f>
        <v>ĐH Công nghiệp TPHCM</v>
      </c>
      <c r="E20" s="135" t="str">
        <f aca="false">VLOOKUP($D20,'School Code'!$D$2:$I$30,5,0)</f>
        <v>ICT</v>
      </c>
      <c r="F20" s="136" t="n">
        <v>0</v>
      </c>
      <c r="G20" s="137" t="s">
        <v>980</v>
      </c>
      <c r="H20" s="138" t="str">
        <f aca="false">B20</f>
        <v>huynhthianhthu2012@gmail.com</v>
      </c>
      <c r="I20" s="115" t="n">
        <v>964219993</v>
      </c>
      <c r="J20" s="139"/>
      <c r="K20" s="140"/>
      <c r="L20" s="140"/>
      <c r="M20" s="141" t="str">
        <f aca="false">'Event Code'!$A$4</f>
        <v>HCM</v>
      </c>
      <c r="N20" s="119" t="s">
        <v>981</v>
      </c>
      <c r="O20" s="141" t="str">
        <f aca="false">VLOOKUP($N20,'Event Code'!$B$4:$AL$194,2,0)</f>
        <v>INTERNSHIP</v>
      </c>
      <c r="P20" s="141" t="str">
        <f aca="false">VLOOKUP(N20,'Event Code'!$B$4:$AT$782,3,0)</f>
        <v>IT Technical</v>
      </c>
      <c r="Q20" s="141" t="str">
        <f aca="false">VLOOKUP(N20,'Event Code'!$B$4:$AT$782,4,0)</f>
        <v>JAVA</v>
      </c>
      <c r="R20" s="141" t="str">
        <f aca="false">VLOOKUP($N20,'Event Code'!$B$4:$AT$782,5,0)</f>
        <v>Blended</v>
      </c>
      <c r="S20" s="141" t="n">
        <f aca="false">VLOOKUP(N20,'Event Code'!$B$4:$AT$782,7,0)</f>
        <v>43485</v>
      </c>
      <c r="T20" s="141" t="n">
        <f aca="false">VLOOKUP($N20,'Event Code'!$B$4:$AT$782,8,0)</f>
        <v>43480</v>
      </c>
      <c r="U20" s="37" t="s">
        <v>982</v>
      </c>
      <c r="V20" s="142"/>
      <c r="W20" s="143"/>
      <c r="X20" s="144"/>
      <c r="Y20" s="145" t="s">
        <v>983</v>
      </c>
      <c r="Z20" s="37" t="n">
        <v>43543</v>
      </c>
      <c r="AD20" s="127" t="e">
        <f aca="false">VLOOKUP(C20,'OB-27-Mar-2019'!$D$2:$AF$257,20,0)</f>
        <v>#N/A</v>
      </c>
      <c r="AG20" s="128" t="n">
        <f aca="false">VLOOKUP(D20,'School Code'!$D$2:$K$603,4,0)</f>
        <v>284</v>
      </c>
      <c r="AH20" s="129" t="n">
        <f aca="false">VLOOKUP(D20,'School Code'!$D$2:$K$603,6,0)</f>
        <v>1</v>
      </c>
      <c r="AI20" s="146" t="s">
        <v>984</v>
      </c>
      <c r="AK20" s="76" t="s">
        <v>171</v>
      </c>
    </row>
    <row r="21" customFormat="false" ht="13.8" hidden="true" customHeight="false" outlineLevel="0" collapsed="false">
      <c r="A21" s="134"/>
      <c r="B21" s="109" t="s">
        <v>1021</v>
      </c>
      <c r="C21" s="110" t="s">
        <v>1022</v>
      </c>
      <c r="D21" s="135" t="str">
        <f aca="false">VLOOKUP(N21,'Event Code'!$B$4:$AT$239,6,0)</f>
        <v>ĐH Công nghiệp TPHCM</v>
      </c>
      <c r="E21" s="135" t="str">
        <f aca="false">VLOOKUP($D21,'School Code'!$D$2:$I$30,5,0)</f>
        <v>ICT</v>
      </c>
      <c r="F21" s="136" t="n">
        <v>0</v>
      </c>
      <c r="G21" s="137" t="s">
        <v>980</v>
      </c>
      <c r="H21" s="138" t="str">
        <f aca="false">B21</f>
        <v>tiendinhngocpy@gmail.com</v>
      </c>
      <c r="I21" s="115" t="n">
        <v>935772453</v>
      </c>
      <c r="J21" s="139"/>
      <c r="K21" s="140"/>
      <c r="L21" s="140"/>
      <c r="M21" s="141" t="str">
        <f aca="false">'Event Code'!$A$4</f>
        <v>HCM</v>
      </c>
      <c r="N21" s="119" t="s">
        <v>981</v>
      </c>
      <c r="O21" s="141" t="str">
        <f aca="false">VLOOKUP($N21,'Event Code'!$B$4:$AL$194,2,0)</f>
        <v>INTERNSHIP</v>
      </c>
      <c r="P21" s="141" t="str">
        <f aca="false">VLOOKUP(N21,'Event Code'!$B$4:$AT$782,3,0)</f>
        <v>IT Technical</v>
      </c>
      <c r="Q21" s="141" t="str">
        <f aca="false">VLOOKUP(N21,'Event Code'!$B$4:$AT$782,4,0)</f>
        <v>JAVA</v>
      </c>
      <c r="R21" s="141" t="str">
        <f aca="false">VLOOKUP($N21,'Event Code'!$B$4:$AT$782,5,0)</f>
        <v>Blended</v>
      </c>
      <c r="S21" s="141" t="n">
        <f aca="false">VLOOKUP(N21,'Event Code'!$B$4:$AT$782,7,0)</f>
        <v>43485</v>
      </c>
      <c r="T21" s="141" t="n">
        <f aca="false">VLOOKUP($N21,'Event Code'!$B$4:$AT$782,8,0)</f>
        <v>43480</v>
      </c>
      <c r="U21" s="37" t="s">
        <v>982</v>
      </c>
      <c r="V21" s="142"/>
      <c r="W21" s="143"/>
      <c r="X21" s="144"/>
      <c r="Y21" s="145" t="s">
        <v>983</v>
      </c>
      <c r="Z21" s="37" t="n">
        <v>43543</v>
      </c>
      <c r="AD21" s="127" t="e">
        <f aca="false">VLOOKUP(C21,'OB-27-Mar-2019'!$D$2:$AF$257,20,0)</f>
        <v>#N/A</v>
      </c>
      <c r="AG21" s="128" t="n">
        <f aca="false">VLOOKUP(D21,'School Code'!$D$2:$K$603,4,0)</f>
        <v>284</v>
      </c>
      <c r="AH21" s="129" t="n">
        <f aca="false">VLOOKUP(D21,'School Code'!$D$2:$K$603,6,0)</f>
        <v>1</v>
      </c>
      <c r="AI21" s="146" t="s">
        <v>984</v>
      </c>
      <c r="AK21" s="76" t="s">
        <v>171</v>
      </c>
    </row>
    <row r="22" customFormat="false" ht="13.8" hidden="true" customHeight="false" outlineLevel="0" collapsed="false">
      <c r="A22" s="134"/>
      <c r="B22" s="109" t="s">
        <v>1023</v>
      </c>
      <c r="C22" s="110" t="s">
        <v>1024</v>
      </c>
      <c r="D22" s="135" t="str">
        <f aca="false">VLOOKUP(N22,'Event Code'!$B$4:$AT$239,6,0)</f>
        <v>ĐH Công nghiệp TPHCM</v>
      </c>
      <c r="E22" s="135" t="str">
        <f aca="false">VLOOKUP($D22,'School Code'!$D$2:$I$30,5,0)</f>
        <v>ICT</v>
      </c>
      <c r="F22" s="136" t="n">
        <v>0</v>
      </c>
      <c r="G22" s="137" t="s">
        <v>1025</v>
      </c>
      <c r="H22" s="138" t="str">
        <f aca="false">B22</f>
        <v>ngohuutientk@gmail.com</v>
      </c>
      <c r="I22" s="115" t="n">
        <v>1672723676</v>
      </c>
      <c r="J22" s="139"/>
      <c r="K22" s="140"/>
      <c r="L22" s="140"/>
      <c r="M22" s="141" t="str">
        <f aca="false">'Event Code'!$A$4</f>
        <v>HCM</v>
      </c>
      <c r="N22" s="119" t="s">
        <v>981</v>
      </c>
      <c r="O22" s="141" t="str">
        <f aca="false">VLOOKUP($N22,'Event Code'!$B$4:$AL$194,2,0)</f>
        <v>INTERNSHIP</v>
      </c>
      <c r="P22" s="141" t="str">
        <f aca="false">VLOOKUP(N22,'Event Code'!$B$4:$AT$782,3,0)</f>
        <v>IT Technical</v>
      </c>
      <c r="Q22" s="141" t="str">
        <f aca="false">VLOOKUP(N22,'Event Code'!$B$4:$AT$782,4,0)</f>
        <v>JAVA</v>
      </c>
      <c r="R22" s="141" t="str">
        <f aca="false">VLOOKUP($N22,'Event Code'!$B$4:$AT$782,5,0)</f>
        <v>Blended</v>
      </c>
      <c r="S22" s="141" t="n">
        <f aca="false">VLOOKUP(N22,'Event Code'!$B$4:$AT$782,7,0)</f>
        <v>43485</v>
      </c>
      <c r="T22" s="141" t="n">
        <f aca="false">VLOOKUP($N22,'Event Code'!$B$4:$AT$782,8,0)</f>
        <v>43480</v>
      </c>
      <c r="U22" s="37" t="s">
        <v>982</v>
      </c>
      <c r="V22" s="142"/>
      <c r="W22" s="143"/>
      <c r="X22" s="144"/>
      <c r="Y22" s="145" t="s">
        <v>983</v>
      </c>
      <c r="Z22" s="37" t="n">
        <v>43543</v>
      </c>
      <c r="AD22" s="127" t="e">
        <f aca="false">VLOOKUP(C22,'OB-27-Mar-2019'!$D$2:$AF$257,20,0)</f>
        <v>#N/A</v>
      </c>
      <c r="AG22" s="128" t="n">
        <f aca="false">VLOOKUP(D22,'School Code'!$D$2:$K$603,4,0)</f>
        <v>284</v>
      </c>
      <c r="AH22" s="129" t="n">
        <f aca="false">VLOOKUP(D22,'School Code'!$D$2:$K$603,6,0)</f>
        <v>1</v>
      </c>
      <c r="AI22" s="146" t="s">
        <v>984</v>
      </c>
      <c r="AK22" s="76" t="s">
        <v>171</v>
      </c>
    </row>
    <row r="23" customFormat="false" ht="13.8" hidden="true" customHeight="false" outlineLevel="0" collapsed="false">
      <c r="A23" s="134"/>
      <c r="B23" s="109" t="s">
        <v>1026</v>
      </c>
      <c r="C23" s="110" t="s">
        <v>1027</v>
      </c>
      <c r="D23" s="135" t="str">
        <f aca="false">VLOOKUP(N23,'Event Code'!$B$4:$AT$239,6,0)</f>
        <v>ĐH Công nghiệp TPHCM</v>
      </c>
      <c r="E23" s="135" t="str">
        <f aca="false">VLOOKUP($D23,'School Code'!$D$2:$I$30,5,0)</f>
        <v>ICT</v>
      </c>
      <c r="F23" s="136" t="n">
        <v>0</v>
      </c>
      <c r="G23" s="137" t="s">
        <v>980</v>
      </c>
      <c r="H23" s="138" t="str">
        <f aca="false">B23</f>
        <v>congtien.iuh@gmail.com</v>
      </c>
      <c r="I23" s="115" t="n">
        <v>969986942</v>
      </c>
      <c r="J23" s="139"/>
      <c r="K23" s="140"/>
      <c r="L23" s="140"/>
      <c r="M23" s="141" t="str">
        <f aca="false">'Event Code'!$A$4</f>
        <v>HCM</v>
      </c>
      <c r="N23" s="119" t="s">
        <v>981</v>
      </c>
      <c r="O23" s="141" t="str">
        <f aca="false">VLOOKUP($N23,'Event Code'!$B$4:$AL$194,2,0)</f>
        <v>INTERNSHIP</v>
      </c>
      <c r="P23" s="141" t="str">
        <f aca="false">VLOOKUP(N23,'Event Code'!$B$4:$AT$782,3,0)</f>
        <v>IT Technical</v>
      </c>
      <c r="Q23" s="141" t="str">
        <f aca="false">VLOOKUP(N23,'Event Code'!$B$4:$AT$782,4,0)</f>
        <v>JAVA</v>
      </c>
      <c r="R23" s="141" t="str">
        <f aca="false">VLOOKUP($N23,'Event Code'!$B$4:$AT$782,5,0)</f>
        <v>Blended</v>
      </c>
      <c r="S23" s="141" t="n">
        <f aca="false">VLOOKUP(N23,'Event Code'!$B$4:$AT$782,7,0)</f>
        <v>43485</v>
      </c>
      <c r="T23" s="141" t="n">
        <f aca="false">VLOOKUP($N23,'Event Code'!$B$4:$AT$782,8,0)</f>
        <v>43480</v>
      </c>
      <c r="U23" s="37" t="s">
        <v>982</v>
      </c>
      <c r="V23" s="142"/>
      <c r="W23" s="143"/>
      <c r="X23" s="144"/>
      <c r="Y23" s="145" t="s">
        <v>983</v>
      </c>
      <c r="Z23" s="37" t="n">
        <v>43543</v>
      </c>
      <c r="AD23" s="127" t="e">
        <f aca="false">VLOOKUP(C23,'OB-27-Mar-2019'!$D$2:$AF$257,20,0)</f>
        <v>#N/A</v>
      </c>
      <c r="AG23" s="128" t="n">
        <f aca="false">VLOOKUP(D23,'School Code'!$D$2:$K$603,4,0)</f>
        <v>284</v>
      </c>
      <c r="AH23" s="129" t="n">
        <f aca="false">VLOOKUP(D23,'School Code'!$D$2:$K$603,6,0)</f>
        <v>1</v>
      </c>
      <c r="AI23" s="146" t="s">
        <v>984</v>
      </c>
      <c r="AK23" s="76" t="s">
        <v>171</v>
      </c>
    </row>
    <row r="24" customFormat="false" ht="13.8" hidden="true" customHeight="false" outlineLevel="0" collapsed="false">
      <c r="A24" s="134"/>
      <c r="B24" s="109" t="s">
        <v>1028</v>
      </c>
      <c r="C24" s="110" t="s">
        <v>1029</v>
      </c>
      <c r="D24" s="135" t="str">
        <f aca="false">VLOOKUP(N24,'Event Code'!$B$4:$AT$239,6,0)</f>
        <v>ĐH Công nghiệp TPHCM</v>
      </c>
      <c r="E24" s="135" t="str">
        <f aca="false">VLOOKUP($D24,'School Code'!$D$2:$I$30,5,0)</f>
        <v>ICT</v>
      </c>
      <c r="F24" s="136" t="n">
        <v>0</v>
      </c>
      <c r="G24" s="137" t="s">
        <v>980</v>
      </c>
      <c r="H24" s="138" t="str">
        <f aca="false">B24</f>
        <v>dimitrihuynh@gmail.com</v>
      </c>
      <c r="I24" s="115" t="n">
        <v>888818845</v>
      </c>
      <c r="J24" s="139"/>
      <c r="K24" s="140"/>
      <c r="L24" s="140"/>
      <c r="M24" s="141" t="str">
        <f aca="false">'Event Code'!$A$4</f>
        <v>HCM</v>
      </c>
      <c r="N24" s="119" t="s">
        <v>981</v>
      </c>
      <c r="O24" s="141" t="str">
        <f aca="false">VLOOKUP($N24,'Event Code'!$B$4:$AL$194,2,0)</f>
        <v>INTERNSHIP</v>
      </c>
      <c r="P24" s="141" t="str">
        <f aca="false">VLOOKUP(N24,'Event Code'!$B$4:$AT$782,3,0)</f>
        <v>IT Technical</v>
      </c>
      <c r="Q24" s="141" t="str">
        <f aca="false">VLOOKUP(N24,'Event Code'!$B$4:$AT$782,4,0)</f>
        <v>JAVA</v>
      </c>
      <c r="R24" s="141" t="str">
        <f aca="false">VLOOKUP($N24,'Event Code'!$B$4:$AT$782,5,0)</f>
        <v>Blended</v>
      </c>
      <c r="S24" s="141" t="n">
        <f aca="false">VLOOKUP(N24,'Event Code'!$B$4:$AT$782,7,0)</f>
        <v>43485</v>
      </c>
      <c r="T24" s="141" t="n">
        <f aca="false">VLOOKUP($N24,'Event Code'!$B$4:$AT$782,8,0)</f>
        <v>43480</v>
      </c>
      <c r="U24" s="37" t="s">
        <v>982</v>
      </c>
      <c r="V24" s="142"/>
      <c r="W24" s="143"/>
      <c r="X24" s="144"/>
      <c r="Y24" s="145" t="s">
        <v>983</v>
      </c>
      <c r="Z24" s="37" t="n">
        <v>43543</v>
      </c>
      <c r="AD24" s="127" t="e">
        <f aca="false">VLOOKUP(C24,'OB-27-Mar-2019'!$D$2:$AF$257,20,0)</f>
        <v>#N/A</v>
      </c>
      <c r="AG24" s="128" t="n">
        <f aca="false">VLOOKUP(D24,'School Code'!$D$2:$K$603,4,0)</f>
        <v>284</v>
      </c>
      <c r="AH24" s="129" t="n">
        <f aca="false">VLOOKUP(D24,'School Code'!$D$2:$K$603,6,0)</f>
        <v>1</v>
      </c>
      <c r="AI24" s="146" t="s">
        <v>984</v>
      </c>
      <c r="AK24" s="76" t="s">
        <v>171</v>
      </c>
    </row>
    <row r="25" customFormat="false" ht="13.8" hidden="true" customHeight="false" outlineLevel="0" collapsed="false">
      <c r="A25" s="134"/>
      <c r="B25" s="109" t="s">
        <v>1030</v>
      </c>
      <c r="C25" s="110" t="s">
        <v>1031</v>
      </c>
      <c r="D25" s="135" t="str">
        <f aca="false">VLOOKUP(N25,'Event Code'!$B$4:$AT$239,6,0)</f>
        <v>ĐH Công nghiệp TPHCM</v>
      </c>
      <c r="E25" s="135" t="str">
        <f aca="false">VLOOKUP($D25,'School Code'!$D$2:$I$30,5,0)</f>
        <v>ICT</v>
      </c>
      <c r="F25" s="136" t="n">
        <v>0</v>
      </c>
      <c r="G25" s="137" t="s">
        <v>980</v>
      </c>
      <c r="H25" s="138" t="str">
        <f aca="false">B25</f>
        <v>dotinh997@gmail.com</v>
      </c>
      <c r="I25" s="115" t="n">
        <v>338728426</v>
      </c>
      <c r="J25" s="139"/>
      <c r="K25" s="140"/>
      <c r="L25" s="140"/>
      <c r="M25" s="141" t="str">
        <f aca="false">'Event Code'!$A$4</f>
        <v>HCM</v>
      </c>
      <c r="N25" s="119" t="s">
        <v>981</v>
      </c>
      <c r="O25" s="141" t="str">
        <f aca="false">VLOOKUP($N25,'Event Code'!$B$4:$AL$194,2,0)</f>
        <v>INTERNSHIP</v>
      </c>
      <c r="P25" s="141" t="str">
        <f aca="false">VLOOKUP(N25,'Event Code'!$B$4:$AT$782,3,0)</f>
        <v>IT Technical</v>
      </c>
      <c r="Q25" s="141" t="str">
        <f aca="false">VLOOKUP(N25,'Event Code'!$B$4:$AT$782,4,0)</f>
        <v>JAVA</v>
      </c>
      <c r="R25" s="141" t="str">
        <f aca="false">VLOOKUP($N25,'Event Code'!$B$4:$AT$782,5,0)</f>
        <v>Blended</v>
      </c>
      <c r="S25" s="141" t="n">
        <f aca="false">VLOOKUP(N25,'Event Code'!$B$4:$AT$782,7,0)</f>
        <v>43485</v>
      </c>
      <c r="T25" s="141" t="n">
        <f aca="false">VLOOKUP($N25,'Event Code'!$B$4:$AT$782,8,0)</f>
        <v>43480</v>
      </c>
      <c r="U25" s="37" t="s">
        <v>982</v>
      </c>
      <c r="V25" s="142"/>
      <c r="W25" s="143"/>
      <c r="X25" s="144"/>
      <c r="Y25" s="145" t="s">
        <v>983</v>
      </c>
      <c r="Z25" s="37" t="n">
        <v>43543</v>
      </c>
      <c r="AD25" s="127" t="e">
        <f aca="false">VLOOKUP(C25,'OB-27-Mar-2019'!$D$2:$AF$257,20,0)</f>
        <v>#N/A</v>
      </c>
      <c r="AG25" s="128" t="n">
        <f aca="false">VLOOKUP(D25,'School Code'!$D$2:$K$603,4,0)</f>
        <v>284</v>
      </c>
      <c r="AH25" s="129" t="n">
        <f aca="false">VLOOKUP(D25,'School Code'!$D$2:$K$603,6,0)</f>
        <v>1</v>
      </c>
      <c r="AI25" s="146" t="s">
        <v>984</v>
      </c>
      <c r="AK25" s="76" t="s">
        <v>171</v>
      </c>
    </row>
    <row r="26" customFormat="false" ht="13.8" hidden="true" customHeight="false" outlineLevel="0" collapsed="false">
      <c r="A26" s="134"/>
      <c r="B26" s="109" t="s">
        <v>1032</v>
      </c>
      <c r="C26" s="110" t="s">
        <v>1033</v>
      </c>
      <c r="D26" s="135" t="str">
        <f aca="false">VLOOKUP(N26,'Event Code'!$B$4:$AT$239,6,0)</f>
        <v>ĐH Công nghiệp TPHCM</v>
      </c>
      <c r="E26" s="135" t="str">
        <f aca="false">VLOOKUP($D26,'School Code'!$D$2:$I$30,5,0)</f>
        <v>ICT</v>
      </c>
      <c r="F26" s="136" t="n">
        <v>0</v>
      </c>
      <c r="G26" s="137" t="s">
        <v>980</v>
      </c>
      <c r="H26" s="138" t="str">
        <f aca="false">B26</f>
        <v>pmt199x@gmail.com</v>
      </c>
      <c r="I26" s="115" t="n">
        <v>813301145</v>
      </c>
      <c r="J26" s="139"/>
      <c r="K26" s="140"/>
      <c r="L26" s="140"/>
      <c r="M26" s="141" t="str">
        <f aca="false">'Event Code'!$A$4</f>
        <v>HCM</v>
      </c>
      <c r="N26" s="119" t="s">
        <v>981</v>
      </c>
      <c r="O26" s="141" t="str">
        <f aca="false">VLOOKUP($N26,'Event Code'!$B$4:$AL$194,2,0)</f>
        <v>INTERNSHIP</v>
      </c>
      <c r="P26" s="141" t="str">
        <f aca="false">VLOOKUP(N26,'Event Code'!$B$4:$AT$782,3,0)</f>
        <v>IT Technical</v>
      </c>
      <c r="Q26" s="141" t="str">
        <f aca="false">VLOOKUP(N26,'Event Code'!$B$4:$AT$782,4,0)</f>
        <v>JAVA</v>
      </c>
      <c r="R26" s="141" t="str">
        <f aca="false">VLOOKUP($N26,'Event Code'!$B$4:$AT$782,5,0)</f>
        <v>Blended</v>
      </c>
      <c r="S26" s="141" t="n">
        <f aca="false">VLOOKUP(N26,'Event Code'!$B$4:$AT$782,7,0)</f>
        <v>43485</v>
      </c>
      <c r="T26" s="141" t="n">
        <f aca="false">VLOOKUP($N26,'Event Code'!$B$4:$AT$782,8,0)</f>
        <v>43480</v>
      </c>
      <c r="U26" s="37" t="s">
        <v>982</v>
      </c>
      <c r="V26" s="142"/>
      <c r="W26" s="143"/>
      <c r="X26" s="144"/>
      <c r="Y26" s="145" t="s">
        <v>983</v>
      </c>
      <c r="Z26" s="37" t="n">
        <v>43543</v>
      </c>
      <c r="AD26" s="127" t="e">
        <f aca="false">VLOOKUP(C26,'OB-27-Mar-2019'!$D$2:$AF$257,20,0)</f>
        <v>#N/A</v>
      </c>
      <c r="AG26" s="128" t="n">
        <f aca="false">VLOOKUP(D26,'School Code'!$D$2:$K$603,4,0)</f>
        <v>284</v>
      </c>
      <c r="AH26" s="129" t="n">
        <f aca="false">VLOOKUP(D26,'School Code'!$D$2:$K$603,6,0)</f>
        <v>1</v>
      </c>
      <c r="AI26" s="146" t="s">
        <v>984</v>
      </c>
      <c r="AK26" s="76" t="s">
        <v>171</v>
      </c>
    </row>
    <row r="27" customFormat="false" ht="13.8" hidden="true" customHeight="false" outlineLevel="0" collapsed="false">
      <c r="A27" s="134"/>
      <c r="B27" s="109" t="s">
        <v>1034</v>
      </c>
      <c r="C27" s="110" t="s">
        <v>1035</v>
      </c>
      <c r="D27" s="135" t="str">
        <f aca="false">VLOOKUP(N27,'Event Code'!$B$4:$AT$239,6,0)</f>
        <v>ĐH Công nghiệp TPHCM</v>
      </c>
      <c r="E27" s="135" t="str">
        <f aca="false">VLOOKUP($D27,'School Code'!$D$2:$I$30,5,0)</f>
        <v>ICT</v>
      </c>
      <c r="F27" s="136" t="n">
        <v>0</v>
      </c>
      <c r="G27" s="137" t="s">
        <v>980</v>
      </c>
      <c r="H27" s="138" t="str">
        <f aca="false">B27</f>
        <v>nntri97@gmail.com</v>
      </c>
      <c r="I27" s="115" t="n">
        <v>335944919</v>
      </c>
      <c r="J27" s="139"/>
      <c r="K27" s="140"/>
      <c r="L27" s="140"/>
      <c r="M27" s="141" t="str">
        <f aca="false">'Event Code'!$A$4</f>
        <v>HCM</v>
      </c>
      <c r="N27" s="119" t="s">
        <v>981</v>
      </c>
      <c r="O27" s="141" t="str">
        <f aca="false">VLOOKUP($N27,'Event Code'!$B$4:$AL$194,2,0)</f>
        <v>INTERNSHIP</v>
      </c>
      <c r="P27" s="141" t="str">
        <f aca="false">VLOOKUP(N27,'Event Code'!$B$4:$AT$782,3,0)</f>
        <v>IT Technical</v>
      </c>
      <c r="Q27" s="141" t="str">
        <f aca="false">VLOOKUP(N27,'Event Code'!$B$4:$AT$782,4,0)</f>
        <v>JAVA</v>
      </c>
      <c r="R27" s="141" t="str">
        <f aca="false">VLOOKUP($N27,'Event Code'!$B$4:$AT$782,5,0)</f>
        <v>Blended</v>
      </c>
      <c r="S27" s="141" t="n">
        <f aca="false">VLOOKUP(N27,'Event Code'!$B$4:$AT$782,7,0)</f>
        <v>43485</v>
      </c>
      <c r="T27" s="141" t="n">
        <f aca="false">VLOOKUP($N27,'Event Code'!$B$4:$AT$782,8,0)</f>
        <v>43480</v>
      </c>
      <c r="U27" s="37" t="s">
        <v>982</v>
      </c>
      <c r="V27" s="142"/>
      <c r="W27" s="143"/>
      <c r="X27" s="144"/>
      <c r="Y27" s="145" t="s">
        <v>983</v>
      </c>
      <c r="Z27" s="37" t="n">
        <v>43543</v>
      </c>
      <c r="AD27" s="127" t="e">
        <f aca="false">VLOOKUP(C27,'OB-27-Mar-2019'!$D$2:$AF$257,20,0)</f>
        <v>#N/A</v>
      </c>
      <c r="AG27" s="128" t="n">
        <f aca="false">VLOOKUP(D27,'School Code'!$D$2:$K$603,4,0)</f>
        <v>284</v>
      </c>
      <c r="AH27" s="129" t="n">
        <f aca="false">VLOOKUP(D27,'School Code'!$D$2:$K$603,6,0)</f>
        <v>1</v>
      </c>
      <c r="AI27" s="146" t="s">
        <v>984</v>
      </c>
      <c r="AK27" s="76" t="s">
        <v>171</v>
      </c>
    </row>
    <row r="28" customFormat="false" ht="13.8" hidden="true" customHeight="false" outlineLevel="0" collapsed="false">
      <c r="A28" s="134"/>
      <c r="B28" s="147" t="s">
        <v>1036</v>
      </c>
      <c r="C28" s="110" t="s">
        <v>1037</v>
      </c>
      <c r="D28" s="135" t="str">
        <f aca="false">VLOOKUP(N28,'Event Code'!$B$4:$AT$239,6,0)</f>
        <v>ĐH Công nghiệp TPHCM</v>
      </c>
      <c r="E28" s="135" t="str">
        <f aca="false">VLOOKUP($D28,'School Code'!$D$2:$I$30,5,0)</f>
        <v>ICT</v>
      </c>
      <c r="F28" s="136" t="n">
        <v>0</v>
      </c>
      <c r="G28" s="137" t="s">
        <v>980</v>
      </c>
      <c r="H28" s="138" t="str">
        <f aca="false">B28</f>
        <v>nguyentuanminh18101997@gmail.com</v>
      </c>
      <c r="I28" s="115" t="s">
        <v>1038</v>
      </c>
      <c r="J28" s="139"/>
      <c r="K28" s="140"/>
      <c r="L28" s="140"/>
      <c r="M28" s="141" t="str">
        <f aca="false">'Event Code'!$A$4</f>
        <v>HCM</v>
      </c>
      <c r="N28" s="119" t="s">
        <v>981</v>
      </c>
      <c r="O28" s="141" t="str">
        <f aca="false">VLOOKUP($N28,'Event Code'!$B$4:$AL$194,2,0)</f>
        <v>INTERNSHIP</v>
      </c>
      <c r="P28" s="141" t="str">
        <f aca="false">VLOOKUP(N28,'Event Code'!$B$4:$AT$782,3,0)</f>
        <v>IT Technical</v>
      </c>
      <c r="Q28" s="141" t="str">
        <f aca="false">VLOOKUP(N28,'Event Code'!$B$4:$AT$782,4,0)</f>
        <v>JAVA</v>
      </c>
      <c r="R28" s="141" t="str">
        <f aca="false">VLOOKUP($N28,'Event Code'!$B$4:$AT$782,5,0)</f>
        <v>Blended</v>
      </c>
      <c r="S28" s="141" t="n">
        <f aca="false">VLOOKUP(N28,'Event Code'!$B$4:$AT$782,7,0)</f>
        <v>43485</v>
      </c>
      <c r="T28" s="141" t="n">
        <f aca="false">VLOOKUP($N28,'Event Code'!$B$4:$AT$782,8,0)</f>
        <v>43480</v>
      </c>
      <c r="U28" s="37" t="s">
        <v>982</v>
      </c>
      <c r="V28" s="142"/>
      <c r="W28" s="143"/>
      <c r="X28" s="144"/>
      <c r="Y28" s="145" t="s">
        <v>983</v>
      </c>
      <c r="Z28" s="37" t="n">
        <v>43543</v>
      </c>
      <c r="AD28" s="127" t="e">
        <f aca="false">VLOOKUP(C28,'OB-27-Mar-2019'!$D$2:$AF$257,20,0)</f>
        <v>#N/A</v>
      </c>
      <c r="AG28" s="128" t="n">
        <f aca="false">VLOOKUP(D28,'School Code'!$D$2:$K$603,4,0)</f>
        <v>284</v>
      </c>
      <c r="AH28" s="129" t="n">
        <f aca="false">VLOOKUP(D28,'School Code'!$D$2:$K$603,6,0)</f>
        <v>1</v>
      </c>
      <c r="AI28" s="146" t="s">
        <v>984</v>
      </c>
      <c r="AK28" s="76" t="s">
        <v>171</v>
      </c>
    </row>
    <row r="29" customFormat="false" ht="13.8" hidden="true" customHeight="false" outlineLevel="0" collapsed="false">
      <c r="A29" s="134"/>
      <c r="B29" s="148" t="s">
        <v>1039</v>
      </c>
      <c r="C29" s="110" t="s">
        <v>1040</v>
      </c>
      <c r="D29" s="135" t="str">
        <f aca="false">VLOOKUP(N29,'Event Code'!$B$4:$AT$239,6,0)</f>
        <v>ĐH Công nghiệp TPHCM</v>
      </c>
      <c r="E29" s="135" t="str">
        <f aca="false">VLOOKUP($D29,'School Code'!$D$2:$I$30,5,0)</f>
        <v>ICT</v>
      </c>
      <c r="F29" s="136" t="n">
        <v>0</v>
      </c>
      <c r="G29" s="137" t="s">
        <v>980</v>
      </c>
      <c r="H29" s="138" t="str">
        <f aca="false">B29</f>
        <v>ninhnguyen9795@gmail.com</v>
      </c>
      <c r="I29" s="115"/>
      <c r="J29" s="139"/>
      <c r="K29" s="140"/>
      <c r="L29" s="140"/>
      <c r="M29" s="141" t="str">
        <f aca="false">'Event Code'!$A$4</f>
        <v>HCM</v>
      </c>
      <c r="N29" s="119" t="s">
        <v>981</v>
      </c>
      <c r="O29" s="141" t="str">
        <f aca="false">VLOOKUP($N29,'Event Code'!$B$4:$AL$194,2,0)</f>
        <v>INTERNSHIP</v>
      </c>
      <c r="P29" s="141" t="str">
        <f aca="false">VLOOKUP(N29,'Event Code'!$B$4:$AT$782,3,0)</f>
        <v>IT Technical</v>
      </c>
      <c r="Q29" s="141" t="str">
        <f aca="false">VLOOKUP(N29,'Event Code'!$B$4:$AT$782,4,0)</f>
        <v>JAVA</v>
      </c>
      <c r="R29" s="141" t="str">
        <f aca="false">VLOOKUP($N29,'Event Code'!$B$4:$AT$782,5,0)</f>
        <v>Blended</v>
      </c>
      <c r="S29" s="141" t="n">
        <f aca="false">VLOOKUP(N29,'Event Code'!$B$4:$AT$782,7,0)</f>
        <v>43485</v>
      </c>
      <c r="T29" s="141" t="n">
        <f aca="false">VLOOKUP($N29,'Event Code'!$B$4:$AT$782,8,0)</f>
        <v>43480</v>
      </c>
      <c r="U29" s="37" t="s">
        <v>982</v>
      </c>
      <c r="V29" s="142"/>
      <c r="W29" s="143"/>
      <c r="X29" s="144"/>
      <c r="Y29" s="145" t="s">
        <v>983</v>
      </c>
      <c r="Z29" s="37" t="n">
        <v>43543</v>
      </c>
      <c r="AD29" s="127" t="e">
        <f aca="false">VLOOKUP(C29,'OB-27-Mar-2019'!$D$2:$AF$257,20,0)</f>
        <v>#N/A</v>
      </c>
      <c r="AG29" s="128" t="n">
        <f aca="false">VLOOKUP(D29,'School Code'!$D$2:$K$603,4,0)</f>
        <v>284</v>
      </c>
      <c r="AH29" s="129" t="n">
        <f aca="false">VLOOKUP(D29,'School Code'!$D$2:$K$603,6,0)</f>
        <v>1</v>
      </c>
      <c r="AI29" s="146" t="s">
        <v>984</v>
      </c>
      <c r="AK29" s="76" t="s">
        <v>171</v>
      </c>
    </row>
    <row r="30" customFormat="false" ht="13.8" hidden="true" customHeight="false" outlineLevel="0" collapsed="false">
      <c r="A30" s="134"/>
      <c r="B30" s="109" t="s">
        <v>1041</v>
      </c>
      <c r="C30" s="110" t="s">
        <v>1042</v>
      </c>
      <c r="D30" s="135" t="str">
        <f aca="false">VLOOKUP(N30,'Event Code'!$B$4:$AT$239,6,0)</f>
        <v>ĐH Công nghiệp TPHCM</v>
      </c>
      <c r="E30" s="135" t="str">
        <f aca="false">VLOOKUP($D30,'School Code'!$D$2:$I$30,5,0)</f>
        <v>ICT</v>
      </c>
      <c r="F30" s="136" t="n">
        <v>0</v>
      </c>
      <c r="G30" s="137" t="s">
        <v>980</v>
      </c>
      <c r="H30" s="138" t="str">
        <f aca="false">B30</f>
        <v>Hoangloikiller97@gmail.com</v>
      </c>
      <c r="I30" s="115" t="n">
        <v>921877419</v>
      </c>
      <c r="J30" s="139"/>
      <c r="K30" s="140"/>
      <c r="L30" s="140"/>
      <c r="M30" s="141" t="str">
        <f aca="false">'Event Code'!$A$4</f>
        <v>HCM</v>
      </c>
      <c r="N30" s="119" t="s">
        <v>981</v>
      </c>
      <c r="O30" s="141" t="str">
        <f aca="false">VLOOKUP($N30,'Event Code'!$B$4:$AL$194,2,0)</f>
        <v>INTERNSHIP</v>
      </c>
      <c r="P30" s="141" t="str">
        <f aca="false">VLOOKUP(N30,'Event Code'!$B$4:$AT$782,3,0)</f>
        <v>IT Technical</v>
      </c>
      <c r="Q30" s="141" t="str">
        <f aca="false">VLOOKUP(N30,'Event Code'!$B$4:$AT$782,4,0)</f>
        <v>JAVA</v>
      </c>
      <c r="R30" s="141" t="str">
        <f aca="false">VLOOKUP($N30,'Event Code'!$B$4:$AT$782,5,0)</f>
        <v>Blended</v>
      </c>
      <c r="S30" s="141" t="n">
        <f aca="false">VLOOKUP(N30,'Event Code'!$B$4:$AT$782,7,0)</f>
        <v>43485</v>
      </c>
      <c r="T30" s="141" t="n">
        <f aca="false">VLOOKUP($N30,'Event Code'!$B$4:$AT$782,8,0)</f>
        <v>43480</v>
      </c>
      <c r="U30" s="37" t="s">
        <v>982</v>
      </c>
      <c r="V30" s="142"/>
      <c r="W30" s="143"/>
      <c r="X30" s="144"/>
      <c r="Y30" s="145" t="s">
        <v>983</v>
      </c>
      <c r="Z30" s="37" t="n">
        <v>43543</v>
      </c>
      <c r="AD30" s="127" t="e">
        <f aca="false">VLOOKUP(C30,'OB-27-Mar-2019'!$D$2:$AF$257,20,0)</f>
        <v>#N/A</v>
      </c>
      <c r="AG30" s="128" t="n">
        <f aca="false">VLOOKUP(D30,'School Code'!$D$2:$K$603,4,0)</f>
        <v>284</v>
      </c>
      <c r="AH30" s="129" t="n">
        <f aca="false">VLOOKUP(D30,'School Code'!$D$2:$K$603,6,0)</f>
        <v>1</v>
      </c>
      <c r="AI30" s="146" t="s">
        <v>984</v>
      </c>
      <c r="AK30" s="76" t="s">
        <v>171</v>
      </c>
    </row>
    <row r="31" customFormat="false" ht="13.8" hidden="true" customHeight="false" outlineLevel="0" collapsed="false">
      <c r="A31" s="134"/>
      <c r="B31" s="109" t="s">
        <v>1043</v>
      </c>
      <c r="C31" s="110" t="s">
        <v>1044</v>
      </c>
      <c r="D31" s="135" t="str">
        <f aca="false">VLOOKUP(N31,'Event Code'!$B$4:$AT$239,6,0)</f>
        <v>ĐH Công nghiệp TPHCM</v>
      </c>
      <c r="E31" s="135" t="str">
        <f aca="false">VLOOKUP($D31,'School Code'!$D$2:$I$30,5,0)</f>
        <v>ICT</v>
      </c>
      <c r="F31" s="136" t="n">
        <v>0</v>
      </c>
      <c r="G31" s="137" t="s">
        <v>980</v>
      </c>
      <c r="H31" s="138" t="str">
        <f aca="false">B31</f>
        <v>thaochau41@gmail.com</v>
      </c>
      <c r="I31" s="115" t="n">
        <v>1638999633</v>
      </c>
      <c r="J31" s="139"/>
      <c r="K31" s="140"/>
      <c r="L31" s="140"/>
      <c r="M31" s="141" t="str">
        <f aca="false">'Event Code'!$A$4</f>
        <v>HCM</v>
      </c>
      <c r="N31" s="119" t="s">
        <v>981</v>
      </c>
      <c r="O31" s="141" t="str">
        <f aca="false">VLOOKUP($N31,'Event Code'!$B$4:$AL$194,2,0)</f>
        <v>INTERNSHIP</v>
      </c>
      <c r="P31" s="141" t="str">
        <f aca="false">VLOOKUP(N31,'Event Code'!$B$4:$AT$782,3,0)</f>
        <v>IT Technical</v>
      </c>
      <c r="Q31" s="141" t="str">
        <f aca="false">VLOOKUP(N31,'Event Code'!$B$4:$AT$782,4,0)</f>
        <v>JAVA</v>
      </c>
      <c r="R31" s="141" t="str">
        <f aca="false">VLOOKUP($N31,'Event Code'!$B$4:$AT$782,5,0)</f>
        <v>Blended</v>
      </c>
      <c r="S31" s="141" t="n">
        <f aca="false">VLOOKUP(N31,'Event Code'!$B$4:$AT$782,7,0)</f>
        <v>43485</v>
      </c>
      <c r="T31" s="141" t="n">
        <f aca="false">VLOOKUP($N31,'Event Code'!$B$4:$AT$782,8,0)</f>
        <v>43480</v>
      </c>
      <c r="U31" s="37" t="s">
        <v>982</v>
      </c>
      <c r="V31" s="142"/>
      <c r="W31" s="143"/>
      <c r="X31" s="144"/>
      <c r="Y31" s="145" t="s">
        <v>983</v>
      </c>
      <c r="Z31" s="37" t="n">
        <v>43543</v>
      </c>
      <c r="AD31" s="127" t="e">
        <f aca="false">VLOOKUP(C31,'OB-27-Mar-2019'!$D$2:$AF$257,20,0)</f>
        <v>#N/A</v>
      </c>
      <c r="AG31" s="128" t="n">
        <f aca="false">VLOOKUP(D31,'School Code'!$D$2:$K$603,4,0)</f>
        <v>284</v>
      </c>
      <c r="AH31" s="129" t="n">
        <f aca="false">VLOOKUP(D31,'School Code'!$D$2:$K$603,6,0)</f>
        <v>1</v>
      </c>
      <c r="AI31" s="146" t="s">
        <v>984</v>
      </c>
      <c r="AK31" s="76" t="s">
        <v>171</v>
      </c>
    </row>
    <row r="32" customFormat="false" ht="13.8" hidden="false" customHeight="false" outlineLevel="0" collapsed="false">
      <c r="A32" s="134"/>
      <c r="B32" s="109" t="s">
        <v>1045</v>
      </c>
      <c r="C32" s="149" t="s">
        <v>163</v>
      </c>
      <c r="D32" s="135" t="str">
        <f aca="false">VLOOKUP(N32,'Event Code'!$B$4:$AT$239,6,0)</f>
        <v>ĐH Công nghiệp TPHCM</v>
      </c>
      <c r="E32" s="135" t="str">
        <f aca="false">VLOOKUP($D32,'School Code'!$D$2:$I$30,5,0)</f>
        <v>ICT</v>
      </c>
      <c r="F32" s="136" t="n">
        <v>0</v>
      </c>
      <c r="G32" s="137" t="s">
        <v>980</v>
      </c>
      <c r="H32" s="138" t="str">
        <f aca="false">B32</f>
        <v>khoa62338@outlook.com.vn</v>
      </c>
      <c r="I32" s="115" t="n">
        <v>348099980</v>
      </c>
      <c r="J32" s="139"/>
      <c r="K32" s="140"/>
      <c r="L32" s="140"/>
      <c r="M32" s="141" t="str">
        <f aca="false">'Event Code'!$A$4</f>
        <v>HCM</v>
      </c>
      <c r="N32" s="119" t="s">
        <v>1046</v>
      </c>
      <c r="O32" s="141" t="str">
        <f aca="false">VLOOKUP($N32,'Event Code'!$B$4:$AL$194,2,0)</f>
        <v>INTERNSHIP</v>
      </c>
      <c r="P32" s="141" t="str">
        <f aca="false">VLOOKUP(N32,'Event Code'!$B$4:$AT$782,3,0)</f>
        <v>IT Technical</v>
      </c>
      <c r="Q32" s="141" t="str">
        <f aca="false">VLOOKUP(N32,'Event Code'!$B$4:$AT$782,4,0)</f>
        <v>NET</v>
      </c>
      <c r="R32" s="141" t="str">
        <f aca="false">VLOOKUP($N32,'Event Code'!$B$4:$AT$782,5,0)</f>
        <v>Blended</v>
      </c>
      <c r="S32" s="141" t="n">
        <f aca="false">VLOOKUP(N32,'Event Code'!$B$4:$AT$782,7,0)</f>
        <v>43467</v>
      </c>
      <c r="T32" s="141" t="n">
        <f aca="false">VLOOKUP($N32,'Event Code'!$B$4:$AT$782,8,0)</f>
        <v>43539</v>
      </c>
      <c r="U32" s="37" t="s">
        <v>982</v>
      </c>
      <c r="V32" s="142"/>
      <c r="W32" s="143"/>
      <c r="X32" s="144"/>
      <c r="Y32" s="145" t="s">
        <v>983</v>
      </c>
      <c r="Z32" s="37" t="n">
        <v>43454</v>
      </c>
      <c r="AA32" s="80" t="s">
        <v>1047</v>
      </c>
      <c r="AB32" s="77" t="s">
        <v>169</v>
      </c>
      <c r="AC32" s="77" t="s">
        <v>942</v>
      </c>
      <c r="AD32" s="127" t="n">
        <f aca="false">VLOOKUP(C32,'OB-27-Mar-2019'!$D$2:$AF$257,20,0)</f>
        <v>43547</v>
      </c>
      <c r="AF32" s="77" t="s">
        <v>146</v>
      </c>
      <c r="AG32" s="128" t="n">
        <f aca="false">VLOOKUP(D32,'School Code'!$D$2:$K$603,4,0)</f>
        <v>284</v>
      </c>
      <c r="AH32" s="129" t="n">
        <f aca="false">VLOOKUP(D32,'School Code'!$D$2:$K$603,6,0)</f>
        <v>1</v>
      </c>
      <c r="AI32" s="146" t="s">
        <v>984</v>
      </c>
      <c r="AK32" s="76" t="s">
        <v>1048</v>
      </c>
    </row>
    <row r="33" customFormat="false" ht="13.8" hidden="true" customHeight="false" outlineLevel="0" collapsed="false">
      <c r="A33" s="134"/>
      <c r="B33" s="109" t="s">
        <v>1049</v>
      </c>
      <c r="C33" s="149" t="s">
        <v>1050</v>
      </c>
      <c r="D33" s="135" t="str">
        <f aca="false">VLOOKUP(N33,'Event Code'!$B$4:$AT$239,6,0)</f>
        <v>ĐH Công nghiệp TPHCM</v>
      </c>
      <c r="E33" s="135" t="str">
        <f aca="false">VLOOKUP($D33,'School Code'!$D$2:$I$30,5,0)</f>
        <v>ICT</v>
      </c>
      <c r="F33" s="136" t="n">
        <v>0</v>
      </c>
      <c r="G33" s="137" t="s">
        <v>980</v>
      </c>
      <c r="H33" s="138" t="str">
        <f aca="false">B33</f>
        <v>lam.truong1996@gmail.com</v>
      </c>
      <c r="I33" s="115" t="n">
        <v>923334848</v>
      </c>
      <c r="J33" s="139"/>
      <c r="K33" s="140"/>
      <c r="L33" s="140"/>
      <c r="M33" s="141" t="str">
        <f aca="false">'Event Code'!$A$4</f>
        <v>HCM</v>
      </c>
      <c r="N33" s="119" t="s">
        <v>1046</v>
      </c>
      <c r="O33" s="141" t="str">
        <f aca="false">VLOOKUP($N33,'Event Code'!$B$4:$AL$194,2,0)</f>
        <v>INTERNSHIP</v>
      </c>
      <c r="P33" s="141" t="str">
        <f aca="false">VLOOKUP(N33,'Event Code'!$B$4:$AT$782,3,0)</f>
        <v>IT Technical</v>
      </c>
      <c r="Q33" s="141" t="str">
        <f aca="false">VLOOKUP(N33,'Event Code'!$B$4:$AT$782,4,0)</f>
        <v>NET</v>
      </c>
      <c r="R33" s="141" t="str">
        <f aca="false">VLOOKUP($N33,'Event Code'!$B$4:$AT$782,5,0)</f>
        <v>Blended</v>
      </c>
      <c r="S33" s="141" t="n">
        <f aca="false">VLOOKUP(N33,'Event Code'!$B$4:$AT$782,7,0)</f>
        <v>43467</v>
      </c>
      <c r="T33" s="141" t="n">
        <f aca="false">VLOOKUP($N33,'Event Code'!$B$4:$AT$782,8,0)</f>
        <v>43539</v>
      </c>
      <c r="U33" s="37" t="s">
        <v>982</v>
      </c>
      <c r="V33" s="142"/>
      <c r="W33" s="143"/>
      <c r="X33" s="144"/>
      <c r="Y33" s="145" t="s">
        <v>983</v>
      </c>
      <c r="Z33" s="37" t="n">
        <v>43454</v>
      </c>
      <c r="AD33" s="127" t="e">
        <f aca="false">VLOOKUP(C33,'OB-27-Mar-2019'!$D$2:$AF$257,20,0)</f>
        <v>#N/A</v>
      </c>
      <c r="AG33" s="128" t="n">
        <f aca="false">VLOOKUP(D33,'School Code'!$D$2:$K$603,4,0)</f>
        <v>284</v>
      </c>
      <c r="AH33" s="129" t="n">
        <f aca="false">VLOOKUP(D33,'School Code'!$D$2:$K$603,6,0)</f>
        <v>1</v>
      </c>
      <c r="AI33" s="146" t="s">
        <v>984</v>
      </c>
      <c r="AK33" s="76" t="s">
        <v>1048</v>
      </c>
    </row>
    <row r="34" customFormat="false" ht="13.8" hidden="true" customHeight="false" outlineLevel="0" collapsed="false">
      <c r="A34" s="134"/>
      <c r="B34" s="109" t="s">
        <v>1051</v>
      </c>
      <c r="C34" s="149" t="s">
        <v>1052</v>
      </c>
      <c r="D34" s="135" t="str">
        <f aca="false">VLOOKUP(N34,'Event Code'!$B$4:$AT$239,6,0)</f>
        <v>ĐH Công nghiệp TPHCM</v>
      </c>
      <c r="E34" s="135" t="str">
        <f aca="false">VLOOKUP($D34,'School Code'!$D$2:$I$30,5,0)</f>
        <v>ICT</v>
      </c>
      <c r="F34" s="136" t="n">
        <v>0</v>
      </c>
      <c r="G34" s="137" t="s">
        <v>980</v>
      </c>
      <c r="H34" s="138" t="str">
        <f aca="false">B34</f>
        <v>thanhlongbui00@gmail.com</v>
      </c>
      <c r="I34" s="115" t="n">
        <v>372461365</v>
      </c>
      <c r="J34" s="139"/>
      <c r="K34" s="140"/>
      <c r="L34" s="140"/>
      <c r="M34" s="141" t="str">
        <f aca="false">'Event Code'!$A$4</f>
        <v>HCM</v>
      </c>
      <c r="N34" s="119" t="s">
        <v>1046</v>
      </c>
      <c r="O34" s="141" t="str">
        <f aca="false">VLOOKUP($N34,'Event Code'!$B$4:$AL$194,2,0)</f>
        <v>INTERNSHIP</v>
      </c>
      <c r="P34" s="141" t="str">
        <f aca="false">VLOOKUP(N34,'Event Code'!$B$4:$AT$782,3,0)</f>
        <v>IT Technical</v>
      </c>
      <c r="Q34" s="141" t="str">
        <f aca="false">VLOOKUP(N34,'Event Code'!$B$4:$AT$782,4,0)</f>
        <v>NET</v>
      </c>
      <c r="R34" s="141" t="str">
        <f aca="false">VLOOKUP($N34,'Event Code'!$B$4:$AT$782,5,0)</f>
        <v>Blended</v>
      </c>
      <c r="S34" s="141" t="n">
        <f aca="false">VLOOKUP(N34,'Event Code'!$B$4:$AT$782,7,0)</f>
        <v>43467</v>
      </c>
      <c r="T34" s="141" t="n">
        <f aca="false">VLOOKUP($N34,'Event Code'!$B$4:$AT$782,8,0)</f>
        <v>43539</v>
      </c>
      <c r="U34" s="37" t="s">
        <v>982</v>
      </c>
      <c r="V34" s="142"/>
      <c r="W34" s="143"/>
      <c r="X34" s="144"/>
      <c r="Y34" s="145" t="s">
        <v>983</v>
      </c>
      <c r="Z34" s="37" t="n">
        <v>43454</v>
      </c>
      <c r="AD34" s="127" t="e">
        <f aca="false">VLOOKUP(C34,'OB-27-Mar-2019'!$D$2:$AF$257,20,0)</f>
        <v>#N/A</v>
      </c>
      <c r="AG34" s="128" t="n">
        <f aca="false">VLOOKUP(D34,'School Code'!$D$2:$K$603,4,0)</f>
        <v>284</v>
      </c>
      <c r="AH34" s="129" t="n">
        <f aca="false">VLOOKUP(D34,'School Code'!$D$2:$K$603,6,0)</f>
        <v>1</v>
      </c>
      <c r="AI34" s="146" t="s">
        <v>984</v>
      </c>
      <c r="AK34" s="76" t="s">
        <v>1048</v>
      </c>
    </row>
    <row r="35" customFormat="false" ht="13.8" hidden="true" customHeight="false" outlineLevel="0" collapsed="false">
      <c r="A35" s="134"/>
      <c r="B35" s="109" t="s">
        <v>1053</v>
      </c>
      <c r="C35" s="149" t="s">
        <v>1054</v>
      </c>
      <c r="D35" s="135" t="str">
        <f aca="false">VLOOKUP(N35,'Event Code'!$B$4:$AT$239,6,0)</f>
        <v>ĐH Công nghiệp TPHCM</v>
      </c>
      <c r="E35" s="135" t="str">
        <f aca="false">VLOOKUP($D35,'School Code'!$D$2:$I$30,5,0)</f>
        <v>ICT</v>
      </c>
      <c r="F35" s="136" t="n">
        <v>0</v>
      </c>
      <c r="G35" s="137" t="s">
        <v>980</v>
      </c>
      <c r="H35" s="138" t="str">
        <f aca="false">B35</f>
        <v>thaisangdang@gmail.com</v>
      </c>
      <c r="I35" s="115" t="n">
        <v>968605654</v>
      </c>
      <c r="J35" s="139"/>
      <c r="K35" s="140"/>
      <c r="L35" s="140"/>
      <c r="M35" s="141" t="str">
        <f aca="false">'Event Code'!$A$4</f>
        <v>HCM</v>
      </c>
      <c r="N35" s="119" t="s">
        <v>1046</v>
      </c>
      <c r="O35" s="141" t="str">
        <f aca="false">VLOOKUP($N35,'Event Code'!$B$4:$AL$194,2,0)</f>
        <v>INTERNSHIP</v>
      </c>
      <c r="P35" s="141" t="str">
        <f aca="false">VLOOKUP(N35,'Event Code'!$B$4:$AT$782,3,0)</f>
        <v>IT Technical</v>
      </c>
      <c r="Q35" s="141" t="str">
        <f aca="false">VLOOKUP(N35,'Event Code'!$B$4:$AT$782,4,0)</f>
        <v>NET</v>
      </c>
      <c r="R35" s="141" t="str">
        <f aca="false">VLOOKUP($N35,'Event Code'!$B$4:$AT$782,5,0)</f>
        <v>Blended</v>
      </c>
      <c r="S35" s="141" t="n">
        <f aca="false">VLOOKUP(N35,'Event Code'!$B$4:$AT$782,7,0)</f>
        <v>43467</v>
      </c>
      <c r="T35" s="141" t="n">
        <f aca="false">VLOOKUP($N35,'Event Code'!$B$4:$AT$782,8,0)</f>
        <v>43539</v>
      </c>
      <c r="U35" s="37" t="s">
        <v>982</v>
      </c>
      <c r="V35" s="142"/>
      <c r="W35" s="143"/>
      <c r="X35" s="144"/>
      <c r="Y35" s="145" t="s">
        <v>983</v>
      </c>
      <c r="Z35" s="37" t="n">
        <v>43454</v>
      </c>
      <c r="AD35" s="127" t="e">
        <f aca="false">VLOOKUP(C35,'OB-27-Mar-2019'!$D$2:$AF$257,20,0)</f>
        <v>#N/A</v>
      </c>
      <c r="AG35" s="128" t="n">
        <f aca="false">VLOOKUP(D35,'School Code'!$D$2:$K$603,4,0)</f>
        <v>284</v>
      </c>
      <c r="AH35" s="129" t="n">
        <f aca="false">VLOOKUP(D35,'School Code'!$D$2:$K$603,6,0)</f>
        <v>1</v>
      </c>
      <c r="AI35" s="146" t="s">
        <v>984</v>
      </c>
      <c r="AK35" s="76" t="s">
        <v>1048</v>
      </c>
    </row>
    <row r="36" customFormat="false" ht="13.8" hidden="false" customHeight="false" outlineLevel="0" collapsed="false">
      <c r="A36" s="134"/>
      <c r="B36" s="109" t="s">
        <v>657</v>
      </c>
      <c r="C36" s="149" t="s">
        <v>656</v>
      </c>
      <c r="D36" s="135" t="str">
        <f aca="false">VLOOKUP(N36,'Event Code'!$B$4:$AT$239,6,0)</f>
        <v>ĐH Công nghiệp TPHCM</v>
      </c>
      <c r="E36" s="135" t="str">
        <f aca="false">VLOOKUP($D36,'School Code'!$D$2:$I$30,5,0)</f>
        <v>ICT</v>
      </c>
      <c r="F36" s="136" t="n">
        <v>0</v>
      </c>
      <c r="G36" s="137" t="s">
        <v>980</v>
      </c>
      <c r="H36" s="138" t="str">
        <f aca="false">B36</f>
        <v>nguyenthanhtrung030696@gmail.com</v>
      </c>
      <c r="I36" s="115" t="n">
        <v>372616064</v>
      </c>
      <c r="J36" s="139"/>
      <c r="K36" s="140"/>
      <c r="L36" s="140"/>
      <c r="M36" s="141" t="str">
        <f aca="false">'Event Code'!$A$4</f>
        <v>HCM</v>
      </c>
      <c r="N36" s="119" t="s">
        <v>1046</v>
      </c>
      <c r="O36" s="141" t="str">
        <f aca="false">VLOOKUP($N36,'Event Code'!$B$4:$AL$194,2,0)</f>
        <v>INTERNSHIP</v>
      </c>
      <c r="P36" s="141" t="str">
        <f aca="false">VLOOKUP(N36,'Event Code'!$B$4:$AT$782,3,0)</f>
        <v>IT Technical</v>
      </c>
      <c r="Q36" s="141" t="str">
        <f aca="false">VLOOKUP(N36,'Event Code'!$B$4:$AT$782,4,0)</f>
        <v>NET</v>
      </c>
      <c r="R36" s="141" t="str">
        <f aca="false">VLOOKUP($N36,'Event Code'!$B$4:$AT$782,5,0)</f>
        <v>Blended</v>
      </c>
      <c r="S36" s="141" t="n">
        <f aca="false">VLOOKUP(N36,'Event Code'!$B$4:$AT$782,7,0)</f>
        <v>43467</v>
      </c>
      <c r="T36" s="141" t="n">
        <f aca="false">VLOOKUP($N36,'Event Code'!$B$4:$AT$782,8,0)</f>
        <v>43539</v>
      </c>
      <c r="U36" s="37" t="s">
        <v>982</v>
      </c>
      <c r="V36" s="142"/>
      <c r="W36" s="143"/>
      <c r="X36" s="144"/>
      <c r="Y36" s="145" t="s">
        <v>1055</v>
      </c>
      <c r="Z36" s="37" t="n">
        <v>43454</v>
      </c>
      <c r="AA36" s="80" t="s">
        <v>1056</v>
      </c>
      <c r="AB36" s="77" t="s">
        <v>1055</v>
      </c>
      <c r="AC36" s="77" t="s">
        <v>942</v>
      </c>
      <c r="AD36" s="127" t="n">
        <f aca="false">VLOOKUP(C36,'OB-27-Mar-2019'!$D$2:$AF$257,20,0)</f>
        <v>43570</v>
      </c>
      <c r="AF36" s="77" t="s">
        <v>146</v>
      </c>
      <c r="AG36" s="128" t="n">
        <f aca="false">VLOOKUP(D36,'School Code'!$D$2:$K$603,4,0)</f>
        <v>284</v>
      </c>
      <c r="AH36" s="129" t="n">
        <f aca="false">VLOOKUP(D36,'School Code'!$D$2:$K$603,6,0)</f>
        <v>1</v>
      </c>
      <c r="AI36" s="146" t="s">
        <v>984</v>
      </c>
      <c r="AK36" s="76" t="s">
        <v>1048</v>
      </c>
    </row>
    <row r="37" customFormat="false" ht="13.8" hidden="true" customHeight="false" outlineLevel="0" collapsed="false">
      <c r="A37" s="134"/>
      <c r="B37" s="109" t="s">
        <v>1057</v>
      </c>
      <c r="C37" s="149" t="s">
        <v>1058</v>
      </c>
      <c r="D37" s="135" t="str">
        <f aca="false">VLOOKUP(N37,'Event Code'!$B$4:$AT$239,6,0)</f>
        <v>ĐH Công nghiệp TPHCM</v>
      </c>
      <c r="E37" s="135" t="str">
        <f aca="false">VLOOKUP($D37,'School Code'!$D$2:$I$30,5,0)</f>
        <v>ICT</v>
      </c>
      <c r="F37" s="136" t="n">
        <v>0</v>
      </c>
      <c r="G37" s="137" t="s">
        <v>980</v>
      </c>
      <c r="H37" s="138" t="str">
        <f aca="false">B37</f>
        <v>tranthevu.iuh@gmail.com</v>
      </c>
      <c r="I37" s="115" t="n">
        <v>1269811755</v>
      </c>
      <c r="J37" s="139"/>
      <c r="K37" s="140"/>
      <c r="L37" s="140"/>
      <c r="M37" s="141" t="str">
        <f aca="false">'Event Code'!$A$4</f>
        <v>HCM</v>
      </c>
      <c r="N37" s="119" t="s">
        <v>1046</v>
      </c>
      <c r="O37" s="141" t="str">
        <f aca="false">VLOOKUP($N37,'Event Code'!$B$4:$AL$194,2,0)</f>
        <v>INTERNSHIP</v>
      </c>
      <c r="P37" s="141" t="str">
        <f aca="false">VLOOKUP(N37,'Event Code'!$B$4:$AT$782,3,0)</f>
        <v>IT Technical</v>
      </c>
      <c r="Q37" s="141" t="str">
        <f aca="false">VLOOKUP(N37,'Event Code'!$B$4:$AT$782,4,0)</f>
        <v>NET</v>
      </c>
      <c r="R37" s="141" t="str">
        <f aca="false">VLOOKUP($N37,'Event Code'!$B$4:$AT$782,5,0)</f>
        <v>Blended</v>
      </c>
      <c r="S37" s="141" t="n">
        <f aca="false">VLOOKUP(N37,'Event Code'!$B$4:$AT$782,7,0)</f>
        <v>43467</v>
      </c>
      <c r="T37" s="141" t="n">
        <f aca="false">VLOOKUP($N37,'Event Code'!$B$4:$AT$782,8,0)</f>
        <v>43539</v>
      </c>
      <c r="U37" s="37" t="s">
        <v>982</v>
      </c>
      <c r="V37" s="142"/>
      <c r="W37" s="143"/>
      <c r="X37" s="144"/>
      <c r="Y37" s="145" t="s">
        <v>983</v>
      </c>
      <c r="Z37" s="37" t="n">
        <v>43454</v>
      </c>
      <c r="AD37" s="127" t="e">
        <f aca="false">VLOOKUP(C37,'OB-27-Mar-2019'!$D$2:$AF$257,20,0)</f>
        <v>#N/A</v>
      </c>
      <c r="AG37" s="128" t="n">
        <f aca="false">VLOOKUP(D37,'School Code'!$D$2:$K$603,4,0)</f>
        <v>284</v>
      </c>
      <c r="AH37" s="129" t="n">
        <f aca="false">VLOOKUP(D37,'School Code'!$D$2:$K$603,6,0)</f>
        <v>1</v>
      </c>
      <c r="AI37" s="146" t="s">
        <v>984</v>
      </c>
      <c r="AK37" s="76" t="s">
        <v>1048</v>
      </c>
    </row>
    <row r="38" customFormat="false" ht="13.8" hidden="true" customHeight="false" outlineLevel="0" collapsed="false">
      <c r="A38" s="134"/>
      <c r="B38" s="109" t="s">
        <v>1059</v>
      </c>
      <c r="C38" s="110" t="s">
        <v>1060</v>
      </c>
      <c r="D38" s="135" t="str">
        <f aca="false">VLOOKUP(N38,'Event Code'!$B$4:$AT$239,6,0)</f>
        <v>ĐH Công nghiệp TPHCM</v>
      </c>
      <c r="E38" s="135" t="str">
        <f aca="false">VLOOKUP($D38,'School Code'!$D$2:$I$30,5,0)</f>
        <v>ICT</v>
      </c>
      <c r="F38" s="136" t="n">
        <v>0</v>
      </c>
      <c r="G38" s="137" t="s">
        <v>980</v>
      </c>
      <c r="H38" s="138" t="str">
        <f aca="false">B38</f>
        <v>phanchuan.23@gmail.com</v>
      </c>
      <c r="I38" s="115" t="n">
        <v>981821013</v>
      </c>
      <c r="J38" s="139"/>
      <c r="K38" s="140"/>
      <c r="L38" s="140"/>
      <c r="M38" s="141" t="str">
        <f aca="false">'Event Code'!$A$4</f>
        <v>HCM</v>
      </c>
      <c r="N38" s="119" t="s">
        <v>981</v>
      </c>
      <c r="O38" s="141" t="str">
        <f aca="false">VLOOKUP($N38,'Event Code'!$B$4:$AL$194,2,0)</f>
        <v>INTERNSHIP</v>
      </c>
      <c r="P38" s="141" t="str">
        <f aca="false">VLOOKUP(N38,'Event Code'!$B$4:$AT$782,3,0)</f>
        <v>IT Technical</v>
      </c>
      <c r="Q38" s="141" t="str">
        <f aca="false">VLOOKUP(N38,'Event Code'!$B$4:$AT$782,4,0)</f>
        <v>JAVA</v>
      </c>
      <c r="R38" s="141" t="str">
        <f aca="false">VLOOKUP($N38,'Event Code'!$B$4:$AT$782,5,0)</f>
        <v>Blended</v>
      </c>
      <c r="S38" s="141" t="n">
        <f aca="false">VLOOKUP(N38,'Event Code'!$B$4:$AT$782,7,0)</f>
        <v>43485</v>
      </c>
      <c r="T38" s="141" t="n">
        <f aca="false">VLOOKUP($N38,'Event Code'!$B$4:$AT$782,8,0)</f>
        <v>43480</v>
      </c>
      <c r="U38" s="37" t="s">
        <v>982</v>
      </c>
      <c r="V38" s="142"/>
      <c r="W38" s="143"/>
      <c r="X38" s="144"/>
      <c r="Y38" s="145" t="s">
        <v>983</v>
      </c>
      <c r="Z38" s="37" t="n">
        <v>43543</v>
      </c>
      <c r="AD38" s="127" t="e">
        <f aca="false">VLOOKUP(C38,'OB-27-Mar-2019'!$D$2:$AF$257,20,0)</f>
        <v>#N/A</v>
      </c>
      <c r="AG38" s="128" t="n">
        <f aca="false">VLOOKUP(D38,'School Code'!$D$2:$K$603,4,0)</f>
        <v>284</v>
      </c>
      <c r="AH38" s="129" t="n">
        <f aca="false">VLOOKUP(D38,'School Code'!$D$2:$K$603,6,0)</f>
        <v>1</v>
      </c>
      <c r="AI38" s="146" t="s">
        <v>984</v>
      </c>
      <c r="AK38" s="76" t="s">
        <v>1048</v>
      </c>
    </row>
    <row r="39" customFormat="false" ht="13.8" hidden="true" customHeight="false" outlineLevel="0" collapsed="false">
      <c r="A39" s="134"/>
      <c r="B39" s="109" t="s">
        <v>1061</v>
      </c>
      <c r="C39" s="110" t="s">
        <v>1062</v>
      </c>
      <c r="D39" s="135" t="str">
        <f aca="false">VLOOKUP(N39,'Event Code'!$B$4:$AT$239,6,0)</f>
        <v>ĐH Công nghiệp TPHCM</v>
      </c>
      <c r="E39" s="135" t="str">
        <f aca="false">VLOOKUP($D39,'School Code'!$D$2:$I$30,5,0)</f>
        <v>ICT</v>
      </c>
      <c r="F39" s="136" t="n">
        <v>0</v>
      </c>
      <c r="G39" s="137" t="s">
        <v>980</v>
      </c>
      <c r="H39" s="138" t="str">
        <f aca="false">B39</f>
        <v>luuthanhdinh@gmail.com</v>
      </c>
      <c r="I39" s="115" t="n">
        <v>355550510</v>
      </c>
      <c r="J39" s="139"/>
      <c r="K39" s="140"/>
      <c r="L39" s="140"/>
      <c r="M39" s="141" t="str">
        <f aca="false">'Event Code'!$A$4</f>
        <v>HCM</v>
      </c>
      <c r="N39" s="119" t="s">
        <v>981</v>
      </c>
      <c r="O39" s="141" t="str">
        <f aca="false">VLOOKUP($N39,'Event Code'!$B$4:$AL$194,2,0)</f>
        <v>INTERNSHIP</v>
      </c>
      <c r="P39" s="141" t="str">
        <f aca="false">VLOOKUP(N39,'Event Code'!$B$4:$AT$782,3,0)</f>
        <v>IT Technical</v>
      </c>
      <c r="Q39" s="141" t="str">
        <f aca="false">VLOOKUP(N39,'Event Code'!$B$4:$AT$782,4,0)</f>
        <v>JAVA</v>
      </c>
      <c r="R39" s="141" t="str">
        <f aca="false">VLOOKUP($N39,'Event Code'!$B$4:$AT$782,5,0)</f>
        <v>Blended</v>
      </c>
      <c r="S39" s="141" t="n">
        <f aca="false">VLOOKUP(N39,'Event Code'!$B$4:$AT$782,7,0)</f>
        <v>43485</v>
      </c>
      <c r="T39" s="141" t="n">
        <f aca="false">VLOOKUP($N39,'Event Code'!$B$4:$AT$782,8,0)</f>
        <v>43480</v>
      </c>
      <c r="U39" s="37" t="s">
        <v>982</v>
      </c>
      <c r="V39" s="142"/>
      <c r="W39" s="143"/>
      <c r="X39" s="144"/>
      <c r="Y39" s="145" t="s">
        <v>983</v>
      </c>
      <c r="Z39" s="37" t="n">
        <v>43543</v>
      </c>
      <c r="AD39" s="127" t="e">
        <f aca="false">VLOOKUP(C39,'OB-27-Mar-2019'!$D$2:$AF$257,20,0)</f>
        <v>#N/A</v>
      </c>
      <c r="AG39" s="128" t="n">
        <f aca="false">VLOOKUP(D39,'School Code'!$D$2:$K$603,4,0)</f>
        <v>284</v>
      </c>
      <c r="AH39" s="129" t="n">
        <f aca="false">VLOOKUP(D39,'School Code'!$D$2:$K$603,6,0)</f>
        <v>1</v>
      </c>
      <c r="AI39" s="146" t="s">
        <v>984</v>
      </c>
      <c r="AK39" s="76" t="s">
        <v>1048</v>
      </c>
    </row>
    <row r="40" customFormat="false" ht="13.8" hidden="true" customHeight="false" outlineLevel="0" collapsed="false">
      <c r="A40" s="134"/>
      <c r="B40" s="109" t="s">
        <v>1063</v>
      </c>
      <c r="C40" s="110" t="s">
        <v>1064</v>
      </c>
      <c r="D40" s="135" t="str">
        <f aca="false">VLOOKUP(N40,'Event Code'!$B$4:$AT$239,6,0)</f>
        <v>ĐH Công nghiệp TPHCM</v>
      </c>
      <c r="E40" s="135" t="str">
        <f aca="false">VLOOKUP($D40,'School Code'!$D$2:$I$30,5,0)</f>
        <v>ICT</v>
      </c>
      <c r="F40" s="136" t="n">
        <v>0</v>
      </c>
      <c r="G40" s="137" t="s">
        <v>980</v>
      </c>
      <c r="H40" s="138" t="str">
        <f aca="false">B40</f>
        <v>tranduy681996@gmail.com</v>
      </c>
      <c r="I40" s="115" t="n">
        <v>385126250</v>
      </c>
      <c r="J40" s="139"/>
      <c r="K40" s="140"/>
      <c r="L40" s="140"/>
      <c r="M40" s="141" t="str">
        <f aca="false">'Event Code'!$A$4</f>
        <v>HCM</v>
      </c>
      <c r="N40" s="119" t="s">
        <v>981</v>
      </c>
      <c r="O40" s="141" t="str">
        <f aca="false">VLOOKUP($N40,'Event Code'!$B$4:$AL$194,2,0)</f>
        <v>INTERNSHIP</v>
      </c>
      <c r="P40" s="141" t="str">
        <f aca="false">VLOOKUP(N40,'Event Code'!$B$4:$AT$782,3,0)</f>
        <v>IT Technical</v>
      </c>
      <c r="Q40" s="141" t="str">
        <f aca="false">VLOOKUP(N40,'Event Code'!$B$4:$AT$782,4,0)</f>
        <v>JAVA</v>
      </c>
      <c r="R40" s="141" t="str">
        <f aca="false">VLOOKUP($N40,'Event Code'!$B$4:$AT$782,5,0)</f>
        <v>Blended</v>
      </c>
      <c r="S40" s="141" t="n">
        <f aca="false">VLOOKUP(N40,'Event Code'!$B$4:$AT$782,7,0)</f>
        <v>43485</v>
      </c>
      <c r="T40" s="141" t="n">
        <f aca="false">VLOOKUP($N40,'Event Code'!$B$4:$AT$782,8,0)</f>
        <v>43480</v>
      </c>
      <c r="U40" s="37" t="s">
        <v>982</v>
      </c>
      <c r="V40" s="142"/>
      <c r="W40" s="143"/>
      <c r="X40" s="144"/>
      <c r="Y40" s="145" t="s">
        <v>983</v>
      </c>
      <c r="Z40" s="37" t="n">
        <v>43543</v>
      </c>
      <c r="AD40" s="127" t="e">
        <f aca="false">VLOOKUP(C40,'OB-27-Mar-2019'!$D$2:$AF$257,20,0)</f>
        <v>#N/A</v>
      </c>
      <c r="AG40" s="128" t="n">
        <f aca="false">VLOOKUP(D40,'School Code'!$D$2:$K$603,4,0)</f>
        <v>284</v>
      </c>
      <c r="AH40" s="129" t="n">
        <f aca="false">VLOOKUP(D40,'School Code'!$D$2:$K$603,6,0)</f>
        <v>1</v>
      </c>
      <c r="AI40" s="146" t="s">
        <v>984</v>
      </c>
      <c r="AK40" s="76" t="s">
        <v>1048</v>
      </c>
    </row>
    <row r="41" customFormat="false" ht="13.8" hidden="true" customHeight="false" outlineLevel="0" collapsed="false">
      <c r="A41" s="134"/>
      <c r="B41" s="109" t="s">
        <v>1065</v>
      </c>
      <c r="C41" s="110" t="s">
        <v>1066</v>
      </c>
      <c r="D41" s="135" t="str">
        <f aca="false">VLOOKUP(N41,'Event Code'!$B$4:$AT$239,6,0)</f>
        <v>ĐH Công nghiệp TPHCM</v>
      </c>
      <c r="E41" s="135" t="str">
        <f aca="false">VLOOKUP($D41,'School Code'!$D$2:$I$30,5,0)</f>
        <v>ICT</v>
      </c>
      <c r="F41" s="136" t="n">
        <v>0</v>
      </c>
      <c r="G41" s="137" t="s">
        <v>980</v>
      </c>
      <c r="H41" s="138" t="str">
        <f aca="false">B41</f>
        <v>duynguyen.hd.2903@gmail.com</v>
      </c>
      <c r="I41" s="115" t="n">
        <v>981541295</v>
      </c>
      <c r="J41" s="139"/>
      <c r="K41" s="140"/>
      <c r="L41" s="140"/>
      <c r="M41" s="141" t="str">
        <f aca="false">'Event Code'!$A$4</f>
        <v>HCM</v>
      </c>
      <c r="N41" s="119" t="s">
        <v>981</v>
      </c>
      <c r="O41" s="141" t="str">
        <f aca="false">VLOOKUP($N41,'Event Code'!$B$4:$AL$194,2,0)</f>
        <v>INTERNSHIP</v>
      </c>
      <c r="P41" s="141" t="str">
        <f aca="false">VLOOKUP(N41,'Event Code'!$B$4:$AT$782,3,0)</f>
        <v>IT Technical</v>
      </c>
      <c r="Q41" s="141" t="str">
        <f aca="false">VLOOKUP(N41,'Event Code'!$B$4:$AT$782,4,0)</f>
        <v>JAVA</v>
      </c>
      <c r="R41" s="141" t="str">
        <f aca="false">VLOOKUP($N41,'Event Code'!$B$4:$AT$782,5,0)</f>
        <v>Blended</v>
      </c>
      <c r="S41" s="141" t="n">
        <f aca="false">VLOOKUP(N41,'Event Code'!$B$4:$AT$782,7,0)</f>
        <v>43485</v>
      </c>
      <c r="T41" s="141" t="n">
        <f aca="false">VLOOKUP($N41,'Event Code'!$B$4:$AT$782,8,0)</f>
        <v>43480</v>
      </c>
      <c r="U41" s="37" t="s">
        <v>982</v>
      </c>
      <c r="V41" s="142"/>
      <c r="W41" s="143"/>
      <c r="X41" s="144"/>
      <c r="Y41" s="145" t="s">
        <v>983</v>
      </c>
      <c r="Z41" s="37" t="n">
        <v>43543</v>
      </c>
      <c r="AD41" s="127" t="e">
        <f aca="false">VLOOKUP(C41,'OB-27-Mar-2019'!$D$2:$AF$257,20,0)</f>
        <v>#N/A</v>
      </c>
      <c r="AG41" s="128" t="n">
        <f aca="false">VLOOKUP(D41,'School Code'!$D$2:$K$603,4,0)</f>
        <v>284</v>
      </c>
      <c r="AH41" s="129" t="n">
        <f aca="false">VLOOKUP(D41,'School Code'!$D$2:$K$603,6,0)</f>
        <v>1</v>
      </c>
      <c r="AI41" s="146" t="s">
        <v>984</v>
      </c>
      <c r="AK41" s="76" t="s">
        <v>1048</v>
      </c>
    </row>
    <row r="42" customFormat="false" ht="13.8" hidden="true" customHeight="false" outlineLevel="0" collapsed="false">
      <c r="A42" s="134"/>
      <c r="B42" s="109" t="s">
        <v>1067</v>
      </c>
      <c r="C42" s="110" t="s">
        <v>1068</v>
      </c>
      <c r="D42" s="135" t="str">
        <f aca="false">VLOOKUP(N42,'Event Code'!$B$4:$AT$239,6,0)</f>
        <v>ĐH Công nghiệp TPHCM</v>
      </c>
      <c r="E42" s="135" t="str">
        <f aca="false">VLOOKUP($D42,'School Code'!$D$2:$I$30,5,0)</f>
        <v>ICT</v>
      </c>
      <c r="F42" s="136" t="n">
        <v>0</v>
      </c>
      <c r="G42" s="137" t="s">
        <v>980</v>
      </c>
      <c r="H42" s="138" t="str">
        <f aca="false">B42</f>
        <v>thanhhai97sd@gmail.com</v>
      </c>
      <c r="I42" s="115" t="n">
        <v>918598710</v>
      </c>
      <c r="J42" s="139"/>
      <c r="K42" s="140"/>
      <c r="L42" s="140"/>
      <c r="M42" s="141" t="str">
        <f aca="false">'Event Code'!$A$4</f>
        <v>HCM</v>
      </c>
      <c r="N42" s="119" t="s">
        <v>981</v>
      </c>
      <c r="O42" s="141" t="str">
        <f aca="false">VLOOKUP($N42,'Event Code'!$B$4:$AL$194,2,0)</f>
        <v>INTERNSHIP</v>
      </c>
      <c r="P42" s="141" t="str">
        <f aca="false">VLOOKUP(N42,'Event Code'!$B$4:$AT$782,3,0)</f>
        <v>IT Technical</v>
      </c>
      <c r="Q42" s="141" t="str">
        <f aca="false">VLOOKUP(N42,'Event Code'!$B$4:$AT$782,4,0)</f>
        <v>JAVA</v>
      </c>
      <c r="R42" s="141" t="str">
        <f aca="false">VLOOKUP($N42,'Event Code'!$B$4:$AT$782,5,0)</f>
        <v>Blended</v>
      </c>
      <c r="S42" s="141" t="n">
        <f aca="false">VLOOKUP(N42,'Event Code'!$B$4:$AT$782,7,0)</f>
        <v>43485</v>
      </c>
      <c r="T42" s="141" t="n">
        <f aca="false">VLOOKUP($N42,'Event Code'!$B$4:$AT$782,8,0)</f>
        <v>43480</v>
      </c>
      <c r="U42" s="37" t="s">
        <v>982</v>
      </c>
      <c r="V42" s="142"/>
      <c r="W42" s="143"/>
      <c r="X42" s="144"/>
      <c r="Y42" s="145" t="s">
        <v>983</v>
      </c>
      <c r="Z42" s="37" t="n">
        <v>43543</v>
      </c>
      <c r="AD42" s="127" t="e">
        <f aca="false">VLOOKUP(C42,'OB-27-Mar-2019'!$D$2:$AF$257,20,0)</f>
        <v>#N/A</v>
      </c>
      <c r="AG42" s="128" t="n">
        <f aca="false">VLOOKUP(D42,'School Code'!$D$2:$K$603,4,0)</f>
        <v>284</v>
      </c>
      <c r="AH42" s="129" t="n">
        <f aca="false">VLOOKUP(D42,'School Code'!$D$2:$K$603,6,0)</f>
        <v>1</v>
      </c>
      <c r="AI42" s="146" t="s">
        <v>984</v>
      </c>
      <c r="AK42" s="76" t="s">
        <v>1048</v>
      </c>
    </row>
    <row r="43" customFormat="false" ht="13.8" hidden="true" customHeight="false" outlineLevel="0" collapsed="false">
      <c r="A43" s="134"/>
      <c r="B43" s="109" t="s">
        <v>1069</v>
      </c>
      <c r="C43" s="149" t="s">
        <v>1070</v>
      </c>
      <c r="D43" s="135" t="str">
        <f aca="false">VLOOKUP(N43,'Event Code'!$B$4:$AT$239,6,0)</f>
        <v>ĐH Công nghiệp TPHCM</v>
      </c>
      <c r="E43" s="135" t="str">
        <f aca="false">VLOOKUP($D43,'School Code'!$D$2:$I$30,5,0)</f>
        <v>ICT</v>
      </c>
      <c r="F43" s="136" t="n">
        <v>0</v>
      </c>
      <c r="G43" s="137" t="s">
        <v>980</v>
      </c>
      <c r="H43" s="138" t="str">
        <f aca="false">B43</f>
        <v>nguyenthithuykieu1606.se.iuh@gmail.com</v>
      </c>
      <c r="I43" s="115" t="n">
        <v>372217312</v>
      </c>
      <c r="J43" s="139"/>
      <c r="K43" s="140"/>
      <c r="L43" s="140"/>
      <c r="M43" s="141" t="str">
        <f aca="false">'Event Code'!$A$4</f>
        <v>HCM</v>
      </c>
      <c r="N43" s="119" t="s">
        <v>1046</v>
      </c>
      <c r="O43" s="141" t="str">
        <f aca="false">VLOOKUP($N43,'Event Code'!$B$4:$AL$194,2,0)</f>
        <v>INTERNSHIP</v>
      </c>
      <c r="P43" s="141" t="str">
        <f aca="false">VLOOKUP(N43,'Event Code'!$B$4:$AT$782,3,0)</f>
        <v>IT Technical</v>
      </c>
      <c r="Q43" s="141" t="str">
        <f aca="false">VLOOKUP(N43,'Event Code'!$B$4:$AT$782,4,0)</f>
        <v>NET</v>
      </c>
      <c r="R43" s="141" t="str">
        <f aca="false">VLOOKUP($N43,'Event Code'!$B$4:$AT$782,5,0)</f>
        <v>Blended</v>
      </c>
      <c r="S43" s="141" t="n">
        <f aca="false">VLOOKUP(N43,'Event Code'!$B$4:$AT$782,7,0)</f>
        <v>43467</v>
      </c>
      <c r="T43" s="141" t="n">
        <f aca="false">VLOOKUP($N43,'Event Code'!$B$4:$AT$782,8,0)</f>
        <v>43539</v>
      </c>
      <c r="U43" s="37" t="s">
        <v>982</v>
      </c>
      <c r="V43" s="142"/>
      <c r="W43" s="143"/>
      <c r="X43" s="144"/>
      <c r="Y43" s="145" t="s">
        <v>983</v>
      </c>
      <c r="Z43" s="37" t="n">
        <v>43454</v>
      </c>
      <c r="AD43" s="127" t="e">
        <f aca="false">VLOOKUP(C43,'OB-27-Mar-2019'!$D$2:$AF$257,20,0)</f>
        <v>#N/A</v>
      </c>
      <c r="AG43" s="128" t="n">
        <f aca="false">VLOOKUP(D43,'School Code'!$D$2:$K$603,4,0)</f>
        <v>284</v>
      </c>
      <c r="AH43" s="129" t="n">
        <f aca="false">VLOOKUP(D43,'School Code'!$D$2:$K$603,6,0)</f>
        <v>1</v>
      </c>
      <c r="AI43" s="146" t="s">
        <v>984</v>
      </c>
      <c r="AK43" s="76" t="s">
        <v>1048</v>
      </c>
    </row>
    <row r="44" customFormat="false" ht="13.8" hidden="true" customHeight="false" outlineLevel="0" collapsed="false">
      <c r="A44" s="134"/>
      <c r="B44" s="109" t="s">
        <v>1071</v>
      </c>
      <c r="C44" s="149" t="s">
        <v>1072</v>
      </c>
      <c r="D44" s="135" t="str">
        <f aca="false">VLOOKUP(N44,'Event Code'!$B$4:$AT$239,6,0)</f>
        <v>ĐH Công nghiệp TPHCM</v>
      </c>
      <c r="E44" s="135" t="str">
        <f aca="false">VLOOKUP($D44,'School Code'!$D$2:$I$30,5,0)</f>
        <v>ICT</v>
      </c>
      <c r="F44" s="136" t="n">
        <v>0</v>
      </c>
      <c r="G44" s="137" t="s">
        <v>980</v>
      </c>
      <c r="H44" s="138" t="str">
        <f aca="false">B44</f>
        <v>thuyquyen2905@gmail.com</v>
      </c>
      <c r="I44" s="115" t="n">
        <v>794723104</v>
      </c>
      <c r="J44" s="139"/>
      <c r="K44" s="140"/>
      <c r="L44" s="140"/>
      <c r="M44" s="141" t="str">
        <f aca="false">'Event Code'!$A$4</f>
        <v>HCM</v>
      </c>
      <c r="N44" s="119" t="s">
        <v>1046</v>
      </c>
      <c r="O44" s="141" t="str">
        <f aca="false">VLOOKUP($N44,'Event Code'!$B$4:$AL$194,2,0)</f>
        <v>INTERNSHIP</v>
      </c>
      <c r="P44" s="141" t="str">
        <f aca="false">VLOOKUP(N44,'Event Code'!$B$4:$AT$782,3,0)</f>
        <v>IT Technical</v>
      </c>
      <c r="Q44" s="141" t="str">
        <f aca="false">VLOOKUP(N44,'Event Code'!$B$4:$AT$782,4,0)</f>
        <v>NET</v>
      </c>
      <c r="R44" s="141" t="str">
        <f aca="false">VLOOKUP($N44,'Event Code'!$B$4:$AT$782,5,0)</f>
        <v>Blended</v>
      </c>
      <c r="S44" s="141" t="n">
        <f aca="false">VLOOKUP(N44,'Event Code'!$B$4:$AT$782,7,0)</f>
        <v>43467</v>
      </c>
      <c r="T44" s="141" t="n">
        <f aca="false">VLOOKUP($N44,'Event Code'!$B$4:$AT$782,8,0)</f>
        <v>43539</v>
      </c>
      <c r="U44" s="37" t="s">
        <v>982</v>
      </c>
      <c r="V44" s="142"/>
      <c r="W44" s="143"/>
      <c r="X44" s="144"/>
      <c r="Y44" s="145" t="s">
        <v>983</v>
      </c>
      <c r="Z44" s="37" t="n">
        <v>43454</v>
      </c>
      <c r="AD44" s="127" t="e">
        <f aca="false">VLOOKUP(C44,'OB-27-Mar-2019'!$D$2:$AF$257,20,0)</f>
        <v>#N/A</v>
      </c>
      <c r="AG44" s="128" t="n">
        <f aca="false">VLOOKUP(D44,'School Code'!$D$2:$K$603,4,0)</f>
        <v>284</v>
      </c>
      <c r="AH44" s="129" t="n">
        <f aca="false">VLOOKUP(D44,'School Code'!$D$2:$K$603,6,0)</f>
        <v>1</v>
      </c>
      <c r="AI44" s="146" t="s">
        <v>984</v>
      </c>
      <c r="AK44" s="76" t="s">
        <v>1048</v>
      </c>
    </row>
    <row r="45" customFormat="false" ht="13.8" hidden="true" customHeight="false" outlineLevel="0" collapsed="false">
      <c r="A45" s="134"/>
      <c r="B45" s="109" t="s">
        <v>1073</v>
      </c>
      <c r="C45" s="149" t="s">
        <v>1074</v>
      </c>
      <c r="D45" s="135" t="str">
        <f aca="false">VLOOKUP(N45,'Event Code'!$B$4:$AT$239,6,0)</f>
        <v>ĐH Công nghiệp TPHCM</v>
      </c>
      <c r="E45" s="135" t="str">
        <f aca="false">VLOOKUP($D45,'School Code'!$D$2:$I$30,5,0)</f>
        <v>ICT</v>
      </c>
      <c r="F45" s="136" t="n">
        <v>0</v>
      </c>
      <c r="G45" s="137" t="s">
        <v>980</v>
      </c>
      <c r="H45" s="138" t="str">
        <f aca="false">B45</f>
        <v>votrunghieu1121996@gmail.com</v>
      </c>
      <c r="I45" s="115" t="n">
        <v>1208401257</v>
      </c>
      <c r="J45" s="139"/>
      <c r="K45" s="140"/>
      <c r="L45" s="140"/>
      <c r="M45" s="141" t="str">
        <f aca="false">'Event Code'!$A$4</f>
        <v>HCM</v>
      </c>
      <c r="N45" s="119" t="s">
        <v>1046</v>
      </c>
      <c r="O45" s="141" t="str">
        <f aca="false">VLOOKUP($N45,'Event Code'!$B$4:$AL$194,2,0)</f>
        <v>INTERNSHIP</v>
      </c>
      <c r="P45" s="141" t="str">
        <f aca="false">VLOOKUP(N45,'Event Code'!$B$4:$AT$782,3,0)</f>
        <v>IT Technical</v>
      </c>
      <c r="Q45" s="141" t="str">
        <f aca="false">VLOOKUP(N45,'Event Code'!$B$4:$AT$782,4,0)</f>
        <v>NET</v>
      </c>
      <c r="R45" s="141" t="str">
        <f aca="false">VLOOKUP($N45,'Event Code'!$B$4:$AT$782,5,0)</f>
        <v>Blended</v>
      </c>
      <c r="S45" s="141" t="n">
        <f aca="false">VLOOKUP(N45,'Event Code'!$B$4:$AT$782,7,0)</f>
        <v>43467</v>
      </c>
      <c r="T45" s="141" t="n">
        <f aca="false">VLOOKUP($N45,'Event Code'!$B$4:$AT$782,8,0)</f>
        <v>43539</v>
      </c>
      <c r="U45" s="37" t="s">
        <v>982</v>
      </c>
      <c r="V45" s="142"/>
      <c r="W45" s="143"/>
      <c r="X45" s="144"/>
      <c r="Y45" s="145" t="s">
        <v>983</v>
      </c>
      <c r="Z45" s="37" t="n">
        <v>43454</v>
      </c>
      <c r="AD45" s="127" t="e">
        <f aca="false">VLOOKUP(C45,'OB-27-Mar-2019'!$D$2:$AF$257,20,0)</f>
        <v>#N/A</v>
      </c>
      <c r="AG45" s="128" t="n">
        <f aca="false">VLOOKUP(D45,'School Code'!$D$2:$K$603,4,0)</f>
        <v>284</v>
      </c>
      <c r="AH45" s="129" t="n">
        <f aca="false">VLOOKUP(D45,'School Code'!$D$2:$K$603,6,0)</f>
        <v>1</v>
      </c>
      <c r="AI45" s="146" t="s">
        <v>984</v>
      </c>
      <c r="AK45" s="76" t="s">
        <v>1048</v>
      </c>
    </row>
    <row r="46" customFormat="false" ht="13.8" hidden="true" customHeight="false" outlineLevel="0" collapsed="false">
      <c r="A46" s="134"/>
      <c r="B46" s="109" t="s">
        <v>1075</v>
      </c>
      <c r="C46" s="149" t="s">
        <v>1076</v>
      </c>
      <c r="D46" s="135" t="str">
        <f aca="false">VLOOKUP(N46,'Event Code'!$B$4:$AT$239,6,0)</f>
        <v>ĐH Công nghiệp TPHCM</v>
      </c>
      <c r="E46" s="135" t="str">
        <f aca="false">VLOOKUP($D46,'School Code'!$D$2:$I$30,5,0)</f>
        <v>ICT</v>
      </c>
      <c r="F46" s="136" t="n">
        <v>0</v>
      </c>
      <c r="G46" s="137" t="s">
        <v>980</v>
      </c>
      <c r="H46" s="138" t="str">
        <f aca="false">B46</f>
        <v>huynguyen131997@gmail.com</v>
      </c>
      <c r="I46" s="115" t="n">
        <v>967918945</v>
      </c>
      <c r="J46" s="139"/>
      <c r="K46" s="140"/>
      <c r="L46" s="140"/>
      <c r="M46" s="141" t="str">
        <f aca="false">'Event Code'!$A$4</f>
        <v>HCM</v>
      </c>
      <c r="N46" s="119" t="s">
        <v>1046</v>
      </c>
      <c r="O46" s="141" t="str">
        <f aca="false">VLOOKUP($N46,'Event Code'!$B$4:$AL$194,2,0)</f>
        <v>INTERNSHIP</v>
      </c>
      <c r="P46" s="141" t="str">
        <f aca="false">VLOOKUP(N46,'Event Code'!$B$4:$AT$782,3,0)</f>
        <v>IT Technical</v>
      </c>
      <c r="Q46" s="141" t="str">
        <f aca="false">VLOOKUP(N46,'Event Code'!$B$4:$AT$782,4,0)</f>
        <v>NET</v>
      </c>
      <c r="R46" s="141" t="str">
        <f aca="false">VLOOKUP($N46,'Event Code'!$B$4:$AT$782,5,0)</f>
        <v>Blended</v>
      </c>
      <c r="S46" s="141" t="n">
        <f aca="false">VLOOKUP(N46,'Event Code'!$B$4:$AT$782,7,0)</f>
        <v>43467</v>
      </c>
      <c r="T46" s="141" t="n">
        <f aca="false">VLOOKUP($N46,'Event Code'!$B$4:$AT$782,8,0)</f>
        <v>43539</v>
      </c>
      <c r="U46" s="37" t="s">
        <v>982</v>
      </c>
      <c r="V46" s="142"/>
      <c r="W46" s="143"/>
      <c r="X46" s="144"/>
      <c r="Y46" s="145" t="s">
        <v>983</v>
      </c>
      <c r="Z46" s="37" t="n">
        <v>43454</v>
      </c>
      <c r="AD46" s="127" t="e">
        <f aca="false">VLOOKUP(C46,'OB-27-Mar-2019'!$D$2:$AF$257,20,0)</f>
        <v>#N/A</v>
      </c>
      <c r="AG46" s="128" t="n">
        <f aca="false">VLOOKUP(D46,'School Code'!$D$2:$K$603,4,0)</f>
        <v>284</v>
      </c>
      <c r="AH46" s="129" t="n">
        <f aca="false">VLOOKUP(D46,'School Code'!$D$2:$K$603,6,0)</f>
        <v>1</v>
      </c>
      <c r="AI46" s="146" t="s">
        <v>984</v>
      </c>
      <c r="AK46" s="76" t="s">
        <v>1048</v>
      </c>
    </row>
    <row r="47" customFormat="false" ht="13.8" hidden="true" customHeight="false" outlineLevel="0" collapsed="false">
      <c r="A47" s="134"/>
      <c r="B47" s="109" t="s">
        <v>1077</v>
      </c>
      <c r="C47" s="149" t="s">
        <v>1078</v>
      </c>
      <c r="D47" s="135" t="str">
        <f aca="false">VLOOKUP(N47,'Event Code'!$B$4:$AT$239,6,0)</f>
        <v>ĐH Công nghiệp TPHCM</v>
      </c>
      <c r="E47" s="135" t="str">
        <f aca="false">VLOOKUP($D47,'School Code'!$D$2:$I$30,5,0)</f>
        <v>ICT</v>
      </c>
      <c r="F47" s="136" t="n">
        <v>0</v>
      </c>
      <c r="G47" s="137" t="s">
        <v>980</v>
      </c>
      <c r="H47" s="138" t="str">
        <f aca="false">B47</f>
        <v>thanhliempham.iuh@gmail.com</v>
      </c>
      <c r="I47" s="115" t="n">
        <v>346137716</v>
      </c>
      <c r="J47" s="139"/>
      <c r="K47" s="140"/>
      <c r="L47" s="140"/>
      <c r="M47" s="141" t="str">
        <f aca="false">'Event Code'!$A$4</f>
        <v>HCM</v>
      </c>
      <c r="N47" s="119" t="s">
        <v>1046</v>
      </c>
      <c r="O47" s="141" t="str">
        <f aca="false">VLOOKUP($N47,'Event Code'!$B$4:$AL$194,2,0)</f>
        <v>INTERNSHIP</v>
      </c>
      <c r="P47" s="141" t="str">
        <f aca="false">VLOOKUP(N47,'Event Code'!$B$4:$AT$782,3,0)</f>
        <v>IT Technical</v>
      </c>
      <c r="Q47" s="141" t="str">
        <f aca="false">VLOOKUP(N47,'Event Code'!$B$4:$AT$782,4,0)</f>
        <v>NET</v>
      </c>
      <c r="R47" s="141" t="str">
        <f aca="false">VLOOKUP($N47,'Event Code'!$B$4:$AT$782,5,0)</f>
        <v>Blended</v>
      </c>
      <c r="S47" s="141" t="n">
        <f aca="false">VLOOKUP(N47,'Event Code'!$B$4:$AT$782,7,0)</f>
        <v>43467</v>
      </c>
      <c r="T47" s="141" t="n">
        <f aca="false">VLOOKUP($N47,'Event Code'!$B$4:$AT$782,8,0)</f>
        <v>43539</v>
      </c>
      <c r="U47" s="37" t="s">
        <v>982</v>
      </c>
      <c r="V47" s="142"/>
      <c r="W47" s="143"/>
      <c r="X47" s="144"/>
      <c r="Y47" s="145" t="s">
        <v>983</v>
      </c>
      <c r="Z47" s="37" t="n">
        <v>43454</v>
      </c>
      <c r="AD47" s="127" t="e">
        <f aca="false">VLOOKUP(C47,'OB-27-Mar-2019'!$D$2:$AF$257,20,0)</f>
        <v>#N/A</v>
      </c>
      <c r="AG47" s="128" t="n">
        <f aca="false">VLOOKUP(D47,'School Code'!$D$2:$K$603,4,0)</f>
        <v>284</v>
      </c>
      <c r="AH47" s="129" t="n">
        <f aca="false">VLOOKUP(D47,'School Code'!$D$2:$K$603,6,0)</f>
        <v>1</v>
      </c>
      <c r="AI47" s="146" t="s">
        <v>984</v>
      </c>
      <c r="AK47" s="76" t="s">
        <v>1048</v>
      </c>
    </row>
    <row r="48" customFormat="false" ht="13.8" hidden="true" customHeight="false" outlineLevel="0" collapsed="false">
      <c r="A48" s="134"/>
      <c r="B48" s="109" t="s">
        <v>1079</v>
      </c>
      <c r="C48" s="149" t="s">
        <v>1080</v>
      </c>
      <c r="D48" s="135" t="str">
        <f aca="false">VLOOKUP(N48,'Event Code'!$B$4:$AT$239,6,0)</f>
        <v>ĐH Công nghiệp TPHCM</v>
      </c>
      <c r="E48" s="135" t="str">
        <f aca="false">VLOOKUP($D48,'School Code'!$D$2:$I$30,5,0)</f>
        <v>ICT</v>
      </c>
      <c r="F48" s="136" t="n">
        <v>0</v>
      </c>
      <c r="G48" s="137" t="s">
        <v>980</v>
      </c>
      <c r="H48" s="138" t="str">
        <f aca="false">B48</f>
        <v>Nhumy0304@gmail.com</v>
      </c>
      <c r="I48" s="115" t="n">
        <v>977670559</v>
      </c>
      <c r="J48" s="139"/>
      <c r="K48" s="140"/>
      <c r="L48" s="140"/>
      <c r="M48" s="141" t="str">
        <f aca="false">'Event Code'!$A$4</f>
        <v>HCM</v>
      </c>
      <c r="N48" s="119" t="s">
        <v>1046</v>
      </c>
      <c r="O48" s="141" t="str">
        <f aca="false">VLOOKUP($N48,'Event Code'!$B$4:$AL$194,2,0)</f>
        <v>INTERNSHIP</v>
      </c>
      <c r="P48" s="141" t="str">
        <f aca="false">VLOOKUP(N48,'Event Code'!$B$4:$AT$782,3,0)</f>
        <v>IT Technical</v>
      </c>
      <c r="Q48" s="141" t="str">
        <f aca="false">VLOOKUP(N48,'Event Code'!$B$4:$AT$782,4,0)</f>
        <v>NET</v>
      </c>
      <c r="R48" s="141" t="str">
        <f aca="false">VLOOKUP($N48,'Event Code'!$B$4:$AT$782,5,0)</f>
        <v>Blended</v>
      </c>
      <c r="S48" s="141" t="n">
        <f aca="false">VLOOKUP(N48,'Event Code'!$B$4:$AT$782,7,0)</f>
        <v>43467</v>
      </c>
      <c r="T48" s="141" t="n">
        <f aca="false">VLOOKUP($N48,'Event Code'!$B$4:$AT$782,8,0)</f>
        <v>43539</v>
      </c>
      <c r="U48" s="37" t="s">
        <v>982</v>
      </c>
      <c r="V48" s="142"/>
      <c r="W48" s="143"/>
      <c r="X48" s="144"/>
      <c r="Y48" s="145" t="s">
        <v>983</v>
      </c>
      <c r="Z48" s="37" t="n">
        <v>43454</v>
      </c>
      <c r="AD48" s="127" t="e">
        <f aca="false">VLOOKUP(C48,'OB-27-Mar-2019'!$D$2:$AF$257,20,0)</f>
        <v>#N/A</v>
      </c>
      <c r="AG48" s="128" t="n">
        <f aca="false">VLOOKUP(D48,'School Code'!$D$2:$K$603,4,0)</f>
        <v>284</v>
      </c>
      <c r="AH48" s="129" t="n">
        <f aca="false">VLOOKUP(D48,'School Code'!$D$2:$K$603,6,0)</f>
        <v>1</v>
      </c>
      <c r="AI48" s="146" t="s">
        <v>984</v>
      </c>
      <c r="AK48" s="76" t="s">
        <v>1048</v>
      </c>
    </row>
    <row r="49" customFormat="false" ht="13.8" hidden="true" customHeight="false" outlineLevel="0" collapsed="false">
      <c r="A49" s="134"/>
      <c r="B49" s="148" t="s">
        <v>1081</v>
      </c>
      <c r="C49" s="149" t="s">
        <v>1082</v>
      </c>
      <c r="D49" s="135" t="str">
        <f aca="false">VLOOKUP(N49,'Event Code'!$B$4:$AT$239,6,0)</f>
        <v>ĐH Công nghiệp TPHCM</v>
      </c>
      <c r="E49" s="135" t="str">
        <f aca="false">VLOOKUP($D49,'School Code'!$D$2:$I$30,5,0)</f>
        <v>ICT</v>
      </c>
      <c r="F49" s="136" t="n">
        <v>0</v>
      </c>
      <c r="G49" s="137" t="s">
        <v>980</v>
      </c>
      <c r="H49" s="138" t="str">
        <f aca="false">B49</f>
        <v>doanminhnhatnhat@gmail.com</v>
      </c>
      <c r="I49" s="115" t="s">
        <v>1083</v>
      </c>
      <c r="J49" s="139"/>
      <c r="K49" s="140"/>
      <c r="L49" s="140"/>
      <c r="M49" s="141" t="str">
        <f aca="false">'Event Code'!$A$4</f>
        <v>HCM</v>
      </c>
      <c r="N49" s="119" t="s">
        <v>1046</v>
      </c>
      <c r="O49" s="141" t="str">
        <f aca="false">VLOOKUP($N49,'Event Code'!$B$4:$AL$194,2,0)</f>
        <v>INTERNSHIP</v>
      </c>
      <c r="P49" s="141" t="str">
        <f aca="false">VLOOKUP(N49,'Event Code'!$B$4:$AT$782,3,0)</f>
        <v>IT Technical</v>
      </c>
      <c r="Q49" s="141" t="str">
        <f aca="false">VLOOKUP(N49,'Event Code'!$B$4:$AT$782,4,0)</f>
        <v>NET</v>
      </c>
      <c r="R49" s="141" t="str">
        <f aca="false">VLOOKUP($N49,'Event Code'!$B$4:$AT$782,5,0)</f>
        <v>Blended</v>
      </c>
      <c r="S49" s="141" t="n">
        <f aca="false">VLOOKUP(N49,'Event Code'!$B$4:$AT$782,7,0)</f>
        <v>43467</v>
      </c>
      <c r="T49" s="141" t="n">
        <f aca="false">VLOOKUP($N49,'Event Code'!$B$4:$AT$782,8,0)</f>
        <v>43539</v>
      </c>
      <c r="U49" s="37" t="s">
        <v>982</v>
      </c>
      <c r="V49" s="142"/>
      <c r="W49" s="143"/>
      <c r="X49" s="144"/>
      <c r="Y49" s="145" t="s">
        <v>983</v>
      </c>
      <c r="Z49" s="37" t="n">
        <v>43454</v>
      </c>
      <c r="AD49" s="127" t="e">
        <f aca="false">VLOOKUP(C49,'OB-27-Mar-2019'!$D$2:$AF$257,20,0)</f>
        <v>#N/A</v>
      </c>
      <c r="AG49" s="128" t="n">
        <f aca="false">VLOOKUP(D49,'School Code'!$D$2:$K$603,4,0)</f>
        <v>284</v>
      </c>
      <c r="AH49" s="129" t="n">
        <f aca="false">VLOOKUP(D49,'School Code'!$D$2:$K$603,6,0)</f>
        <v>1</v>
      </c>
      <c r="AI49" s="146" t="s">
        <v>984</v>
      </c>
      <c r="AK49" s="76" t="s">
        <v>1048</v>
      </c>
    </row>
    <row r="50" customFormat="false" ht="13.8" hidden="true" customHeight="false" outlineLevel="0" collapsed="false">
      <c r="A50" s="134"/>
      <c r="B50" s="109" t="s">
        <v>1084</v>
      </c>
      <c r="C50" s="149" t="s">
        <v>1085</v>
      </c>
      <c r="D50" s="135" t="str">
        <f aca="false">VLOOKUP(N50,'Event Code'!$B$4:$AT$239,6,0)</f>
        <v>ĐH Công nghiệp TPHCM</v>
      </c>
      <c r="E50" s="135" t="str">
        <f aca="false">VLOOKUP($D50,'School Code'!$D$2:$I$30,5,0)</f>
        <v>ICT</v>
      </c>
      <c r="F50" s="136" t="n">
        <v>0</v>
      </c>
      <c r="G50" s="137" t="s">
        <v>980</v>
      </c>
      <c r="H50" s="138" t="str">
        <f aca="false">B50</f>
        <v>nguyenngocson97z@gmail.com</v>
      </c>
      <c r="I50" s="115" t="n">
        <v>916627574</v>
      </c>
      <c r="J50" s="139"/>
      <c r="K50" s="140"/>
      <c r="L50" s="140"/>
      <c r="M50" s="141" t="str">
        <f aca="false">'Event Code'!$A$4</f>
        <v>HCM</v>
      </c>
      <c r="N50" s="119" t="s">
        <v>1046</v>
      </c>
      <c r="O50" s="141" t="str">
        <f aca="false">VLOOKUP($N50,'Event Code'!$B$4:$AL$194,2,0)</f>
        <v>INTERNSHIP</v>
      </c>
      <c r="P50" s="141" t="str">
        <f aca="false">VLOOKUP(N50,'Event Code'!$B$4:$AT$782,3,0)</f>
        <v>IT Technical</v>
      </c>
      <c r="Q50" s="141" t="str">
        <f aca="false">VLOOKUP(N50,'Event Code'!$B$4:$AT$782,4,0)</f>
        <v>NET</v>
      </c>
      <c r="R50" s="141" t="str">
        <f aca="false">VLOOKUP($N50,'Event Code'!$B$4:$AT$782,5,0)</f>
        <v>Blended</v>
      </c>
      <c r="S50" s="141" t="n">
        <f aca="false">VLOOKUP(N50,'Event Code'!$B$4:$AT$782,7,0)</f>
        <v>43467</v>
      </c>
      <c r="T50" s="141" t="n">
        <f aca="false">VLOOKUP($N50,'Event Code'!$B$4:$AT$782,8,0)</f>
        <v>43539</v>
      </c>
      <c r="U50" s="37" t="s">
        <v>982</v>
      </c>
      <c r="V50" s="142"/>
      <c r="W50" s="143"/>
      <c r="X50" s="144"/>
      <c r="Y50" s="145" t="s">
        <v>983</v>
      </c>
      <c r="Z50" s="37" t="n">
        <v>43454</v>
      </c>
      <c r="AD50" s="127" t="e">
        <f aca="false">VLOOKUP(C50,'OB-27-Mar-2019'!$D$2:$AF$257,20,0)</f>
        <v>#N/A</v>
      </c>
      <c r="AG50" s="128" t="n">
        <f aca="false">VLOOKUP(D50,'School Code'!$D$2:$K$603,4,0)</f>
        <v>284</v>
      </c>
      <c r="AH50" s="129" t="n">
        <f aca="false">VLOOKUP(D50,'School Code'!$D$2:$K$603,6,0)</f>
        <v>1</v>
      </c>
      <c r="AI50" s="146" t="s">
        <v>984</v>
      </c>
      <c r="AK50" s="76" t="s">
        <v>1048</v>
      </c>
    </row>
    <row r="51" customFormat="false" ht="13.8" hidden="true" customHeight="false" outlineLevel="0" collapsed="false">
      <c r="A51" s="134"/>
      <c r="B51" s="109" t="s">
        <v>1086</v>
      </c>
      <c r="C51" s="149" t="s">
        <v>1087</v>
      </c>
      <c r="D51" s="135" t="str">
        <f aca="false">VLOOKUP(N51,'Event Code'!$B$4:$AT$239,6,0)</f>
        <v>ĐH Công nghiệp TPHCM</v>
      </c>
      <c r="E51" s="135" t="str">
        <f aca="false">VLOOKUP($D51,'School Code'!$D$2:$I$30,5,0)</f>
        <v>ICT</v>
      </c>
      <c r="F51" s="136" t="n">
        <v>0</v>
      </c>
      <c r="G51" s="137" t="s">
        <v>980</v>
      </c>
      <c r="H51" s="138" t="str">
        <f aca="false">B51</f>
        <v>tiepdinh1994@gmail.com</v>
      </c>
      <c r="I51" s="115" t="n">
        <v>969506194</v>
      </c>
      <c r="J51" s="139"/>
      <c r="K51" s="140"/>
      <c r="L51" s="140"/>
      <c r="M51" s="141" t="str">
        <f aca="false">'Event Code'!$A$4</f>
        <v>HCM</v>
      </c>
      <c r="N51" s="119" t="s">
        <v>1046</v>
      </c>
      <c r="O51" s="141" t="str">
        <f aca="false">VLOOKUP($N51,'Event Code'!$B$4:$AL$194,2,0)</f>
        <v>INTERNSHIP</v>
      </c>
      <c r="P51" s="141" t="str">
        <f aca="false">VLOOKUP(N51,'Event Code'!$B$4:$AT$782,3,0)</f>
        <v>IT Technical</v>
      </c>
      <c r="Q51" s="141" t="str">
        <f aca="false">VLOOKUP(N51,'Event Code'!$B$4:$AT$782,4,0)</f>
        <v>NET</v>
      </c>
      <c r="R51" s="141" t="str">
        <f aca="false">VLOOKUP($N51,'Event Code'!$B$4:$AT$782,5,0)</f>
        <v>Blended</v>
      </c>
      <c r="S51" s="141" t="n">
        <f aca="false">VLOOKUP(N51,'Event Code'!$B$4:$AT$782,7,0)</f>
        <v>43467</v>
      </c>
      <c r="T51" s="141" t="n">
        <f aca="false">VLOOKUP($N51,'Event Code'!$B$4:$AT$782,8,0)</f>
        <v>43539</v>
      </c>
      <c r="U51" s="37" t="s">
        <v>982</v>
      </c>
      <c r="V51" s="142"/>
      <c r="W51" s="143"/>
      <c r="X51" s="144"/>
      <c r="Y51" s="145" t="s">
        <v>983</v>
      </c>
      <c r="Z51" s="37" t="n">
        <v>43454</v>
      </c>
      <c r="AD51" s="127" t="e">
        <f aca="false">VLOOKUP(C51,'OB-27-Mar-2019'!$D$2:$AF$257,20,0)</f>
        <v>#N/A</v>
      </c>
      <c r="AG51" s="128" t="n">
        <f aca="false">VLOOKUP(D51,'School Code'!$D$2:$K$603,4,0)</f>
        <v>284</v>
      </c>
      <c r="AH51" s="129" t="n">
        <f aca="false">VLOOKUP(D51,'School Code'!$D$2:$K$603,6,0)</f>
        <v>1</v>
      </c>
      <c r="AI51" s="146" t="s">
        <v>984</v>
      </c>
      <c r="AK51" s="76" t="s">
        <v>1048</v>
      </c>
    </row>
    <row r="52" customFormat="false" ht="13.8" hidden="true" customHeight="false" outlineLevel="0" collapsed="false">
      <c r="A52" s="134"/>
      <c r="B52" s="109" t="s">
        <v>1088</v>
      </c>
      <c r="C52" s="149" t="s">
        <v>1089</v>
      </c>
      <c r="D52" s="135" t="str">
        <f aca="false">VLOOKUP(N52,'Event Code'!$B$4:$AT$239,6,0)</f>
        <v>ĐH Công nghiệp TPHCM</v>
      </c>
      <c r="E52" s="135" t="str">
        <f aca="false">VLOOKUP($D52,'School Code'!$D$2:$I$30,5,0)</f>
        <v>ICT</v>
      </c>
      <c r="F52" s="136" t="n">
        <v>0</v>
      </c>
      <c r="G52" s="137" t="s">
        <v>980</v>
      </c>
      <c r="H52" s="138" t="str">
        <f aca="false">B52</f>
        <v>hothutrang312@gmail.com</v>
      </c>
      <c r="I52" s="115" t="n">
        <v>356449212</v>
      </c>
      <c r="J52" s="139"/>
      <c r="K52" s="140"/>
      <c r="L52" s="140"/>
      <c r="M52" s="141" t="str">
        <f aca="false">'Event Code'!$A$4</f>
        <v>HCM</v>
      </c>
      <c r="N52" s="119" t="s">
        <v>1046</v>
      </c>
      <c r="O52" s="141" t="str">
        <f aca="false">VLOOKUP($N52,'Event Code'!$B$4:$AL$194,2,0)</f>
        <v>INTERNSHIP</v>
      </c>
      <c r="P52" s="141" t="str">
        <f aca="false">VLOOKUP(N52,'Event Code'!$B$4:$AT$782,3,0)</f>
        <v>IT Technical</v>
      </c>
      <c r="Q52" s="141" t="str">
        <f aca="false">VLOOKUP(N52,'Event Code'!$B$4:$AT$782,4,0)</f>
        <v>NET</v>
      </c>
      <c r="R52" s="141" t="str">
        <f aca="false">VLOOKUP($N52,'Event Code'!$B$4:$AT$782,5,0)</f>
        <v>Blended</v>
      </c>
      <c r="S52" s="141" t="n">
        <f aca="false">VLOOKUP(N52,'Event Code'!$B$4:$AT$782,7,0)</f>
        <v>43467</v>
      </c>
      <c r="T52" s="141" t="n">
        <f aca="false">VLOOKUP($N52,'Event Code'!$B$4:$AT$782,8,0)</f>
        <v>43539</v>
      </c>
      <c r="U52" s="37" t="s">
        <v>982</v>
      </c>
      <c r="V52" s="142"/>
      <c r="W52" s="143"/>
      <c r="X52" s="144"/>
      <c r="Y52" s="145" t="s">
        <v>983</v>
      </c>
      <c r="Z52" s="37" t="n">
        <v>43454</v>
      </c>
      <c r="AD52" s="127" t="e">
        <f aca="false">VLOOKUP(C52,'OB-27-Mar-2019'!$D$2:$AF$257,20,0)</f>
        <v>#N/A</v>
      </c>
      <c r="AG52" s="128" t="n">
        <f aca="false">VLOOKUP(D52,'School Code'!$D$2:$K$603,4,0)</f>
        <v>284</v>
      </c>
      <c r="AH52" s="129" t="n">
        <f aca="false">VLOOKUP(D52,'School Code'!$D$2:$K$603,6,0)</f>
        <v>1</v>
      </c>
      <c r="AI52" s="146" t="s">
        <v>984</v>
      </c>
      <c r="AK52" s="76" t="s">
        <v>1048</v>
      </c>
    </row>
    <row r="53" customFormat="false" ht="13.8" hidden="true" customHeight="false" outlineLevel="0" collapsed="false">
      <c r="A53" s="134"/>
      <c r="B53" s="109" t="s">
        <v>1090</v>
      </c>
      <c r="C53" s="110" t="s">
        <v>1091</v>
      </c>
      <c r="D53" s="135" t="str">
        <f aca="false">VLOOKUP(N53,'Event Code'!$B$4:$AT$239,6,0)</f>
        <v>ĐH Công nghiệp TPHCM</v>
      </c>
      <c r="E53" s="135" t="str">
        <f aca="false">VLOOKUP($D53,'School Code'!$D$2:$I$30,5,0)</f>
        <v>ICT</v>
      </c>
      <c r="F53" s="136" t="n">
        <v>0</v>
      </c>
      <c r="G53" s="137" t="s">
        <v>980</v>
      </c>
      <c r="H53" s="138" t="str">
        <f aca="false">B53</f>
        <v>nguyenminhtuan.20071994@gmail.com</v>
      </c>
      <c r="I53" s="115" t="n">
        <v>937169420</v>
      </c>
      <c r="J53" s="139"/>
      <c r="K53" s="140"/>
      <c r="L53" s="140"/>
      <c r="M53" s="141" t="str">
        <f aca="false">'Event Code'!$A$4</f>
        <v>HCM</v>
      </c>
      <c r="N53" s="119" t="s">
        <v>981</v>
      </c>
      <c r="O53" s="141" t="str">
        <f aca="false">VLOOKUP($N53,'Event Code'!$B$4:$AL$194,2,0)</f>
        <v>INTERNSHIP</v>
      </c>
      <c r="P53" s="141" t="str">
        <f aca="false">VLOOKUP(N53,'Event Code'!$B$4:$AT$782,3,0)</f>
        <v>IT Technical</v>
      </c>
      <c r="Q53" s="141" t="str">
        <f aca="false">VLOOKUP(N53,'Event Code'!$B$4:$AT$782,4,0)</f>
        <v>JAVA</v>
      </c>
      <c r="R53" s="141" t="str">
        <f aca="false">VLOOKUP($N53,'Event Code'!$B$4:$AT$782,5,0)</f>
        <v>Blended</v>
      </c>
      <c r="S53" s="141" t="n">
        <f aca="false">VLOOKUP(N53,'Event Code'!$B$4:$AT$782,7,0)</f>
        <v>43485</v>
      </c>
      <c r="T53" s="141" t="n">
        <f aca="false">VLOOKUP($N53,'Event Code'!$B$4:$AT$782,8,0)</f>
        <v>43480</v>
      </c>
      <c r="U53" s="37" t="s">
        <v>982</v>
      </c>
      <c r="V53" s="142"/>
      <c r="W53" s="143"/>
      <c r="X53" s="144"/>
      <c r="Y53" s="145" t="s">
        <v>983</v>
      </c>
      <c r="Z53" s="37" t="n">
        <v>43543</v>
      </c>
      <c r="AD53" s="127" t="e">
        <f aca="false">VLOOKUP(C53,'OB-27-Mar-2019'!$D$2:$AF$257,20,0)</f>
        <v>#N/A</v>
      </c>
      <c r="AG53" s="128" t="n">
        <f aca="false">VLOOKUP(D53,'School Code'!$D$2:$K$603,4,0)</f>
        <v>284</v>
      </c>
      <c r="AH53" s="129" t="n">
        <f aca="false">VLOOKUP(D53,'School Code'!$D$2:$K$603,6,0)</f>
        <v>1</v>
      </c>
      <c r="AI53" s="146" t="s">
        <v>984</v>
      </c>
      <c r="AK53" s="76" t="s">
        <v>1048</v>
      </c>
    </row>
    <row r="54" customFormat="false" ht="13.8" hidden="true" customHeight="false" outlineLevel="0" collapsed="false">
      <c r="A54" s="134"/>
      <c r="B54" s="109" t="s">
        <v>1092</v>
      </c>
      <c r="C54" s="110" t="s">
        <v>1093</v>
      </c>
      <c r="D54" s="135" t="str">
        <f aca="false">VLOOKUP(N54,'Event Code'!$B$4:$AT$239,6,0)</f>
        <v>ĐH Công nghiệp TPHCM</v>
      </c>
      <c r="E54" s="135" t="str">
        <f aca="false">VLOOKUP($D54,'School Code'!$D$2:$I$30,5,0)</f>
        <v>ICT</v>
      </c>
      <c r="F54" s="136" t="n">
        <v>0</v>
      </c>
      <c r="G54" s="137" t="s">
        <v>980</v>
      </c>
      <c r="H54" s="138" t="str">
        <f aca="false">B54</f>
        <v>nguyenminhnhut.kg@gmail.com</v>
      </c>
      <c r="I54" s="115" t="n">
        <v>968413364</v>
      </c>
      <c r="J54" s="139"/>
      <c r="K54" s="140"/>
      <c r="L54" s="140"/>
      <c r="M54" s="141" t="str">
        <f aca="false">'Event Code'!$A$4</f>
        <v>HCM</v>
      </c>
      <c r="N54" s="119" t="s">
        <v>981</v>
      </c>
      <c r="O54" s="141" t="str">
        <f aca="false">VLOOKUP($N54,'Event Code'!$B$4:$AL$194,2,0)</f>
        <v>INTERNSHIP</v>
      </c>
      <c r="P54" s="141" t="str">
        <f aca="false">VLOOKUP(N54,'Event Code'!$B$4:$AT$782,3,0)</f>
        <v>IT Technical</v>
      </c>
      <c r="Q54" s="141" t="str">
        <f aca="false">VLOOKUP(N54,'Event Code'!$B$4:$AT$782,4,0)</f>
        <v>JAVA</v>
      </c>
      <c r="R54" s="141" t="str">
        <f aca="false">VLOOKUP($N54,'Event Code'!$B$4:$AT$782,5,0)</f>
        <v>Blended</v>
      </c>
      <c r="S54" s="141" t="n">
        <f aca="false">VLOOKUP(N54,'Event Code'!$B$4:$AT$782,7,0)</f>
        <v>43485</v>
      </c>
      <c r="T54" s="141" t="n">
        <f aca="false">VLOOKUP($N54,'Event Code'!$B$4:$AT$782,8,0)</f>
        <v>43480</v>
      </c>
      <c r="U54" s="37" t="s">
        <v>982</v>
      </c>
      <c r="V54" s="142"/>
      <c r="W54" s="143"/>
      <c r="X54" s="144"/>
      <c r="Y54" s="145" t="s">
        <v>983</v>
      </c>
      <c r="Z54" s="37" t="n">
        <v>43543</v>
      </c>
      <c r="AD54" s="127" t="e">
        <f aca="false">VLOOKUP(C54,'OB-27-Mar-2019'!$D$2:$AF$257,20,0)</f>
        <v>#N/A</v>
      </c>
      <c r="AG54" s="128" t="n">
        <f aca="false">VLOOKUP(D54,'School Code'!$D$2:$K$603,4,0)</f>
        <v>284</v>
      </c>
      <c r="AH54" s="129" t="n">
        <f aca="false">VLOOKUP(D54,'School Code'!$D$2:$K$603,6,0)</f>
        <v>1</v>
      </c>
      <c r="AI54" s="146" t="s">
        <v>984</v>
      </c>
      <c r="AK54" s="76" t="s">
        <v>1048</v>
      </c>
    </row>
    <row r="55" customFormat="false" ht="13.8" hidden="true" customHeight="false" outlineLevel="0" collapsed="false">
      <c r="A55" s="134"/>
      <c r="B55" s="148" t="s">
        <v>1094</v>
      </c>
      <c r="C55" s="110" t="s">
        <v>1095</v>
      </c>
      <c r="D55" s="135" t="str">
        <f aca="false">VLOOKUP(N55,'Event Code'!$B$4:$AT$239,6,0)</f>
        <v>ĐH Công nghiệp TPHCM</v>
      </c>
      <c r="E55" s="135" t="str">
        <f aca="false">VLOOKUP($D55,'School Code'!$D$2:$I$30,5,0)</f>
        <v>ICT</v>
      </c>
      <c r="F55" s="136" t="n">
        <v>0</v>
      </c>
      <c r="G55" s="137" t="s">
        <v>980</v>
      </c>
      <c r="H55" s="138" t="str">
        <f aca="false">B55</f>
        <v>lequancntt97@gmail.com</v>
      </c>
      <c r="I55" s="150" t="s">
        <v>1096</v>
      </c>
      <c r="J55" s="139"/>
      <c r="K55" s="140"/>
      <c r="L55" s="140"/>
      <c r="M55" s="141" t="str">
        <f aca="false">'Event Code'!$A$4</f>
        <v>HCM</v>
      </c>
      <c r="N55" s="119" t="s">
        <v>981</v>
      </c>
      <c r="O55" s="141" t="str">
        <f aca="false">VLOOKUP($N55,'Event Code'!$B$4:$AL$194,2,0)</f>
        <v>INTERNSHIP</v>
      </c>
      <c r="P55" s="141" t="str">
        <f aca="false">VLOOKUP(N55,'Event Code'!$B$4:$AT$782,3,0)</f>
        <v>IT Technical</v>
      </c>
      <c r="Q55" s="141" t="str">
        <f aca="false">VLOOKUP(N55,'Event Code'!$B$4:$AT$782,4,0)</f>
        <v>JAVA</v>
      </c>
      <c r="R55" s="141" t="str">
        <f aca="false">VLOOKUP($N55,'Event Code'!$B$4:$AT$782,5,0)</f>
        <v>Blended</v>
      </c>
      <c r="S55" s="141" t="n">
        <f aca="false">VLOOKUP(N55,'Event Code'!$B$4:$AT$782,7,0)</f>
        <v>43485</v>
      </c>
      <c r="T55" s="141" t="n">
        <f aca="false">VLOOKUP($N55,'Event Code'!$B$4:$AT$782,8,0)</f>
        <v>43480</v>
      </c>
      <c r="U55" s="37" t="s">
        <v>982</v>
      </c>
      <c r="V55" s="142"/>
      <c r="W55" s="143"/>
      <c r="X55" s="144"/>
      <c r="Y55" s="145" t="s">
        <v>983</v>
      </c>
      <c r="Z55" s="37" t="n">
        <v>43543</v>
      </c>
      <c r="AD55" s="127" t="e">
        <f aca="false">VLOOKUP(C55,'OB-27-Mar-2019'!$D$2:$AF$257,20,0)</f>
        <v>#N/A</v>
      </c>
      <c r="AG55" s="128" t="n">
        <f aca="false">VLOOKUP(D55,'School Code'!$D$2:$K$603,4,0)</f>
        <v>284</v>
      </c>
      <c r="AH55" s="129" t="n">
        <f aca="false">VLOOKUP(D55,'School Code'!$D$2:$K$603,6,0)</f>
        <v>1</v>
      </c>
      <c r="AI55" s="146" t="s">
        <v>984</v>
      </c>
      <c r="AK55" s="76" t="s">
        <v>1048</v>
      </c>
    </row>
    <row r="56" customFormat="false" ht="13.8" hidden="true" customHeight="false" outlineLevel="0" collapsed="false">
      <c r="A56" s="134"/>
      <c r="B56" s="148" t="s">
        <v>1097</v>
      </c>
      <c r="C56" s="149" t="s">
        <v>1098</v>
      </c>
      <c r="D56" s="135" t="str">
        <f aca="false">VLOOKUP(N56,'Event Code'!$B$4:$AT$239,6,0)</f>
        <v>ĐH Công nghiệp TPHCM</v>
      </c>
      <c r="E56" s="135" t="str">
        <f aca="false">VLOOKUP($D56,'School Code'!$D$2:$I$30,5,0)</f>
        <v>ICT</v>
      </c>
      <c r="F56" s="136" t="n">
        <v>0</v>
      </c>
      <c r="G56" s="137" t="s">
        <v>980</v>
      </c>
      <c r="H56" s="138" t="str">
        <f aca="false">B56</f>
        <v>nguyen.phu.8697@gmail.com</v>
      </c>
      <c r="I56" s="115" t="s">
        <v>1099</v>
      </c>
      <c r="J56" s="139"/>
      <c r="K56" s="140"/>
      <c r="L56" s="140"/>
      <c r="M56" s="141" t="str">
        <f aca="false">'Event Code'!$A$4</f>
        <v>HCM</v>
      </c>
      <c r="N56" s="119" t="s">
        <v>1046</v>
      </c>
      <c r="O56" s="141" t="str">
        <f aca="false">VLOOKUP($N56,'Event Code'!$B$4:$AL$194,2,0)</f>
        <v>INTERNSHIP</v>
      </c>
      <c r="P56" s="141" t="str">
        <f aca="false">VLOOKUP(N56,'Event Code'!$B$4:$AT$782,3,0)</f>
        <v>IT Technical</v>
      </c>
      <c r="Q56" s="141" t="str">
        <f aca="false">VLOOKUP(N56,'Event Code'!$B$4:$AT$782,4,0)</f>
        <v>NET</v>
      </c>
      <c r="R56" s="141" t="str">
        <f aca="false">VLOOKUP($N56,'Event Code'!$B$4:$AT$782,5,0)</f>
        <v>Blended</v>
      </c>
      <c r="S56" s="141" t="n">
        <f aca="false">VLOOKUP(N56,'Event Code'!$B$4:$AT$782,7,0)</f>
        <v>43467</v>
      </c>
      <c r="T56" s="141" t="n">
        <f aca="false">VLOOKUP($N56,'Event Code'!$B$4:$AT$782,8,0)</f>
        <v>43539</v>
      </c>
      <c r="U56" s="37" t="s">
        <v>982</v>
      </c>
      <c r="V56" s="142"/>
      <c r="W56" s="143"/>
      <c r="X56" s="144"/>
      <c r="Y56" s="145" t="s">
        <v>983</v>
      </c>
      <c r="Z56" s="37" t="n">
        <v>43458</v>
      </c>
      <c r="AD56" s="127" t="e">
        <f aca="false">VLOOKUP(C56,'OB-27-Mar-2019'!$D$2:$AF$257,20,0)</f>
        <v>#N/A</v>
      </c>
      <c r="AG56" s="128" t="n">
        <f aca="false">VLOOKUP(D56,'School Code'!$D$2:$K$603,4,0)</f>
        <v>284</v>
      </c>
      <c r="AH56" s="129" t="n">
        <f aca="false">VLOOKUP(D56,'School Code'!$D$2:$K$603,6,0)</f>
        <v>1</v>
      </c>
      <c r="AI56" s="146" t="s">
        <v>984</v>
      </c>
      <c r="AK56" s="76" t="s">
        <v>1048</v>
      </c>
    </row>
    <row r="57" customFormat="false" ht="13.8" hidden="true" customHeight="false" outlineLevel="0" collapsed="false">
      <c r="A57" s="134"/>
      <c r="B57" s="109" t="s">
        <v>1100</v>
      </c>
      <c r="C57" s="110" t="s">
        <v>1101</v>
      </c>
      <c r="D57" s="135" t="str">
        <f aca="false">VLOOKUP(N57,'Event Code'!$B$4:$AT$239,6,0)</f>
        <v>ĐH Công nghiệp TPHCM</v>
      </c>
      <c r="E57" s="135" t="str">
        <f aca="false">VLOOKUP($D57,'School Code'!$D$2:$I$30,5,0)</f>
        <v>ICT</v>
      </c>
      <c r="F57" s="136" t="n">
        <v>0</v>
      </c>
      <c r="G57" s="137" t="s">
        <v>980</v>
      </c>
      <c r="H57" s="138" t="str">
        <f aca="false">B57</f>
        <v>haicnt.iuh@gmail.com</v>
      </c>
      <c r="I57" s="151" t="s">
        <v>1102</v>
      </c>
      <c r="J57" s="139"/>
      <c r="K57" s="140"/>
      <c r="L57" s="140"/>
      <c r="M57" s="141" t="str">
        <f aca="false">'Event Code'!$A$4</f>
        <v>HCM</v>
      </c>
      <c r="N57" s="119" t="s">
        <v>981</v>
      </c>
      <c r="O57" s="141" t="str">
        <f aca="false">VLOOKUP($N57,'Event Code'!$B$4:$AL$194,2,0)</f>
        <v>INTERNSHIP</v>
      </c>
      <c r="P57" s="141" t="str">
        <f aca="false">VLOOKUP(N57,'Event Code'!$B$4:$AT$782,3,0)</f>
        <v>IT Technical</v>
      </c>
      <c r="Q57" s="141" t="str">
        <f aca="false">VLOOKUP(N57,'Event Code'!$B$4:$AT$782,4,0)</f>
        <v>JAVA</v>
      </c>
      <c r="R57" s="141" t="str">
        <f aca="false">VLOOKUP($N57,'Event Code'!$B$4:$AT$782,5,0)</f>
        <v>Blended</v>
      </c>
      <c r="S57" s="141" t="n">
        <f aca="false">VLOOKUP(N57,'Event Code'!$B$4:$AT$782,7,0)</f>
        <v>43485</v>
      </c>
      <c r="T57" s="141" t="n">
        <f aca="false">VLOOKUP($N57,'Event Code'!$B$4:$AT$782,8,0)</f>
        <v>43480</v>
      </c>
      <c r="U57" s="37" t="s">
        <v>982</v>
      </c>
      <c r="V57" s="142"/>
      <c r="W57" s="143"/>
      <c r="X57" s="144"/>
      <c r="Y57" s="145" t="s">
        <v>983</v>
      </c>
      <c r="Z57" s="37" t="n">
        <v>43543</v>
      </c>
      <c r="AD57" s="127" t="e">
        <f aca="false">VLOOKUP(C57,'OB-27-Mar-2019'!$D$2:$AF$257,20,0)</f>
        <v>#N/A</v>
      </c>
      <c r="AG57" s="128" t="n">
        <f aca="false">VLOOKUP(D57,'School Code'!$D$2:$K$603,4,0)</f>
        <v>284</v>
      </c>
      <c r="AH57" s="129" t="n">
        <f aca="false">VLOOKUP(D57,'School Code'!$D$2:$K$603,6,0)</f>
        <v>1</v>
      </c>
      <c r="AI57" s="146" t="s">
        <v>984</v>
      </c>
      <c r="AK57" s="76" t="s">
        <v>1048</v>
      </c>
    </row>
    <row r="58" customFormat="false" ht="15" hidden="true" customHeight="false" outlineLevel="0" collapsed="false">
      <c r="A58" s="134"/>
      <c r="B58" s="148" t="s">
        <v>1103</v>
      </c>
      <c r="C58" s="110" t="s">
        <v>1104</v>
      </c>
      <c r="D58" s="135" t="str">
        <f aca="false">VLOOKUP(N58,'Event Code'!$B$4:$AT$239,6,0)</f>
        <v>ĐH Công nghiệp TPHCM</v>
      </c>
      <c r="E58" s="135" t="str">
        <f aca="false">VLOOKUP($D58,'School Code'!$D$2:$I$30,5,0)</f>
        <v>ICT</v>
      </c>
      <c r="F58" s="136" t="n">
        <v>0</v>
      </c>
      <c r="G58" s="137" t="s">
        <v>1025</v>
      </c>
      <c r="H58" s="138" t="str">
        <f aca="false">B58</f>
        <v>dotuananh.fit.iuh@gmail.com</v>
      </c>
      <c r="I58" s="151" t="s">
        <v>1105</v>
      </c>
      <c r="J58" s="139"/>
      <c r="K58" s="140"/>
      <c r="L58" s="140"/>
      <c r="M58" s="141" t="str">
        <f aca="false">'Event Code'!$A$4</f>
        <v>HCM</v>
      </c>
      <c r="N58" s="119" t="s">
        <v>981</v>
      </c>
      <c r="O58" s="141" t="str">
        <f aca="false">VLOOKUP($N58,'Event Code'!$B$4:$AL$194,2,0)</f>
        <v>INTERNSHIP</v>
      </c>
      <c r="P58" s="141" t="str">
        <f aca="false">VLOOKUP(N58,'Event Code'!$B$4:$AT$782,3,0)</f>
        <v>IT Technical</v>
      </c>
      <c r="Q58" s="141" t="str">
        <f aca="false">VLOOKUP(N58,'Event Code'!$B$4:$AT$782,4,0)</f>
        <v>JAVA</v>
      </c>
      <c r="R58" s="141" t="str">
        <f aca="false">VLOOKUP($N58,'Event Code'!$B$4:$AT$782,5,0)</f>
        <v>Blended</v>
      </c>
      <c r="S58" s="141" t="n">
        <f aca="false">VLOOKUP(N58,'Event Code'!$B$4:$AT$782,7,0)</f>
        <v>43485</v>
      </c>
      <c r="T58" s="141" t="n">
        <f aca="false">VLOOKUP($N58,'Event Code'!$B$4:$AT$782,8,0)</f>
        <v>43480</v>
      </c>
      <c r="U58" s="37" t="s">
        <v>1106</v>
      </c>
      <c r="V58" s="142"/>
      <c r="W58" s="143"/>
      <c r="X58" s="144"/>
      <c r="Y58" s="145" t="s">
        <v>983</v>
      </c>
      <c r="Z58" s="37" t="n">
        <v>43476</v>
      </c>
      <c r="AD58" s="127" t="e">
        <f aca="false">VLOOKUP(C58,'OB-27-Mar-2019'!$D$2:$AF$257,20,0)</f>
        <v>#N/A</v>
      </c>
      <c r="AG58" s="128" t="n">
        <f aca="false">VLOOKUP(D58,'School Code'!$D$2:$K$603,4,0)</f>
        <v>284</v>
      </c>
      <c r="AH58" s="129" t="n">
        <f aca="false">VLOOKUP(D58,'School Code'!$D$2:$K$603,6,0)</f>
        <v>1</v>
      </c>
      <c r="AI58" s="146" t="s">
        <v>984</v>
      </c>
      <c r="AK58" s="76" t="s">
        <v>1048</v>
      </c>
    </row>
    <row r="59" s="166" customFormat="true" ht="13.8" hidden="false" customHeight="false" outlineLevel="0" collapsed="false">
      <c r="A59" s="138" t="n">
        <v>56</v>
      </c>
      <c r="B59" s="138" t="s">
        <v>1107</v>
      </c>
      <c r="C59" s="138" t="s">
        <v>1108</v>
      </c>
      <c r="D59" s="138" t="e">
        <f aca="false">VLOOKUP(N59,'Event Code'!$B$4:$AT$239,6,0)</f>
        <v>#N/A</v>
      </c>
      <c r="E59" s="138" t="e">
        <f aca="false">VLOOKUP($D59,'School Code'!$D$2:$I$30,5,0)</f>
        <v>#N/A</v>
      </c>
      <c r="F59" s="152" t="n">
        <v>0</v>
      </c>
      <c r="G59" s="153" t="s">
        <v>980</v>
      </c>
      <c r="H59" s="138" t="str">
        <f aca="false">B59</f>
        <v>kietgau01@gmail.com</v>
      </c>
      <c r="I59" s="154" t="s">
        <v>1109</v>
      </c>
      <c r="J59" s="155"/>
      <c r="K59" s="145"/>
      <c r="L59" s="145"/>
      <c r="M59" s="156" t="str">
        <f aca="false">'Event Code'!$A$4</f>
        <v>HCM</v>
      </c>
      <c r="N59" s="157" t="s">
        <v>1110</v>
      </c>
      <c r="O59" s="37" t="e">
        <f aca="false">VLOOKUP($N59,'Event Code'!$B$4:$AL$194,2,0)</f>
        <v>#N/A</v>
      </c>
      <c r="P59" s="156" t="s">
        <v>80</v>
      </c>
      <c r="Q59" s="156" t="s">
        <v>80</v>
      </c>
      <c r="R59" s="156" t="s">
        <v>80</v>
      </c>
      <c r="S59" s="156" t="n">
        <v>43360</v>
      </c>
      <c r="T59" s="156" t="n">
        <v>43420</v>
      </c>
      <c r="U59" s="37" t="s">
        <v>1111</v>
      </c>
      <c r="V59" s="158"/>
      <c r="W59" s="159"/>
      <c r="X59" s="160"/>
      <c r="Y59" s="145" t="s">
        <v>296</v>
      </c>
      <c r="Z59" s="37" t="n">
        <v>43461</v>
      </c>
      <c r="AA59" s="161" t="s">
        <v>1112</v>
      </c>
      <c r="AB59" s="162"/>
      <c r="AC59" s="162" t="s">
        <v>942</v>
      </c>
      <c r="AD59" s="163" t="e">
        <f aca="false">VLOOKUP(C59,'OB-27-Mar-2019'!$D$2:$AF$257,20,0)</f>
        <v>#N/A</v>
      </c>
      <c r="AE59" s="162"/>
      <c r="AF59" s="162" t="s">
        <v>146</v>
      </c>
      <c r="AG59" s="164" t="e">
        <f aca="false">VLOOKUP(D59,'School Code'!$D$2:$K$603,4,0)</f>
        <v>#N/A</v>
      </c>
      <c r="AH59" s="2" t="e">
        <f aca="false">VLOOKUP(D59,'School Code'!$D$2:$K$603,6,0)</f>
        <v>#N/A</v>
      </c>
      <c r="AI59" s="165" t="s">
        <v>984</v>
      </c>
      <c r="AK59" s="166" t="s">
        <v>1048</v>
      </c>
    </row>
    <row r="60" s="166" customFormat="true" ht="22.45" hidden="false" customHeight="false" outlineLevel="0" collapsed="false">
      <c r="A60" s="138" t="n">
        <v>57</v>
      </c>
      <c r="B60" s="138" t="s">
        <v>1113</v>
      </c>
      <c r="C60" s="138" t="s">
        <v>1114</v>
      </c>
      <c r="D60" s="138" t="e">
        <f aca="false">VLOOKUP(N60,'Event Code'!$B$4:$AT$239,6,0)</f>
        <v>#N/A</v>
      </c>
      <c r="E60" s="138" t="e">
        <f aca="false">VLOOKUP($D60,'School Code'!$D$2:$I$30,5,0)</f>
        <v>#N/A</v>
      </c>
      <c r="F60" s="152" t="n">
        <v>0</v>
      </c>
      <c r="G60" s="153" t="s">
        <v>980</v>
      </c>
      <c r="H60" s="138" t="str">
        <f aca="false">B60</f>
        <v>huukhoa2503@gmail.com</v>
      </c>
      <c r="I60" s="154" t="s">
        <v>1115</v>
      </c>
      <c r="J60" s="155"/>
      <c r="K60" s="145"/>
      <c r="L60" s="145"/>
      <c r="M60" s="156" t="str">
        <f aca="false">'Event Code'!$A$4</f>
        <v>HCM</v>
      </c>
      <c r="N60" s="157" t="s">
        <v>1110</v>
      </c>
      <c r="O60" s="37" t="e">
        <f aca="false">VLOOKUP($N60,'Event Code'!$B$4:$AL$194,2,0)</f>
        <v>#N/A</v>
      </c>
      <c r="P60" s="157" t="s">
        <v>80</v>
      </c>
      <c r="Q60" s="157" t="s">
        <v>1116</v>
      </c>
      <c r="R60" s="157" t="s">
        <v>80</v>
      </c>
      <c r="S60" s="157" t="n">
        <v>43360</v>
      </c>
      <c r="T60" s="157"/>
      <c r="U60" s="37" t="s">
        <v>1111</v>
      </c>
      <c r="V60" s="158"/>
      <c r="W60" s="159"/>
      <c r="X60" s="160"/>
      <c r="Y60" s="145" t="s">
        <v>296</v>
      </c>
      <c r="Z60" s="37" t="n">
        <v>43461</v>
      </c>
      <c r="AA60" s="161" t="s">
        <v>1112</v>
      </c>
      <c r="AB60" s="162"/>
      <c r="AC60" s="162" t="s">
        <v>942</v>
      </c>
      <c r="AD60" s="163" t="e">
        <f aca="false">VLOOKUP(C60,'OB-27-Mar-2019'!$D$2:$AF$257,20,0)</f>
        <v>#N/A</v>
      </c>
      <c r="AE60" s="162"/>
      <c r="AF60" s="162" t="s">
        <v>146</v>
      </c>
      <c r="AG60" s="164" t="e">
        <f aca="false">VLOOKUP(D60,'School Code'!$D$2:$K$603,4,0)</f>
        <v>#N/A</v>
      </c>
      <c r="AH60" s="2" t="e">
        <f aca="false">VLOOKUP(D60,'School Code'!$D$2:$K$603,6,0)</f>
        <v>#N/A</v>
      </c>
      <c r="AI60" s="165" t="s">
        <v>984</v>
      </c>
      <c r="AK60" s="166" t="s">
        <v>1048</v>
      </c>
    </row>
    <row r="61" s="166" customFormat="true" ht="24.35" hidden="false" customHeight="false" outlineLevel="0" collapsed="false">
      <c r="A61" s="138" t="n">
        <v>58</v>
      </c>
      <c r="B61" s="138" t="s">
        <v>1117</v>
      </c>
      <c r="C61" s="138" t="s">
        <v>1118</v>
      </c>
      <c r="D61" s="138" t="e">
        <f aca="false">VLOOKUP(N61,'Event Code'!$B$4:$AT$239,6,0)</f>
        <v>#N/A</v>
      </c>
      <c r="E61" s="138" t="e">
        <f aca="false">VLOOKUP($D61,'School Code'!$D$2:$I$30,5,0)</f>
        <v>#N/A</v>
      </c>
      <c r="F61" s="152" t="n">
        <v>0</v>
      </c>
      <c r="G61" s="153" t="s">
        <v>980</v>
      </c>
      <c r="H61" s="138" t="str">
        <f aca="false">B61</f>
        <v>thanhhiep.iuh@gmail.com</v>
      </c>
      <c r="I61" s="167" t="s">
        <v>1119</v>
      </c>
      <c r="J61" s="155"/>
      <c r="K61" s="145"/>
      <c r="L61" s="145"/>
      <c r="M61" s="156" t="str">
        <f aca="false">'Event Code'!$A$4</f>
        <v>HCM</v>
      </c>
      <c r="N61" s="157" t="s">
        <v>1110</v>
      </c>
      <c r="O61" s="37" t="e">
        <f aca="false">VLOOKUP($N61,'Event Code'!$B$4:$AL$194,2,0)</f>
        <v>#N/A</v>
      </c>
      <c r="P61" s="157" t="s">
        <v>80</v>
      </c>
      <c r="Q61" s="157" t="s">
        <v>1116</v>
      </c>
      <c r="R61" s="157" t="s">
        <v>80</v>
      </c>
      <c r="S61" s="157" t="n">
        <v>43360</v>
      </c>
      <c r="T61" s="157"/>
      <c r="U61" s="37" t="s">
        <v>1111</v>
      </c>
      <c r="V61" s="158"/>
      <c r="W61" s="159"/>
      <c r="X61" s="160"/>
      <c r="Y61" s="145" t="s">
        <v>296</v>
      </c>
      <c r="Z61" s="37" t="n">
        <v>43461</v>
      </c>
      <c r="AA61" s="161" t="s">
        <v>1112</v>
      </c>
      <c r="AB61" s="162"/>
      <c r="AC61" s="162" t="s">
        <v>942</v>
      </c>
      <c r="AD61" s="163" t="e">
        <f aca="false">VLOOKUP(C61,'OB-27-Mar-2019'!$D$2:$AF$257,20,0)</f>
        <v>#N/A</v>
      </c>
      <c r="AE61" s="162"/>
      <c r="AF61" s="162" t="s">
        <v>146</v>
      </c>
      <c r="AG61" s="164" t="e">
        <f aca="false">VLOOKUP(D61,'School Code'!$D$2:$K$603,4,0)</f>
        <v>#N/A</v>
      </c>
      <c r="AH61" s="2" t="e">
        <f aca="false">VLOOKUP(D61,'School Code'!$D$2:$K$603,6,0)</f>
        <v>#N/A</v>
      </c>
      <c r="AI61" s="165" t="s">
        <v>984</v>
      </c>
      <c r="AK61" s="166" t="s">
        <v>1048</v>
      </c>
    </row>
    <row r="62" customFormat="false" ht="13.8" hidden="false" customHeight="false" outlineLevel="0" collapsed="false">
      <c r="A62" s="134" t="n">
        <v>59</v>
      </c>
      <c r="B62" s="52" t="s">
        <v>1120</v>
      </c>
      <c r="C62" s="134" t="s">
        <v>1121</v>
      </c>
      <c r="D62" s="135" t="e">
        <f aca="false">VLOOKUP(N62,'Event Code'!$B$4:$AT$239,6,0)</f>
        <v>#N/A</v>
      </c>
      <c r="E62" s="135" t="e">
        <f aca="false">VLOOKUP($D62,'School Code'!$D$2:$I$30,5,0)</f>
        <v>#N/A</v>
      </c>
      <c r="F62" s="136" t="n">
        <v>0</v>
      </c>
      <c r="G62" s="137" t="s">
        <v>980</v>
      </c>
      <c r="H62" s="138" t="str">
        <f aca="false">B62</f>
        <v>14119034@student.hcmute.edu.vn</v>
      </c>
      <c r="I62" s="151" t="s">
        <v>1122</v>
      </c>
      <c r="J62" s="139"/>
      <c r="K62" s="140"/>
      <c r="L62" s="140"/>
      <c r="M62" s="168" t="str">
        <f aca="false">'Event Code'!$A$4</f>
        <v>HCM</v>
      </c>
      <c r="N62" s="169" t="s">
        <v>1123</v>
      </c>
      <c r="O62" s="141" t="e">
        <f aca="false">VLOOKUP($N62,'Event Code'!$B$4:$AL$194,2,0)</f>
        <v>#N/A</v>
      </c>
      <c r="P62" s="168" t="s">
        <v>80</v>
      </c>
      <c r="Q62" s="168" t="s">
        <v>80</v>
      </c>
      <c r="R62" s="168" t="s">
        <v>80</v>
      </c>
      <c r="S62" s="168" t="n">
        <v>43283</v>
      </c>
      <c r="T62" s="168" t="n">
        <v>43332</v>
      </c>
      <c r="U62" s="37" t="s">
        <v>1111</v>
      </c>
      <c r="V62" s="142"/>
      <c r="W62" s="143"/>
      <c r="X62" s="144"/>
      <c r="Y62" s="145" t="s">
        <v>296</v>
      </c>
      <c r="Z62" s="37" t="n">
        <v>43461</v>
      </c>
      <c r="AA62" s="80" t="s">
        <v>1112</v>
      </c>
      <c r="AC62" s="77" t="s">
        <v>942</v>
      </c>
      <c r="AD62" s="127" t="e">
        <f aca="false">VLOOKUP(C62,'OB-27-Mar-2019'!$D$2:$AF$257,20,0)</f>
        <v>#N/A</v>
      </c>
      <c r="AF62" s="77" t="s">
        <v>146</v>
      </c>
      <c r="AG62" s="128" t="e">
        <f aca="false">VLOOKUP(D62,'School Code'!$D$2:$K$603,4,0)</f>
        <v>#N/A</v>
      </c>
      <c r="AH62" s="129" t="e">
        <f aca="false">VLOOKUP(D62,'School Code'!$D$2:$K$603,6,0)</f>
        <v>#N/A</v>
      </c>
      <c r="AI62" s="146" t="s">
        <v>984</v>
      </c>
      <c r="AK62" s="76" t="s">
        <v>171</v>
      </c>
    </row>
    <row r="63" customFormat="false" ht="15" hidden="true" customHeight="false" outlineLevel="0" collapsed="false">
      <c r="A63" s="134"/>
      <c r="B63" s="170" t="s">
        <v>1124</v>
      </c>
      <c r="C63" s="171" t="s">
        <v>1125</v>
      </c>
      <c r="D63" s="135" t="str">
        <f aca="false">VLOOKUP(N63,'Event Code'!$B$4:$AT$239,6,0)</f>
        <v>ĐH FPT</v>
      </c>
      <c r="E63" s="135" t="str">
        <f aca="false">VLOOKUP($D63,'School Code'!$D$2:$I$30,5,0)</f>
        <v>ICT</v>
      </c>
      <c r="G63" s="137" t="s">
        <v>980</v>
      </c>
      <c r="H63" s="162" t="str">
        <f aca="false">B63</f>
        <v>anhthtse05762@fpt.edu.vn</v>
      </c>
      <c r="I63" s="172" t="s">
        <v>1126</v>
      </c>
      <c r="M63" s="141" t="str">
        <f aca="false">'Event Code'!$A$4</f>
        <v>HCM</v>
      </c>
      <c r="N63" s="35" t="s">
        <v>1127</v>
      </c>
      <c r="O63" s="141" t="s">
        <v>79</v>
      </c>
      <c r="P63" s="141" t="str">
        <f aca="false">VLOOKUP(N63,'Event Code'!$B$4:$AT$782,3,0)</f>
        <v>IT Technical</v>
      </c>
      <c r="Q63" s="141" t="str">
        <f aca="false">VLOOKUP(N63,'Event Code'!$B$4:$AT$782,4,0)</f>
        <v>ALL</v>
      </c>
      <c r="R63" s="141" t="str">
        <f aca="false">VLOOKUP($N63,'Event Code'!$B$4:$AT$782,5,0)</f>
        <v>Blended</v>
      </c>
      <c r="S63" s="141" t="n">
        <f aca="false">VLOOKUP(N63,'Event Code'!$B$4:$AT$782,7,0)</f>
        <v>43472</v>
      </c>
      <c r="T63" s="141" t="n">
        <f aca="false">VLOOKUP($N63,'Event Code'!$B$4:$AT$782,8,0)</f>
        <v>43570</v>
      </c>
      <c r="U63" s="173" t="s">
        <v>1128</v>
      </c>
      <c r="Y63" s="174" t="s">
        <v>983</v>
      </c>
      <c r="Z63" s="37" t="n">
        <v>43467</v>
      </c>
      <c r="AD63" s="127" t="e">
        <f aca="false">VLOOKUP(C63,'OB-27-Mar-2019'!$D$2:$AF$257,20,0)</f>
        <v>#N/A</v>
      </c>
      <c r="AG63" s="128" t="str">
        <f aca="false">VLOOKUP(D63,'School Code'!$D$2:$K$603,4,0)</f>
        <v>047</v>
      </c>
      <c r="AH63" s="129" t="n">
        <f aca="false">VLOOKUP(D63,'School Code'!$D$2:$K$603,6,0)</f>
        <v>3</v>
      </c>
      <c r="AI63" s="146" t="s">
        <v>984</v>
      </c>
      <c r="AK63" s="76" t="s">
        <v>1129</v>
      </c>
    </row>
    <row r="64" customFormat="false" ht="15" hidden="true" customHeight="false" outlineLevel="0" collapsed="false">
      <c r="A64" s="134"/>
      <c r="B64" s="170" t="s">
        <v>1130</v>
      </c>
      <c r="C64" s="171" t="s">
        <v>1131</v>
      </c>
      <c r="D64" s="135" t="str">
        <f aca="false">VLOOKUP(N64,'Event Code'!$B$4:$AT$239,6,0)</f>
        <v>ĐH FPT</v>
      </c>
      <c r="E64" s="135" t="str">
        <f aca="false">VLOOKUP($D64,'School Code'!$D$2:$I$30,5,0)</f>
        <v>ICT</v>
      </c>
      <c r="F64" s="136" t="n">
        <v>0</v>
      </c>
      <c r="G64" s="137" t="s">
        <v>980</v>
      </c>
      <c r="H64" s="138" t="str">
        <f aca="false">B64</f>
        <v>anlhSE61557@fpt.edu.vn</v>
      </c>
      <c r="I64" s="172" t="s">
        <v>1132</v>
      </c>
      <c r="J64" s="139"/>
      <c r="K64" s="140"/>
      <c r="L64" s="140"/>
      <c r="M64" s="141" t="str">
        <f aca="false">'Event Code'!$A$4</f>
        <v>HCM</v>
      </c>
      <c r="N64" s="35" t="s">
        <v>1127</v>
      </c>
      <c r="O64" s="141" t="str">
        <f aca="false">VLOOKUP($N64,'Event Code'!$B$4:$AL$194,2,0)</f>
        <v>INTERNSHIP</v>
      </c>
      <c r="P64" s="141" t="str">
        <f aca="false">VLOOKUP(N64,'Event Code'!$B$4:$AT$782,3,0)</f>
        <v>IT Technical</v>
      </c>
      <c r="Q64" s="141" t="str">
        <f aca="false">VLOOKUP(N64,'Event Code'!$B$4:$AT$782,4,0)</f>
        <v>ALL</v>
      </c>
      <c r="R64" s="141" t="str">
        <f aca="false">VLOOKUP($N64,'Event Code'!$B$4:$AT$782,5,0)</f>
        <v>Blended</v>
      </c>
      <c r="S64" s="141" t="n">
        <f aca="false">VLOOKUP(N64,'Event Code'!$B$4:$AT$782,7,0)</f>
        <v>43472</v>
      </c>
      <c r="T64" s="141" t="n">
        <f aca="false">VLOOKUP($N64,'Event Code'!$B$4:$AT$782,8,0)</f>
        <v>43570</v>
      </c>
      <c r="U64" s="37" t="s">
        <v>1106</v>
      </c>
      <c r="V64" s="142"/>
      <c r="W64" s="143"/>
      <c r="X64" s="144"/>
      <c r="Y64" s="174" t="s">
        <v>983</v>
      </c>
      <c r="Z64" s="37" t="n">
        <v>43516</v>
      </c>
      <c r="AD64" s="127" t="e">
        <f aca="false">VLOOKUP(C64,'OB-27-Mar-2019'!$D$2:$AF$257,20,0)</f>
        <v>#N/A</v>
      </c>
      <c r="AG64" s="128" t="str">
        <f aca="false">VLOOKUP(D64,'School Code'!$D$2:$K$603,4,0)</f>
        <v>047</v>
      </c>
      <c r="AH64" s="129" t="n">
        <f aca="false">VLOOKUP(D64,'School Code'!$D$2:$K$603,6,0)</f>
        <v>3</v>
      </c>
      <c r="AI64" s="146" t="s">
        <v>984</v>
      </c>
      <c r="AK64" s="76" t="s">
        <v>1129</v>
      </c>
    </row>
    <row r="65" customFormat="false" ht="15" hidden="false" customHeight="false" outlineLevel="0" collapsed="false">
      <c r="A65" s="134"/>
      <c r="B65" s="170" t="s">
        <v>1133</v>
      </c>
      <c r="C65" s="171" t="s">
        <v>1134</v>
      </c>
      <c r="D65" s="135" t="str">
        <f aca="false">VLOOKUP(N65,'Event Code'!$B$4:$AT$239,6,0)</f>
        <v>ĐH FPT</v>
      </c>
      <c r="E65" s="135" t="str">
        <f aca="false">VLOOKUP($D65,'School Code'!$D$2:$I$30,5,0)</f>
        <v>ICT</v>
      </c>
      <c r="F65" s="136" t="n">
        <v>0</v>
      </c>
      <c r="G65" s="137" t="s">
        <v>980</v>
      </c>
      <c r="H65" s="138" t="str">
        <f aca="false">B65</f>
        <v>thanhttSE61687@fpt.edu.vn</v>
      </c>
      <c r="I65" s="172" t="s">
        <v>1135</v>
      </c>
      <c r="J65" s="139"/>
      <c r="K65" s="140"/>
      <c r="L65" s="140"/>
      <c r="M65" s="141" t="str">
        <f aca="false">'Event Code'!$A$4</f>
        <v>HCM</v>
      </c>
      <c r="N65" s="35" t="s">
        <v>1127</v>
      </c>
      <c r="O65" s="141" t="str">
        <f aca="false">VLOOKUP($N65,'Event Code'!$B$4:$AL$194,2,0)</f>
        <v>INTERNSHIP</v>
      </c>
      <c r="P65" s="141" t="str">
        <f aca="false">VLOOKUP(N65,'Event Code'!$B$4:$AT$782,3,0)</f>
        <v>IT Technical</v>
      </c>
      <c r="Q65" s="141" t="str">
        <f aca="false">VLOOKUP(N65,'Event Code'!$B$4:$AT$782,4,0)</f>
        <v>ALL</v>
      </c>
      <c r="R65" s="141" t="str">
        <f aca="false">VLOOKUP($N65,'Event Code'!$B$4:$AT$782,5,0)</f>
        <v>Blended</v>
      </c>
      <c r="S65" s="141" t="n">
        <f aca="false">VLOOKUP(N65,'Event Code'!$B$4:$AT$782,7,0)</f>
        <v>43472</v>
      </c>
      <c r="T65" s="141" t="n">
        <f aca="false">VLOOKUP($N65,'Event Code'!$B$4:$AT$782,8,0)</f>
        <v>43570</v>
      </c>
      <c r="U65" s="37" t="s">
        <v>1128</v>
      </c>
      <c r="V65" s="142"/>
      <c r="W65" s="143"/>
      <c r="X65" s="144"/>
      <c r="Y65" s="174" t="s">
        <v>296</v>
      </c>
      <c r="Z65" s="37" t="n">
        <v>43483</v>
      </c>
      <c r="AC65" s="77" t="s">
        <v>942</v>
      </c>
      <c r="AD65" s="127" t="n">
        <f aca="false">VLOOKUP(C65,'OB-27-Mar-2019'!$D$2:$AF$257,20,0)</f>
        <v>43488</v>
      </c>
      <c r="AF65" s="77" t="s">
        <v>1136</v>
      </c>
      <c r="AG65" s="128" t="str">
        <f aca="false">VLOOKUP(D65,'School Code'!$D$2:$K$603,4,0)</f>
        <v>047</v>
      </c>
      <c r="AH65" s="129" t="n">
        <f aca="false">VLOOKUP(D65,'School Code'!$D$2:$K$603,6,0)</f>
        <v>3</v>
      </c>
      <c r="AI65" s="146" t="s">
        <v>984</v>
      </c>
      <c r="AK65" s="76" t="s">
        <v>1129</v>
      </c>
    </row>
    <row r="66" customFormat="false" ht="15" hidden="false" customHeight="false" outlineLevel="0" collapsed="false">
      <c r="A66" s="134"/>
      <c r="B66" s="170" t="s">
        <v>1137</v>
      </c>
      <c r="C66" s="171" t="s">
        <v>1138</v>
      </c>
      <c r="D66" s="135" t="str">
        <f aca="false">VLOOKUP(N66,'Event Code'!$B$4:$AT$239,6,0)</f>
        <v>ĐH FPT</v>
      </c>
      <c r="E66" s="135" t="str">
        <f aca="false">VLOOKUP($D66,'School Code'!$D$2:$I$30,5,0)</f>
        <v>ICT</v>
      </c>
      <c r="F66" s="136" t="n">
        <v>0</v>
      </c>
      <c r="G66" s="137" t="s">
        <v>980</v>
      </c>
      <c r="H66" s="138" t="str">
        <f aca="false">B66</f>
        <v>DaoTTHSE61773@fpt.edu.vn</v>
      </c>
      <c r="I66" s="172" t="s">
        <v>1139</v>
      </c>
      <c r="J66" s="139"/>
      <c r="K66" s="140"/>
      <c r="L66" s="140"/>
      <c r="M66" s="141" t="str">
        <f aca="false">'Event Code'!$A$4</f>
        <v>HCM</v>
      </c>
      <c r="N66" s="35" t="s">
        <v>1127</v>
      </c>
      <c r="O66" s="141" t="str">
        <f aca="false">VLOOKUP($N66,'Event Code'!$B$4:$AL$194,2,0)</f>
        <v>INTERNSHIP</v>
      </c>
      <c r="P66" s="141" t="str">
        <f aca="false">VLOOKUP(N66,'Event Code'!$B$4:$AT$782,3,0)</f>
        <v>IT Technical</v>
      </c>
      <c r="Q66" s="141" t="str">
        <f aca="false">VLOOKUP(N66,'Event Code'!$B$4:$AT$782,4,0)</f>
        <v>ALL</v>
      </c>
      <c r="R66" s="141" t="str">
        <f aca="false">VLOOKUP($N66,'Event Code'!$B$4:$AT$782,5,0)</f>
        <v>Blended</v>
      </c>
      <c r="S66" s="141" t="n">
        <f aca="false">VLOOKUP(N66,'Event Code'!$B$4:$AT$782,7,0)</f>
        <v>43472</v>
      </c>
      <c r="T66" s="141" t="n">
        <f aca="false">VLOOKUP($N66,'Event Code'!$B$4:$AT$782,8,0)</f>
        <v>43570</v>
      </c>
      <c r="U66" s="37" t="s">
        <v>1128</v>
      </c>
      <c r="V66" s="142"/>
      <c r="W66" s="143"/>
      <c r="X66" s="144"/>
      <c r="Y66" s="174" t="s">
        <v>983</v>
      </c>
      <c r="Z66" s="37" t="n">
        <v>43467</v>
      </c>
      <c r="AC66" s="77" t="s">
        <v>942</v>
      </c>
      <c r="AD66" s="127" t="n">
        <f aca="false">VLOOKUP(C66,'OB-27-Mar-2019'!$D$2:$AF$257,20,0)</f>
        <v>43481</v>
      </c>
      <c r="AF66" s="77" t="s">
        <v>1136</v>
      </c>
      <c r="AG66" s="128" t="str">
        <f aca="false">VLOOKUP(D66,'School Code'!$D$2:$K$603,4,0)</f>
        <v>047</v>
      </c>
      <c r="AH66" s="129" t="n">
        <f aca="false">VLOOKUP(D66,'School Code'!$D$2:$K$603,6,0)</f>
        <v>3</v>
      </c>
      <c r="AI66" s="146" t="s">
        <v>984</v>
      </c>
      <c r="AK66" s="76" t="s">
        <v>1129</v>
      </c>
    </row>
    <row r="67" customFormat="false" ht="15" hidden="false" customHeight="false" outlineLevel="0" collapsed="false">
      <c r="A67" s="134"/>
      <c r="B67" s="170" t="s">
        <v>1140</v>
      </c>
      <c r="C67" s="171" t="s">
        <v>1141</v>
      </c>
      <c r="D67" s="135" t="str">
        <f aca="false">VLOOKUP(N67,'Event Code'!$B$4:$AT$239,6,0)</f>
        <v>ĐH FPT</v>
      </c>
      <c r="E67" s="135" t="str">
        <f aca="false">VLOOKUP($D67,'School Code'!$D$2:$I$30,5,0)</f>
        <v>ICT</v>
      </c>
      <c r="F67" s="136" t="n">
        <v>0</v>
      </c>
      <c r="G67" s="137" t="s">
        <v>980</v>
      </c>
      <c r="H67" s="138" t="str">
        <f aca="false">B67</f>
        <v>ThangNHSE61784@fpt.edu.vn</v>
      </c>
      <c r="I67" s="172" t="s">
        <v>1142</v>
      </c>
      <c r="J67" s="139"/>
      <c r="K67" s="140"/>
      <c r="L67" s="140"/>
      <c r="M67" s="141" t="str">
        <f aca="false">'Event Code'!$A$4</f>
        <v>HCM</v>
      </c>
      <c r="N67" s="35" t="s">
        <v>1127</v>
      </c>
      <c r="O67" s="141" t="str">
        <f aca="false">VLOOKUP($N67,'Event Code'!$B$4:$AL$194,2,0)</f>
        <v>INTERNSHIP</v>
      </c>
      <c r="P67" s="141" t="str">
        <f aca="false">VLOOKUP(N67,'Event Code'!$B$4:$AT$782,3,0)</f>
        <v>IT Technical</v>
      </c>
      <c r="Q67" s="141" t="str">
        <f aca="false">VLOOKUP(N67,'Event Code'!$B$4:$AT$782,4,0)</f>
        <v>ALL</v>
      </c>
      <c r="R67" s="141" t="str">
        <f aca="false">VLOOKUP($N67,'Event Code'!$B$4:$AT$782,5,0)</f>
        <v>Blended</v>
      </c>
      <c r="S67" s="141" t="n">
        <f aca="false">VLOOKUP(N67,'Event Code'!$B$4:$AT$782,7,0)</f>
        <v>43472</v>
      </c>
      <c r="T67" s="141" t="n">
        <f aca="false">VLOOKUP($N67,'Event Code'!$B$4:$AT$782,8,0)</f>
        <v>43570</v>
      </c>
      <c r="U67" s="37" t="s">
        <v>1128</v>
      </c>
      <c r="V67" s="142"/>
      <c r="W67" s="143"/>
      <c r="X67" s="144"/>
      <c r="Y67" s="174" t="s">
        <v>296</v>
      </c>
      <c r="Z67" s="37" t="n">
        <v>43483</v>
      </c>
      <c r="AC67" s="77" t="s">
        <v>942</v>
      </c>
      <c r="AD67" s="127" t="n">
        <f aca="false">VLOOKUP(C67,'OB-27-Mar-2019'!$D$2:$AF$257,20,0)</f>
        <v>43488</v>
      </c>
      <c r="AF67" s="77" t="s">
        <v>1136</v>
      </c>
      <c r="AG67" s="128" t="str">
        <f aca="false">VLOOKUP(D67,'School Code'!$D$2:$K$603,4,0)</f>
        <v>047</v>
      </c>
      <c r="AH67" s="129" t="n">
        <f aca="false">VLOOKUP(D67,'School Code'!$D$2:$K$603,6,0)</f>
        <v>3</v>
      </c>
      <c r="AI67" s="146" t="s">
        <v>984</v>
      </c>
      <c r="AK67" s="76" t="s">
        <v>1129</v>
      </c>
    </row>
    <row r="68" customFormat="false" ht="15" hidden="true" customHeight="false" outlineLevel="0" collapsed="false">
      <c r="A68" s="134"/>
      <c r="B68" s="170" t="s">
        <v>1143</v>
      </c>
      <c r="C68" s="171" t="s">
        <v>1144</v>
      </c>
      <c r="D68" s="135" t="str">
        <f aca="false">VLOOKUP(N68,'Event Code'!$B$4:$AT$239,6,0)</f>
        <v>ĐH FPT</v>
      </c>
      <c r="E68" s="135" t="str">
        <f aca="false">VLOOKUP($D68,'School Code'!$D$2:$I$30,5,0)</f>
        <v>ICT</v>
      </c>
      <c r="F68" s="136" t="n">
        <v>0</v>
      </c>
      <c r="G68" s="137" t="s">
        <v>980</v>
      </c>
      <c r="H68" s="138" t="str">
        <f aca="false">B68</f>
        <v>ChiNCSE61824@fpt.edu.vn</v>
      </c>
      <c r="I68" s="172" t="s">
        <v>1145</v>
      </c>
      <c r="J68" s="139"/>
      <c r="K68" s="140"/>
      <c r="L68" s="140"/>
      <c r="M68" s="141" t="str">
        <f aca="false">'Event Code'!$A$4</f>
        <v>HCM</v>
      </c>
      <c r="N68" s="35" t="s">
        <v>1127</v>
      </c>
      <c r="O68" s="141" t="str">
        <f aca="false">VLOOKUP($N68,'Event Code'!$B$4:$AL$194,2,0)</f>
        <v>INTERNSHIP</v>
      </c>
      <c r="P68" s="141" t="str">
        <f aca="false">VLOOKUP(N68,'Event Code'!$B$4:$AT$782,3,0)</f>
        <v>IT Technical</v>
      </c>
      <c r="Q68" s="141" t="str">
        <f aca="false">VLOOKUP(N68,'Event Code'!$B$4:$AT$782,4,0)</f>
        <v>ALL</v>
      </c>
      <c r="R68" s="141" t="str">
        <f aca="false">VLOOKUP($N68,'Event Code'!$B$4:$AT$782,5,0)</f>
        <v>Blended</v>
      </c>
      <c r="S68" s="141" t="n">
        <f aca="false">VLOOKUP(N68,'Event Code'!$B$4:$AT$782,7,0)</f>
        <v>43472</v>
      </c>
      <c r="T68" s="141" t="n">
        <f aca="false">VLOOKUP($N68,'Event Code'!$B$4:$AT$782,8,0)</f>
        <v>43570</v>
      </c>
      <c r="U68" s="37" t="s">
        <v>1128</v>
      </c>
      <c r="V68" s="142"/>
      <c r="W68" s="143"/>
      <c r="X68" s="144"/>
      <c r="Y68" s="174" t="s">
        <v>983</v>
      </c>
      <c r="Z68" s="37" t="n">
        <v>43467</v>
      </c>
      <c r="AD68" s="127" t="e">
        <f aca="false">VLOOKUP(C68,'OB-27-Mar-2019'!$D$2:$AF$257,20,0)</f>
        <v>#N/A</v>
      </c>
      <c r="AG68" s="128" t="str">
        <f aca="false">VLOOKUP(D68,'School Code'!$D$2:$K$603,4,0)</f>
        <v>047</v>
      </c>
      <c r="AH68" s="129" t="n">
        <f aca="false">VLOOKUP(D68,'School Code'!$D$2:$K$603,6,0)</f>
        <v>3</v>
      </c>
      <c r="AI68" s="146" t="s">
        <v>984</v>
      </c>
      <c r="AK68" s="76" t="s">
        <v>1129</v>
      </c>
    </row>
    <row r="69" customFormat="false" ht="15" hidden="false" customHeight="false" outlineLevel="0" collapsed="false">
      <c r="A69" s="134"/>
      <c r="B69" s="170" t="s">
        <v>1146</v>
      </c>
      <c r="C69" s="171" t="s">
        <v>1147</v>
      </c>
      <c r="D69" s="135" t="str">
        <f aca="false">VLOOKUP(N69,'Event Code'!$B$4:$AT$239,6,0)</f>
        <v>ĐH FPT</v>
      </c>
      <c r="E69" s="135" t="str">
        <f aca="false">VLOOKUP($D69,'School Code'!$D$2:$I$30,5,0)</f>
        <v>ICT</v>
      </c>
      <c r="F69" s="136" t="n">
        <v>0</v>
      </c>
      <c r="G69" s="137" t="s">
        <v>980</v>
      </c>
      <c r="H69" s="138" t="str">
        <f aca="false">B69</f>
        <v>LamNVSE62041@fpt.edu.vn</v>
      </c>
      <c r="I69" s="172" t="s">
        <v>1148</v>
      </c>
      <c r="J69" s="139"/>
      <c r="K69" s="140"/>
      <c r="L69" s="140"/>
      <c r="M69" s="141" t="str">
        <f aca="false">'Event Code'!$A$4</f>
        <v>HCM</v>
      </c>
      <c r="N69" s="35" t="s">
        <v>1127</v>
      </c>
      <c r="O69" s="141" t="str">
        <f aca="false">VLOOKUP($N69,'Event Code'!$B$4:$AL$194,2,0)</f>
        <v>INTERNSHIP</v>
      </c>
      <c r="P69" s="141" t="str">
        <f aca="false">VLOOKUP(N69,'Event Code'!$B$4:$AT$782,3,0)</f>
        <v>IT Technical</v>
      </c>
      <c r="Q69" s="141" t="str">
        <f aca="false">VLOOKUP(N69,'Event Code'!$B$4:$AT$782,4,0)</f>
        <v>ALL</v>
      </c>
      <c r="R69" s="141" t="str">
        <f aca="false">VLOOKUP($N69,'Event Code'!$B$4:$AT$782,5,0)</f>
        <v>Blended</v>
      </c>
      <c r="S69" s="141" t="n">
        <f aca="false">VLOOKUP(N69,'Event Code'!$B$4:$AT$782,7,0)</f>
        <v>43472</v>
      </c>
      <c r="T69" s="141" t="n">
        <f aca="false">VLOOKUP($N69,'Event Code'!$B$4:$AT$782,8,0)</f>
        <v>43570</v>
      </c>
      <c r="U69" s="37" t="s">
        <v>1128</v>
      </c>
      <c r="V69" s="142"/>
      <c r="W69" s="143"/>
      <c r="X69" s="144"/>
      <c r="Y69" s="174" t="s">
        <v>296</v>
      </c>
      <c r="Z69" s="37" t="n">
        <v>43483</v>
      </c>
      <c r="AC69" s="77" t="s">
        <v>942</v>
      </c>
      <c r="AD69" s="127" t="e">
        <f aca="false">VLOOKUP(C69,'OB-27-Mar-2019'!$D$2:$AF$257,20,0)</f>
        <v>#N/A</v>
      </c>
      <c r="AF69" s="77" t="s">
        <v>1136</v>
      </c>
      <c r="AG69" s="128" t="str">
        <f aca="false">VLOOKUP(D69,'School Code'!$D$2:$K$603,4,0)</f>
        <v>047</v>
      </c>
      <c r="AH69" s="129" t="n">
        <f aca="false">VLOOKUP(D69,'School Code'!$D$2:$K$603,6,0)</f>
        <v>3</v>
      </c>
      <c r="AI69" s="146" t="s">
        <v>984</v>
      </c>
      <c r="AK69" s="76" t="s">
        <v>1129</v>
      </c>
    </row>
    <row r="70" customFormat="false" ht="15" hidden="false" customHeight="false" outlineLevel="0" collapsed="false">
      <c r="A70" s="134"/>
      <c r="B70" s="170" t="s">
        <v>1149</v>
      </c>
      <c r="C70" s="171" t="s">
        <v>1150</v>
      </c>
      <c r="D70" s="135" t="str">
        <f aca="false">VLOOKUP(N70,'Event Code'!$B$4:$AT$239,6,0)</f>
        <v>ĐH FPT</v>
      </c>
      <c r="E70" s="135" t="str">
        <f aca="false">VLOOKUP($D70,'School Code'!$D$2:$I$30,5,0)</f>
        <v>ICT</v>
      </c>
      <c r="F70" s="136" t="n">
        <v>0</v>
      </c>
      <c r="G70" s="137" t="s">
        <v>980</v>
      </c>
      <c r="H70" s="138" t="str">
        <f aca="false">B70</f>
        <v>MyTNSE62050@fpt.edu.vn</v>
      </c>
      <c r="I70" s="172" t="s">
        <v>1151</v>
      </c>
      <c r="J70" s="139"/>
      <c r="K70" s="140"/>
      <c r="L70" s="140"/>
      <c r="M70" s="141" t="str">
        <f aca="false">'Event Code'!$A$4</f>
        <v>HCM</v>
      </c>
      <c r="N70" s="35" t="s">
        <v>1127</v>
      </c>
      <c r="O70" s="141" t="str">
        <f aca="false">VLOOKUP($N70,'Event Code'!$B$4:$AL$194,2,0)</f>
        <v>INTERNSHIP</v>
      </c>
      <c r="P70" s="141" t="str">
        <f aca="false">VLOOKUP(N70,'Event Code'!$B$4:$AT$782,3,0)</f>
        <v>IT Technical</v>
      </c>
      <c r="Q70" s="141" t="str">
        <f aca="false">VLOOKUP(N70,'Event Code'!$B$4:$AT$782,4,0)</f>
        <v>ALL</v>
      </c>
      <c r="R70" s="141" t="str">
        <f aca="false">VLOOKUP($N70,'Event Code'!$B$4:$AT$782,5,0)</f>
        <v>Blended</v>
      </c>
      <c r="S70" s="141" t="n">
        <f aca="false">VLOOKUP(N70,'Event Code'!$B$4:$AT$782,7,0)</f>
        <v>43472</v>
      </c>
      <c r="T70" s="141" t="n">
        <f aca="false">VLOOKUP($N70,'Event Code'!$B$4:$AT$782,8,0)</f>
        <v>43570</v>
      </c>
      <c r="U70" s="37" t="s">
        <v>1128</v>
      </c>
      <c r="V70" s="142"/>
      <c r="W70" s="143"/>
      <c r="X70" s="144"/>
      <c r="Y70" s="174" t="s">
        <v>296</v>
      </c>
      <c r="Z70" s="37" t="n">
        <v>43483</v>
      </c>
      <c r="AC70" s="77" t="s">
        <v>942</v>
      </c>
      <c r="AD70" s="127" t="n">
        <f aca="false">VLOOKUP(C70,'OB-27-Mar-2019'!$D$2:$AF$257,20,0)</f>
        <v>43481</v>
      </c>
      <c r="AF70" s="77" t="s">
        <v>1136</v>
      </c>
      <c r="AG70" s="128" t="str">
        <f aca="false">VLOOKUP(D70,'School Code'!$D$2:$K$603,4,0)</f>
        <v>047</v>
      </c>
      <c r="AH70" s="129" t="n">
        <f aca="false">VLOOKUP(D70,'School Code'!$D$2:$K$603,6,0)</f>
        <v>3</v>
      </c>
      <c r="AI70" s="146" t="s">
        <v>984</v>
      </c>
      <c r="AK70" s="76" t="s">
        <v>1129</v>
      </c>
    </row>
    <row r="71" customFormat="false" ht="15" hidden="false" customHeight="false" outlineLevel="0" collapsed="false">
      <c r="A71" s="134"/>
      <c r="B71" s="170" t="s">
        <v>1152</v>
      </c>
      <c r="C71" s="171" t="s">
        <v>1153</v>
      </c>
      <c r="D71" s="135" t="str">
        <f aca="false">VLOOKUP(N71,'Event Code'!$B$4:$AT$239,6,0)</f>
        <v>ĐH FPT</v>
      </c>
      <c r="E71" s="135" t="str">
        <f aca="false">VLOOKUP($D71,'School Code'!$D$2:$I$30,5,0)</f>
        <v>ICT</v>
      </c>
      <c r="F71" s="136" t="n">
        <v>0</v>
      </c>
      <c r="G71" s="137" t="s">
        <v>980</v>
      </c>
      <c r="H71" s="138" t="str">
        <f aca="false">B71</f>
        <v>TrinhNTSE62174@fpt.edu.vn</v>
      </c>
      <c r="I71" s="172" t="s">
        <v>1154</v>
      </c>
      <c r="J71" s="139"/>
      <c r="K71" s="140"/>
      <c r="L71" s="140"/>
      <c r="M71" s="141" t="str">
        <f aca="false">'Event Code'!$A$4</f>
        <v>HCM</v>
      </c>
      <c r="N71" s="35" t="s">
        <v>1127</v>
      </c>
      <c r="O71" s="141" t="str">
        <f aca="false">VLOOKUP($N71,'Event Code'!$B$4:$AL$194,2,0)</f>
        <v>INTERNSHIP</v>
      </c>
      <c r="P71" s="141" t="str">
        <f aca="false">VLOOKUP(N71,'Event Code'!$B$4:$AT$782,3,0)</f>
        <v>IT Technical</v>
      </c>
      <c r="Q71" s="141" t="str">
        <f aca="false">VLOOKUP(N71,'Event Code'!$B$4:$AT$782,4,0)</f>
        <v>ALL</v>
      </c>
      <c r="R71" s="141" t="str">
        <f aca="false">VLOOKUP($N71,'Event Code'!$B$4:$AT$782,5,0)</f>
        <v>Blended</v>
      </c>
      <c r="S71" s="141" t="n">
        <f aca="false">VLOOKUP(N71,'Event Code'!$B$4:$AT$782,7,0)</f>
        <v>43472</v>
      </c>
      <c r="T71" s="141" t="n">
        <f aca="false">VLOOKUP($N71,'Event Code'!$B$4:$AT$782,8,0)</f>
        <v>43570</v>
      </c>
      <c r="U71" s="37" t="s">
        <v>1128</v>
      </c>
      <c r="V71" s="142"/>
      <c r="W71" s="143"/>
      <c r="X71" s="144"/>
      <c r="Y71" s="174" t="s">
        <v>296</v>
      </c>
      <c r="Z71" s="37" t="n">
        <v>43483</v>
      </c>
      <c r="AC71" s="77" t="s">
        <v>942</v>
      </c>
      <c r="AD71" s="127" t="n">
        <f aca="false">VLOOKUP(C71,'OB-27-Mar-2019'!$D$2:$AF$257,20,0)</f>
        <v>43488</v>
      </c>
      <c r="AF71" s="77" t="s">
        <v>1136</v>
      </c>
      <c r="AG71" s="128" t="str">
        <f aca="false">VLOOKUP(D71,'School Code'!$D$2:$K$603,4,0)</f>
        <v>047</v>
      </c>
      <c r="AH71" s="129" t="n">
        <f aca="false">VLOOKUP(D71,'School Code'!$D$2:$K$603,6,0)</f>
        <v>3</v>
      </c>
      <c r="AI71" s="146" t="s">
        <v>984</v>
      </c>
      <c r="AK71" s="76" t="s">
        <v>1129</v>
      </c>
    </row>
    <row r="72" customFormat="false" ht="15" hidden="false" customHeight="false" outlineLevel="0" collapsed="false">
      <c r="A72" s="134"/>
      <c r="B72" s="170" t="s">
        <v>1155</v>
      </c>
      <c r="C72" s="171" t="s">
        <v>1156</v>
      </c>
      <c r="D72" s="135" t="str">
        <f aca="false">VLOOKUP(N72,'Event Code'!$B$4:$AT$239,6,0)</f>
        <v>ĐH FPT</v>
      </c>
      <c r="E72" s="135" t="str">
        <f aca="false">VLOOKUP($D72,'School Code'!$D$2:$I$30,5,0)</f>
        <v>ICT</v>
      </c>
      <c r="F72" s="136" t="n">
        <v>0</v>
      </c>
      <c r="G72" s="137" t="s">
        <v>980</v>
      </c>
      <c r="H72" s="138" t="str">
        <f aca="false">B72</f>
        <v>ThanhPVSE62274@fpt.edu.vn</v>
      </c>
      <c r="I72" s="172" t="s">
        <v>1157</v>
      </c>
      <c r="J72" s="139"/>
      <c r="K72" s="140"/>
      <c r="L72" s="140"/>
      <c r="M72" s="141" t="str">
        <f aca="false">'Event Code'!$A$4</f>
        <v>HCM</v>
      </c>
      <c r="N72" s="35" t="s">
        <v>1127</v>
      </c>
      <c r="O72" s="141" t="str">
        <f aca="false">VLOOKUP($N72,'Event Code'!$B$4:$AL$194,2,0)</f>
        <v>INTERNSHIP</v>
      </c>
      <c r="P72" s="141" t="str">
        <f aca="false">VLOOKUP(N72,'Event Code'!$B$4:$AT$782,3,0)</f>
        <v>IT Technical</v>
      </c>
      <c r="Q72" s="141" t="str">
        <f aca="false">VLOOKUP(N72,'Event Code'!$B$4:$AT$782,4,0)</f>
        <v>ALL</v>
      </c>
      <c r="R72" s="141" t="str">
        <f aca="false">VLOOKUP($N72,'Event Code'!$B$4:$AT$782,5,0)</f>
        <v>Blended</v>
      </c>
      <c r="S72" s="141" t="n">
        <f aca="false">VLOOKUP(N72,'Event Code'!$B$4:$AT$782,7,0)</f>
        <v>43472</v>
      </c>
      <c r="T72" s="141" t="n">
        <f aca="false">VLOOKUP($N72,'Event Code'!$B$4:$AT$782,8,0)</f>
        <v>43570</v>
      </c>
      <c r="U72" s="37" t="s">
        <v>1128</v>
      </c>
      <c r="V72" s="142"/>
      <c r="W72" s="143"/>
      <c r="X72" s="144"/>
      <c r="Y72" s="174" t="s">
        <v>296</v>
      </c>
      <c r="Z72" s="37" t="n">
        <v>43483</v>
      </c>
      <c r="AC72" s="77" t="s">
        <v>942</v>
      </c>
      <c r="AD72" s="127" t="n">
        <f aca="false">VLOOKUP(C72,'OB-27-Mar-2019'!$D$2:$AF$257,20,0)</f>
        <v>43481</v>
      </c>
      <c r="AF72" s="77" t="s">
        <v>1136</v>
      </c>
      <c r="AG72" s="128" t="str">
        <f aca="false">VLOOKUP(D72,'School Code'!$D$2:$K$603,4,0)</f>
        <v>047</v>
      </c>
      <c r="AH72" s="129" t="n">
        <f aca="false">VLOOKUP(D72,'School Code'!$D$2:$K$603,6,0)</f>
        <v>3</v>
      </c>
      <c r="AI72" s="146" t="s">
        <v>984</v>
      </c>
      <c r="AK72" s="76" t="s">
        <v>1129</v>
      </c>
    </row>
    <row r="73" customFormat="false" ht="15" hidden="true" customHeight="false" outlineLevel="0" collapsed="false">
      <c r="A73" s="134"/>
      <c r="B73" s="170" t="s">
        <v>1158</v>
      </c>
      <c r="C73" s="171" t="s">
        <v>1159</v>
      </c>
      <c r="D73" s="135" t="str">
        <f aca="false">VLOOKUP(N73,'Event Code'!$B$4:$AT$239,6,0)</f>
        <v>ĐH FPT</v>
      </c>
      <c r="E73" s="135" t="str">
        <f aca="false">VLOOKUP($D73,'School Code'!$D$2:$I$30,5,0)</f>
        <v>ICT</v>
      </c>
      <c r="F73" s="136" t="n">
        <v>0</v>
      </c>
      <c r="G73" s="137" t="s">
        <v>980</v>
      </c>
      <c r="H73" s="138" t="str">
        <f aca="false">B73</f>
        <v>TuanPMSE62350@fpt.edu.vn</v>
      </c>
      <c r="I73" s="172" t="s">
        <v>1160</v>
      </c>
      <c r="J73" s="139"/>
      <c r="K73" s="140"/>
      <c r="L73" s="140"/>
      <c r="M73" s="141" t="str">
        <f aca="false">'Event Code'!$A$4</f>
        <v>HCM</v>
      </c>
      <c r="N73" s="35" t="s">
        <v>1127</v>
      </c>
      <c r="O73" s="141" t="str">
        <f aca="false">VLOOKUP($N73,'Event Code'!$B$4:$AL$194,2,0)</f>
        <v>INTERNSHIP</v>
      </c>
      <c r="P73" s="141" t="str">
        <f aca="false">VLOOKUP(N73,'Event Code'!$B$4:$AT$782,3,0)</f>
        <v>IT Technical</v>
      </c>
      <c r="Q73" s="141" t="str">
        <f aca="false">VLOOKUP(N73,'Event Code'!$B$4:$AT$782,4,0)</f>
        <v>ALL</v>
      </c>
      <c r="R73" s="141" t="str">
        <f aca="false">VLOOKUP($N73,'Event Code'!$B$4:$AT$782,5,0)</f>
        <v>Blended</v>
      </c>
      <c r="S73" s="141" t="n">
        <f aca="false">VLOOKUP(N73,'Event Code'!$B$4:$AT$782,7,0)</f>
        <v>43472</v>
      </c>
      <c r="T73" s="141" t="n">
        <f aca="false">VLOOKUP($N73,'Event Code'!$B$4:$AT$782,8,0)</f>
        <v>43570</v>
      </c>
      <c r="U73" s="37" t="s">
        <v>1128</v>
      </c>
      <c r="V73" s="142"/>
      <c r="W73" s="143"/>
      <c r="X73" s="144"/>
      <c r="Y73" s="174" t="s">
        <v>983</v>
      </c>
      <c r="Z73" s="37" t="n">
        <v>43467</v>
      </c>
      <c r="AD73" s="127" t="e">
        <f aca="false">VLOOKUP(C73,'OB-27-Mar-2019'!$D$2:$AF$257,20,0)</f>
        <v>#N/A</v>
      </c>
      <c r="AG73" s="128" t="str">
        <f aca="false">VLOOKUP(D73,'School Code'!$D$2:$K$603,4,0)</f>
        <v>047</v>
      </c>
      <c r="AH73" s="129" t="n">
        <f aca="false">VLOOKUP(D73,'School Code'!$D$2:$K$603,6,0)</f>
        <v>3</v>
      </c>
      <c r="AI73" s="146" t="s">
        <v>984</v>
      </c>
      <c r="AK73" s="76" t="s">
        <v>1129</v>
      </c>
    </row>
    <row r="74" customFormat="false" ht="15" hidden="false" customHeight="false" outlineLevel="0" collapsed="false">
      <c r="A74" s="134"/>
      <c r="B74" s="170" t="s">
        <v>1161</v>
      </c>
      <c r="C74" s="171" t="s">
        <v>1162</v>
      </c>
      <c r="D74" s="135" t="str">
        <f aca="false">VLOOKUP(N74,'Event Code'!$B$4:$AT$239,6,0)</f>
        <v>ĐH FPT</v>
      </c>
      <c r="E74" s="135" t="str">
        <f aca="false">VLOOKUP($D74,'School Code'!$D$2:$I$30,5,0)</f>
        <v>ICT</v>
      </c>
      <c r="F74" s="136" t="n">
        <v>0</v>
      </c>
      <c r="G74" s="137" t="s">
        <v>980</v>
      </c>
      <c r="H74" s="138" t="str">
        <f aca="false">B74</f>
        <v>DuongNVSE62382@fpt.edu.vn</v>
      </c>
      <c r="I74" s="172" t="s">
        <v>1163</v>
      </c>
      <c r="J74" s="139"/>
      <c r="K74" s="140"/>
      <c r="L74" s="140"/>
      <c r="M74" s="141" t="str">
        <f aca="false">'Event Code'!$A$4</f>
        <v>HCM</v>
      </c>
      <c r="N74" s="35" t="s">
        <v>1127</v>
      </c>
      <c r="O74" s="141" t="str">
        <f aca="false">VLOOKUP($N74,'Event Code'!$B$4:$AL$194,2,0)</f>
        <v>INTERNSHIP</v>
      </c>
      <c r="P74" s="141" t="str">
        <f aca="false">VLOOKUP(N74,'Event Code'!$B$4:$AT$782,3,0)</f>
        <v>IT Technical</v>
      </c>
      <c r="Q74" s="141" t="str">
        <f aca="false">VLOOKUP(N74,'Event Code'!$B$4:$AT$782,4,0)</f>
        <v>ALL</v>
      </c>
      <c r="R74" s="141" t="str">
        <f aca="false">VLOOKUP($N74,'Event Code'!$B$4:$AT$782,5,0)</f>
        <v>Blended</v>
      </c>
      <c r="S74" s="141" t="n">
        <f aca="false">VLOOKUP(N74,'Event Code'!$B$4:$AT$782,7,0)</f>
        <v>43472</v>
      </c>
      <c r="T74" s="141" t="n">
        <f aca="false">VLOOKUP($N74,'Event Code'!$B$4:$AT$782,8,0)</f>
        <v>43570</v>
      </c>
      <c r="U74" s="37" t="s">
        <v>1128</v>
      </c>
      <c r="V74" s="142"/>
      <c r="W74" s="143"/>
      <c r="X74" s="144"/>
      <c r="Y74" s="174" t="s">
        <v>296</v>
      </c>
      <c r="Z74" s="37" t="n">
        <v>43483</v>
      </c>
      <c r="AC74" s="77" t="s">
        <v>942</v>
      </c>
      <c r="AD74" s="127" t="n">
        <f aca="false">VLOOKUP(C74,'OB-27-Mar-2019'!$D$2:$AF$257,20,0)</f>
        <v>43481</v>
      </c>
      <c r="AF74" s="77" t="s">
        <v>1136</v>
      </c>
      <c r="AG74" s="128" t="str">
        <f aca="false">VLOOKUP(D74,'School Code'!$D$2:$K$603,4,0)</f>
        <v>047</v>
      </c>
      <c r="AH74" s="129" t="n">
        <f aca="false">VLOOKUP(D74,'School Code'!$D$2:$K$603,6,0)</f>
        <v>3</v>
      </c>
      <c r="AI74" s="146" t="s">
        <v>984</v>
      </c>
      <c r="AK74" s="76" t="s">
        <v>1129</v>
      </c>
    </row>
    <row r="75" customFormat="false" ht="15" hidden="false" customHeight="false" outlineLevel="0" collapsed="false">
      <c r="A75" s="134"/>
      <c r="B75" s="170" t="s">
        <v>1164</v>
      </c>
      <c r="C75" s="171" t="s">
        <v>1165</v>
      </c>
      <c r="D75" s="135" t="str">
        <f aca="false">VLOOKUP(N75,'Event Code'!$B$4:$AT$239,6,0)</f>
        <v>ĐH FPT</v>
      </c>
      <c r="E75" s="135" t="str">
        <f aca="false">VLOOKUP($D75,'School Code'!$D$2:$I$30,5,0)</f>
        <v>ICT</v>
      </c>
      <c r="F75" s="136" t="n">
        <v>0</v>
      </c>
      <c r="G75" s="137" t="s">
        <v>980</v>
      </c>
      <c r="H75" s="138" t="str">
        <f aca="false">B75</f>
        <v>BaoNHNSE62490@fpt.edu.vn</v>
      </c>
      <c r="I75" s="172" t="s">
        <v>1166</v>
      </c>
      <c r="J75" s="139"/>
      <c r="K75" s="140"/>
      <c r="L75" s="140"/>
      <c r="M75" s="141" t="str">
        <f aca="false">'Event Code'!$A$4</f>
        <v>HCM</v>
      </c>
      <c r="N75" s="35" t="s">
        <v>1127</v>
      </c>
      <c r="O75" s="141" t="str">
        <f aca="false">VLOOKUP($N75,'Event Code'!$B$4:$AL$194,2,0)</f>
        <v>INTERNSHIP</v>
      </c>
      <c r="P75" s="141" t="str">
        <f aca="false">VLOOKUP(N75,'Event Code'!$B$4:$AT$782,3,0)</f>
        <v>IT Technical</v>
      </c>
      <c r="Q75" s="141" t="str">
        <f aca="false">VLOOKUP(N75,'Event Code'!$B$4:$AT$782,4,0)</f>
        <v>ALL</v>
      </c>
      <c r="R75" s="141" t="str">
        <f aca="false">VLOOKUP($N75,'Event Code'!$B$4:$AT$782,5,0)</f>
        <v>Blended</v>
      </c>
      <c r="S75" s="141" t="n">
        <f aca="false">VLOOKUP(N75,'Event Code'!$B$4:$AT$782,7,0)</f>
        <v>43472</v>
      </c>
      <c r="T75" s="141" t="n">
        <f aca="false">VLOOKUP($N75,'Event Code'!$B$4:$AT$782,8,0)</f>
        <v>43570</v>
      </c>
      <c r="U75" s="37" t="s">
        <v>1128</v>
      </c>
      <c r="V75" s="142"/>
      <c r="W75" s="143"/>
      <c r="X75" s="144"/>
      <c r="Y75" s="174" t="s">
        <v>296</v>
      </c>
      <c r="Z75" s="37" t="n">
        <v>43483</v>
      </c>
      <c r="AC75" s="77" t="s">
        <v>942</v>
      </c>
      <c r="AD75" s="127" t="n">
        <f aca="false">VLOOKUP(C75,'OB-27-Mar-2019'!$D$2:$AF$257,20,0)</f>
        <v>43472</v>
      </c>
      <c r="AF75" s="77" t="s">
        <v>1136</v>
      </c>
      <c r="AG75" s="128" t="str">
        <f aca="false">VLOOKUP(D75,'School Code'!$D$2:$K$603,4,0)</f>
        <v>047</v>
      </c>
      <c r="AH75" s="129" t="n">
        <f aca="false">VLOOKUP(D75,'School Code'!$D$2:$K$603,6,0)</f>
        <v>3</v>
      </c>
      <c r="AI75" s="146" t="s">
        <v>984</v>
      </c>
      <c r="AK75" s="76" t="s">
        <v>1129</v>
      </c>
    </row>
    <row r="76" customFormat="false" ht="15" hidden="false" customHeight="false" outlineLevel="0" collapsed="false">
      <c r="A76" s="134"/>
      <c r="B76" s="170" t="s">
        <v>1167</v>
      </c>
      <c r="C76" s="171" t="s">
        <v>1168</v>
      </c>
      <c r="D76" s="135" t="str">
        <f aca="false">VLOOKUP(N76,'Event Code'!$B$4:$AT$239,6,0)</f>
        <v>ĐH FPT</v>
      </c>
      <c r="E76" s="135" t="str">
        <f aca="false">VLOOKUP($D76,'School Code'!$D$2:$I$30,5,0)</f>
        <v>ICT</v>
      </c>
      <c r="F76" s="136" t="n">
        <v>0</v>
      </c>
      <c r="G76" s="137" t="s">
        <v>980</v>
      </c>
      <c r="H76" s="138" t="str">
        <f aca="false">B76</f>
        <v>thiennqSE62515@fpt.edu.vn</v>
      </c>
      <c r="I76" s="172" t="s">
        <v>1169</v>
      </c>
      <c r="J76" s="139"/>
      <c r="K76" s="140"/>
      <c r="L76" s="140"/>
      <c r="M76" s="141" t="str">
        <f aca="false">'Event Code'!$A$4</f>
        <v>HCM</v>
      </c>
      <c r="N76" s="35" t="s">
        <v>1127</v>
      </c>
      <c r="O76" s="141" t="str">
        <f aca="false">VLOOKUP($N76,'Event Code'!$B$4:$AL$194,2,0)</f>
        <v>INTERNSHIP</v>
      </c>
      <c r="P76" s="141" t="str">
        <f aca="false">VLOOKUP(N76,'Event Code'!$B$4:$AT$782,3,0)</f>
        <v>IT Technical</v>
      </c>
      <c r="Q76" s="141" t="str">
        <f aca="false">VLOOKUP(N76,'Event Code'!$B$4:$AT$782,4,0)</f>
        <v>ALL</v>
      </c>
      <c r="R76" s="141" t="str">
        <f aca="false">VLOOKUP($N76,'Event Code'!$B$4:$AT$782,5,0)</f>
        <v>Blended</v>
      </c>
      <c r="S76" s="141" t="n">
        <f aca="false">VLOOKUP(N76,'Event Code'!$B$4:$AT$782,7,0)</f>
        <v>43472</v>
      </c>
      <c r="T76" s="141" t="n">
        <f aca="false">VLOOKUP($N76,'Event Code'!$B$4:$AT$782,8,0)</f>
        <v>43570</v>
      </c>
      <c r="U76" s="37" t="s">
        <v>1128</v>
      </c>
      <c r="V76" s="142"/>
      <c r="W76" s="143"/>
      <c r="X76" s="144"/>
      <c r="Y76" s="174" t="s">
        <v>296</v>
      </c>
      <c r="Z76" s="37" t="n">
        <v>43483</v>
      </c>
      <c r="AC76" s="77" t="s">
        <v>942</v>
      </c>
      <c r="AD76" s="127" t="n">
        <f aca="false">VLOOKUP(C76,'OB-27-Mar-2019'!$D$2:$AF$257,20,0)</f>
        <v>43481</v>
      </c>
      <c r="AF76" s="77" t="s">
        <v>1136</v>
      </c>
      <c r="AG76" s="128" t="str">
        <f aca="false">VLOOKUP(D76,'School Code'!$D$2:$K$603,4,0)</f>
        <v>047</v>
      </c>
      <c r="AH76" s="129" t="n">
        <f aca="false">VLOOKUP(D76,'School Code'!$D$2:$K$603,6,0)</f>
        <v>3</v>
      </c>
      <c r="AI76" s="146" t="s">
        <v>984</v>
      </c>
      <c r="AK76" s="76" t="s">
        <v>1129</v>
      </c>
    </row>
    <row r="77" customFormat="false" ht="15" hidden="false" customHeight="false" outlineLevel="0" collapsed="false">
      <c r="A77" s="134"/>
      <c r="B77" s="170" t="s">
        <v>1170</v>
      </c>
      <c r="C77" s="171" t="s">
        <v>1171</v>
      </c>
      <c r="D77" s="135" t="str">
        <f aca="false">VLOOKUP(N77,'Event Code'!$B$4:$AT$239,6,0)</f>
        <v>ĐH FPT</v>
      </c>
      <c r="E77" s="135" t="str">
        <f aca="false">VLOOKUP($D77,'School Code'!$D$2:$I$30,5,0)</f>
        <v>ICT</v>
      </c>
      <c r="F77" s="136" t="n">
        <v>0</v>
      </c>
      <c r="G77" s="137" t="s">
        <v>980</v>
      </c>
      <c r="H77" s="138" t="str">
        <f aca="false">B77</f>
        <v>TuNVASE62632@fpt.edu.vn</v>
      </c>
      <c r="I77" s="172" t="s">
        <v>1172</v>
      </c>
      <c r="J77" s="139"/>
      <c r="K77" s="140"/>
      <c r="L77" s="140"/>
      <c r="M77" s="141" t="str">
        <f aca="false">'Event Code'!$A$4</f>
        <v>HCM</v>
      </c>
      <c r="N77" s="35" t="s">
        <v>1127</v>
      </c>
      <c r="O77" s="141" t="str">
        <f aca="false">VLOOKUP($N77,'Event Code'!$B$4:$AL$194,2,0)</f>
        <v>INTERNSHIP</v>
      </c>
      <c r="P77" s="141" t="str">
        <f aca="false">VLOOKUP(N77,'Event Code'!$B$4:$AT$782,3,0)</f>
        <v>IT Technical</v>
      </c>
      <c r="Q77" s="141" t="str">
        <f aca="false">VLOOKUP(N77,'Event Code'!$B$4:$AT$782,4,0)</f>
        <v>ALL</v>
      </c>
      <c r="R77" s="141" t="str">
        <f aca="false">VLOOKUP($N77,'Event Code'!$B$4:$AT$782,5,0)</f>
        <v>Blended</v>
      </c>
      <c r="S77" s="141" t="n">
        <f aca="false">VLOOKUP(N77,'Event Code'!$B$4:$AT$782,7,0)</f>
        <v>43472</v>
      </c>
      <c r="T77" s="141" t="n">
        <f aca="false">VLOOKUP($N77,'Event Code'!$B$4:$AT$782,8,0)</f>
        <v>43570</v>
      </c>
      <c r="U77" s="37" t="s">
        <v>1128</v>
      </c>
      <c r="V77" s="142"/>
      <c r="W77" s="143"/>
      <c r="X77" s="144"/>
      <c r="Y77" s="174" t="s">
        <v>296</v>
      </c>
      <c r="Z77" s="37" t="n">
        <v>43483</v>
      </c>
      <c r="AC77" s="77" t="s">
        <v>942</v>
      </c>
      <c r="AD77" s="127" t="n">
        <f aca="false">VLOOKUP(C77,'OB-27-Mar-2019'!$D$2:$AF$257,20,0)</f>
        <v>43488</v>
      </c>
      <c r="AF77" s="77" t="s">
        <v>1136</v>
      </c>
      <c r="AG77" s="128" t="str">
        <f aca="false">VLOOKUP(D77,'School Code'!$D$2:$K$603,4,0)</f>
        <v>047</v>
      </c>
      <c r="AH77" s="129" t="n">
        <f aca="false">VLOOKUP(D77,'School Code'!$D$2:$K$603,6,0)</f>
        <v>3</v>
      </c>
      <c r="AI77" s="146" t="s">
        <v>984</v>
      </c>
      <c r="AK77" s="76" t="s">
        <v>1129</v>
      </c>
    </row>
    <row r="78" customFormat="false" ht="15" hidden="true" customHeight="false" outlineLevel="0" collapsed="false">
      <c r="A78" s="134"/>
      <c r="B78" s="170" t="s">
        <v>1173</v>
      </c>
      <c r="C78" s="171" t="s">
        <v>1174</v>
      </c>
      <c r="D78" s="135" t="str">
        <f aca="false">VLOOKUP(N78,'Event Code'!$B$4:$AT$239,6,0)</f>
        <v>ĐH FPT</v>
      </c>
      <c r="E78" s="135" t="str">
        <f aca="false">VLOOKUP($D78,'School Code'!$D$2:$I$30,5,0)</f>
        <v>ICT</v>
      </c>
      <c r="F78" s="136" t="n">
        <v>0</v>
      </c>
      <c r="G78" s="137" t="s">
        <v>980</v>
      </c>
      <c r="H78" s="138" t="str">
        <f aca="false">B78</f>
        <v>HoangHMSE62636@fpt.edu.vn</v>
      </c>
      <c r="I78" s="172" t="s">
        <v>1175</v>
      </c>
      <c r="J78" s="139"/>
      <c r="K78" s="140"/>
      <c r="L78" s="140"/>
      <c r="M78" s="141" t="str">
        <f aca="false">'Event Code'!$A$4</f>
        <v>HCM</v>
      </c>
      <c r="N78" s="35" t="s">
        <v>1127</v>
      </c>
      <c r="O78" s="141" t="str">
        <f aca="false">VLOOKUP($N78,'Event Code'!$B$4:$AL$194,2,0)</f>
        <v>INTERNSHIP</v>
      </c>
      <c r="P78" s="141" t="str">
        <f aca="false">VLOOKUP(N78,'Event Code'!$B$4:$AT$782,3,0)</f>
        <v>IT Technical</v>
      </c>
      <c r="Q78" s="141" t="str">
        <f aca="false">VLOOKUP(N78,'Event Code'!$B$4:$AT$782,4,0)</f>
        <v>ALL</v>
      </c>
      <c r="R78" s="141" t="str">
        <f aca="false">VLOOKUP($N78,'Event Code'!$B$4:$AT$782,5,0)</f>
        <v>Blended</v>
      </c>
      <c r="S78" s="141" t="n">
        <f aca="false">VLOOKUP(N78,'Event Code'!$B$4:$AT$782,7,0)</f>
        <v>43472</v>
      </c>
      <c r="T78" s="141" t="n">
        <f aca="false">VLOOKUP($N78,'Event Code'!$B$4:$AT$782,8,0)</f>
        <v>43570</v>
      </c>
      <c r="U78" s="37" t="s">
        <v>1128</v>
      </c>
      <c r="V78" s="142"/>
      <c r="W78" s="143"/>
      <c r="X78" s="144"/>
      <c r="Y78" s="174" t="s">
        <v>983</v>
      </c>
      <c r="Z78" s="37" t="n">
        <v>43467</v>
      </c>
      <c r="AD78" s="127" t="e">
        <f aca="false">VLOOKUP(C78,'OB-27-Mar-2019'!$D$2:$AF$257,20,0)</f>
        <v>#N/A</v>
      </c>
      <c r="AG78" s="128" t="str">
        <f aca="false">VLOOKUP(D78,'School Code'!$D$2:$K$603,4,0)</f>
        <v>047</v>
      </c>
      <c r="AH78" s="129" t="n">
        <f aca="false">VLOOKUP(D78,'School Code'!$D$2:$K$603,6,0)</f>
        <v>3</v>
      </c>
      <c r="AI78" s="146" t="s">
        <v>984</v>
      </c>
      <c r="AK78" s="76" t="s">
        <v>1129</v>
      </c>
    </row>
    <row r="79" s="166" customFormat="true" ht="15" hidden="false" customHeight="false" outlineLevel="0" collapsed="false">
      <c r="A79" s="138"/>
      <c r="B79" s="175" t="s">
        <v>1176</v>
      </c>
      <c r="C79" s="176" t="s">
        <v>1177</v>
      </c>
      <c r="D79" s="138" t="str">
        <f aca="false">VLOOKUP(N79,'Event Code'!$B$4:$AT$239,6,0)</f>
        <v>ĐH FPT</v>
      </c>
      <c r="E79" s="138" t="str">
        <f aca="false">VLOOKUP($D79,'School Code'!$D$2:$I$30,5,0)</f>
        <v>ICT</v>
      </c>
      <c r="F79" s="152" t="n">
        <v>0</v>
      </c>
      <c r="G79" s="153" t="s">
        <v>980</v>
      </c>
      <c r="H79" s="138" t="str">
        <f aca="false">B79</f>
        <v>minhvdqse62781@fpt.edu.vn</v>
      </c>
      <c r="I79" s="177" t="s">
        <v>1178</v>
      </c>
      <c r="J79" s="155"/>
      <c r="K79" s="145"/>
      <c r="L79" s="145"/>
      <c r="M79" s="37" t="str">
        <f aca="false">'Event Code'!$A$4</f>
        <v>HCM</v>
      </c>
      <c r="N79" s="36" t="s">
        <v>1127</v>
      </c>
      <c r="O79" s="37" t="str">
        <f aca="false">VLOOKUP($N79,'Event Code'!$B$4:$AL$194,2,0)</f>
        <v>INTERNSHIP</v>
      </c>
      <c r="P79" s="37" t="str">
        <f aca="false">VLOOKUP(N79,'Event Code'!$B$4:$AT$782,3,0)</f>
        <v>IT Technical</v>
      </c>
      <c r="Q79" s="37" t="str">
        <f aca="false">VLOOKUP(N79,'Event Code'!$B$4:$AT$782,4,0)</f>
        <v>ALL</v>
      </c>
      <c r="R79" s="37" t="str">
        <f aca="false">VLOOKUP($N79,'Event Code'!$B$4:$AT$782,5,0)</f>
        <v>Blended</v>
      </c>
      <c r="S79" s="37" t="n">
        <f aca="false">VLOOKUP(N79,'Event Code'!$B$4:$AT$782,7,0)</f>
        <v>43472</v>
      </c>
      <c r="T79" s="37" t="n">
        <f aca="false">VLOOKUP($N79,'Event Code'!$B$4:$AT$782,8,0)</f>
        <v>43570</v>
      </c>
      <c r="U79" s="37" t="s">
        <v>1128</v>
      </c>
      <c r="V79" s="158"/>
      <c r="W79" s="159"/>
      <c r="X79" s="160"/>
      <c r="Y79" s="174" t="s">
        <v>296</v>
      </c>
      <c r="Z79" s="37" t="n">
        <v>43483</v>
      </c>
      <c r="AA79" s="161"/>
      <c r="AB79" s="162"/>
      <c r="AC79" s="162" t="s">
        <v>942</v>
      </c>
      <c r="AD79" s="163" t="n">
        <f aca="false">VLOOKUP(C79,'OB-27-Mar-2019'!$D$2:$AF$257,20,0)</f>
        <v>43488</v>
      </c>
      <c r="AE79" s="162"/>
      <c r="AF79" s="162" t="s">
        <v>1136</v>
      </c>
      <c r="AG79" s="164" t="str">
        <f aca="false">VLOOKUP(D79,'School Code'!$D$2:$K$603,4,0)</f>
        <v>047</v>
      </c>
      <c r="AH79" s="2" t="n">
        <f aca="false">VLOOKUP(D79,'School Code'!$D$2:$K$603,6,0)</f>
        <v>3</v>
      </c>
      <c r="AI79" s="165" t="s">
        <v>984</v>
      </c>
      <c r="AK79" s="166" t="s">
        <v>1129</v>
      </c>
    </row>
    <row r="80" s="166" customFormat="true" ht="15" hidden="false" customHeight="false" outlineLevel="0" collapsed="false">
      <c r="A80" s="138"/>
      <c r="B80" s="175" t="s">
        <v>1179</v>
      </c>
      <c r="C80" s="176" t="s">
        <v>1180</v>
      </c>
      <c r="D80" s="138" t="str">
        <f aca="false">VLOOKUP(N80,'Event Code'!$B$4:$AT$239,6,0)</f>
        <v>ĐH FPT</v>
      </c>
      <c r="E80" s="138" t="str">
        <f aca="false">VLOOKUP($D80,'School Code'!$D$2:$I$30,5,0)</f>
        <v>ICT</v>
      </c>
      <c r="F80" s="152" t="n">
        <v>0</v>
      </c>
      <c r="G80" s="153" t="s">
        <v>980</v>
      </c>
      <c r="H80" s="138" t="str">
        <f aca="false">B80</f>
        <v>thanhthnse62802@fpt.edu.vn</v>
      </c>
      <c r="I80" s="177" t="s">
        <v>1181</v>
      </c>
      <c r="J80" s="155"/>
      <c r="K80" s="145"/>
      <c r="L80" s="145"/>
      <c r="M80" s="37" t="str">
        <f aca="false">'Event Code'!$A$4</f>
        <v>HCM</v>
      </c>
      <c r="N80" s="36" t="s">
        <v>1127</v>
      </c>
      <c r="O80" s="37" t="str">
        <f aca="false">VLOOKUP($N80,'Event Code'!$B$4:$AL$194,2,0)</f>
        <v>INTERNSHIP</v>
      </c>
      <c r="P80" s="37" t="str">
        <f aca="false">VLOOKUP(N80,'Event Code'!$B$4:$AT$782,3,0)</f>
        <v>IT Technical</v>
      </c>
      <c r="Q80" s="37" t="str">
        <f aca="false">VLOOKUP(N80,'Event Code'!$B$4:$AT$782,4,0)</f>
        <v>ALL</v>
      </c>
      <c r="R80" s="37" t="str">
        <f aca="false">VLOOKUP($N80,'Event Code'!$B$4:$AT$782,5,0)</f>
        <v>Blended</v>
      </c>
      <c r="S80" s="37" t="n">
        <f aca="false">VLOOKUP(N80,'Event Code'!$B$4:$AT$782,7,0)</f>
        <v>43472</v>
      </c>
      <c r="T80" s="37" t="n">
        <f aca="false">VLOOKUP($N80,'Event Code'!$B$4:$AT$782,8,0)</f>
        <v>43570</v>
      </c>
      <c r="U80" s="37" t="s">
        <v>1106</v>
      </c>
      <c r="V80" s="158"/>
      <c r="W80" s="159"/>
      <c r="X80" s="160"/>
      <c r="Y80" s="174" t="s">
        <v>983</v>
      </c>
      <c r="Z80" s="37" t="n">
        <v>43543</v>
      </c>
      <c r="AA80" s="161"/>
      <c r="AB80" s="162"/>
      <c r="AC80" s="162" t="s">
        <v>942</v>
      </c>
      <c r="AD80" s="163" t="e">
        <f aca="false">VLOOKUP(C80,'OB-27-Mar-2019'!$D$2:$AF$257,20,0)</f>
        <v>#N/A</v>
      </c>
      <c r="AE80" s="162"/>
      <c r="AF80" s="162" t="s">
        <v>1136</v>
      </c>
      <c r="AG80" s="164" t="str">
        <f aca="false">VLOOKUP(D80,'School Code'!$D$2:$K$603,4,0)</f>
        <v>047</v>
      </c>
      <c r="AH80" s="2" t="n">
        <f aca="false">VLOOKUP(D80,'School Code'!$D$2:$K$603,6,0)</f>
        <v>3</v>
      </c>
      <c r="AI80" s="165" t="s">
        <v>984</v>
      </c>
      <c r="AK80" s="166" t="s">
        <v>1129</v>
      </c>
    </row>
    <row r="81" s="166" customFormat="true" ht="15" hidden="false" customHeight="false" outlineLevel="0" collapsed="false">
      <c r="A81" s="138"/>
      <c r="B81" s="175" t="s">
        <v>1182</v>
      </c>
      <c r="C81" s="176" t="s">
        <v>1183</v>
      </c>
      <c r="D81" s="138" t="str">
        <f aca="false">VLOOKUP(N81,'Event Code'!$B$4:$AT$239,6,0)</f>
        <v>ĐH FPT</v>
      </c>
      <c r="E81" s="138" t="str">
        <f aca="false">VLOOKUP($D81,'School Code'!$D$2:$I$30,5,0)</f>
        <v>ICT</v>
      </c>
      <c r="F81" s="152" t="n">
        <v>0</v>
      </c>
      <c r="G81" s="153" t="s">
        <v>980</v>
      </c>
      <c r="H81" s="138" t="str">
        <f aca="false">B81</f>
        <v>thanhthnse62803@fpt.edu.vn</v>
      </c>
      <c r="I81" s="177" t="s">
        <v>1184</v>
      </c>
      <c r="J81" s="155"/>
      <c r="K81" s="145"/>
      <c r="L81" s="145"/>
      <c r="M81" s="37" t="str">
        <f aca="false">'Event Code'!$A$4</f>
        <v>HCM</v>
      </c>
      <c r="N81" s="36" t="s">
        <v>1127</v>
      </c>
      <c r="O81" s="37" t="str">
        <f aca="false">VLOOKUP($N81,'Event Code'!$B$4:$AL$194,2,0)</f>
        <v>INTERNSHIP</v>
      </c>
      <c r="P81" s="37" t="str">
        <f aca="false">VLOOKUP(N81,'Event Code'!$B$4:$AT$782,3,0)</f>
        <v>IT Technical</v>
      </c>
      <c r="Q81" s="37" t="str">
        <f aca="false">VLOOKUP(N81,'Event Code'!$B$4:$AT$782,4,0)</f>
        <v>ALL</v>
      </c>
      <c r="R81" s="37" t="str">
        <f aca="false">VLOOKUP($N81,'Event Code'!$B$4:$AT$782,5,0)</f>
        <v>Blended</v>
      </c>
      <c r="S81" s="37" t="n">
        <f aca="false">VLOOKUP(N81,'Event Code'!$B$4:$AT$782,7,0)</f>
        <v>43472</v>
      </c>
      <c r="T81" s="37" t="n">
        <f aca="false">VLOOKUP($N81,'Event Code'!$B$4:$AT$782,8,0)</f>
        <v>43570</v>
      </c>
      <c r="U81" s="37" t="s">
        <v>1106</v>
      </c>
      <c r="V81" s="158"/>
      <c r="W81" s="159"/>
      <c r="X81" s="160"/>
      <c r="Y81" s="174" t="s">
        <v>983</v>
      </c>
      <c r="Z81" s="37" t="n">
        <v>43543</v>
      </c>
      <c r="AA81" s="161"/>
      <c r="AB81" s="162"/>
      <c r="AC81" s="162" t="s">
        <v>942</v>
      </c>
      <c r="AD81" s="163" t="e">
        <f aca="false">VLOOKUP(C81,'OB-27-Mar-2019'!$D$2:$AF$257,20,0)</f>
        <v>#N/A</v>
      </c>
      <c r="AE81" s="162"/>
      <c r="AF81" s="162" t="s">
        <v>1136</v>
      </c>
      <c r="AG81" s="164" t="str">
        <f aca="false">VLOOKUP(D81,'School Code'!$D$2:$K$603,4,0)</f>
        <v>047</v>
      </c>
      <c r="AH81" s="2" t="n">
        <f aca="false">VLOOKUP(D81,'School Code'!$D$2:$K$603,6,0)</f>
        <v>3</v>
      </c>
      <c r="AI81" s="165" t="s">
        <v>984</v>
      </c>
      <c r="AK81" s="166" t="s">
        <v>1129</v>
      </c>
    </row>
    <row r="82" customFormat="false" ht="15" hidden="false" customHeight="false" outlineLevel="0" collapsed="false">
      <c r="A82" s="134"/>
      <c r="B82" s="170" t="s">
        <v>1185</v>
      </c>
      <c r="C82" s="171" t="s">
        <v>1186</v>
      </c>
      <c r="D82" s="135" t="str">
        <f aca="false">VLOOKUP(N82,'Event Code'!$B$4:$AT$239,6,0)</f>
        <v>ĐH FPT</v>
      </c>
      <c r="E82" s="135" t="str">
        <f aca="false">VLOOKUP($D82,'School Code'!$D$2:$I$30,5,0)</f>
        <v>ICT</v>
      </c>
      <c r="F82" s="136" t="n">
        <v>0</v>
      </c>
      <c r="G82" s="137" t="s">
        <v>980</v>
      </c>
      <c r="H82" s="138" t="str">
        <f aca="false">B82</f>
        <v>datlpse62823@fpt.edu.vn</v>
      </c>
      <c r="I82" s="172" t="s">
        <v>1187</v>
      </c>
      <c r="J82" s="139"/>
      <c r="K82" s="140"/>
      <c r="L82" s="140"/>
      <c r="M82" s="141" t="str">
        <f aca="false">'Event Code'!$A$4</f>
        <v>HCM</v>
      </c>
      <c r="N82" s="35" t="s">
        <v>1127</v>
      </c>
      <c r="O82" s="141" t="str">
        <f aca="false">VLOOKUP($N82,'Event Code'!$B$4:$AL$194,2,0)</f>
        <v>INTERNSHIP</v>
      </c>
      <c r="P82" s="141" t="str">
        <f aca="false">VLOOKUP(N82,'Event Code'!$B$4:$AT$782,3,0)</f>
        <v>IT Technical</v>
      </c>
      <c r="Q82" s="141" t="str">
        <f aca="false">VLOOKUP(N82,'Event Code'!$B$4:$AT$782,4,0)</f>
        <v>ALL</v>
      </c>
      <c r="R82" s="141" t="str">
        <f aca="false">VLOOKUP($N82,'Event Code'!$B$4:$AT$782,5,0)</f>
        <v>Blended</v>
      </c>
      <c r="S82" s="141" t="n">
        <f aca="false">VLOOKUP(N82,'Event Code'!$B$4:$AT$782,7,0)</f>
        <v>43472</v>
      </c>
      <c r="T82" s="141" t="n">
        <f aca="false">VLOOKUP($N82,'Event Code'!$B$4:$AT$782,8,0)</f>
        <v>43570</v>
      </c>
      <c r="U82" s="37" t="s">
        <v>1128</v>
      </c>
      <c r="V82" s="142"/>
      <c r="W82" s="143"/>
      <c r="X82" s="144"/>
      <c r="Y82" s="174" t="s">
        <v>296</v>
      </c>
      <c r="Z82" s="37" t="n">
        <v>43483</v>
      </c>
      <c r="AC82" s="77" t="s">
        <v>942</v>
      </c>
      <c r="AD82" s="127" t="n">
        <f aca="false">VLOOKUP(C82,'OB-27-Mar-2019'!$D$2:$AF$257,20,0)</f>
        <v>43481</v>
      </c>
      <c r="AF82" s="77" t="s">
        <v>1136</v>
      </c>
      <c r="AG82" s="128" t="str">
        <f aca="false">VLOOKUP(D82,'School Code'!$D$2:$K$603,4,0)</f>
        <v>047</v>
      </c>
      <c r="AH82" s="129" t="n">
        <f aca="false">VLOOKUP(D82,'School Code'!$D$2:$K$603,6,0)</f>
        <v>3</v>
      </c>
      <c r="AI82" s="146" t="s">
        <v>984</v>
      </c>
      <c r="AK82" s="76" t="s">
        <v>1129</v>
      </c>
    </row>
    <row r="83" customFormat="false" ht="15" hidden="false" customHeight="false" outlineLevel="0" collapsed="false">
      <c r="A83" s="134"/>
      <c r="B83" s="170" t="s">
        <v>1188</v>
      </c>
      <c r="C83" s="171" t="s">
        <v>1189</v>
      </c>
      <c r="D83" s="135" t="str">
        <f aca="false">VLOOKUP(N83,'Event Code'!$B$4:$AT$239,6,0)</f>
        <v>ĐH FPT</v>
      </c>
      <c r="E83" s="135" t="str">
        <f aca="false">VLOOKUP($D83,'School Code'!$D$2:$I$30,5,0)</f>
        <v>ICT</v>
      </c>
      <c r="F83" s="136" t="n">
        <v>0</v>
      </c>
      <c r="G83" s="137" t="s">
        <v>980</v>
      </c>
      <c r="H83" s="138" t="str">
        <f aca="false">B83</f>
        <v>andtpse62827@fpt.edu.vn</v>
      </c>
      <c r="I83" s="172" t="s">
        <v>1190</v>
      </c>
      <c r="J83" s="139"/>
      <c r="K83" s="140"/>
      <c r="L83" s="140"/>
      <c r="M83" s="141" t="str">
        <f aca="false">'Event Code'!$A$4</f>
        <v>HCM</v>
      </c>
      <c r="N83" s="35" t="s">
        <v>1127</v>
      </c>
      <c r="O83" s="141" t="str">
        <f aca="false">VLOOKUP($N83,'Event Code'!$B$4:$AL$194,2,0)</f>
        <v>INTERNSHIP</v>
      </c>
      <c r="P83" s="141" t="str">
        <f aca="false">VLOOKUP(N83,'Event Code'!$B$4:$AT$782,3,0)</f>
        <v>IT Technical</v>
      </c>
      <c r="Q83" s="141" t="str">
        <f aca="false">VLOOKUP(N83,'Event Code'!$B$4:$AT$782,4,0)</f>
        <v>ALL</v>
      </c>
      <c r="R83" s="141" t="str">
        <f aca="false">VLOOKUP($N83,'Event Code'!$B$4:$AT$782,5,0)</f>
        <v>Blended</v>
      </c>
      <c r="S83" s="141" t="n">
        <f aca="false">VLOOKUP(N83,'Event Code'!$B$4:$AT$782,7,0)</f>
        <v>43472</v>
      </c>
      <c r="T83" s="141" t="n">
        <f aca="false">VLOOKUP($N83,'Event Code'!$B$4:$AT$782,8,0)</f>
        <v>43570</v>
      </c>
      <c r="U83" s="37" t="s">
        <v>1128</v>
      </c>
      <c r="V83" s="142"/>
      <c r="W83" s="143"/>
      <c r="X83" s="144"/>
      <c r="Y83" s="174" t="s">
        <v>296</v>
      </c>
      <c r="Z83" s="37" t="n">
        <v>43483</v>
      </c>
      <c r="AC83" s="77" t="s">
        <v>942</v>
      </c>
      <c r="AD83" s="127" t="n">
        <f aca="false">VLOOKUP(C83,'OB-27-Mar-2019'!$D$2:$AF$257,20,0)</f>
        <v>43481</v>
      </c>
      <c r="AF83" s="77" t="s">
        <v>1136</v>
      </c>
      <c r="AG83" s="128" t="str">
        <f aca="false">VLOOKUP(D83,'School Code'!$D$2:$K$603,4,0)</f>
        <v>047</v>
      </c>
      <c r="AH83" s="129" t="n">
        <f aca="false">VLOOKUP(D83,'School Code'!$D$2:$K$603,6,0)</f>
        <v>3</v>
      </c>
      <c r="AI83" s="146" t="s">
        <v>984</v>
      </c>
      <c r="AK83" s="76" t="s">
        <v>1129</v>
      </c>
    </row>
    <row r="84" customFormat="false" ht="15" hidden="false" customHeight="false" outlineLevel="0" collapsed="false">
      <c r="A84" s="134"/>
      <c r="B84" s="170" t="s">
        <v>1191</v>
      </c>
      <c r="C84" s="171" t="s">
        <v>1192</v>
      </c>
      <c r="D84" s="135" t="str">
        <f aca="false">VLOOKUP(N84,'Event Code'!$B$4:$AT$239,6,0)</f>
        <v>ĐH FPT</v>
      </c>
      <c r="E84" s="135" t="str">
        <f aca="false">VLOOKUP($D84,'School Code'!$D$2:$I$30,5,0)</f>
        <v>ICT</v>
      </c>
      <c r="F84" s="136" t="n">
        <v>0</v>
      </c>
      <c r="G84" s="137" t="s">
        <v>980</v>
      </c>
      <c r="H84" s="138" t="str">
        <f aca="false">B84</f>
        <v>hieunmse62831@fpt.edu.vn</v>
      </c>
      <c r="I84" s="172" t="s">
        <v>1193</v>
      </c>
      <c r="J84" s="139"/>
      <c r="K84" s="140"/>
      <c r="L84" s="140"/>
      <c r="M84" s="141" t="str">
        <f aca="false">'Event Code'!$A$4</f>
        <v>HCM</v>
      </c>
      <c r="N84" s="35" t="s">
        <v>1127</v>
      </c>
      <c r="O84" s="141" t="str">
        <f aca="false">VLOOKUP($N84,'Event Code'!$B$4:$AL$194,2,0)</f>
        <v>INTERNSHIP</v>
      </c>
      <c r="P84" s="141" t="str">
        <f aca="false">VLOOKUP(N84,'Event Code'!$B$4:$AT$782,3,0)</f>
        <v>IT Technical</v>
      </c>
      <c r="Q84" s="141" t="str">
        <f aca="false">VLOOKUP(N84,'Event Code'!$B$4:$AT$782,4,0)</f>
        <v>ALL</v>
      </c>
      <c r="R84" s="141" t="str">
        <f aca="false">VLOOKUP($N84,'Event Code'!$B$4:$AT$782,5,0)</f>
        <v>Blended</v>
      </c>
      <c r="S84" s="141" t="n">
        <f aca="false">VLOOKUP(N84,'Event Code'!$B$4:$AT$782,7,0)</f>
        <v>43472</v>
      </c>
      <c r="T84" s="141" t="n">
        <f aca="false">VLOOKUP($N84,'Event Code'!$B$4:$AT$782,8,0)</f>
        <v>43570</v>
      </c>
      <c r="U84" s="37" t="s">
        <v>1128</v>
      </c>
      <c r="V84" s="142"/>
      <c r="W84" s="143"/>
      <c r="X84" s="144"/>
      <c r="Y84" s="174" t="s">
        <v>296</v>
      </c>
      <c r="Z84" s="37" t="n">
        <v>43483</v>
      </c>
      <c r="AC84" s="77" t="s">
        <v>942</v>
      </c>
      <c r="AD84" s="127" t="n">
        <f aca="false">VLOOKUP(C84,'OB-27-Mar-2019'!$D$2:$AF$257,20,0)</f>
        <v>43472</v>
      </c>
      <c r="AF84" s="77" t="s">
        <v>1136</v>
      </c>
      <c r="AG84" s="128" t="str">
        <f aca="false">VLOOKUP(D84,'School Code'!$D$2:$K$603,4,0)</f>
        <v>047</v>
      </c>
      <c r="AH84" s="129" t="n">
        <f aca="false">VLOOKUP(D84,'School Code'!$D$2:$K$603,6,0)</f>
        <v>3</v>
      </c>
      <c r="AI84" s="146" t="s">
        <v>984</v>
      </c>
      <c r="AK84" s="76" t="s">
        <v>1129</v>
      </c>
    </row>
    <row r="85" customFormat="false" ht="15" hidden="false" customHeight="false" outlineLevel="0" collapsed="false">
      <c r="A85" s="134"/>
      <c r="B85" s="170" t="s">
        <v>1194</v>
      </c>
      <c r="C85" s="171" t="s">
        <v>1195</v>
      </c>
      <c r="D85" s="135" t="str">
        <f aca="false">VLOOKUP(N85,'Event Code'!$B$4:$AT$239,6,0)</f>
        <v>ĐH FPT</v>
      </c>
      <c r="E85" s="135" t="str">
        <f aca="false">VLOOKUP($D85,'School Code'!$D$2:$I$30,5,0)</f>
        <v>ICT</v>
      </c>
      <c r="F85" s="136" t="n">
        <v>0</v>
      </c>
      <c r="G85" s="137" t="s">
        <v>980</v>
      </c>
      <c r="H85" s="138" t="str">
        <f aca="false">B85</f>
        <v>thanhtdse62847@fpt.edu.vn</v>
      </c>
      <c r="I85" s="172" t="s">
        <v>1196</v>
      </c>
      <c r="J85" s="139"/>
      <c r="K85" s="140"/>
      <c r="L85" s="140"/>
      <c r="M85" s="141" t="str">
        <f aca="false">'Event Code'!$A$4</f>
        <v>HCM</v>
      </c>
      <c r="N85" s="35" t="s">
        <v>1127</v>
      </c>
      <c r="O85" s="141" t="str">
        <f aca="false">VLOOKUP($N85,'Event Code'!$B$4:$AL$194,2,0)</f>
        <v>INTERNSHIP</v>
      </c>
      <c r="P85" s="141" t="str">
        <f aca="false">VLOOKUP(N85,'Event Code'!$B$4:$AT$782,3,0)</f>
        <v>IT Technical</v>
      </c>
      <c r="Q85" s="141" t="str">
        <f aca="false">VLOOKUP(N85,'Event Code'!$B$4:$AT$782,4,0)</f>
        <v>ALL</v>
      </c>
      <c r="R85" s="141" t="str">
        <f aca="false">VLOOKUP($N85,'Event Code'!$B$4:$AT$782,5,0)</f>
        <v>Blended</v>
      </c>
      <c r="S85" s="141" t="n">
        <f aca="false">VLOOKUP(N85,'Event Code'!$B$4:$AT$782,7,0)</f>
        <v>43472</v>
      </c>
      <c r="T85" s="141" t="n">
        <f aca="false">VLOOKUP($N85,'Event Code'!$B$4:$AT$782,8,0)</f>
        <v>43570</v>
      </c>
      <c r="U85" s="37" t="s">
        <v>1128</v>
      </c>
      <c r="V85" s="142"/>
      <c r="W85" s="143"/>
      <c r="X85" s="144"/>
      <c r="Y85" s="174" t="s">
        <v>296</v>
      </c>
      <c r="Z85" s="37" t="n">
        <v>43483</v>
      </c>
      <c r="AC85" s="77" t="s">
        <v>942</v>
      </c>
      <c r="AD85" s="127" t="n">
        <f aca="false">VLOOKUP(C85,'OB-27-Mar-2019'!$D$2:$AF$257,20,0)</f>
        <v>43481</v>
      </c>
      <c r="AF85" s="77" t="s">
        <v>1136</v>
      </c>
      <c r="AG85" s="128" t="str">
        <f aca="false">VLOOKUP(D85,'School Code'!$D$2:$K$603,4,0)</f>
        <v>047</v>
      </c>
      <c r="AH85" s="129" t="n">
        <f aca="false">VLOOKUP(D85,'School Code'!$D$2:$K$603,6,0)</f>
        <v>3</v>
      </c>
      <c r="AI85" s="146" t="s">
        <v>984</v>
      </c>
      <c r="AK85" s="76" t="s">
        <v>1129</v>
      </c>
    </row>
    <row r="86" customFormat="false" ht="15" hidden="false" customHeight="false" outlineLevel="0" collapsed="false">
      <c r="A86" s="134"/>
      <c r="B86" s="170" t="s">
        <v>1197</v>
      </c>
      <c r="C86" s="171" t="s">
        <v>1198</v>
      </c>
      <c r="D86" s="135" t="str">
        <f aca="false">VLOOKUP(N86,'Event Code'!$B$4:$AT$239,6,0)</f>
        <v>ĐH FPT</v>
      </c>
      <c r="E86" s="135" t="str">
        <f aca="false">VLOOKUP($D86,'School Code'!$D$2:$I$30,5,0)</f>
        <v>ICT</v>
      </c>
      <c r="F86" s="136" t="n">
        <v>0</v>
      </c>
      <c r="G86" s="137" t="s">
        <v>980</v>
      </c>
      <c r="H86" s="138" t="str">
        <f aca="false">B86</f>
        <v>tienndse62860@fpt.edu.vn</v>
      </c>
      <c r="I86" s="172" t="s">
        <v>1199</v>
      </c>
      <c r="J86" s="139"/>
      <c r="K86" s="140"/>
      <c r="L86" s="140"/>
      <c r="M86" s="141" t="str">
        <f aca="false">'Event Code'!$A$4</f>
        <v>HCM</v>
      </c>
      <c r="N86" s="35" t="s">
        <v>1127</v>
      </c>
      <c r="O86" s="141" t="str">
        <f aca="false">VLOOKUP($N86,'Event Code'!$B$4:$AL$194,2,0)</f>
        <v>INTERNSHIP</v>
      </c>
      <c r="P86" s="141" t="str">
        <f aca="false">VLOOKUP(N86,'Event Code'!$B$4:$AT$782,3,0)</f>
        <v>IT Technical</v>
      </c>
      <c r="Q86" s="141" t="str">
        <f aca="false">VLOOKUP(N86,'Event Code'!$B$4:$AT$782,4,0)</f>
        <v>ALL</v>
      </c>
      <c r="R86" s="141" t="str">
        <f aca="false">VLOOKUP($N86,'Event Code'!$B$4:$AT$782,5,0)</f>
        <v>Blended</v>
      </c>
      <c r="S86" s="141" t="n">
        <f aca="false">VLOOKUP(N86,'Event Code'!$B$4:$AT$782,7,0)</f>
        <v>43472</v>
      </c>
      <c r="T86" s="141" t="n">
        <f aca="false">VLOOKUP($N86,'Event Code'!$B$4:$AT$782,8,0)</f>
        <v>43570</v>
      </c>
      <c r="U86" s="37" t="s">
        <v>1128</v>
      </c>
      <c r="V86" s="142"/>
      <c r="W86" s="143"/>
      <c r="X86" s="144"/>
      <c r="Y86" s="174" t="s">
        <v>296</v>
      </c>
      <c r="Z86" s="37" t="n">
        <v>43483</v>
      </c>
      <c r="AC86" s="77" t="s">
        <v>942</v>
      </c>
      <c r="AD86" s="127" t="n">
        <f aca="false">VLOOKUP(C86,'OB-27-Mar-2019'!$D$2:$AF$257,20,0)</f>
        <v>43481</v>
      </c>
      <c r="AF86" s="77" t="s">
        <v>1136</v>
      </c>
      <c r="AG86" s="128" t="str">
        <f aca="false">VLOOKUP(D86,'School Code'!$D$2:$K$603,4,0)</f>
        <v>047</v>
      </c>
      <c r="AH86" s="129" t="n">
        <f aca="false">VLOOKUP(D86,'School Code'!$D$2:$K$603,6,0)</f>
        <v>3</v>
      </c>
      <c r="AI86" s="146" t="s">
        <v>984</v>
      </c>
      <c r="AK86" s="76" t="s">
        <v>1129</v>
      </c>
    </row>
    <row r="87" customFormat="false" ht="15" hidden="false" customHeight="false" outlineLevel="0" collapsed="false">
      <c r="A87" s="134"/>
      <c r="B87" s="170" t="s">
        <v>1200</v>
      </c>
      <c r="C87" s="171" t="s">
        <v>1201</v>
      </c>
      <c r="D87" s="135" t="str">
        <f aca="false">VLOOKUP(N87,'Event Code'!$B$4:$AT$239,6,0)</f>
        <v>ĐH FPT</v>
      </c>
      <c r="E87" s="135" t="str">
        <f aca="false">VLOOKUP($D87,'School Code'!$D$2:$I$30,5,0)</f>
        <v>ICT</v>
      </c>
      <c r="F87" s="136" t="n">
        <v>0</v>
      </c>
      <c r="G87" s="137" t="s">
        <v>980</v>
      </c>
      <c r="H87" s="138" t="str">
        <f aca="false">B87</f>
        <v>sangtse62863@fpt.edu.vn</v>
      </c>
      <c r="I87" s="172" t="s">
        <v>1202</v>
      </c>
      <c r="J87" s="139"/>
      <c r="K87" s="140"/>
      <c r="L87" s="140"/>
      <c r="M87" s="141" t="str">
        <f aca="false">'Event Code'!$A$4</f>
        <v>HCM</v>
      </c>
      <c r="N87" s="35" t="s">
        <v>1127</v>
      </c>
      <c r="O87" s="141" t="str">
        <f aca="false">VLOOKUP($N87,'Event Code'!$B$4:$AL$194,2,0)</f>
        <v>INTERNSHIP</v>
      </c>
      <c r="P87" s="141" t="str">
        <f aca="false">VLOOKUP(N87,'Event Code'!$B$4:$AT$782,3,0)</f>
        <v>IT Technical</v>
      </c>
      <c r="Q87" s="141" t="str">
        <f aca="false">VLOOKUP(N87,'Event Code'!$B$4:$AT$782,4,0)</f>
        <v>ALL</v>
      </c>
      <c r="R87" s="141" t="str">
        <f aca="false">VLOOKUP($N87,'Event Code'!$B$4:$AT$782,5,0)</f>
        <v>Blended</v>
      </c>
      <c r="S87" s="141" t="n">
        <f aca="false">VLOOKUP(N87,'Event Code'!$B$4:$AT$782,7,0)</f>
        <v>43472</v>
      </c>
      <c r="T87" s="141" t="n">
        <f aca="false">VLOOKUP($N87,'Event Code'!$B$4:$AT$782,8,0)</f>
        <v>43570</v>
      </c>
      <c r="U87" s="37" t="s">
        <v>1128</v>
      </c>
      <c r="V87" s="142"/>
      <c r="W87" s="143"/>
      <c r="X87" s="144"/>
      <c r="Y87" s="174" t="s">
        <v>296</v>
      </c>
      <c r="Z87" s="37" t="n">
        <v>43483</v>
      </c>
      <c r="AC87" s="77" t="s">
        <v>942</v>
      </c>
      <c r="AD87" s="127" t="n">
        <f aca="false">VLOOKUP(C87,'OB-27-Mar-2019'!$D$2:$AF$257,20,0)</f>
        <v>43488</v>
      </c>
      <c r="AF87" s="77" t="s">
        <v>1136</v>
      </c>
      <c r="AG87" s="128" t="str">
        <f aca="false">VLOOKUP(D87,'School Code'!$D$2:$K$603,4,0)</f>
        <v>047</v>
      </c>
      <c r="AH87" s="129" t="n">
        <f aca="false">VLOOKUP(D87,'School Code'!$D$2:$K$603,6,0)</f>
        <v>3</v>
      </c>
      <c r="AI87" s="146" t="s">
        <v>984</v>
      </c>
      <c r="AK87" s="76" t="s">
        <v>1129</v>
      </c>
    </row>
    <row r="88" customFormat="false" ht="15" hidden="false" customHeight="false" outlineLevel="0" collapsed="false">
      <c r="A88" s="134"/>
      <c r="B88" s="170" t="s">
        <v>1203</v>
      </c>
      <c r="C88" s="171" t="s">
        <v>1204</v>
      </c>
      <c r="D88" s="135" t="str">
        <f aca="false">VLOOKUP(N88,'Event Code'!$B$4:$AT$239,6,0)</f>
        <v>ĐH FPT</v>
      </c>
      <c r="E88" s="135" t="str">
        <f aca="false">VLOOKUP($D88,'School Code'!$D$2:$I$30,5,0)</f>
        <v>ICT</v>
      </c>
      <c r="F88" s="136" t="n">
        <v>0</v>
      </c>
      <c r="G88" s="137" t="s">
        <v>980</v>
      </c>
      <c r="H88" s="138" t="str">
        <f aca="false">B88</f>
        <v>phatltse62882@fpt.edu.vn</v>
      </c>
      <c r="I88" s="172" t="s">
        <v>1205</v>
      </c>
      <c r="J88" s="139"/>
      <c r="K88" s="140"/>
      <c r="L88" s="140"/>
      <c r="M88" s="141" t="str">
        <f aca="false">'Event Code'!$A$4</f>
        <v>HCM</v>
      </c>
      <c r="N88" s="35" t="s">
        <v>1127</v>
      </c>
      <c r="O88" s="141" t="str">
        <f aca="false">VLOOKUP($N88,'Event Code'!$B$4:$AL$194,2,0)</f>
        <v>INTERNSHIP</v>
      </c>
      <c r="P88" s="141" t="str">
        <f aca="false">VLOOKUP(N88,'Event Code'!$B$4:$AT$782,3,0)</f>
        <v>IT Technical</v>
      </c>
      <c r="Q88" s="141" t="str">
        <f aca="false">VLOOKUP(N88,'Event Code'!$B$4:$AT$782,4,0)</f>
        <v>ALL</v>
      </c>
      <c r="R88" s="141" t="str">
        <f aca="false">VLOOKUP($N88,'Event Code'!$B$4:$AT$782,5,0)</f>
        <v>Blended</v>
      </c>
      <c r="S88" s="141" t="n">
        <f aca="false">VLOOKUP(N88,'Event Code'!$B$4:$AT$782,7,0)</f>
        <v>43472</v>
      </c>
      <c r="T88" s="141" t="n">
        <f aca="false">VLOOKUP($N88,'Event Code'!$B$4:$AT$782,8,0)</f>
        <v>43570</v>
      </c>
      <c r="U88" s="37" t="s">
        <v>1128</v>
      </c>
      <c r="V88" s="142"/>
      <c r="W88" s="143"/>
      <c r="X88" s="144"/>
      <c r="Y88" s="174" t="s">
        <v>296</v>
      </c>
      <c r="Z88" s="37" t="n">
        <v>43483</v>
      </c>
      <c r="AC88" s="77" t="s">
        <v>942</v>
      </c>
      <c r="AD88" s="127" t="n">
        <f aca="false">VLOOKUP(C88,'OB-27-Mar-2019'!$D$2:$AF$257,20,0)</f>
        <v>43481</v>
      </c>
      <c r="AF88" s="77" t="s">
        <v>1136</v>
      </c>
      <c r="AG88" s="128" t="str">
        <f aca="false">VLOOKUP(D88,'School Code'!$D$2:$K$603,4,0)</f>
        <v>047</v>
      </c>
      <c r="AH88" s="129" t="n">
        <f aca="false">VLOOKUP(D88,'School Code'!$D$2:$K$603,6,0)</f>
        <v>3</v>
      </c>
      <c r="AI88" s="146" t="s">
        <v>984</v>
      </c>
      <c r="AK88" s="76" t="s">
        <v>1129</v>
      </c>
    </row>
    <row r="89" customFormat="false" ht="15" hidden="true" customHeight="false" outlineLevel="0" collapsed="false">
      <c r="A89" s="134"/>
      <c r="B89" s="170" t="s">
        <v>1206</v>
      </c>
      <c r="C89" s="171" t="s">
        <v>1207</v>
      </c>
      <c r="D89" s="135" t="str">
        <f aca="false">VLOOKUP(N89,'Event Code'!$B$4:$AT$239,6,0)</f>
        <v>ĐH FPT</v>
      </c>
      <c r="E89" s="135" t="str">
        <f aca="false">VLOOKUP($D89,'School Code'!$D$2:$I$30,5,0)</f>
        <v>ICT</v>
      </c>
      <c r="F89" s="136" t="n">
        <v>0</v>
      </c>
      <c r="G89" s="137" t="s">
        <v>980</v>
      </c>
      <c r="H89" s="138" t="str">
        <f aca="false">B89</f>
        <v>thaottse62888@fpt.edu.vn</v>
      </c>
      <c r="I89" s="172" t="s">
        <v>1208</v>
      </c>
      <c r="J89" s="139"/>
      <c r="K89" s="140"/>
      <c r="L89" s="140"/>
      <c r="M89" s="141" t="str">
        <f aca="false">'Event Code'!$A$4</f>
        <v>HCM</v>
      </c>
      <c r="N89" s="35" t="s">
        <v>1127</v>
      </c>
      <c r="O89" s="141" t="str">
        <f aca="false">VLOOKUP($N89,'Event Code'!$B$4:$AL$194,2,0)</f>
        <v>INTERNSHIP</v>
      </c>
      <c r="P89" s="141" t="str">
        <f aca="false">VLOOKUP(N89,'Event Code'!$B$4:$AT$782,3,0)</f>
        <v>IT Technical</v>
      </c>
      <c r="Q89" s="141" t="str">
        <f aca="false">VLOOKUP(N89,'Event Code'!$B$4:$AT$782,4,0)</f>
        <v>ALL</v>
      </c>
      <c r="R89" s="141" t="str">
        <f aca="false">VLOOKUP($N89,'Event Code'!$B$4:$AT$782,5,0)</f>
        <v>Blended</v>
      </c>
      <c r="S89" s="141" t="n">
        <f aca="false">VLOOKUP(N89,'Event Code'!$B$4:$AT$782,7,0)</f>
        <v>43472</v>
      </c>
      <c r="T89" s="141" t="n">
        <f aca="false">VLOOKUP($N89,'Event Code'!$B$4:$AT$782,8,0)</f>
        <v>43570</v>
      </c>
      <c r="U89" s="37" t="s">
        <v>1128</v>
      </c>
      <c r="V89" s="142"/>
      <c r="W89" s="143"/>
      <c r="X89" s="144"/>
      <c r="Y89" s="174" t="s">
        <v>983</v>
      </c>
      <c r="Z89" s="37" t="n">
        <v>43467</v>
      </c>
      <c r="AD89" s="127" t="e">
        <f aca="false">VLOOKUP(C89,'OB-27-Mar-2019'!$D$2:$AF$257,20,0)</f>
        <v>#N/A</v>
      </c>
      <c r="AG89" s="128" t="str">
        <f aca="false">VLOOKUP(D89,'School Code'!$D$2:$K$603,4,0)</f>
        <v>047</v>
      </c>
      <c r="AH89" s="129" t="n">
        <f aca="false">VLOOKUP(D89,'School Code'!$D$2:$K$603,6,0)</f>
        <v>3</v>
      </c>
      <c r="AI89" s="146" t="s">
        <v>984</v>
      </c>
      <c r="AK89" s="76" t="s">
        <v>1129</v>
      </c>
    </row>
    <row r="90" customFormat="false" ht="15" hidden="false" customHeight="false" outlineLevel="0" collapsed="false">
      <c r="A90" s="134"/>
      <c r="B90" s="170" t="s">
        <v>1209</v>
      </c>
      <c r="C90" s="171" t="s">
        <v>1210</v>
      </c>
      <c r="D90" s="135" t="str">
        <f aca="false">VLOOKUP(N90,'Event Code'!$B$4:$AT$239,6,0)</f>
        <v>ĐH FPT</v>
      </c>
      <c r="E90" s="135" t="str">
        <f aca="false">VLOOKUP($D90,'School Code'!$D$2:$I$30,5,0)</f>
        <v>ICT</v>
      </c>
      <c r="F90" s="136" t="n">
        <v>0</v>
      </c>
      <c r="G90" s="137" t="s">
        <v>980</v>
      </c>
      <c r="H90" s="138" t="str">
        <f aca="false">B90</f>
        <v>thangntse62915@fpt.edu.vn</v>
      </c>
      <c r="I90" s="172" t="s">
        <v>1211</v>
      </c>
      <c r="J90" s="139"/>
      <c r="K90" s="140"/>
      <c r="L90" s="140"/>
      <c r="M90" s="141" t="str">
        <f aca="false">'Event Code'!$A$4</f>
        <v>HCM</v>
      </c>
      <c r="N90" s="35" t="s">
        <v>1127</v>
      </c>
      <c r="O90" s="141" t="str">
        <f aca="false">VLOOKUP($N90,'Event Code'!$B$4:$AL$194,2,0)</f>
        <v>INTERNSHIP</v>
      </c>
      <c r="P90" s="141" t="str">
        <f aca="false">VLOOKUP(N90,'Event Code'!$B$4:$AT$782,3,0)</f>
        <v>IT Technical</v>
      </c>
      <c r="Q90" s="141" t="str">
        <f aca="false">VLOOKUP(N90,'Event Code'!$B$4:$AT$782,4,0)</f>
        <v>ALL</v>
      </c>
      <c r="R90" s="141" t="str">
        <f aca="false">VLOOKUP($N90,'Event Code'!$B$4:$AT$782,5,0)</f>
        <v>Blended</v>
      </c>
      <c r="S90" s="141" t="n">
        <f aca="false">VLOOKUP(N90,'Event Code'!$B$4:$AT$782,7,0)</f>
        <v>43472</v>
      </c>
      <c r="T90" s="141" t="n">
        <f aca="false">VLOOKUP($N90,'Event Code'!$B$4:$AT$782,8,0)</f>
        <v>43570</v>
      </c>
      <c r="U90" s="37" t="s">
        <v>1128</v>
      </c>
      <c r="V90" s="142"/>
      <c r="W90" s="143"/>
      <c r="X90" s="144"/>
      <c r="Y90" s="174" t="s">
        <v>296</v>
      </c>
      <c r="Z90" s="37" t="n">
        <v>43483</v>
      </c>
      <c r="AC90" s="77" t="s">
        <v>942</v>
      </c>
      <c r="AD90" s="127" t="n">
        <f aca="false">VLOOKUP(C90,'OB-27-Mar-2019'!$D$2:$AF$257,20,0)</f>
        <v>43488</v>
      </c>
      <c r="AF90" s="77" t="s">
        <v>1136</v>
      </c>
      <c r="AG90" s="128" t="str">
        <f aca="false">VLOOKUP(D90,'School Code'!$D$2:$K$603,4,0)</f>
        <v>047</v>
      </c>
      <c r="AH90" s="129" t="n">
        <f aca="false">VLOOKUP(D90,'School Code'!$D$2:$K$603,6,0)</f>
        <v>3</v>
      </c>
      <c r="AI90" s="146" t="s">
        <v>984</v>
      </c>
      <c r="AK90" s="76" t="s">
        <v>1129</v>
      </c>
    </row>
    <row r="91" customFormat="false" ht="15" hidden="false" customHeight="false" outlineLevel="0" collapsed="false">
      <c r="A91" s="134"/>
      <c r="B91" s="170" t="s">
        <v>1212</v>
      </c>
      <c r="C91" s="171" t="s">
        <v>1213</v>
      </c>
      <c r="D91" s="135" t="str">
        <f aca="false">VLOOKUP(N91,'Event Code'!$B$4:$AT$239,6,0)</f>
        <v>ĐH FPT</v>
      </c>
      <c r="E91" s="135" t="str">
        <f aca="false">VLOOKUP($D91,'School Code'!$D$2:$I$30,5,0)</f>
        <v>ICT</v>
      </c>
      <c r="F91" s="136" t="n">
        <v>0</v>
      </c>
      <c r="G91" s="137" t="s">
        <v>980</v>
      </c>
      <c r="H91" s="138" t="str">
        <f aca="false">B91</f>
        <v>datnddse62946@fpt.edu.vn</v>
      </c>
      <c r="I91" s="172" t="s">
        <v>1214</v>
      </c>
      <c r="J91" s="139"/>
      <c r="K91" s="140"/>
      <c r="L91" s="140"/>
      <c r="M91" s="141" t="str">
        <f aca="false">'Event Code'!$A$4</f>
        <v>HCM</v>
      </c>
      <c r="N91" s="35" t="s">
        <v>1127</v>
      </c>
      <c r="O91" s="141" t="str">
        <f aca="false">VLOOKUP($N91,'Event Code'!$B$4:$AL$194,2,0)</f>
        <v>INTERNSHIP</v>
      </c>
      <c r="P91" s="141" t="str">
        <f aca="false">VLOOKUP(N91,'Event Code'!$B$4:$AT$782,3,0)</f>
        <v>IT Technical</v>
      </c>
      <c r="Q91" s="141" t="str">
        <f aca="false">VLOOKUP(N91,'Event Code'!$B$4:$AT$782,4,0)</f>
        <v>ALL</v>
      </c>
      <c r="R91" s="141" t="str">
        <f aca="false">VLOOKUP($N91,'Event Code'!$B$4:$AT$782,5,0)</f>
        <v>Blended</v>
      </c>
      <c r="S91" s="141" t="n">
        <f aca="false">VLOOKUP(N91,'Event Code'!$B$4:$AT$782,7,0)</f>
        <v>43472</v>
      </c>
      <c r="T91" s="141" t="n">
        <f aca="false">VLOOKUP($N91,'Event Code'!$B$4:$AT$782,8,0)</f>
        <v>43570</v>
      </c>
      <c r="U91" s="37" t="s">
        <v>1128</v>
      </c>
      <c r="V91" s="142"/>
      <c r="W91" s="143"/>
      <c r="X91" s="144"/>
      <c r="Y91" s="174" t="s">
        <v>1055</v>
      </c>
      <c r="Z91" s="37" t="n">
        <v>43467</v>
      </c>
      <c r="AC91" s="77" t="s">
        <v>942</v>
      </c>
      <c r="AD91" s="127" t="n">
        <f aca="false">VLOOKUP(C91,'OB-27-Mar-2019'!$D$2:$AF$257,20,0)</f>
        <v>43481</v>
      </c>
      <c r="AF91" s="77" t="s">
        <v>1136</v>
      </c>
      <c r="AG91" s="128" t="str">
        <f aca="false">VLOOKUP(D91,'School Code'!$D$2:$K$603,4,0)</f>
        <v>047</v>
      </c>
      <c r="AH91" s="129" t="n">
        <f aca="false">VLOOKUP(D91,'School Code'!$D$2:$K$603,6,0)</f>
        <v>3</v>
      </c>
      <c r="AI91" s="146" t="s">
        <v>984</v>
      </c>
      <c r="AK91" s="76" t="s">
        <v>1129</v>
      </c>
    </row>
    <row r="92" customFormat="false" ht="15" hidden="false" customHeight="false" outlineLevel="0" collapsed="false">
      <c r="A92" s="134"/>
      <c r="B92" s="170" t="s">
        <v>1215</v>
      </c>
      <c r="C92" s="171" t="s">
        <v>1216</v>
      </c>
      <c r="D92" s="135" t="str">
        <f aca="false">VLOOKUP(N92,'Event Code'!$B$4:$AT$239,6,0)</f>
        <v>ĐH FPT</v>
      </c>
      <c r="E92" s="135" t="str">
        <f aca="false">VLOOKUP($D92,'School Code'!$D$2:$I$30,5,0)</f>
        <v>ICT</v>
      </c>
      <c r="F92" s="136" t="n">
        <v>0</v>
      </c>
      <c r="G92" s="137" t="s">
        <v>980</v>
      </c>
      <c r="H92" s="138" t="str">
        <f aca="false">B92</f>
        <v>hienvdse63056@fpt.edu.vn</v>
      </c>
      <c r="I92" s="172" t="s">
        <v>1217</v>
      </c>
      <c r="J92" s="139"/>
      <c r="K92" s="140"/>
      <c r="L92" s="140"/>
      <c r="M92" s="141" t="str">
        <f aca="false">'Event Code'!$A$4</f>
        <v>HCM</v>
      </c>
      <c r="N92" s="35" t="s">
        <v>1127</v>
      </c>
      <c r="O92" s="141" t="str">
        <f aca="false">VLOOKUP($N92,'Event Code'!$B$4:$AL$194,2,0)</f>
        <v>INTERNSHIP</v>
      </c>
      <c r="P92" s="141" t="str">
        <f aca="false">VLOOKUP(N92,'Event Code'!$B$4:$AT$782,3,0)</f>
        <v>IT Technical</v>
      </c>
      <c r="Q92" s="141" t="str">
        <f aca="false">VLOOKUP(N92,'Event Code'!$B$4:$AT$782,4,0)</f>
        <v>ALL</v>
      </c>
      <c r="R92" s="141" t="str">
        <f aca="false">VLOOKUP($N92,'Event Code'!$B$4:$AT$782,5,0)</f>
        <v>Blended</v>
      </c>
      <c r="S92" s="141" t="n">
        <f aca="false">VLOOKUP(N92,'Event Code'!$B$4:$AT$782,7,0)</f>
        <v>43472</v>
      </c>
      <c r="T92" s="141" t="n">
        <f aca="false">VLOOKUP($N92,'Event Code'!$B$4:$AT$782,8,0)</f>
        <v>43570</v>
      </c>
      <c r="U92" s="37" t="s">
        <v>1128</v>
      </c>
      <c r="V92" s="142"/>
      <c r="W92" s="143"/>
      <c r="X92" s="144"/>
      <c r="Y92" s="174" t="s">
        <v>296</v>
      </c>
      <c r="Z92" s="37" t="n">
        <v>43483</v>
      </c>
      <c r="AC92" s="77" t="s">
        <v>942</v>
      </c>
      <c r="AD92" s="127" t="n">
        <f aca="false">VLOOKUP(C92,'OB-27-Mar-2019'!$D$2:$AF$257,20,0)</f>
        <v>43488</v>
      </c>
      <c r="AF92" s="77" t="s">
        <v>1136</v>
      </c>
      <c r="AG92" s="128" t="str">
        <f aca="false">VLOOKUP(D92,'School Code'!$D$2:$K$603,4,0)</f>
        <v>047</v>
      </c>
      <c r="AH92" s="129" t="n">
        <f aca="false">VLOOKUP(D92,'School Code'!$D$2:$K$603,6,0)</f>
        <v>3</v>
      </c>
      <c r="AI92" s="146" t="s">
        <v>984</v>
      </c>
      <c r="AK92" s="76" t="s">
        <v>1129</v>
      </c>
    </row>
    <row r="93" customFormat="false" ht="15" hidden="false" customHeight="false" outlineLevel="0" collapsed="false">
      <c r="A93" s="134"/>
      <c r="B93" s="170" t="s">
        <v>1218</v>
      </c>
      <c r="C93" s="171" t="s">
        <v>1219</v>
      </c>
      <c r="D93" s="135" t="str">
        <f aca="false">VLOOKUP(N93,'Event Code'!$B$4:$AT$239,6,0)</f>
        <v>ĐH FPT</v>
      </c>
      <c r="E93" s="135" t="str">
        <f aca="false">VLOOKUP($D93,'School Code'!$D$2:$I$30,5,0)</f>
        <v>ICT</v>
      </c>
      <c r="F93" s="136" t="n">
        <v>0</v>
      </c>
      <c r="G93" s="137" t="s">
        <v>980</v>
      </c>
      <c r="H93" s="138" t="str">
        <f aca="false">B93</f>
        <v>thotdse63073@fpt.edu.vn</v>
      </c>
      <c r="I93" s="172" t="s">
        <v>1220</v>
      </c>
      <c r="J93" s="139"/>
      <c r="K93" s="140"/>
      <c r="L93" s="140"/>
      <c r="M93" s="141" t="str">
        <f aca="false">'Event Code'!$A$4</f>
        <v>HCM</v>
      </c>
      <c r="N93" s="35" t="s">
        <v>1127</v>
      </c>
      <c r="O93" s="141" t="str">
        <f aca="false">VLOOKUP($N93,'Event Code'!$B$4:$AL$194,2,0)</f>
        <v>INTERNSHIP</v>
      </c>
      <c r="P93" s="141" t="str">
        <f aca="false">VLOOKUP(N93,'Event Code'!$B$4:$AT$782,3,0)</f>
        <v>IT Technical</v>
      </c>
      <c r="Q93" s="141" t="str">
        <f aca="false">VLOOKUP(N93,'Event Code'!$B$4:$AT$782,4,0)</f>
        <v>ALL</v>
      </c>
      <c r="R93" s="141" t="str">
        <f aca="false">VLOOKUP($N93,'Event Code'!$B$4:$AT$782,5,0)</f>
        <v>Blended</v>
      </c>
      <c r="S93" s="141" t="n">
        <f aca="false">VLOOKUP(N93,'Event Code'!$B$4:$AT$782,7,0)</f>
        <v>43472</v>
      </c>
      <c r="T93" s="141" t="n">
        <f aca="false">VLOOKUP($N93,'Event Code'!$B$4:$AT$782,8,0)</f>
        <v>43570</v>
      </c>
      <c r="U93" s="37" t="s">
        <v>1128</v>
      </c>
      <c r="V93" s="142"/>
      <c r="W93" s="143"/>
      <c r="X93" s="144"/>
      <c r="Y93" s="174" t="s">
        <v>296</v>
      </c>
      <c r="Z93" s="37" t="n">
        <v>43483</v>
      </c>
      <c r="AC93" s="77" t="s">
        <v>942</v>
      </c>
      <c r="AD93" s="127" t="n">
        <f aca="false">VLOOKUP(C93,'OB-27-Mar-2019'!$D$2:$AF$257,20,0)</f>
        <v>43481</v>
      </c>
      <c r="AF93" s="77" t="s">
        <v>1136</v>
      </c>
      <c r="AG93" s="128" t="str">
        <f aca="false">VLOOKUP(D93,'School Code'!$D$2:$K$603,4,0)</f>
        <v>047</v>
      </c>
      <c r="AH93" s="129" t="n">
        <f aca="false">VLOOKUP(D93,'School Code'!$D$2:$K$603,6,0)</f>
        <v>3</v>
      </c>
      <c r="AI93" s="146" t="s">
        <v>984</v>
      </c>
      <c r="AK93" s="76" t="s">
        <v>1129</v>
      </c>
    </row>
    <row r="94" customFormat="false" ht="15" hidden="false" customHeight="false" outlineLevel="0" collapsed="false">
      <c r="A94" s="134"/>
      <c r="B94" s="170" t="s">
        <v>1221</v>
      </c>
      <c r="C94" s="171" t="s">
        <v>1222</v>
      </c>
      <c r="D94" s="135" t="str">
        <f aca="false">VLOOKUP(N94,'Event Code'!$B$4:$AT$239,6,0)</f>
        <v>ĐH FPT</v>
      </c>
      <c r="E94" s="135" t="str">
        <f aca="false">VLOOKUP($D94,'School Code'!$D$2:$I$30,5,0)</f>
        <v>ICT</v>
      </c>
      <c r="F94" s="136" t="n">
        <v>0</v>
      </c>
      <c r="G94" s="137" t="s">
        <v>980</v>
      </c>
      <c r="H94" s="138" t="str">
        <f aca="false">B94</f>
        <v>duyntse63133@fpt.edu.vn</v>
      </c>
      <c r="I94" s="172" t="s">
        <v>1223</v>
      </c>
      <c r="J94" s="139"/>
      <c r="K94" s="140"/>
      <c r="L94" s="140"/>
      <c r="M94" s="141" t="str">
        <f aca="false">'Event Code'!$A$4</f>
        <v>HCM</v>
      </c>
      <c r="N94" s="35" t="s">
        <v>1127</v>
      </c>
      <c r="O94" s="141" t="str">
        <f aca="false">VLOOKUP($N94,'Event Code'!$B$4:$AL$194,2,0)</f>
        <v>INTERNSHIP</v>
      </c>
      <c r="P94" s="141" t="str">
        <f aca="false">VLOOKUP(N94,'Event Code'!$B$4:$AT$782,3,0)</f>
        <v>IT Technical</v>
      </c>
      <c r="Q94" s="141" t="str">
        <f aca="false">VLOOKUP(N94,'Event Code'!$B$4:$AT$782,4,0)</f>
        <v>ALL</v>
      </c>
      <c r="R94" s="141" t="str">
        <f aca="false">VLOOKUP($N94,'Event Code'!$B$4:$AT$782,5,0)</f>
        <v>Blended</v>
      </c>
      <c r="S94" s="141" t="n">
        <f aca="false">VLOOKUP(N94,'Event Code'!$B$4:$AT$782,7,0)</f>
        <v>43472</v>
      </c>
      <c r="T94" s="141" t="n">
        <f aca="false">VLOOKUP($N94,'Event Code'!$B$4:$AT$782,8,0)</f>
        <v>43570</v>
      </c>
      <c r="U94" s="37" t="s">
        <v>1128</v>
      </c>
      <c r="V94" s="142"/>
      <c r="W94" s="143"/>
      <c r="X94" s="144"/>
      <c r="Y94" s="174" t="s">
        <v>983</v>
      </c>
      <c r="Z94" s="37" t="n">
        <v>43467</v>
      </c>
      <c r="AC94" s="77" t="s">
        <v>942</v>
      </c>
      <c r="AD94" s="127" t="n">
        <f aca="false">VLOOKUP(C94,'OB-27-Mar-2019'!$D$2:$AF$257,20,0)</f>
        <v>43472</v>
      </c>
      <c r="AF94" s="77" t="s">
        <v>1136</v>
      </c>
      <c r="AG94" s="128" t="str">
        <f aca="false">VLOOKUP(D94,'School Code'!$D$2:$K$603,4,0)</f>
        <v>047</v>
      </c>
      <c r="AH94" s="129" t="n">
        <f aca="false">VLOOKUP(D94,'School Code'!$D$2:$K$603,6,0)</f>
        <v>3</v>
      </c>
      <c r="AI94" s="146" t="s">
        <v>984</v>
      </c>
      <c r="AK94" s="76" t="s">
        <v>1129</v>
      </c>
    </row>
    <row r="95" customFormat="false" ht="15" hidden="true" customHeight="false" outlineLevel="0" collapsed="false">
      <c r="A95" s="134"/>
      <c r="B95" s="170" t="s">
        <v>1224</v>
      </c>
      <c r="C95" s="171" t="s">
        <v>1225</v>
      </c>
      <c r="D95" s="135" t="str">
        <f aca="false">VLOOKUP(N95,'Event Code'!$B$4:$AT$239,6,0)</f>
        <v>ĐH FPT</v>
      </c>
      <c r="E95" s="135" t="str">
        <f aca="false">VLOOKUP($D95,'School Code'!$D$2:$I$30,5,0)</f>
        <v>ICT</v>
      </c>
      <c r="F95" s="136" t="n">
        <v>0</v>
      </c>
      <c r="G95" s="137" t="s">
        <v>980</v>
      </c>
      <c r="H95" s="138" t="str">
        <f aca="false">B95</f>
        <v>ledhse63151@fpt.edu.vn</v>
      </c>
      <c r="I95" s="172" t="s">
        <v>1226</v>
      </c>
      <c r="J95" s="139"/>
      <c r="K95" s="140"/>
      <c r="L95" s="140"/>
      <c r="M95" s="141" t="str">
        <f aca="false">'Event Code'!$A$4</f>
        <v>HCM</v>
      </c>
      <c r="N95" s="35" t="s">
        <v>1127</v>
      </c>
      <c r="O95" s="141" t="str">
        <f aca="false">VLOOKUP($N95,'Event Code'!$B$4:$AL$194,2,0)</f>
        <v>INTERNSHIP</v>
      </c>
      <c r="P95" s="141" t="str">
        <f aca="false">VLOOKUP(N95,'Event Code'!$B$4:$AT$782,3,0)</f>
        <v>IT Technical</v>
      </c>
      <c r="Q95" s="141" t="str">
        <f aca="false">VLOOKUP(N95,'Event Code'!$B$4:$AT$782,4,0)</f>
        <v>ALL</v>
      </c>
      <c r="R95" s="141" t="str">
        <f aca="false">VLOOKUP($N95,'Event Code'!$B$4:$AT$782,5,0)</f>
        <v>Blended</v>
      </c>
      <c r="S95" s="141" t="n">
        <f aca="false">VLOOKUP(N95,'Event Code'!$B$4:$AT$782,7,0)</f>
        <v>43472</v>
      </c>
      <c r="T95" s="141" t="n">
        <f aca="false">VLOOKUP($N95,'Event Code'!$B$4:$AT$782,8,0)</f>
        <v>43570</v>
      </c>
      <c r="U95" s="37" t="s">
        <v>1128</v>
      </c>
      <c r="V95" s="142"/>
      <c r="W95" s="143"/>
      <c r="X95" s="144"/>
      <c r="Y95" s="174" t="s">
        <v>983</v>
      </c>
      <c r="Z95" s="37" t="n">
        <v>43467</v>
      </c>
      <c r="AD95" s="127" t="e">
        <f aca="false">VLOOKUP(C95,'OB-27-Mar-2019'!$D$2:$AF$257,20,0)</f>
        <v>#N/A</v>
      </c>
      <c r="AG95" s="128" t="str">
        <f aca="false">VLOOKUP(D95,'School Code'!$D$2:$K$603,4,0)</f>
        <v>047</v>
      </c>
      <c r="AH95" s="129" t="n">
        <f aca="false">VLOOKUP(D95,'School Code'!$D$2:$K$603,6,0)</f>
        <v>3</v>
      </c>
      <c r="AI95" s="146" t="s">
        <v>984</v>
      </c>
      <c r="AK95" s="76" t="s">
        <v>1129</v>
      </c>
    </row>
    <row r="96" customFormat="false" ht="15" hidden="false" customHeight="false" outlineLevel="0" collapsed="false">
      <c r="A96" s="134"/>
      <c r="B96" s="170" t="s">
        <v>1227</v>
      </c>
      <c r="C96" s="171" t="s">
        <v>1228</v>
      </c>
      <c r="D96" s="135" t="str">
        <f aca="false">VLOOKUP(N96,'Event Code'!$B$4:$AT$239,6,0)</f>
        <v>ĐH FPT</v>
      </c>
      <c r="E96" s="135" t="str">
        <f aca="false">VLOOKUP($D96,'School Code'!$D$2:$I$30,5,0)</f>
        <v>ICT</v>
      </c>
      <c r="F96" s="136" t="n">
        <v>0</v>
      </c>
      <c r="G96" s="137" t="s">
        <v>980</v>
      </c>
      <c r="H96" s="138" t="str">
        <f aca="false">B96</f>
        <v>trunglse63152@fpt.edu.vn</v>
      </c>
      <c r="I96" s="172" t="s">
        <v>1229</v>
      </c>
      <c r="J96" s="139"/>
      <c r="K96" s="140"/>
      <c r="L96" s="140"/>
      <c r="M96" s="141" t="str">
        <f aca="false">'Event Code'!$A$4</f>
        <v>HCM</v>
      </c>
      <c r="N96" s="35" t="s">
        <v>1127</v>
      </c>
      <c r="O96" s="141" t="str">
        <f aca="false">VLOOKUP($N96,'Event Code'!$B$4:$AL$194,2,0)</f>
        <v>INTERNSHIP</v>
      </c>
      <c r="P96" s="141" t="str">
        <f aca="false">VLOOKUP(N96,'Event Code'!$B$4:$AT$782,3,0)</f>
        <v>IT Technical</v>
      </c>
      <c r="Q96" s="141" t="str">
        <f aca="false">VLOOKUP(N96,'Event Code'!$B$4:$AT$782,4,0)</f>
        <v>ALL</v>
      </c>
      <c r="R96" s="141" t="str">
        <f aca="false">VLOOKUP($N96,'Event Code'!$B$4:$AT$782,5,0)</f>
        <v>Blended</v>
      </c>
      <c r="S96" s="141" t="n">
        <f aca="false">VLOOKUP(N96,'Event Code'!$B$4:$AT$782,7,0)</f>
        <v>43472</v>
      </c>
      <c r="T96" s="141" t="n">
        <f aca="false">VLOOKUP($N96,'Event Code'!$B$4:$AT$782,8,0)</f>
        <v>43570</v>
      </c>
      <c r="U96" s="37" t="s">
        <v>1128</v>
      </c>
      <c r="V96" s="142"/>
      <c r="W96" s="143"/>
      <c r="X96" s="144"/>
      <c r="Y96" s="174" t="s">
        <v>296</v>
      </c>
      <c r="Z96" s="37" t="n">
        <v>43483</v>
      </c>
      <c r="AC96" s="77" t="s">
        <v>942</v>
      </c>
      <c r="AD96" s="127" t="n">
        <f aca="false">VLOOKUP(C96,'OB-27-Mar-2019'!$D$2:$AF$257,20,0)</f>
        <v>43472</v>
      </c>
      <c r="AF96" s="77" t="s">
        <v>1136</v>
      </c>
      <c r="AG96" s="128" t="str">
        <f aca="false">VLOOKUP(D96,'School Code'!$D$2:$K$603,4,0)</f>
        <v>047</v>
      </c>
      <c r="AH96" s="129" t="n">
        <f aca="false">VLOOKUP(D96,'School Code'!$D$2:$K$603,6,0)</f>
        <v>3</v>
      </c>
      <c r="AI96" s="146" t="s">
        <v>984</v>
      </c>
      <c r="AK96" s="76" t="s">
        <v>1129</v>
      </c>
    </row>
    <row r="97" customFormat="false" ht="15" hidden="true" customHeight="false" outlineLevel="0" collapsed="false">
      <c r="A97" s="134"/>
      <c r="B97" s="170" t="s">
        <v>1230</v>
      </c>
      <c r="C97" s="171" t="s">
        <v>1231</v>
      </c>
      <c r="D97" s="135" t="str">
        <f aca="false">VLOOKUP(N97,'Event Code'!$B$4:$AT$239,6,0)</f>
        <v>ĐH FPT</v>
      </c>
      <c r="E97" s="135" t="str">
        <f aca="false">VLOOKUP($D97,'School Code'!$D$2:$I$30,5,0)</f>
        <v>ICT</v>
      </c>
      <c r="F97" s="136" t="n">
        <v>0</v>
      </c>
      <c r="G97" s="137" t="s">
        <v>980</v>
      </c>
      <c r="H97" s="138" t="str">
        <f aca="false">B97</f>
        <v>datbcse63154@fpt.edu.vn</v>
      </c>
      <c r="I97" s="172" t="s">
        <v>1232</v>
      </c>
      <c r="J97" s="139"/>
      <c r="K97" s="140"/>
      <c r="L97" s="140"/>
      <c r="M97" s="141" t="str">
        <f aca="false">'Event Code'!$A$4</f>
        <v>HCM</v>
      </c>
      <c r="N97" s="35" t="s">
        <v>1127</v>
      </c>
      <c r="O97" s="141" t="str">
        <f aca="false">VLOOKUP($N97,'Event Code'!$B$4:$AL$194,2,0)</f>
        <v>INTERNSHIP</v>
      </c>
      <c r="P97" s="141" t="str">
        <f aca="false">VLOOKUP(N97,'Event Code'!$B$4:$AT$782,3,0)</f>
        <v>IT Technical</v>
      </c>
      <c r="Q97" s="141" t="str">
        <f aca="false">VLOOKUP(N97,'Event Code'!$B$4:$AT$782,4,0)</f>
        <v>ALL</v>
      </c>
      <c r="R97" s="141" t="str">
        <f aca="false">VLOOKUP($N97,'Event Code'!$B$4:$AT$782,5,0)</f>
        <v>Blended</v>
      </c>
      <c r="S97" s="141" t="n">
        <f aca="false">VLOOKUP(N97,'Event Code'!$B$4:$AT$782,7,0)</f>
        <v>43472</v>
      </c>
      <c r="T97" s="141" t="n">
        <f aca="false">VLOOKUP($N97,'Event Code'!$B$4:$AT$782,8,0)</f>
        <v>43570</v>
      </c>
      <c r="U97" s="37" t="s">
        <v>1128</v>
      </c>
      <c r="V97" s="142"/>
      <c r="W97" s="143"/>
      <c r="X97" s="144"/>
      <c r="Y97" s="174" t="s">
        <v>983</v>
      </c>
      <c r="Z97" s="37" t="n">
        <v>43467</v>
      </c>
      <c r="AD97" s="127" t="e">
        <f aca="false">VLOOKUP(C97,'OB-27-Mar-2019'!$D$2:$AF$257,20,0)</f>
        <v>#N/A</v>
      </c>
      <c r="AG97" s="128" t="str">
        <f aca="false">VLOOKUP(D97,'School Code'!$D$2:$K$603,4,0)</f>
        <v>047</v>
      </c>
      <c r="AH97" s="129" t="n">
        <f aca="false">VLOOKUP(D97,'School Code'!$D$2:$K$603,6,0)</f>
        <v>3</v>
      </c>
      <c r="AI97" s="146" t="s">
        <v>984</v>
      </c>
      <c r="AK97" s="76" t="s">
        <v>1129</v>
      </c>
    </row>
    <row r="98" customFormat="false" ht="15" hidden="false" customHeight="false" outlineLevel="0" collapsed="false">
      <c r="A98" s="134"/>
      <c r="B98" s="170" t="s">
        <v>1233</v>
      </c>
      <c r="C98" s="171" t="s">
        <v>1234</v>
      </c>
      <c r="D98" s="135" t="str">
        <f aca="false">VLOOKUP(N98,'Event Code'!$B$4:$AT$239,6,0)</f>
        <v>ĐH FPT</v>
      </c>
      <c r="E98" s="135" t="str">
        <f aca="false">VLOOKUP($D98,'School Code'!$D$2:$I$30,5,0)</f>
        <v>ICT</v>
      </c>
      <c r="F98" s="136" t="n">
        <v>0</v>
      </c>
      <c r="G98" s="137" t="s">
        <v>980</v>
      </c>
      <c r="H98" s="138" t="str">
        <f aca="false">B98</f>
        <v>thucnhse63155@fpt.edu.vn</v>
      </c>
      <c r="I98" s="172" t="s">
        <v>1235</v>
      </c>
      <c r="J98" s="139"/>
      <c r="K98" s="140"/>
      <c r="L98" s="140"/>
      <c r="M98" s="141" t="str">
        <f aca="false">'Event Code'!$A$4</f>
        <v>HCM</v>
      </c>
      <c r="N98" s="35" t="s">
        <v>1127</v>
      </c>
      <c r="O98" s="141" t="str">
        <f aca="false">VLOOKUP($N98,'Event Code'!$B$4:$AL$194,2,0)</f>
        <v>INTERNSHIP</v>
      </c>
      <c r="P98" s="141" t="str">
        <f aca="false">VLOOKUP(N98,'Event Code'!$B$4:$AT$782,3,0)</f>
        <v>IT Technical</v>
      </c>
      <c r="Q98" s="141" t="str">
        <f aca="false">VLOOKUP(N98,'Event Code'!$B$4:$AT$782,4,0)</f>
        <v>ALL</v>
      </c>
      <c r="R98" s="141" t="str">
        <f aca="false">VLOOKUP($N98,'Event Code'!$B$4:$AT$782,5,0)</f>
        <v>Blended</v>
      </c>
      <c r="S98" s="141" t="n">
        <f aca="false">VLOOKUP(N98,'Event Code'!$B$4:$AT$782,7,0)</f>
        <v>43472</v>
      </c>
      <c r="T98" s="141" t="n">
        <f aca="false">VLOOKUP($N98,'Event Code'!$B$4:$AT$782,8,0)</f>
        <v>43570</v>
      </c>
      <c r="U98" s="37" t="s">
        <v>1128</v>
      </c>
      <c r="V98" s="142"/>
      <c r="W98" s="143"/>
      <c r="X98" s="144"/>
      <c r="Y98" s="174" t="s">
        <v>296</v>
      </c>
      <c r="Z98" s="37" t="n">
        <v>43483</v>
      </c>
      <c r="AC98" s="77" t="s">
        <v>942</v>
      </c>
      <c r="AD98" s="127" t="n">
        <f aca="false">VLOOKUP(C98,'OB-27-Mar-2019'!$D$2:$AF$257,20,0)</f>
        <v>43472</v>
      </c>
      <c r="AF98" s="77" t="s">
        <v>1136</v>
      </c>
      <c r="AG98" s="128" t="str">
        <f aca="false">VLOOKUP(D98,'School Code'!$D$2:$K$603,4,0)</f>
        <v>047</v>
      </c>
      <c r="AH98" s="129" t="n">
        <f aca="false">VLOOKUP(D98,'School Code'!$D$2:$K$603,6,0)</f>
        <v>3</v>
      </c>
      <c r="AI98" s="146" t="s">
        <v>984</v>
      </c>
      <c r="AK98" s="76" t="s">
        <v>1129</v>
      </c>
    </row>
    <row r="99" customFormat="false" ht="15" hidden="false" customHeight="false" outlineLevel="0" collapsed="false">
      <c r="A99" s="134"/>
      <c r="B99" s="170" t="s">
        <v>1236</v>
      </c>
      <c r="C99" s="171" t="s">
        <v>1237</v>
      </c>
      <c r="D99" s="135" t="str">
        <f aca="false">VLOOKUP(N99,'Event Code'!$B$4:$AT$239,6,0)</f>
        <v>ĐH FPT</v>
      </c>
      <c r="E99" s="135" t="str">
        <f aca="false">VLOOKUP($D99,'School Code'!$D$2:$I$30,5,0)</f>
        <v>ICT</v>
      </c>
      <c r="F99" s="136" t="n">
        <v>0</v>
      </c>
      <c r="G99" s="137" t="s">
        <v>980</v>
      </c>
      <c r="H99" s="138" t="str">
        <f aca="false">B99</f>
        <v>thinhdqse63165@fpt.edu.vn</v>
      </c>
      <c r="I99" s="172" t="s">
        <v>1238</v>
      </c>
      <c r="J99" s="139"/>
      <c r="K99" s="140"/>
      <c r="L99" s="140"/>
      <c r="M99" s="141" t="str">
        <f aca="false">'Event Code'!$A$4</f>
        <v>HCM</v>
      </c>
      <c r="N99" s="35" t="s">
        <v>1127</v>
      </c>
      <c r="O99" s="141" t="str">
        <f aca="false">VLOOKUP($N99,'Event Code'!$B$4:$AL$194,2,0)</f>
        <v>INTERNSHIP</v>
      </c>
      <c r="P99" s="141" t="str">
        <f aca="false">VLOOKUP(N99,'Event Code'!$B$4:$AT$782,3,0)</f>
        <v>IT Technical</v>
      </c>
      <c r="Q99" s="141" t="str">
        <f aca="false">VLOOKUP(N99,'Event Code'!$B$4:$AT$782,4,0)</f>
        <v>ALL</v>
      </c>
      <c r="R99" s="141" t="str">
        <f aca="false">VLOOKUP($N99,'Event Code'!$B$4:$AT$782,5,0)</f>
        <v>Blended</v>
      </c>
      <c r="S99" s="141" t="n">
        <f aca="false">VLOOKUP(N99,'Event Code'!$B$4:$AT$782,7,0)</f>
        <v>43472</v>
      </c>
      <c r="T99" s="141" t="n">
        <f aca="false">VLOOKUP($N99,'Event Code'!$B$4:$AT$782,8,0)</f>
        <v>43570</v>
      </c>
      <c r="U99" s="37" t="s">
        <v>1128</v>
      </c>
      <c r="V99" s="142"/>
      <c r="W99" s="143"/>
      <c r="X99" s="144"/>
      <c r="Y99" s="174" t="s">
        <v>983</v>
      </c>
      <c r="Z99" s="37" t="n">
        <v>43467</v>
      </c>
      <c r="AC99" s="77" t="s">
        <v>942</v>
      </c>
      <c r="AD99" s="127" t="n">
        <f aca="false">VLOOKUP(C99,'OB-27-Mar-2019'!$D$2:$AF$257,20,0)</f>
        <v>43481</v>
      </c>
      <c r="AF99" s="77" t="s">
        <v>1136</v>
      </c>
      <c r="AG99" s="128" t="str">
        <f aca="false">VLOOKUP(D99,'School Code'!$D$2:$K$603,4,0)</f>
        <v>047</v>
      </c>
      <c r="AH99" s="129" t="n">
        <f aca="false">VLOOKUP(D99,'School Code'!$D$2:$K$603,6,0)</f>
        <v>3</v>
      </c>
      <c r="AI99" s="146" t="s">
        <v>984</v>
      </c>
      <c r="AK99" s="76" t="s">
        <v>1129</v>
      </c>
    </row>
    <row r="100" s="166" customFormat="true" ht="15" hidden="false" customHeight="false" outlineLevel="0" collapsed="false">
      <c r="A100" s="138"/>
      <c r="B100" s="175" t="s">
        <v>1239</v>
      </c>
      <c r="C100" s="176" t="s">
        <v>1240</v>
      </c>
      <c r="D100" s="138" t="str">
        <f aca="false">VLOOKUP(N100,'Event Code'!$B$4:$AT$239,6,0)</f>
        <v>ĐH FPT</v>
      </c>
      <c r="E100" s="138" t="str">
        <f aca="false">VLOOKUP($D100,'School Code'!$D$2:$I$30,5,0)</f>
        <v>ICT</v>
      </c>
      <c r="F100" s="152" t="n">
        <v>0</v>
      </c>
      <c r="G100" s="153" t="s">
        <v>980</v>
      </c>
      <c r="H100" s="138" t="str">
        <f aca="false">B100</f>
        <v>kiendstse63208@fpt.edu.vn</v>
      </c>
      <c r="I100" s="177" t="s">
        <v>1241</v>
      </c>
      <c r="J100" s="155"/>
      <c r="K100" s="145"/>
      <c r="L100" s="145"/>
      <c r="M100" s="37" t="str">
        <f aca="false">'Event Code'!$A$4</f>
        <v>HCM</v>
      </c>
      <c r="N100" s="36" t="s">
        <v>1127</v>
      </c>
      <c r="O100" s="37" t="str">
        <f aca="false">VLOOKUP($N100,'Event Code'!$B$4:$AL$194,2,0)</f>
        <v>INTERNSHIP</v>
      </c>
      <c r="P100" s="37" t="str">
        <f aca="false">VLOOKUP(N100,'Event Code'!$B$4:$AT$782,3,0)</f>
        <v>IT Technical</v>
      </c>
      <c r="Q100" s="37" t="str">
        <f aca="false">VLOOKUP(N100,'Event Code'!$B$4:$AT$782,4,0)</f>
        <v>ALL</v>
      </c>
      <c r="R100" s="37" t="str">
        <f aca="false">VLOOKUP($N100,'Event Code'!$B$4:$AT$782,5,0)</f>
        <v>Blended</v>
      </c>
      <c r="S100" s="37" t="n">
        <f aca="false">VLOOKUP(N100,'Event Code'!$B$4:$AT$782,7,0)</f>
        <v>43472</v>
      </c>
      <c r="T100" s="37" t="n">
        <f aca="false">VLOOKUP($N100,'Event Code'!$B$4:$AT$782,8,0)</f>
        <v>43570</v>
      </c>
      <c r="U100" s="37" t="s">
        <v>1128</v>
      </c>
      <c r="V100" s="158"/>
      <c r="W100" s="159"/>
      <c r="X100" s="160"/>
      <c r="Y100" s="174" t="s">
        <v>296</v>
      </c>
      <c r="Z100" s="37" t="n">
        <v>43483</v>
      </c>
      <c r="AA100" s="161"/>
      <c r="AB100" s="162"/>
      <c r="AC100" s="162" t="s">
        <v>942</v>
      </c>
      <c r="AD100" s="163" t="n">
        <f aca="false">VLOOKUP(C100,'OB-27-Mar-2019'!$D$2:$AF$257,20,0)</f>
        <v>43481</v>
      </c>
      <c r="AE100" s="162"/>
      <c r="AF100" s="162" t="s">
        <v>1136</v>
      </c>
      <c r="AG100" s="164" t="str">
        <f aca="false">VLOOKUP(D100,'School Code'!$D$2:$K$603,4,0)</f>
        <v>047</v>
      </c>
      <c r="AH100" s="2" t="n">
        <f aca="false">VLOOKUP(D100,'School Code'!$D$2:$K$603,6,0)</f>
        <v>3</v>
      </c>
      <c r="AI100" s="165" t="s">
        <v>984</v>
      </c>
      <c r="AK100" s="166" t="s">
        <v>1129</v>
      </c>
    </row>
    <row r="101" customFormat="false" ht="15" hidden="false" customHeight="false" outlineLevel="0" collapsed="false">
      <c r="A101" s="134"/>
      <c r="B101" s="170" t="s">
        <v>1242</v>
      </c>
      <c r="C101" s="171" t="s">
        <v>1243</v>
      </c>
      <c r="D101" s="135" t="str">
        <f aca="false">VLOOKUP(N101,'Event Code'!$B$4:$AT$239,6,0)</f>
        <v>ĐH FPT</v>
      </c>
      <c r="E101" s="135" t="str">
        <f aca="false">VLOOKUP($D101,'School Code'!$D$2:$I$30,5,0)</f>
        <v>ICT</v>
      </c>
      <c r="F101" s="136" t="n">
        <v>0</v>
      </c>
      <c r="G101" s="137" t="s">
        <v>980</v>
      </c>
      <c r="H101" s="138" t="str">
        <f aca="false">B101</f>
        <v>ngonkse63220@fpt.edu.vn</v>
      </c>
      <c r="I101" s="172" t="s">
        <v>1244</v>
      </c>
      <c r="J101" s="139"/>
      <c r="K101" s="140"/>
      <c r="L101" s="140"/>
      <c r="M101" s="141" t="str">
        <f aca="false">'Event Code'!$A$4</f>
        <v>HCM</v>
      </c>
      <c r="N101" s="35" t="s">
        <v>1127</v>
      </c>
      <c r="O101" s="141" t="str">
        <f aca="false">VLOOKUP($N101,'Event Code'!$B$4:$AL$194,2,0)</f>
        <v>INTERNSHIP</v>
      </c>
      <c r="P101" s="141" t="str">
        <f aca="false">VLOOKUP(N101,'Event Code'!$B$4:$AT$782,3,0)</f>
        <v>IT Technical</v>
      </c>
      <c r="Q101" s="141" t="str">
        <f aca="false">VLOOKUP(N101,'Event Code'!$B$4:$AT$782,4,0)</f>
        <v>ALL</v>
      </c>
      <c r="R101" s="141" t="str">
        <f aca="false">VLOOKUP($N101,'Event Code'!$B$4:$AT$782,5,0)</f>
        <v>Blended</v>
      </c>
      <c r="S101" s="141" t="n">
        <f aca="false">VLOOKUP(N101,'Event Code'!$B$4:$AT$782,7,0)</f>
        <v>43472</v>
      </c>
      <c r="T101" s="141" t="n">
        <f aca="false">VLOOKUP($N101,'Event Code'!$B$4:$AT$782,8,0)</f>
        <v>43570</v>
      </c>
      <c r="U101" s="37" t="s">
        <v>1128</v>
      </c>
      <c r="V101" s="142"/>
      <c r="W101" s="143"/>
      <c r="X101" s="144"/>
      <c r="Y101" s="174" t="s">
        <v>296</v>
      </c>
      <c r="Z101" s="37" t="n">
        <v>43483</v>
      </c>
      <c r="AC101" s="77" t="s">
        <v>942</v>
      </c>
      <c r="AD101" s="127" t="n">
        <f aca="false">VLOOKUP(C101,'OB-27-Mar-2019'!$D$2:$AF$257,20,0)</f>
        <v>43472</v>
      </c>
      <c r="AF101" s="77" t="s">
        <v>1136</v>
      </c>
      <c r="AG101" s="128" t="str">
        <f aca="false">VLOOKUP(D101,'School Code'!$D$2:$K$603,4,0)</f>
        <v>047</v>
      </c>
      <c r="AH101" s="129" t="n">
        <f aca="false">VLOOKUP(D101,'School Code'!$D$2:$K$603,6,0)</f>
        <v>3</v>
      </c>
      <c r="AI101" s="146" t="s">
        <v>984</v>
      </c>
      <c r="AK101" s="76" t="s">
        <v>1129</v>
      </c>
    </row>
    <row r="102" customFormat="false" ht="15" hidden="false" customHeight="false" outlineLevel="0" collapsed="false">
      <c r="A102" s="134"/>
      <c r="B102" s="170" t="s">
        <v>1245</v>
      </c>
      <c r="C102" s="171" t="s">
        <v>1246</v>
      </c>
      <c r="D102" s="135" t="str">
        <f aca="false">VLOOKUP(N102,'Event Code'!$B$4:$AT$239,6,0)</f>
        <v>ĐH FPT</v>
      </c>
      <c r="E102" s="135" t="str">
        <f aca="false">VLOOKUP($D102,'School Code'!$D$2:$I$30,5,0)</f>
        <v>ICT</v>
      </c>
      <c r="F102" s="136" t="n">
        <v>0</v>
      </c>
      <c r="G102" s="137" t="s">
        <v>980</v>
      </c>
      <c r="H102" s="138" t="str">
        <f aca="false">B102</f>
        <v>dungnqse63236@fpt.edu.vn</v>
      </c>
      <c r="I102" s="172" t="s">
        <v>1247</v>
      </c>
      <c r="J102" s="139"/>
      <c r="K102" s="140"/>
      <c r="L102" s="140"/>
      <c r="M102" s="141" t="str">
        <f aca="false">'Event Code'!$A$4</f>
        <v>HCM</v>
      </c>
      <c r="N102" s="35" t="s">
        <v>1127</v>
      </c>
      <c r="O102" s="141" t="str">
        <f aca="false">VLOOKUP($N102,'Event Code'!$B$4:$AL$194,2,0)</f>
        <v>INTERNSHIP</v>
      </c>
      <c r="P102" s="141" t="str">
        <f aca="false">VLOOKUP(N102,'Event Code'!$B$4:$AT$782,3,0)</f>
        <v>IT Technical</v>
      </c>
      <c r="Q102" s="141" t="str">
        <f aca="false">VLOOKUP(N102,'Event Code'!$B$4:$AT$782,4,0)</f>
        <v>ALL</v>
      </c>
      <c r="R102" s="141" t="str">
        <f aca="false">VLOOKUP($N102,'Event Code'!$B$4:$AT$782,5,0)</f>
        <v>Blended</v>
      </c>
      <c r="S102" s="141" t="n">
        <f aca="false">VLOOKUP(N102,'Event Code'!$B$4:$AT$782,7,0)</f>
        <v>43472</v>
      </c>
      <c r="T102" s="141" t="n">
        <f aca="false">VLOOKUP($N102,'Event Code'!$B$4:$AT$782,8,0)</f>
        <v>43570</v>
      </c>
      <c r="U102" s="37" t="s">
        <v>1128</v>
      </c>
      <c r="V102" s="142"/>
      <c r="W102" s="143"/>
      <c r="X102" s="144"/>
      <c r="Y102" s="174" t="s">
        <v>296</v>
      </c>
      <c r="Z102" s="37" t="n">
        <v>43483</v>
      </c>
      <c r="AC102" s="77" t="s">
        <v>942</v>
      </c>
      <c r="AD102" s="127" t="n">
        <f aca="false">VLOOKUP(C102,'OB-27-Mar-2019'!$D$2:$AF$257,20,0)</f>
        <v>43481</v>
      </c>
      <c r="AF102" s="77" t="s">
        <v>1136</v>
      </c>
      <c r="AG102" s="128" t="str">
        <f aca="false">VLOOKUP(D102,'School Code'!$D$2:$K$603,4,0)</f>
        <v>047</v>
      </c>
      <c r="AH102" s="129" t="n">
        <f aca="false">VLOOKUP(D102,'School Code'!$D$2:$K$603,6,0)</f>
        <v>3</v>
      </c>
      <c r="AI102" s="146" t="s">
        <v>984</v>
      </c>
      <c r="AK102" s="76" t="s">
        <v>1129</v>
      </c>
    </row>
    <row r="103" customFormat="false" ht="15" hidden="false" customHeight="false" outlineLevel="0" collapsed="false">
      <c r="A103" s="134"/>
      <c r="B103" s="170" t="s">
        <v>1248</v>
      </c>
      <c r="C103" s="171" t="s">
        <v>1249</v>
      </c>
      <c r="D103" s="135" t="str">
        <f aca="false">VLOOKUP(N103,'Event Code'!$B$4:$AT$239,6,0)</f>
        <v>ĐH FPT</v>
      </c>
      <c r="E103" s="135" t="str">
        <f aca="false">VLOOKUP($D103,'School Code'!$D$2:$I$30,5,0)</f>
        <v>ICT</v>
      </c>
      <c r="F103" s="136" t="n">
        <v>0</v>
      </c>
      <c r="G103" s="137" t="s">
        <v>980</v>
      </c>
      <c r="H103" s="138" t="str">
        <f aca="false">B103</f>
        <v>phuongnhse63254@fpt.edu.vn</v>
      </c>
      <c r="I103" s="172" t="s">
        <v>1250</v>
      </c>
      <c r="J103" s="139"/>
      <c r="K103" s="140"/>
      <c r="L103" s="140"/>
      <c r="M103" s="141" t="str">
        <f aca="false">'Event Code'!$A$4</f>
        <v>HCM</v>
      </c>
      <c r="N103" s="35" t="s">
        <v>1127</v>
      </c>
      <c r="O103" s="141" t="str">
        <f aca="false">VLOOKUP($N103,'Event Code'!$B$4:$AL$194,2,0)</f>
        <v>INTERNSHIP</v>
      </c>
      <c r="P103" s="141" t="str">
        <f aca="false">VLOOKUP(N103,'Event Code'!$B$4:$AT$782,3,0)</f>
        <v>IT Technical</v>
      </c>
      <c r="Q103" s="141" t="str">
        <f aca="false">VLOOKUP(N103,'Event Code'!$B$4:$AT$782,4,0)</f>
        <v>ALL</v>
      </c>
      <c r="R103" s="141" t="str">
        <f aca="false">VLOOKUP($N103,'Event Code'!$B$4:$AT$782,5,0)</f>
        <v>Blended</v>
      </c>
      <c r="S103" s="141" t="n">
        <f aca="false">VLOOKUP(N103,'Event Code'!$B$4:$AT$782,7,0)</f>
        <v>43472</v>
      </c>
      <c r="T103" s="141" t="n">
        <f aca="false">VLOOKUP($N103,'Event Code'!$B$4:$AT$782,8,0)</f>
        <v>43570</v>
      </c>
      <c r="U103" s="37" t="s">
        <v>1128</v>
      </c>
      <c r="V103" s="142"/>
      <c r="W103" s="143"/>
      <c r="X103" s="144"/>
      <c r="Y103" s="174" t="s">
        <v>296</v>
      </c>
      <c r="Z103" s="37" t="n">
        <v>43483</v>
      </c>
      <c r="AC103" s="77" t="s">
        <v>942</v>
      </c>
      <c r="AD103" s="127" t="n">
        <f aca="false">VLOOKUP(C103,'OB-27-Mar-2019'!$D$2:$AF$257,20,0)</f>
        <v>43472</v>
      </c>
      <c r="AF103" s="77" t="s">
        <v>1136</v>
      </c>
      <c r="AG103" s="128" t="str">
        <f aca="false">VLOOKUP(D103,'School Code'!$D$2:$K$603,4,0)</f>
        <v>047</v>
      </c>
      <c r="AH103" s="129" t="n">
        <f aca="false">VLOOKUP(D103,'School Code'!$D$2:$K$603,6,0)</f>
        <v>3</v>
      </c>
      <c r="AI103" s="146" t="s">
        <v>984</v>
      </c>
      <c r="AK103" s="76" t="s">
        <v>1129</v>
      </c>
    </row>
    <row r="104" customFormat="false" ht="15" hidden="false" customHeight="false" outlineLevel="0" collapsed="false">
      <c r="A104" s="134"/>
      <c r="B104" s="170" t="s">
        <v>1251</v>
      </c>
      <c r="C104" s="171" t="s">
        <v>1252</v>
      </c>
      <c r="D104" s="135" t="str">
        <f aca="false">VLOOKUP(N104,'Event Code'!$B$4:$AT$239,6,0)</f>
        <v>ĐH FPT</v>
      </c>
      <c r="E104" s="135" t="str">
        <f aca="false">VLOOKUP($D104,'School Code'!$D$2:$I$30,5,0)</f>
        <v>ICT</v>
      </c>
      <c r="F104" s="136" t="n">
        <v>0</v>
      </c>
      <c r="G104" s="137" t="s">
        <v>980</v>
      </c>
      <c r="H104" s="138" t="str">
        <f aca="false">B104</f>
        <v>phuvtse63268@fpt.edu.vn</v>
      </c>
      <c r="I104" s="172" t="s">
        <v>1253</v>
      </c>
      <c r="J104" s="139"/>
      <c r="K104" s="140"/>
      <c r="L104" s="140"/>
      <c r="M104" s="141" t="str">
        <f aca="false">'Event Code'!$A$4</f>
        <v>HCM</v>
      </c>
      <c r="N104" s="35" t="s">
        <v>1127</v>
      </c>
      <c r="O104" s="141" t="str">
        <f aca="false">VLOOKUP($N104,'Event Code'!$B$4:$AL$194,2,0)</f>
        <v>INTERNSHIP</v>
      </c>
      <c r="P104" s="141" t="str">
        <f aca="false">VLOOKUP(N104,'Event Code'!$B$4:$AT$782,3,0)</f>
        <v>IT Technical</v>
      </c>
      <c r="Q104" s="141" t="str">
        <f aca="false">VLOOKUP(N104,'Event Code'!$B$4:$AT$782,4,0)</f>
        <v>ALL</v>
      </c>
      <c r="R104" s="141" t="str">
        <f aca="false">VLOOKUP($N104,'Event Code'!$B$4:$AT$782,5,0)</f>
        <v>Blended</v>
      </c>
      <c r="S104" s="141" t="n">
        <f aca="false">VLOOKUP(N104,'Event Code'!$B$4:$AT$782,7,0)</f>
        <v>43472</v>
      </c>
      <c r="T104" s="141" t="n">
        <f aca="false">VLOOKUP($N104,'Event Code'!$B$4:$AT$782,8,0)</f>
        <v>43570</v>
      </c>
      <c r="U104" s="37" t="s">
        <v>1128</v>
      </c>
      <c r="V104" s="142"/>
      <c r="W104" s="143"/>
      <c r="X104" s="144"/>
      <c r="Y104" s="174" t="s">
        <v>296</v>
      </c>
      <c r="Z104" s="37" t="n">
        <v>43483</v>
      </c>
      <c r="AC104" s="77" t="s">
        <v>942</v>
      </c>
      <c r="AD104" s="127" t="n">
        <f aca="false">VLOOKUP(C104,'OB-27-Mar-2019'!$D$2:$AF$257,20,0)</f>
        <v>43481</v>
      </c>
      <c r="AF104" s="77" t="s">
        <v>1136</v>
      </c>
      <c r="AG104" s="128" t="str">
        <f aca="false">VLOOKUP(D104,'School Code'!$D$2:$K$603,4,0)</f>
        <v>047</v>
      </c>
      <c r="AH104" s="129" t="n">
        <f aca="false">VLOOKUP(D104,'School Code'!$D$2:$K$603,6,0)</f>
        <v>3</v>
      </c>
      <c r="AI104" s="146" t="s">
        <v>984</v>
      </c>
      <c r="AK104" s="76" t="s">
        <v>1129</v>
      </c>
    </row>
    <row r="105" customFormat="false" ht="15" hidden="false" customHeight="false" outlineLevel="0" collapsed="false">
      <c r="A105" s="134"/>
      <c r="B105" s="170" t="s">
        <v>1254</v>
      </c>
      <c r="C105" s="171" t="s">
        <v>1255</v>
      </c>
      <c r="D105" s="135" t="str">
        <f aca="false">VLOOKUP(N105,'Event Code'!$B$4:$AT$239,6,0)</f>
        <v>ĐH FPT</v>
      </c>
      <c r="E105" s="135" t="str">
        <f aca="false">VLOOKUP($D105,'School Code'!$D$2:$I$30,5,0)</f>
        <v>ICT</v>
      </c>
      <c r="F105" s="136" t="n">
        <v>0</v>
      </c>
      <c r="G105" s="137" t="s">
        <v>980</v>
      </c>
      <c r="H105" s="138" t="str">
        <f aca="false">B105</f>
        <v>tranghhtse63405@fpt.edu.vn</v>
      </c>
      <c r="I105" s="172" t="s">
        <v>1256</v>
      </c>
      <c r="J105" s="139"/>
      <c r="K105" s="140"/>
      <c r="L105" s="140"/>
      <c r="M105" s="141" t="str">
        <f aca="false">'Event Code'!$A$4</f>
        <v>HCM</v>
      </c>
      <c r="N105" s="35" t="s">
        <v>1127</v>
      </c>
      <c r="O105" s="141" t="str">
        <f aca="false">VLOOKUP($N105,'Event Code'!$B$4:$AL$194,2,0)</f>
        <v>INTERNSHIP</v>
      </c>
      <c r="P105" s="141" t="str">
        <f aca="false">VLOOKUP(N105,'Event Code'!$B$4:$AT$782,3,0)</f>
        <v>IT Technical</v>
      </c>
      <c r="Q105" s="141" t="str">
        <f aca="false">VLOOKUP(N105,'Event Code'!$B$4:$AT$782,4,0)</f>
        <v>ALL</v>
      </c>
      <c r="R105" s="141" t="str">
        <f aca="false">VLOOKUP($N105,'Event Code'!$B$4:$AT$782,5,0)</f>
        <v>Blended</v>
      </c>
      <c r="S105" s="141" t="n">
        <f aca="false">VLOOKUP(N105,'Event Code'!$B$4:$AT$782,7,0)</f>
        <v>43472</v>
      </c>
      <c r="T105" s="141" t="n">
        <f aca="false">VLOOKUP($N105,'Event Code'!$B$4:$AT$782,8,0)</f>
        <v>43570</v>
      </c>
      <c r="U105" s="37" t="s">
        <v>1128</v>
      </c>
      <c r="V105" s="142"/>
      <c r="W105" s="143"/>
      <c r="X105" s="144"/>
      <c r="Y105" s="174" t="s">
        <v>296</v>
      </c>
      <c r="Z105" s="37" t="n">
        <v>43483</v>
      </c>
      <c r="AC105" s="77" t="s">
        <v>942</v>
      </c>
      <c r="AD105" s="127" t="n">
        <f aca="false">VLOOKUP(C105,'OB-27-Mar-2019'!$D$2:$AF$257,20,0)</f>
        <v>43488</v>
      </c>
      <c r="AF105" s="77" t="s">
        <v>1136</v>
      </c>
      <c r="AG105" s="128" t="str">
        <f aca="false">VLOOKUP(D105,'School Code'!$D$2:$K$603,4,0)</f>
        <v>047</v>
      </c>
      <c r="AH105" s="129" t="n">
        <f aca="false">VLOOKUP(D105,'School Code'!$D$2:$K$603,6,0)</f>
        <v>3</v>
      </c>
      <c r="AI105" s="146" t="s">
        <v>984</v>
      </c>
      <c r="AK105" s="76" t="s">
        <v>1129</v>
      </c>
    </row>
    <row r="106" customFormat="false" ht="15" hidden="true" customHeight="false" outlineLevel="0" collapsed="false">
      <c r="A106" s="134"/>
      <c r="B106" s="170" t="s">
        <v>1257</v>
      </c>
      <c r="C106" s="171" t="s">
        <v>1258</v>
      </c>
      <c r="D106" s="135" t="str">
        <f aca="false">VLOOKUP(N106,'Event Code'!$B$4:$AT$239,6,0)</f>
        <v>ĐH FPT</v>
      </c>
      <c r="E106" s="135" t="str">
        <f aca="false">VLOOKUP($D106,'School Code'!$D$2:$I$30,5,0)</f>
        <v>ICT</v>
      </c>
      <c r="F106" s="136" t="n">
        <v>0</v>
      </c>
      <c r="G106" s="137" t="s">
        <v>980</v>
      </c>
      <c r="H106" s="138" t="str">
        <f aca="false">B106</f>
        <v>tienldse63409@fpt.edu.vn</v>
      </c>
      <c r="I106" s="172" t="s">
        <v>1259</v>
      </c>
      <c r="J106" s="139"/>
      <c r="K106" s="140"/>
      <c r="L106" s="140"/>
      <c r="M106" s="141" t="str">
        <f aca="false">'Event Code'!$A$4</f>
        <v>HCM</v>
      </c>
      <c r="N106" s="35" t="s">
        <v>1127</v>
      </c>
      <c r="O106" s="141" t="str">
        <f aca="false">VLOOKUP($N106,'Event Code'!$B$4:$AL$194,2,0)</f>
        <v>INTERNSHIP</v>
      </c>
      <c r="P106" s="141" t="str">
        <f aca="false">VLOOKUP(N106,'Event Code'!$B$4:$AT$782,3,0)</f>
        <v>IT Technical</v>
      </c>
      <c r="Q106" s="141" t="str">
        <f aca="false">VLOOKUP(N106,'Event Code'!$B$4:$AT$782,4,0)</f>
        <v>ALL</v>
      </c>
      <c r="R106" s="141" t="str">
        <f aca="false">VLOOKUP($N106,'Event Code'!$B$4:$AT$782,5,0)</f>
        <v>Blended</v>
      </c>
      <c r="S106" s="141" t="n">
        <f aca="false">VLOOKUP(N106,'Event Code'!$B$4:$AT$782,7,0)</f>
        <v>43472</v>
      </c>
      <c r="T106" s="141" t="n">
        <f aca="false">VLOOKUP($N106,'Event Code'!$B$4:$AT$782,8,0)</f>
        <v>43570</v>
      </c>
      <c r="U106" s="37" t="s">
        <v>1128</v>
      </c>
      <c r="V106" s="142"/>
      <c r="W106" s="143"/>
      <c r="X106" s="144"/>
      <c r="Y106" s="174" t="s">
        <v>983</v>
      </c>
      <c r="Z106" s="37" t="n">
        <v>43467</v>
      </c>
      <c r="AD106" s="127" t="e">
        <f aca="false">VLOOKUP(C106,'OB-27-Mar-2019'!$D$2:$AF$257,20,0)</f>
        <v>#N/A</v>
      </c>
      <c r="AG106" s="128" t="str">
        <f aca="false">VLOOKUP(D106,'School Code'!$D$2:$K$603,4,0)</f>
        <v>047</v>
      </c>
      <c r="AH106" s="129" t="n">
        <f aca="false">VLOOKUP(D106,'School Code'!$D$2:$K$603,6,0)</f>
        <v>3</v>
      </c>
      <c r="AI106" s="146" t="s">
        <v>984</v>
      </c>
      <c r="AK106" s="76" t="s">
        <v>1129</v>
      </c>
    </row>
    <row r="107" customFormat="false" ht="15" hidden="false" customHeight="false" outlineLevel="0" collapsed="false">
      <c r="A107" s="134"/>
      <c r="B107" s="170" t="s">
        <v>1260</v>
      </c>
      <c r="C107" s="171" t="s">
        <v>1261</v>
      </c>
      <c r="D107" s="135" t="str">
        <f aca="false">VLOOKUP(N107,'Event Code'!$B$4:$AT$239,6,0)</f>
        <v>ĐH FPT</v>
      </c>
      <c r="E107" s="135" t="str">
        <f aca="false">VLOOKUP($D107,'School Code'!$D$2:$I$30,5,0)</f>
        <v>ICT</v>
      </c>
      <c r="F107" s="136" t="n">
        <v>0</v>
      </c>
      <c r="G107" s="137" t="s">
        <v>980</v>
      </c>
      <c r="H107" s="138" t="str">
        <f aca="false">B107</f>
        <v>phucvse63445@fpt.edu.vn</v>
      </c>
      <c r="I107" s="172" t="s">
        <v>1262</v>
      </c>
      <c r="J107" s="139"/>
      <c r="K107" s="140"/>
      <c r="L107" s="140"/>
      <c r="M107" s="141" t="str">
        <f aca="false">'Event Code'!$A$4</f>
        <v>HCM</v>
      </c>
      <c r="N107" s="35" t="s">
        <v>1127</v>
      </c>
      <c r="O107" s="141" t="str">
        <f aca="false">VLOOKUP($N107,'Event Code'!$B$4:$AL$194,2,0)</f>
        <v>INTERNSHIP</v>
      </c>
      <c r="P107" s="141" t="str">
        <f aca="false">VLOOKUP(N107,'Event Code'!$B$4:$AT$782,3,0)</f>
        <v>IT Technical</v>
      </c>
      <c r="Q107" s="141" t="str">
        <f aca="false">VLOOKUP(N107,'Event Code'!$B$4:$AT$782,4,0)</f>
        <v>ALL</v>
      </c>
      <c r="R107" s="141" t="str">
        <f aca="false">VLOOKUP($N107,'Event Code'!$B$4:$AT$782,5,0)</f>
        <v>Blended</v>
      </c>
      <c r="S107" s="141" t="n">
        <f aca="false">VLOOKUP(N107,'Event Code'!$B$4:$AT$782,7,0)</f>
        <v>43472</v>
      </c>
      <c r="T107" s="141" t="n">
        <f aca="false">VLOOKUP($N107,'Event Code'!$B$4:$AT$782,8,0)</f>
        <v>43570</v>
      </c>
      <c r="U107" s="37" t="s">
        <v>1128</v>
      </c>
      <c r="V107" s="142"/>
      <c r="W107" s="143"/>
      <c r="X107" s="144"/>
      <c r="Y107" s="174" t="s">
        <v>296</v>
      </c>
      <c r="Z107" s="37" t="n">
        <v>43483</v>
      </c>
      <c r="AC107" s="77" t="s">
        <v>942</v>
      </c>
      <c r="AD107" s="127" t="n">
        <f aca="false">VLOOKUP(C107,'OB-27-Mar-2019'!$D$2:$AF$257,20,0)</f>
        <v>43488</v>
      </c>
      <c r="AF107" s="77" t="s">
        <v>1136</v>
      </c>
      <c r="AG107" s="128" t="str">
        <f aca="false">VLOOKUP(D107,'School Code'!$D$2:$K$603,4,0)</f>
        <v>047</v>
      </c>
      <c r="AH107" s="129" t="n">
        <f aca="false">VLOOKUP(D107,'School Code'!$D$2:$K$603,6,0)</f>
        <v>3</v>
      </c>
      <c r="AI107" s="146" t="s">
        <v>984</v>
      </c>
      <c r="AK107" s="76" t="s">
        <v>1129</v>
      </c>
    </row>
    <row r="108" customFormat="false" ht="15" hidden="false" customHeight="false" outlineLevel="0" collapsed="false">
      <c r="A108" s="134"/>
      <c r="B108" s="170" t="s">
        <v>1263</v>
      </c>
      <c r="C108" s="171" t="s">
        <v>1264</v>
      </c>
      <c r="D108" s="135" t="str">
        <f aca="false">VLOOKUP(N108,'Event Code'!$B$4:$AT$239,6,0)</f>
        <v>ĐH FPT</v>
      </c>
      <c r="E108" s="135" t="str">
        <f aca="false">VLOOKUP($D108,'School Code'!$D$2:$I$30,5,0)</f>
        <v>ICT</v>
      </c>
      <c r="F108" s="136" t="n">
        <v>0</v>
      </c>
      <c r="G108" s="137" t="s">
        <v>980</v>
      </c>
      <c r="H108" s="138" t="str">
        <f aca="false">B108</f>
        <v>nhontdse63508@fpt.edu.vn</v>
      </c>
      <c r="I108" s="172" t="s">
        <v>1265</v>
      </c>
      <c r="J108" s="139"/>
      <c r="K108" s="140"/>
      <c r="L108" s="140"/>
      <c r="M108" s="141" t="str">
        <f aca="false">'Event Code'!$A$4</f>
        <v>HCM</v>
      </c>
      <c r="N108" s="35" t="s">
        <v>1127</v>
      </c>
      <c r="O108" s="141" t="str">
        <f aca="false">VLOOKUP($N108,'Event Code'!$B$4:$AL$194,2,0)</f>
        <v>INTERNSHIP</v>
      </c>
      <c r="P108" s="141" t="str">
        <f aca="false">VLOOKUP(N108,'Event Code'!$B$4:$AT$782,3,0)</f>
        <v>IT Technical</v>
      </c>
      <c r="Q108" s="141" t="str">
        <f aca="false">VLOOKUP(N108,'Event Code'!$B$4:$AT$782,4,0)</f>
        <v>ALL</v>
      </c>
      <c r="R108" s="141" t="str">
        <f aca="false">VLOOKUP($N108,'Event Code'!$B$4:$AT$782,5,0)</f>
        <v>Blended</v>
      </c>
      <c r="S108" s="141" t="n">
        <f aca="false">VLOOKUP(N108,'Event Code'!$B$4:$AT$782,7,0)</f>
        <v>43472</v>
      </c>
      <c r="T108" s="141" t="n">
        <f aca="false">VLOOKUP($N108,'Event Code'!$B$4:$AT$782,8,0)</f>
        <v>43570</v>
      </c>
      <c r="U108" s="37" t="s">
        <v>1128</v>
      </c>
      <c r="V108" s="142"/>
      <c r="W108" s="143"/>
      <c r="X108" s="144"/>
      <c r="Y108" s="174" t="s">
        <v>296</v>
      </c>
      <c r="Z108" s="37" t="n">
        <v>43483</v>
      </c>
      <c r="AC108" s="77" t="s">
        <v>942</v>
      </c>
      <c r="AD108" s="127" t="n">
        <f aca="false">VLOOKUP(C108,'OB-27-Mar-2019'!$D$2:$AF$257,20,0)</f>
        <v>43488</v>
      </c>
      <c r="AF108" s="77" t="s">
        <v>1136</v>
      </c>
      <c r="AG108" s="128" t="str">
        <f aca="false">VLOOKUP(D108,'School Code'!$D$2:$K$603,4,0)</f>
        <v>047</v>
      </c>
      <c r="AH108" s="129" t="n">
        <f aca="false">VLOOKUP(D108,'School Code'!$D$2:$K$603,6,0)</f>
        <v>3</v>
      </c>
      <c r="AI108" s="146" t="s">
        <v>984</v>
      </c>
      <c r="AK108" s="76" t="s">
        <v>1129</v>
      </c>
    </row>
    <row r="109" customFormat="false" ht="15" hidden="false" customHeight="false" outlineLevel="0" collapsed="false">
      <c r="A109" s="134"/>
      <c r="B109" s="170" t="s">
        <v>1266</v>
      </c>
      <c r="C109" s="171" t="s">
        <v>1267</v>
      </c>
      <c r="D109" s="135" t="str">
        <f aca="false">VLOOKUP(N109,'Event Code'!$B$4:$AT$239,6,0)</f>
        <v>ĐH FPT</v>
      </c>
      <c r="E109" s="135" t="str">
        <f aca="false">VLOOKUP($D109,'School Code'!$D$2:$I$30,5,0)</f>
        <v>ICT</v>
      </c>
      <c r="F109" s="136" t="n">
        <v>0</v>
      </c>
      <c r="G109" s="137" t="s">
        <v>980</v>
      </c>
      <c r="H109" s="138" t="str">
        <f aca="false">B109</f>
        <v>khoinktse63516@fpt.edu.vn</v>
      </c>
      <c r="I109" s="172" t="s">
        <v>1268</v>
      </c>
      <c r="J109" s="139"/>
      <c r="K109" s="140"/>
      <c r="L109" s="140"/>
      <c r="M109" s="141" t="str">
        <f aca="false">'Event Code'!$A$4</f>
        <v>HCM</v>
      </c>
      <c r="N109" s="35" t="s">
        <v>1127</v>
      </c>
      <c r="O109" s="141" t="str">
        <f aca="false">VLOOKUP($N109,'Event Code'!$B$4:$AL$194,2,0)</f>
        <v>INTERNSHIP</v>
      </c>
      <c r="P109" s="141" t="str">
        <f aca="false">VLOOKUP(N109,'Event Code'!$B$4:$AT$782,3,0)</f>
        <v>IT Technical</v>
      </c>
      <c r="Q109" s="141" t="str">
        <f aca="false">VLOOKUP(N109,'Event Code'!$B$4:$AT$782,4,0)</f>
        <v>ALL</v>
      </c>
      <c r="R109" s="141" t="str">
        <f aca="false">VLOOKUP($N109,'Event Code'!$B$4:$AT$782,5,0)</f>
        <v>Blended</v>
      </c>
      <c r="S109" s="141" t="n">
        <f aca="false">VLOOKUP(N109,'Event Code'!$B$4:$AT$782,7,0)</f>
        <v>43472</v>
      </c>
      <c r="T109" s="141" t="n">
        <f aca="false">VLOOKUP($N109,'Event Code'!$B$4:$AT$782,8,0)</f>
        <v>43570</v>
      </c>
      <c r="U109" s="37" t="s">
        <v>1128</v>
      </c>
      <c r="V109" s="142"/>
      <c r="W109" s="143"/>
      <c r="X109" s="144"/>
      <c r="Y109" s="174" t="s">
        <v>296</v>
      </c>
      <c r="Z109" s="37" t="n">
        <v>43483</v>
      </c>
      <c r="AC109" s="77" t="s">
        <v>942</v>
      </c>
      <c r="AD109" s="127" t="n">
        <f aca="false">VLOOKUP(C109,'OB-27-Mar-2019'!$D$2:$AF$257,20,0)</f>
        <v>43481</v>
      </c>
      <c r="AF109" s="77" t="s">
        <v>1136</v>
      </c>
      <c r="AG109" s="128" t="str">
        <f aca="false">VLOOKUP(D109,'School Code'!$D$2:$K$603,4,0)</f>
        <v>047</v>
      </c>
      <c r="AH109" s="129" t="n">
        <f aca="false">VLOOKUP(D109,'School Code'!$D$2:$K$603,6,0)</f>
        <v>3</v>
      </c>
      <c r="AI109" s="146" t="s">
        <v>984</v>
      </c>
      <c r="AK109" s="76" t="s">
        <v>1129</v>
      </c>
    </row>
    <row r="110" customFormat="false" ht="15" hidden="false" customHeight="false" outlineLevel="0" collapsed="false">
      <c r="A110" s="134"/>
      <c r="B110" s="170" t="s">
        <v>1269</v>
      </c>
      <c r="C110" s="171" t="s">
        <v>1270</v>
      </c>
      <c r="D110" s="135" t="str">
        <f aca="false">VLOOKUP(N110,'Event Code'!$B$4:$AT$239,6,0)</f>
        <v>ĐH FPT</v>
      </c>
      <c r="E110" s="135" t="str">
        <f aca="false">VLOOKUP($D110,'School Code'!$D$2:$I$30,5,0)</f>
        <v>ICT</v>
      </c>
      <c r="F110" s="136" t="n">
        <v>0</v>
      </c>
      <c r="G110" s="137" t="s">
        <v>980</v>
      </c>
      <c r="H110" s="138" t="str">
        <f aca="false">B110</f>
        <v>catlhgse63554@fpt.edu.vn</v>
      </c>
      <c r="I110" s="172" t="s">
        <v>1271</v>
      </c>
      <c r="J110" s="139"/>
      <c r="K110" s="140"/>
      <c r="L110" s="140"/>
      <c r="M110" s="141" t="str">
        <f aca="false">'Event Code'!$A$4</f>
        <v>HCM</v>
      </c>
      <c r="N110" s="35" t="s">
        <v>1127</v>
      </c>
      <c r="O110" s="141" t="str">
        <f aca="false">VLOOKUP($N110,'Event Code'!$B$4:$AL$194,2,0)</f>
        <v>INTERNSHIP</v>
      </c>
      <c r="P110" s="141" t="str">
        <f aca="false">VLOOKUP(N110,'Event Code'!$B$4:$AT$782,3,0)</f>
        <v>IT Technical</v>
      </c>
      <c r="Q110" s="141" t="str">
        <f aca="false">VLOOKUP(N110,'Event Code'!$B$4:$AT$782,4,0)</f>
        <v>ALL</v>
      </c>
      <c r="R110" s="141" t="str">
        <f aca="false">VLOOKUP($N110,'Event Code'!$B$4:$AT$782,5,0)</f>
        <v>Blended</v>
      </c>
      <c r="S110" s="141" t="n">
        <f aca="false">VLOOKUP(N110,'Event Code'!$B$4:$AT$782,7,0)</f>
        <v>43472</v>
      </c>
      <c r="T110" s="141" t="n">
        <f aca="false">VLOOKUP($N110,'Event Code'!$B$4:$AT$782,8,0)</f>
        <v>43570</v>
      </c>
      <c r="U110" s="37" t="s">
        <v>1128</v>
      </c>
      <c r="V110" s="142"/>
      <c r="W110" s="143"/>
      <c r="X110" s="144"/>
      <c r="Y110" s="174" t="s">
        <v>296</v>
      </c>
      <c r="Z110" s="37" t="n">
        <v>43483</v>
      </c>
      <c r="AC110" s="77" t="s">
        <v>942</v>
      </c>
      <c r="AD110" s="127" t="n">
        <f aca="false">VLOOKUP(C110,'OB-27-Mar-2019'!$D$2:$AF$257,20,0)</f>
        <v>43488</v>
      </c>
      <c r="AF110" s="77" t="s">
        <v>1136</v>
      </c>
      <c r="AG110" s="128" t="str">
        <f aca="false">VLOOKUP(D110,'School Code'!$D$2:$K$603,4,0)</f>
        <v>047</v>
      </c>
      <c r="AH110" s="129" t="n">
        <f aca="false">VLOOKUP(D110,'School Code'!$D$2:$K$603,6,0)</f>
        <v>3</v>
      </c>
      <c r="AI110" s="146" t="s">
        <v>984</v>
      </c>
      <c r="AK110" s="76" t="s">
        <v>1129</v>
      </c>
    </row>
    <row r="111" customFormat="false" ht="15" hidden="true" customHeight="false" outlineLevel="0" collapsed="false">
      <c r="A111" s="134"/>
      <c r="B111" s="170" t="s">
        <v>1272</v>
      </c>
      <c r="C111" s="171" t="s">
        <v>1273</v>
      </c>
      <c r="D111" s="135" t="str">
        <f aca="false">VLOOKUP(N111,'Event Code'!$B$4:$AT$239,6,0)</f>
        <v>ĐH FPT</v>
      </c>
      <c r="E111" s="135" t="str">
        <f aca="false">VLOOKUP($D111,'School Code'!$D$2:$I$30,5,0)</f>
        <v>ICT</v>
      </c>
      <c r="F111" s="136" t="n">
        <v>0</v>
      </c>
      <c r="G111" s="137" t="s">
        <v>980</v>
      </c>
      <c r="H111" s="138" t="str">
        <f aca="false">B111</f>
        <v>Tungpsse05202@fpt.edu.vn</v>
      </c>
      <c r="I111" s="178" t="s">
        <v>1274</v>
      </c>
      <c r="J111" s="139"/>
      <c r="K111" s="140"/>
      <c r="L111" s="140"/>
      <c r="M111" s="141" t="str">
        <f aca="false">'Event Code'!$A$4</f>
        <v>HCM</v>
      </c>
      <c r="N111" s="35" t="s">
        <v>1127</v>
      </c>
      <c r="O111" s="141" t="str">
        <f aca="false">VLOOKUP($N111,'Event Code'!$B$4:$AL$194,2,0)</f>
        <v>INTERNSHIP</v>
      </c>
      <c r="P111" s="141" t="str">
        <f aca="false">VLOOKUP(N111,'Event Code'!$B$4:$AT$782,3,0)</f>
        <v>IT Technical</v>
      </c>
      <c r="Q111" s="141" t="str">
        <f aca="false">VLOOKUP(N111,'Event Code'!$B$4:$AT$782,4,0)</f>
        <v>ALL</v>
      </c>
      <c r="R111" s="141" t="str">
        <f aca="false">VLOOKUP($N111,'Event Code'!$B$4:$AT$782,5,0)</f>
        <v>Blended</v>
      </c>
      <c r="S111" s="141" t="n">
        <f aca="false">VLOOKUP(N111,'Event Code'!$B$4:$AT$782,7,0)</f>
        <v>43472</v>
      </c>
      <c r="T111" s="141" t="n">
        <f aca="false">VLOOKUP($N111,'Event Code'!$B$4:$AT$782,8,0)</f>
        <v>43570</v>
      </c>
      <c r="U111" s="37" t="s">
        <v>1128</v>
      </c>
      <c r="V111" s="142"/>
      <c r="W111" s="143"/>
      <c r="X111" s="144"/>
      <c r="Y111" s="174" t="s">
        <v>983</v>
      </c>
      <c r="Z111" s="37" t="n">
        <v>43467</v>
      </c>
      <c r="AD111" s="127" t="e">
        <f aca="false">VLOOKUP(C111,'OB-27-Mar-2019'!$D$2:$AF$257,20,0)</f>
        <v>#N/A</v>
      </c>
      <c r="AG111" s="128" t="str">
        <f aca="false">VLOOKUP(D111,'School Code'!$D$2:$K$603,4,0)</f>
        <v>047</v>
      </c>
      <c r="AH111" s="129" t="n">
        <f aca="false">VLOOKUP(D111,'School Code'!$D$2:$K$603,6,0)</f>
        <v>3</v>
      </c>
      <c r="AI111" s="146" t="s">
        <v>984</v>
      </c>
      <c r="AK111" s="76" t="s">
        <v>1129</v>
      </c>
    </row>
    <row r="112" customFormat="false" ht="15" hidden="true" customHeight="false" outlineLevel="0" collapsed="false">
      <c r="A112" s="134"/>
      <c r="B112" s="170" t="s">
        <v>1275</v>
      </c>
      <c r="C112" s="171" t="s">
        <v>1276</v>
      </c>
      <c r="D112" s="135" t="str">
        <f aca="false">VLOOKUP(N112,'Event Code'!$B$4:$AT$239,6,0)</f>
        <v>ĐH FPT</v>
      </c>
      <c r="E112" s="135" t="str">
        <f aca="false">VLOOKUP($D112,'School Code'!$D$2:$I$30,5,0)</f>
        <v>ICT</v>
      </c>
      <c r="F112" s="136" t="n">
        <v>0</v>
      </c>
      <c r="G112" s="137" t="s">
        <v>980</v>
      </c>
      <c r="H112" s="138" t="str">
        <f aca="false">B112</f>
        <v>tinntse62275@fpt.edu.vn</v>
      </c>
      <c r="I112" s="172" t="s">
        <v>1277</v>
      </c>
      <c r="J112" s="139"/>
      <c r="K112" s="140"/>
      <c r="L112" s="140"/>
      <c r="M112" s="141" t="str">
        <f aca="false">'Event Code'!$A$4</f>
        <v>HCM</v>
      </c>
      <c r="N112" s="35" t="s">
        <v>1127</v>
      </c>
      <c r="O112" s="141" t="str">
        <f aca="false">VLOOKUP($N112,'Event Code'!$B$4:$AL$194,2,0)</f>
        <v>INTERNSHIP</v>
      </c>
      <c r="P112" s="141" t="str">
        <f aca="false">VLOOKUP(N112,'Event Code'!$B$4:$AT$782,3,0)</f>
        <v>IT Technical</v>
      </c>
      <c r="Q112" s="141" t="str">
        <f aca="false">VLOOKUP(N112,'Event Code'!$B$4:$AT$782,4,0)</f>
        <v>ALL</v>
      </c>
      <c r="R112" s="141" t="str">
        <f aca="false">VLOOKUP($N112,'Event Code'!$B$4:$AT$782,5,0)</f>
        <v>Blended</v>
      </c>
      <c r="S112" s="141" t="n">
        <f aca="false">VLOOKUP(N112,'Event Code'!$B$4:$AT$782,7,0)</f>
        <v>43472</v>
      </c>
      <c r="T112" s="141" t="n">
        <f aca="false">VLOOKUP($N112,'Event Code'!$B$4:$AT$782,8,0)</f>
        <v>43570</v>
      </c>
      <c r="U112" s="37" t="s">
        <v>1128</v>
      </c>
      <c r="V112" s="142"/>
      <c r="W112" s="143"/>
      <c r="X112" s="144"/>
      <c r="Y112" s="174" t="s">
        <v>983</v>
      </c>
      <c r="Z112" s="37" t="n">
        <v>43467</v>
      </c>
      <c r="AD112" s="127" t="e">
        <f aca="false">VLOOKUP(C112,'OB-27-Mar-2019'!$D$2:$AF$257,20,0)</f>
        <v>#N/A</v>
      </c>
      <c r="AG112" s="128" t="str">
        <f aca="false">VLOOKUP(D112,'School Code'!$D$2:$K$603,4,0)</f>
        <v>047</v>
      </c>
      <c r="AH112" s="129" t="n">
        <f aca="false">VLOOKUP(D112,'School Code'!$D$2:$K$603,6,0)</f>
        <v>3</v>
      </c>
      <c r="AI112" s="146" t="s">
        <v>984</v>
      </c>
      <c r="AK112" s="76" t="s">
        <v>1129</v>
      </c>
    </row>
    <row r="113" customFormat="false" ht="14.05" hidden="false" customHeight="false" outlineLevel="0" collapsed="false">
      <c r="A113" s="134"/>
      <c r="B113" s="171" t="s">
        <v>1278</v>
      </c>
      <c r="C113" s="171" t="s">
        <v>1279</v>
      </c>
      <c r="D113" s="135" t="str">
        <f aca="false">VLOOKUP(N113,'Event Code'!$B$4:$AT$239,6,0)</f>
        <v>ĐH FPT</v>
      </c>
      <c r="E113" s="135" t="str">
        <f aca="false">VLOOKUP($D113,'School Code'!$D$2:$I$30,5,0)</f>
        <v>ICT</v>
      </c>
      <c r="F113" s="136" t="n">
        <v>0</v>
      </c>
      <c r="G113" s="137" t="s">
        <v>980</v>
      </c>
      <c r="H113" s="138" t="str">
        <f aca="false">B113</f>
        <v>thaindse62642@fpt.edu.vn</v>
      </c>
      <c r="I113" s="172" t="s">
        <v>1280</v>
      </c>
      <c r="J113" s="139"/>
      <c r="K113" s="140"/>
      <c r="L113" s="140"/>
      <c r="M113" s="141" t="str">
        <f aca="false">'Event Code'!$A$4</f>
        <v>HCM</v>
      </c>
      <c r="N113" s="35" t="s">
        <v>1127</v>
      </c>
      <c r="O113" s="141" t="str">
        <f aca="false">VLOOKUP($N113,'Event Code'!$B$4:$AL$194,2,0)</f>
        <v>INTERNSHIP</v>
      </c>
      <c r="P113" s="141" t="str">
        <f aca="false">VLOOKUP(N113,'Event Code'!$B$4:$AT$782,3,0)</f>
        <v>IT Technical</v>
      </c>
      <c r="Q113" s="141" t="str">
        <f aca="false">VLOOKUP(N113,'Event Code'!$B$4:$AT$782,4,0)</f>
        <v>ALL</v>
      </c>
      <c r="R113" s="141" t="str">
        <f aca="false">VLOOKUP($N113,'Event Code'!$B$4:$AT$782,5,0)</f>
        <v>Blended</v>
      </c>
      <c r="S113" s="141" t="n">
        <f aca="false">VLOOKUP(N113,'Event Code'!$B$4:$AT$782,7,0)</f>
        <v>43472</v>
      </c>
      <c r="T113" s="141" t="n">
        <f aca="false">VLOOKUP($N113,'Event Code'!$B$4:$AT$782,8,0)</f>
        <v>43570</v>
      </c>
      <c r="U113" s="37" t="s">
        <v>1128</v>
      </c>
      <c r="V113" s="142"/>
      <c r="W113" s="143"/>
      <c r="X113" s="144"/>
      <c r="Y113" s="174" t="s">
        <v>983</v>
      </c>
      <c r="Z113" s="37" t="n">
        <v>43467</v>
      </c>
      <c r="AC113" s="77" t="s">
        <v>942</v>
      </c>
      <c r="AD113" s="127" t="n">
        <f aca="false">VLOOKUP(C113,'OB-27-Mar-2019'!$D$2:$AF$257,20,0)</f>
        <v>43481</v>
      </c>
      <c r="AF113" s="77" t="s">
        <v>1136</v>
      </c>
      <c r="AG113" s="128" t="str">
        <f aca="false">VLOOKUP(D113,'School Code'!$D$2:$K$603,4,0)</f>
        <v>047</v>
      </c>
      <c r="AH113" s="129" t="n">
        <f aca="false">VLOOKUP(D113,'School Code'!$D$2:$K$603,6,0)</f>
        <v>3</v>
      </c>
      <c r="AI113" s="146" t="s">
        <v>984</v>
      </c>
      <c r="AK113" s="76" t="s">
        <v>1129</v>
      </c>
    </row>
    <row r="114" customFormat="false" ht="15" hidden="true" customHeight="false" outlineLevel="0" collapsed="false">
      <c r="A114" s="134"/>
      <c r="B114" s="179" t="s">
        <v>1281</v>
      </c>
      <c r="C114" s="180" t="s">
        <v>1282</v>
      </c>
      <c r="D114" s="135" t="str">
        <f aca="false">VLOOKUP(N114,'Event Code'!$B$4:$AT$239,6,0)</f>
        <v>ĐH FPT</v>
      </c>
      <c r="E114" s="135" t="str">
        <f aca="false">VLOOKUP($D114,'School Code'!$D$2:$I$30,5,0)</f>
        <v>ICT</v>
      </c>
      <c r="F114" s="136" t="n">
        <v>0</v>
      </c>
      <c r="G114" s="137" t="s">
        <v>980</v>
      </c>
      <c r="H114" s="138" t="str">
        <f aca="false">B114</f>
        <v>nhatquangsin@gmail.com</v>
      </c>
      <c r="I114" s="181" t="n">
        <v>906226247</v>
      </c>
      <c r="J114" s="139"/>
      <c r="K114" s="140"/>
      <c r="L114" s="140"/>
      <c r="M114" s="141" t="str">
        <f aca="false">'Event Code'!$A$4</f>
        <v>HCM</v>
      </c>
      <c r="N114" s="35" t="s">
        <v>1127</v>
      </c>
      <c r="O114" s="141" t="str">
        <f aca="false">VLOOKUP($N114,'Event Code'!$B$4:$AL$194,2,0)</f>
        <v>INTERNSHIP</v>
      </c>
      <c r="P114" s="141" t="str">
        <f aca="false">VLOOKUP(N114,'Event Code'!$B$4:$AT$782,3,0)</f>
        <v>IT Technical</v>
      </c>
      <c r="Q114" s="141" t="str">
        <f aca="false">VLOOKUP(N114,'Event Code'!$B$4:$AT$782,4,0)</f>
        <v>ALL</v>
      </c>
      <c r="R114" s="141" t="str">
        <f aca="false">VLOOKUP($N114,'Event Code'!$B$4:$AT$782,5,0)</f>
        <v>Blended</v>
      </c>
      <c r="S114" s="141" t="n">
        <f aca="false">VLOOKUP(N114,'Event Code'!$B$4:$AT$782,7,0)</f>
        <v>43472</v>
      </c>
      <c r="T114" s="141" t="n">
        <f aca="false">VLOOKUP($N114,'Event Code'!$B$4:$AT$782,8,0)</f>
        <v>43570</v>
      </c>
      <c r="U114" s="37" t="s">
        <v>1128</v>
      </c>
      <c r="V114" s="142"/>
      <c r="W114" s="143"/>
      <c r="X114" s="144"/>
      <c r="Y114" s="174" t="s">
        <v>983</v>
      </c>
      <c r="Z114" s="37" t="n">
        <v>43467</v>
      </c>
      <c r="AD114" s="127" t="n">
        <f aca="false">VLOOKUP(C114,'OB-27-Mar-2019'!$D$2:$AF$257,20,0)</f>
        <v>43472</v>
      </c>
      <c r="AG114" s="128" t="str">
        <f aca="false">VLOOKUP(D114,'School Code'!$D$2:$K$603,4,0)</f>
        <v>047</v>
      </c>
      <c r="AH114" s="129" t="n">
        <f aca="false">VLOOKUP(D114,'School Code'!$D$2:$K$603,6,0)</f>
        <v>3</v>
      </c>
      <c r="AI114" s="146" t="s">
        <v>984</v>
      </c>
      <c r="AK114" s="76" t="s">
        <v>1129</v>
      </c>
    </row>
    <row r="115" customFormat="false" ht="15" hidden="true" customHeight="false" outlineLevel="0" collapsed="false">
      <c r="A115" s="134"/>
      <c r="B115" s="182" t="s">
        <v>1283</v>
      </c>
      <c r="C115" s="134" t="s">
        <v>1284</v>
      </c>
      <c r="D115" s="135" t="str">
        <f aca="false">VLOOKUP(N115,'Event Code'!$B$4:$AT$239,6,0)</f>
        <v>Nhiều Trường</v>
      </c>
      <c r="E115" s="135" t="str">
        <f aca="false">VLOOKUP($D115,'School Code'!$D$2:$I$30,5,0)</f>
        <v>ICT</v>
      </c>
      <c r="F115" s="136" t="n">
        <v>0</v>
      </c>
      <c r="G115" s="137" t="s">
        <v>980</v>
      </c>
      <c r="H115" s="138" t="str">
        <f aca="false">B115</f>
        <v>luuhoangnhuk15@gmail.com</v>
      </c>
      <c r="I115" s="183" t="n">
        <v>939975713</v>
      </c>
      <c r="J115" s="139"/>
      <c r="K115" s="140"/>
      <c r="L115" s="140"/>
      <c r="M115" s="141" t="str">
        <f aca="false">'Event Code'!$A$4</f>
        <v>HCM</v>
      </c>
      <c r="N115" s="49" t="s">
        <v>1285</v>
      </c>
      <c r="O115" s="141" t="str">
        <f aca="false">VLOOKUP($N115,'Event Code'!$B$4:$AL$194,2,0)</f>
        <v>INTERNSHIP</v>
      </c>
      <c r="P115" s="141" t="str">
        <f aca="false">VLOOKUP(N115,'Event Code'!$B$4:$AT$782,3,0)</f>
        <v>IT Technical</v>
      </c>
      <c r="Q115" s="141" t="str">
        <f aca="false">VLOOKUP(N115,'Event Code'!$B$4:$AT$782,4,0)</f>
        <v>NET</v>
      </c>
      <c r="R115" s="141" t="str">
        <f aca="false">VLOOKUP($N115,'Event Code'!$B$4:$AT$782,5,0)</f>
        <v>Blended</v>
      </c>
      <c r="S115" s="141" t="n">
        <f aca="false">VLOOKUP(N115,'Event Code'!$B$4:$AT$782,7,0)</f>
        <v>43472</v>
      </c>
      <c r="T115" s="141" t="n">
        <f aca="false">VLOOKUP($N115,'Event Code'!$B$4:$AT$782,8,0)</f>
        <v>43570</v>
      </c>
      <c r="U115" s="37" t="s">
        <v>1106</v>
      </c>
      <c r="V115" s="142"/>
      <c r="W115" s="143"/>
      <c r="X115" s="144"/>
      <c r="Y115" s="174" t="s">
        <v>983</v>
      </c>
      <c r="Z115" s="37" t="n">
        <v>43488</v>
      </c>
      <c r="AD115" s="127" t="e">
        <f aca="false">VLOOKUP(C115,'OB-27-Mar-2019'!$D$2:$AF$257,20,0)</f>
        <v>#N/A</v>
      </c>
      <c r="AG115" s="128" t="n">
        <f aca="false">VLOOKUP(D115,'School Code'!$D$2:$K$603,4,0)</f>
        <v>0</v>
      </c>
      <c r="AH115" s="129" t="n">
        <f aca="false">VLOOKUP(D115,'School Code'!$D$2:$K$603,6,0)</f>
        <v>1</v>
      </c>
      <c r="AI115" s="146" t="s">
        <v>984</v>
      </c>
      <c r="AK115" s="76" t="s">
        <v>1048</v>
      </c>
    </row>
    <row r="116" customFormat="false" ht="15" hidden="true" customHeight="false" outlineLevel="0" collapsed="false">
      <c r="A116" s="134"/>
      <c r="B116" s="182" t="s">
        <v>1286</v>
      </c>
      <c r="C116" s="134" t="s">
        <v>1287</v>
      </c>
      <c r="D116" s="135" t="str">
        <f aca="false">VLOOKUP(N116,'Event Code'!$B$4:$AT$239,6,0)</f>
        <v>Nhiều Trường</v>
      </c>
      <c r="E116" s="135" t="str">
        <f aca="false">VLOOKUP($D116,'School Code'!$D$2:$I$30,5,0)</f>
        <v>ICT</v>
      </c>
      <c r="F116" s="136" t="n">
        <v>0</v>
      </c>
      <c r="G116" s="137" t="s">
        <v>980</v>
      </c>
      <c r="H116" s="138" t="str">
        <f aca="false">B116</f>
        <v>nguyenphuctoan.httn@gmail.com</v>
      </c>
      <c r="I116" s="183" t="n">
        <v>586120413</v>
      </c>
      <c r="J116" s="139"/>
      <c r="K116" s="140"/>
      <c r="L116" s="140"/>
      <c r="M116" s="141" t="str">
        <f aca="false">'Event Code'!$A$4</f>
        <v>HCM</v>
      </c>
      <c r="N116" s="49" t="s">
        <v>1285</v>
      </c>
      <c r="O116" s="141" t="str">
        <f aca="false">VLOOKUP($N116,'Event Code'!$B$4:$AL$194,2,0)</f>
        <v>INTERNSHIP</v>
      </c>
      <c r="P116" s="141" t="str">
        <f aca="false">VLOOKUP(N116,'Event Code'!$B$4:$AT$782,3,0)</f>
        <v>IT Technical</v>
      </c>
      <c r="Q116" s="141" t="str">
        <f aca="false">VLOOKUP(N116,'Event Code'!$B$4:$AT$782,4,0)</f>
        <v>NET</v>
      </c>
      <c r="R116" s="141" t="str">
        <f aca="false">VLOOKUP($N116,'Event Code'!$B$4:$AT$782,5,0)</f>
        <v>Blended</v>
      </c>
      <c r="S116" s="141" t="n">
        <f aca="false">VLOOKUP(N116,'Event Code'!$B$4:$AT$782,7,0)</f>
        <v>43472</v>
      </c>
      <c r="T116" s="141" t="n">
        <f aca="false">VLOOKUP($N116,'Event Code'!$B$4:$AT$782,8,0)</f>
        <v>43570</v>
      </c>
      <c r="U116" s="37" t="s">
        <v>1106</v>
      </c>
      <c r="V116" s="142"/>
      <c r="W116" s="143"/>
      <c r="X116" s="144"/>
      <c r="Y116" s="174" t="s">
        <v>983</v>
      </c>
      <c r="Z116" s="37" t="n">
        <v>43488</v>
      </c>
      <c r="AD116" s="127" t="e">
        <f aca="false">VLOOKUP(C116,'OB-27-Mar-2019'!$D$2:$AF$257,20,0)</f>
        <v>#N/A</v>
      </c>
      <c r="AG116" s="128" t="n">
        <f aca="false">VLOOKUP(D116,'School Code'!$D$2:$K$603,4,0)</f>
        <v>0</v>
      </c>
      <c r="AH116" s="129" t="n">
        <f aca="false">VLOOKUP(D116,'School Code'!$D$2:$K$603,6,0)</f>
        <v>1</v>
      </c>
      <c r="AI116" s="146" t="s">
        <v>984</v>
      </c>
      <c r="AK116" s="76" t="s">
        <v>1048</v>
      </c>
    </row>
    <row r="117" customFormat="false" ht="15" hidden="true" customHeight="false" outlineLevel="0" collapsed="false">
      <c r="A117" s="134"/>
      <c r="B117" s="182" t="s">
        <v>1075</v>
      </c>
      <c r="C117" s="134" t="s">
        <v>1288</v>
      </c>
      <c r="D117" s="135" t="str">
        <f aca="false">VLOOKUP(N117,'Event Code'!$B$4:$AT$239,6,0)</f>
        <v>Nhiều Trường</v>
      </c>
      <c r="E117" s="135" t="str">
        <f aca="false">VLOOKUP($D117,'School Code'!$D$2:$I$30,5,0)</f>
        <v>ICT</v>
      </c>
      <c r="F117" s="136" t="n">
        <v>0</v>
      </c>
      <c r="G117" s="137" t="s">
        <v>980</v>
      </c>
      <c r="H117" s="138" t="str">
        <f aca="false">B117</f>
        <v>huynguyen131997@gmail.com</v>
      </c>
      <c r="I117" s="183" t="n">
        <v>967918945</v>
      </c>
      <c r="J117" s="139"/>
      <c r="K117" s="140"/>
      <c r="L117" s="140"/>
      <c r="M117" s="141" t="str">
        <f aca="false">'Event Code'!$A$4</f>
        <v>HCM</v>
      </c>
      <c r="N117" s="49" t="s">
        <v>1285</v>
      </c>
      <c r="O117" s="141" t="str">
        <f aca="false">VLOOKUP($N117,'Event Code'!$B$4:$AL$194,2,0)</f>
        <v>INTERNSHIP</v>
      </c>
      <c r="P117" s="141" t="str">
        <f aca="false">VLOOKUP(N117,'Event Code'!$B$4:$AT$782,3,0)</f>
        <v>IT Technical</v>
      </c>
      <c r="Q117" s="141" t="str">
        <f aca="false">VLOOKUP(N117,'Event Code'!$B$4:$AT$782,4,0)</f>
        <v>NET</v>
      </c>
      <c r="R117" s="141" t="str">
        <f aca="false">VLOOKUP($N117,'Event Code'!$B$4:$AT$782,5,0)</f>
        <v>Blended</v>
      </c>
      <c r="S117" s="141" t="n">
        <f aca="false">VLOOKUP(N117,'Event Code'!$B$4:$AT$782,7,0)</f>
        <v>43472</v>
      </c>
      <c r="T117" s="141" t="n">
        <f aca="false">VLOOKUP($N117,'Event Code'!$B$4:$AT$782,8,0)</f>
        <v>43570</v>
      </c>
      <c r="U117" s="37" t="s">
        <v>1106</v>
      </c>
      <c r="V117" s="142"/>
      <c r="W117" s="143"/>
      <c r="X117" s="144"/>
      <c r="Y117" s="174" t="s">
        <v>983</v>
      </c>
      <c r="Z117" s="37" t="n">
        <v>43488</v>
      </c>
      <c r="AD117" s="127" t="e">
        <f aca="false">VLOOKUP(C117,'OB-27-Mar-2019'!$D$2:$AF$257,20,0)</f>
        <v>#N/A</v>
      </c>
      <c r="AG117" s="128" t="n">
        <f aca="false">VLOOKUP(D117,'School Code'!$D$2:$K$603,4,0)</f>
        <v>0</v>
      </c>
      <c r="AH117" s="129" t="n">
        <f aca="false">VLOOKUP(D117,'School Code'!$D$2:$K$603,6,0)</f>
        <v>1</v>
      </c>
      <c r="AI117" s="146" t="s">
        <v>984</v>
      </c>
      <c r="AK117" s="76" t="s">
        <v>1048</v>
      </c>
    </row>
    <row r="118" customFormat="false" ht="15" hidden="true" customHeight="false" outlineLevel="0" collapsed="false">
      <c r="A118" s="134"/>
      <c r="B118" s="182" t="s">
        <v>1289</v>
      </c>
      <c r="C118" s="134" t="s">
        <v>1290</v>
      </c>
      <c r="D118" s="135" t="str">
        <f aca="false">VLOOKUP(N118,'Event Code'!$B$4:$AT$239,6,0)</f>
        <v>Nhiều Trường</v>
      </c>
      <c r="E118" s="135" t="str">
        <f aca="false">VLOOKUP($D118,'School Code'!$D$2:$I$30,5,0)</f>
        <v>ICT</v>
      </c>
      <c r="F118" s="136" t="n">
        <v>0</v>
      </c>
      <c r="G118" s="137" t="s">
        <v>980</v>
      </c>
      <c r="H118" s="138" t="str">
        <f aca="false">B118</f>
        <v>leminh.tran.1997@gmail.com</v>
      </c>
      <c r="I118" s="183" t="n">
        <v>789877507</v>
      </c>
      <c r="J118" s="139"/>
      <c r="K118" s="140"/>
      <c r="L118" s="140"/>
      <c r="M118" s="141" t="str">
        <f aca="false">'Event Code'!$A$4</f>
        <v>HCM</v>
      </c>
      <c r="N118" s="49" t="s">
        <v>1285</v>
      </c>
      <c r="O118" s="141" t="str">
        <f aca="false">VLOOKUP($N118,'Event Code'!$B$4:$AL$194,2,0)</f>
        <v>INTERNSHIP</v>
      </c>
      <c r="P118" s="141" t="str">
        <f aca="false">VLOOKUP(N118,'Event Code'!$B$4:$AT$782,3,0)</f>
        <v>IT Technical</v>
      </c>
      <c r="Q118" s="141" t="str">
        <f aca="false">VLOOKUP(N118,'Event Code'!$B$4:$AT$782,4,0)</f>
        <v>NET</v>
      </c>
      <c r="R118" s="141" t="str">
        <f aca="false">VLOOKUP($N118,'Event Code'!$B$4:$AT$782,5,0)</f>
        <v>Blended</v>
      </c>
      <c r="S118" s="141" t="n">
        <f aca="false">VLOOKUP(N118,'Event Code'!$B$4:$AT$782,7,0)</f>
        <v>43472</v>
      </c>
      <c r="T118" s="141" t="n">
        <f aca="false">VLOOKUP($N118,'Event Code'!$B$4:$AT$782,8,0)</f>
        <v>43570</v>
      </c>
      <c r="U118" s="37" t="s">
        <v>1106</v>
      </c>
      <c r="V118" s="142"/>
      <c r="W118" s="143"/>
      <c r="X118" s="144"/>
      <c r="Y118" s="174" t="s">
        <v>983</v>
      </c>
      <c r="Z118" s="37" t="n">
        <v>43488</v>
      </c>
      <c r="AD118" s="127" t="e">
        <f aca="false">VLOOKUP(C118,'OB-27-Mar-2019'!$D$2:$AF$257,20,0)</f>
        <v>#N/A</v>
      </c>
      <c r="AG118" s="128" t="n">
        <f aca="false">VLOOKUP(D118,'School Code'!$D$2:$K$603,4,0)</f>
        <v>0</v>
      </c>
      <c r="AH118" s="129" t="n">
        <f aca="false">VLOOKUP(D118,'School Code'!$D$2:$K$603,6,0)</f>
        <v>1</v>
      </c>
      <c r="AI118" s="146" t="s">
        <v>984</v>
      </c>
      <c r="AK118" s="76" t="s">
        <v>1048</v>
      </c>
    </row>
    <row r="119" customFormat="false" ht="15" hidden="false" customHeight="false" outlineLevel="0" collapsed="false">
      <c r="A119" s="134"/>
      <c r="B119" s="182" t="s">
        <v>609</v>
      </c>
      <c r="C119" s="134" t="s">
        <v>606</v>
      </c>
      <c r="D119" s="135" t="str">
        <f aca="false">VLOOKUP(N119,'Event Code'!$B$4:$AT$239,6,0)</f>
        <v>Nhiều Trường</v>
      </c>
      <c r="E119" s="135" t="str">
        <f aca="false">VLOOKUP($D119,'School Code'!$D$2:$I$30,5,0)</f>
        <v>ICT</v>
      </c>
      <c r="F119" s="136" t="n">
        <v>0</v>
      </c>
      <c r="G119" s="137" t="s">
        <v>980</v>
      </c>
      <c r="H119" s="138" t="str">
        <f aca="false">B119</f>
        <v>thaibao.doantran@gmail.com</v>
      </c>
      <c r="I119" s="183" t="n">
        <v>705482753</v>
      </c>
      <c r="J119" s="139"/>
      <c r="K119" s="140"/>
      <c r="L119" s="140"/>
      <c r="M119" s="141" t="str">
        <f aca="false">'Event Code'!$A$4</f>
        <v>HCM</v>
      </c>
      <c r="N119" s="49" t="s">
        <v>1285</v>
      </c>
      <c r="O119" s="141" t="str">
        <f aca="false">VLOOKUP($N119,'Event Code'!$B$4:$AL$194,2,0)</f>
        <v>INTERNSHIP</v>
      </c>
      <c r="P119" s="141" t="str">
        <f aca="false">VLOOKUP(N119,'Event Code'!$B$4:$AT$782,3,0)</f>
        <v>IT Technical</v>
      </c>
      <c r="Q119" s="141" t="str">
        <f aca="false">VLOOKUP(N119,'Event Code'!$B$4:$AT$782,4,0)</f>
        <v>NET</v>
      </c>
      <c r="R119" s="141" t="str">
        <f aca="false">VLOOKUP($N119,'Event Code'!$B$4:$AT$782,5,0)</f>
        <v>Blended</v>
      </c>
      <c r="S119" s="141" t="n">
        <f aca="false">VLOOKUP(N119,'Event Code'!$B$4:$AT$782,7,0)</f>
        <v>43472</v>
      </c>
      <c r="T119" s="141" t="n">
        <f aca="false">VLOOKUP($N119,'Event Code'!$B$4:$AT$782,8,0)</f>
        <v>43570</v>
      </c>
      <c r="U119" s="37" t="s">
        <v>982</v>
      </c>
      <c r="V119" s="184" t="n">
        <v>0.911333333333333</v>
      </c>
      <c r="W119" s="143" t="s">
        <v>1291</v>
      </c>
      <c r="X119" s="144"/>
      <c r="Y119" s="174" t="s">
        <v>84</v>
      </c>
      <c r="Z119" s="37" t="n">
        <v>43523</v>
      </c>
      <c r="AA119" s="185" t="s">
        <v>1292</v>
      </c>
      <c r="AC119" s="77" t="s">
        <v>942</v>
      </c>
      <c r="AD119" s="127" t="n">
        <f aca="false">VLOOKUP(C119,'OB-27-Mar-2019'!$D$2:$AF$257,20,0)</f>
        <v>43525</v>
      </c>
      <c r="AF119" s="77" t="s">
        <v>146</v>
      </c>
      <c r="AG119" s="128" t="n">
        <f aca="false">VLOOKUP(D119,'School Code'!$D$2:$K$603,4,0)</f>
        <v>0</v>
      </c>
      <c r="AH119" s="129" t="n">
        <f aca="false">VLOOKUP(D119,'School Code'!$D$2:$K$603,6,0)</f>
        <v>1</v>
      </c>
      <c r="AI119" s="146" t="s">
        <v>984</v>
      </c>
      <c r="AK119" s="76" t="s">
        <v>1048</v>
      </c>
    </row>
    <row r="120" customFormat="false" ht="15" hidden="true" customHeight="false" outlineLevel="0" collapsed="false">
      <c r="A120" s="134"/>
      <c r="B120" s="182" t="s">
        <v>1293</v>
      </c>
      <c r="C120" s="134" t="s">
        <v>1294</v>
      </c>
      <c r="D120" s="135" t="str">
        <f aca="false">VLOOKUP(N120,'Event Code'!$B$4:$AT$239,6,0)</f>
        <v>Nhiều Trường</v>
      </c>
      <c r="E120" s="135" t="str">
        <f aca="false">VLOOKUP($D120,'School Code'!$D$2:$I$30,5,0)</f>
        <v>ICT</v>
      </c>
      <c r="F120" s="136" t="n">
        <v>0</v>
      </c>
      <c r="G120" s="137" t="s">
        <v>980</v>
      </c>
      <c r="H120" s="138" t="str">
        <f aca="false">B120</f>
        <v>tranduykhoa.1995@gmail.com</v>
      </c>
      <c r="I120" s="183" t="n">
        <v>977994387</v>
      </c>
      <c r="J120" s="139"/>
      <c r="K120" s="140"/>
      <c r="L120" s="140"/>
      <c r="M120" s="141" t="str">
        <f aca="false">'Event Code'!$A$4</f>
        <v>HCM</v>
      </c>
      <c r="N120" s="49" t="s">
        <v>1285</v>
      </c>
      <c r="O120" s="141" t="str">
        <f aca="false">VLOOKUP($N120,'Event Code'!$B$4:$AL$194,2,0)</f>
        <v>INTERNSHIP</v>
      </c>
      <c r="P120" s="141" t="str">
        <f aca="false">VLOOKUP(N120,'Event Code'!$B$4:$AT$782,3,0)</f>
        <v>IT Technical</v>
      </c>
      <c r="Q120" s="141" t="str">
        <f aca="false">VLOOKUP(N120,'Event Code'!$B$4:$AT$782,4,0)</f>
        <v>NET</v>
      </c>
      <c r="R120" s="141" t="str">
        <f aca="false">VLOOKUP($N120,'Event Code'!$B$4:$AT$782,5,0)</f>
        <v>Blended</v>
      </c>
      <c r="S120" s="141" t="n">
        <f aca="false">VLOOKUP(N120,'Event Code'!$B$4:$AT$782,7,0)</f>
        <v>43472</v>
      </c>
      <c r="T120" s="141" t="n">
        <f aca="false">VLOOKUP($N120,'Event Code'!$B$4:$AT$782,8,0)</f>
        <v>43570</v>
      </c>
      <c r="U120" s="37" t="s">
        <v>1106</v>
      </c>
      <c r="V120" s="184"/>
      <c r="W120" s="143"/>
      <c r="X120" s="144"/>
      <c r="Y120" s="174" t="s">
        <v>983</v>
      </c>
      <c r="Z120" s="37" t="n">
        <v>43493</v>
      </c>
      <c r="AA120" s="185"/>
      <c r="AD120" s="127" t="e">
        <f aca="false">VLOOKUP(C120,'OB-27-Mar-2019'!$D$2:$AF$257,20,0)</f>
        <v>#N/A</v>
      </c>
      <c r="AG120" s="128" t="n">
        <f aca="false">VLOOKUP(D120,'School Code'!$D$2:$K$603,4,0)</f>
        <v>0</v>
      </c>
      <c r="AH120" s="129" t="n">
        <f aca="false">VLOOKUP(D120,'School Code'!$D$2:$K$603,6,0)</f>
        <v>1</v>
      </c>
      <c r="AI120" s="146" t="s">
        <v>984</v>
      </c>
      <c r="AK120" s="76" t="s">
        <v>1048</v>
      </c>
    </row>
    <row r="121" customFormat="false" ht="15" hidden="false" customHeight="false" outlineLevel="0" collapsed="false">
      <c r="A121" s="134"/>
      <c r="B121" s="182" t="s">
        <v>602</v>
      </c>
      <c r="C121" s="134" t="s">
        <v>600</v>
      </c>
      <c r="D121" s="135" t="str">
        <f aca="false">VLOOKUP(N121,'Event Code'!$B$4:$AT$239,6,0)</f>
        <v>Nhiều Trường</v>
      </c>
      <c r="E121" s="135" t="str">
        <f aca="false">VLOOKUP($D121,'School Code'!$D$2:$I$30,5,0)</f>
        <v>ICT</v>
      </c>
      <c r="F121" s="136" t="n">
        <v>0</v>
      </c>
      <c r="G121" s="137" t="s">
        <v>980</v>
      </c>
      <c r="H121" s="138" t="str">
        <f aca="false">B121</f>
        <v>quoctien45@gmail.com</v>
      </c>
      <c r="I121" s="183" t="n">
        <v>397680510</v>
      </c>
      <c r="J121" s="139"/>
      <c r="K121" s="140"/>
      <c r="L121" s="140"/>
      <c r="M121" s="141" t="str">
        <f aca="false">'Event Code'!$A$4</f>
        <v>HCM</v>
      </c>
      <c r="N121" s="49" t="s">
        <v>1285</v>
      </c>
      <c r="O121" s="141" t="str">
        <f aca="false">VLOOKUP($N121,'Event Code'!$B$4:$AL$194,2,0)</f>
        <v>INTERNSHIP</v>
      </c>
      <c r="P121" s="141" t="str">
        <f aca="false">VLOOKUP(N121,'Event Code'!$B$4:$AT$782,3,0)</f>
        <v>IT Technical</v>
      </c>
      <c r="Q121" s="141" t="str">
        <f aca="false">VLOOKUP(N121,'Event Code'!$B$4:$AT$782,4,0)</f>
        <v>NET</v>
      </c>
      <c r="R121" s="141" t="str">
        <f aca="false">VLOOKUP($N121,'Event Code'!$B$4:$AT$782,5,0)</f>
        <v>Blended</v>
      </c>
      <c r="S121" s="141" t="n">
        <f aca="false">VLOOKUP(N121,'Event Code'!$B$4:$AT$782,7,0)</f>
        <v>43472</v>
      </c>
      <c r="T121" s="141" t="n">
        <f aca="false">VLOOKUP($N121,'Event Code'!$B$4:$AT$782,8,0)</f>
        <v>43570</v>
      </c>
      <c r="U121" s="37" t="s">
        <v>982</v>
      </c>
      <c r="V121" s="184" t="n">
        <v>0.878666666666667</v>
      </c>
      <c r="W121" s="143" t="s">
        <v>1295</v>
      </c>
      <c r="X121" s="144"/>
      <c r="Y121" s="174" t="s">
        <v>84</v>
      </c>
      <c r="Z121" s="37" t="n">
        <v>43523</v>
      </c>
      <c r="AA121" s="185" t="s">
        <v>1292</v>
      </c>
      <c r="AC121" s="77" t="s">
        <v>942</v>
      </c>
      <c r="AD121" s="127" t="n">
        <f aca="false">VLOOKUP(C121,'OB-27-Mar-2019'!$D$2:$AF$257,20,0)</f>
        <v>43525</v>
      </c>
      <c r="AF121" s="77" t="s">
        <v>146</v>
      </c>
      <c r="AG121" s="128" t="n">
        <f aca="false">VLOOKUP(D121,'School Code'!$D$2:$K$603,4,0)</f>
        <v>0</v>
      </c>
      <c r="AH121" s="129" t="n">
        <f aca="false">VLOOKUP(D121,'School Code'!$D$2:$K$603,6,0)</f>
        <v>1</v>
      </c>
      <c r="AI121" s="146" t="s">
        <v>984</v>
      </c>
      <c r="AK121" s="76" t="s">
        <v>1048</v>
      </c>
    </row>
    <row r="122" customFormat="false" ht="15" hidden="true" customHeight="false" outlineLevel="0" collapsed="false">
      <c r="A122" s="134"/>
      <c r="B122" s="182" t="s">
        <v>1296</v>
      </c>
      <c r="C122" s="134" t="s">
        <v>1297</v>
      </c>
      <c r="D122" s="135" t="str">
        <f aca="false">VLOOKUP(N122,'Event Code'!$B$4:$AT$239,6,0)</f>
        <v>Nhiều Trường</v>
      </c>
      <c r="E122" s="135" t="str">
        <f aca="false">VLOOKUP($D122,'School Code'!$D$2:$I$30,5,0)</f>
        <v>ICT</v>
      </c>
      <c r="F122" s="136" t="n">
        <v>0</v>
      </c>
      <c r="G122" s="137" t="s">
        <v>980</v>
      </c>
      <c r="H122" s="138" t="str">
        <f aca="false">B122</f>
        <v>nguyenquangphuong96@gmail.com</v>
      </c>
      <c r="I122" s="183" t="n">
        <v>356041564</v>
      </c>
      <c r="J122" s="139"/>
      <c r="K122" s="140"/>
      <c r="L122" s="140"/>
      <c r="M122" s="141" t="str">
        <f aca="false">'Event Code'!$A$4</f>
        <v>HCM</v>
      </c>
      <c r="N122" s="49" t="s">
        <v>1285</v>
      </c>
      <c r="O122" s="141" t="str">
        <f aca="false">VLOOKUP($N122,'Event Code'!$B$4:$AL$194,2,0)</f>
        <v>INTERNSHIP</v>
      </c>
      <c r="P122" s="141" t="str">
        <f aca="false">VLOOKUP(N122,'Event Code'!$B$4:$AT$782,3,0)</f>
        <v>IT Technical</v>
      </c>
      <c r="Q122" s="141" t="str">
        <f aca="false">VLOOKUP(N122,'Event Code'!$B$4:$AT$782,4,0)</f>
        <v>NET</v>
      </c>
      <c r="R122" s="141" t="str">
        <f aca="false">VLOOKUP($N122,'Event Code'!$B$4:$AT$782,5,0)</f>
        <v>Blended</v>
      </c>
      <c r="S122" s="141" t="n">
        <f aca="false">VLOOKUP(N122,'Event Code'!$B$4:$AT$782,7,0)</f>
        <v>43472</v>
      </c>
      <c r="T122" s="141" t="n">
        <f aca="false">VLOOKUP($N122,'Event Code'!$B$4:$AT$782,8,0)</f>
        <v>43570</v>
      </c>
      <c r="U122" s="37" t="s">
        <v>1106</v>
      </c>
      <c r="V122" s="142"/>
      <c r="W122" s="143"/>
      <c r="X122" s="144"/>
      <c r="Y122" s="174" t="s">
        <v>983</v>
      </c>
      <c r="Z122" s="37" t="n">
        <v>43488</v>
      </c>
      <c r="AA122" s="185"/>
      <c r="AD122" s="127" t="e">
        <f aca="false">VLOOKUP(C122,'OB-27-Mar-2019'!$D$2:$AF$257,20,0)</f>
        <v>#N/A</v>
      </c>
      <c r="AG122" s="128" t="n">
        <f aca="false">VLOOKUP(D122,'School Code'!$D$2:$K$603,4,0)</f>
        <v>0</v>
      </c>
      <c r="AH122" s="129" t="n">
        <f aca="false">VLOOKUP(D122,'School Code'!$D$2:$K$603,6,0)</f>
        <v>1</v>
      </c>
      <c r="AI122" s="146" t="s">
        <v>984</v>
      </c>
      <c r="AK122" s="76" t="s">
        <v>1048</v>
      </c>
    </row>
    <row r="123" customFormat="false" ht="13.8" hidden="true" customHeight="false" outlineLevel="0" collapsed="false">
      <c r="A123" s="134"/>
      <c r="B123" s="182" t="s">
        <v>1298</v>
      </c>
      <c r="C123" s="171" t="s">
        <v>1299</v>
      </c>
      <c r="D123" s="135" t="str">
        <f aca="false">VLOOKUP(N123,'Event Code'!$B$4:$AT$239,6,0)</f>
        <v>Nhiều Trường</v>
      </c>
      <c r="E123" s="135" t="str">
        <f aca="false">VLOOKUP($D123,'School Code'!$D$2:$I$30,5,0)</f>
        <v>ICT</v>
      </c>
      <c r="F123" s="136" t="n">
        <v>0</v>
      </c>
      <c r="G123" s="137" t="s">
        <v>980</v>
      </c>
      <c r="H123" s="138" t="str">
        <f aca="false">B123</f>
        <v>josphus.quocvinh@gmail.com</v>
      </c>
      <c r="I123" s="150" t="n">
        <v>332306965</v>
      </c>
      <c r="J123" s="139"/>
      <c r="K123" s="140"/>
      <c r="L123" s="140"/>
      <c r="M123" s="141" t="str">
        <f aca="false">'Event Code'!$A$4</f>
        <v>HCM</v>
      </c>
      <c r="N123" s="49" t="s">
        <v>1285</v>
      </c>
      <c r="O123" s="141" t="str">
        <f aca="false">VLOOKUP($N123,'Event Code'!$B$4:$AL$194,2,0)</f>
        <v>INTERNSHIP</v>
      </c>
      <c r="P123" s="141" t="str">
        <f aca="false">VLOOKUP(N123,'Event Code'!$B$4:$AT$782,3,0)</f>
        <v>IT Technical</v>
      </c>
      <c r="Q123" s="141" t="str">
        <f aca="false">VLOOKUP(N123,'Event Code'!$B$4:$AT$782,4,0)</f>
        <v>NET</v>
      </c>
      <c r="R123" s="141" t="str">
        <f aca="false">VLOOKUP($N123,'Event Code'!$B$4:$AT$782,5,0)</f>
        <v>Blended</v>
      </c>
      <c r="S123" s="141" t="n">
        <f aca="false">VLOOKUP(N123,'Event Code'!$B$4:$AT$782,7,0)</f>
        <v>43472</v>
      </c>
      <c r="T123" s="141" t="n">
        <f aca="false">VLOOKUP($N123,'Event Code'!$B$4:$AT$782,8,0)</f>
        <v>43570</v>
      </c>
      <c r="U123" s="37" t="s">
        <v>1106</v>
      </c>
      <c r="V123" s="142"/>
      <c r="W123" s="143"/>
      <c r="X123" s="144"/>
      <c r="Y123" s="174" t="s">
        <v>983</v>
      </c>
      <c r="Z123" s="37" t="n">
        <v>43488</v>
      </c>
      <c r="AA123" s="185"/>
      <c r="AD123" s="127" t="e">
        <f aca="false">VLOOKUP(C123,'OB-27-Mar-2019'!$D$2:$AF$257,20,0)</f>
        <v>#N/A</v>
      </c>
      <c r="AG123" s="128" t="n">
        <f aca="false">VLOOKUP(D123,'School Code'!$D$2:$K$603,4,0)</f>
        <v>0</v>
      </c>
      <c r="AH123" s="129" t="n">
        <f aca="false">VLOOKUP(D123,'School Code'!$D$2:$K$603,6,0)</f>
        <v>1</v>
      </c>
      <c r="AI123" s="146" t="s">
        <v>984</v>
      </c>
      <c r="AK123" s="76" t="s">
        <v>1048</v>
      </c>
    </row>
    <row r="124" customFormat="false" ht="13.8" hidden="true" customHeight="false" outlineLevel="0" collapsed="false">
      <c r="A124" s="134"/>
      <c r="B124" s="186" t="s">
        <v>614</v>
      </c>
      <c r="C124" s="186" t="s">
        <v>612</v>
      </c>
      <c r="D124" s="135" t="str">
        <f aca="false">VLOOKUP(N124,'Event Code'!$B$4:$AT$239,6,0)</f>
        <v>Nhiều Trường</v>
      </c>
      <c r="E124" s="135" t="str">
        <f aca="false">VLOOKUP($D124,'School Code'!$D$2:$I$30,5,0)</f>
        <v>ICT</v>
      </c>
      <c r="F124" s="136" t="n">
        <v>0</v>
      </c>
      <c r="G124" s="137" t="s">
        <v>980</v>
      </c>
      <c r="H124" s="138" t="str">
        <f aca="false">B124</f>
        <v>phanhoangphuongdung97@gmail.com</v>
      </c>
      <c r="I124" s="150" t="n">
        <v>367930010</v>
      </c>
      <c r="J124" s="139"/>
      <c r="K124" s="140"/>
      <c r="L124" s="140"/>
      <c r="M124" s="141" t="str">
        <f aca="false">'Event Code'!$A$4</f>
        <v>HCM</v>
      </c>
      <c r="N124" s="49" t="s">
        <v>1285</v>
      </c>
      <c r="O124" s="141" t="str">
        <f aca="false">VLOOKUP($N124,'Event Code'!$B$4:$AL$194,2,0)</f>
        <v>INTERNSHIP</v>
      </c>
      <c r="P124" s="141" t="str">
        <f aca="false">VLOOKUP(N124,'Event Code'!$B$4:$AT$782,3,0)</f>
        <v>IT Technical</v>
      </c>
      <c r="Q124" s="141" t="str">
        <f aca="false">VLOOKUP(N124,'Event Code'!$B$4:$AT$782,4,0)</f>
        <v>NET</v>
      </c>
      <c r="R124" s="141" t="str">
        <f aca="false">VLOOKUP($N124,'Event Code'!$B$4:$AT$782,5,0)</f>
        <v>Blended</v>
      </c>
      <c r="S124" s="141" t="n">
        <f aca="false">VLOOKUP(N124,'Event Code'!$B$4:$AT$782,7,0)</f>
        <v>43472</v>
      </c>
      <c r="T124" s="141" t="n">
        <f aca="false">VLOOKUP($N124,'Event Code'!$B$4:$AT$782,8,0)</f>
        <v>43570</v>
      </c>
      <c r="U124" s="37" t="s">
        <v>982</v>
      </c>
      <c r="V124" s="187" t="n">
        <v>0.871083333333333</v>
      </c>
      <c r="W124" s="188" t="s">
        <v>1295</v>
      </c>
      <c r="X124" s="144"/>
      <c r="Y124" s="174" t="s">
        <v>983</v>
      </c>
      <c r="Z124" s="37" t="n">
        <v>43523</v>
      </c>
      <c r="AA124" s="185" t="s">
        <v>1292</v>
      </c>
      <c r="AD124" s="127" t="n">
        <f aca="false">VLOOKUP(C124,'OB-27-Mar-2019'!$D$2:$AF$257,20,0)</f>
        <v>43525</v>
      </c>
      <c r="AG124" s="128" t="n">
        <f aca="false">VLOOKUP(D124,'School Code'!$D$2:$K$603,4,0)</f>
        <v>0</v>
      </c>
      <c r="AH124" s="129" t="n">
        <f aca="false">VLOOKUP(D124,'School Code'!$D$2:$K$603,6,0)</f>
        <v>1</v>
      </c>
      <c r="AI124" s="146" t="s">
        <v>984</v>
      </c>
      <c r="AK124" s="76" t="s">
        <v>1048</v>
      </c>
    </row>
    <row r="125" customFormat="false" ht="31.5" hidden="true" customHeight="true" outlineLevel="0" collapsed="false">
      <c r="A125" s="134"/>
      <c r="B125" s="189" t="s">
        <v>1300</v>
      </c>
      <c r="C125" s="134" t="s">
        <v>1301</v>
      </c>
      <c r="D125" s="135" t="str">
        <f aca="false">VLOOKUP(N125,'Event Code'!$B$4:$AT$239,6,0)</f>
        <v>CĐ Kỹ thuật Cao Thắng</v>
      </c>
      <c r="E125" s="135" t="str">
        <f aca="false">VLOOKUP($D125,'School Code'!$D$2:$I$30,5,0)</f>
        <v>ICT</v>
      </c>
      <c r="F125" s="136" t="n">
        <v>0</v>
      </c>
      <c r="G125" s="137" t="s">
        <v>980</v>
      </c>
      <c r="H125" s="138" t="str">
        <f aca="false">B125</f>
        <v>nguyenhoangvupro98er@gmail.com</v>
      </c>
      <c r="I125" s="190" t="s">
        <v>1302</v>
      </c>
      <c r="J125" s="139"/>
      <c r="K125" s="140"/>
      <c r="L125" s="140"/>
      <c r="M125" s="141" t="str">
        <f aca="false">'Event Code'!$A$4</f>
        <v>HCM</v>
      </c>
      <c r="N125" s="35" t="s">
        <v>1303</v>
      </c>
      <c r="O125" s="141" t="str">
        <f aca="false">VLOOKUP($N125,'Event Code'!$B$4:$AL$194,2,0)</f>
        <v>INTERNSHIP</v>
      </c>
      <c r="P125" s="141" t="str">
        <f aca="false">VLOOKUP(N125,'Event Code'!$B$4:$AT$782,3,0)</f>
        <v>IT Technical</v>
      </c>
      <c r="Q125" s="141" t="str">
        <f aca="false">VLOOKUP(N125,'Event Code'!$B$4:$AT$782,4,0)</f>
        <v>JAVA</v>
      </c>
      <c r="R125" s="141" t="str">
        <f aca="false">VLOOKUP($N125,'Event Code'!$B$4:$AT$782,5,0)</f>
        <v>Blended</v>
      </c>
      <c r="S125" s="141" t="n">
        <f aca="false">VLOOKUP(N125,'Event Code'!$B$4:$AT$782,7,0)</f>
        <v>43467</v>
      </c>
      <c r="T125" s="141" t="n">
        <f aca="false">VLOOKUP($N125,'Event Code'!$B$4:$AT$782,8,0)</f>
        <v>43539</v>
      </c>
      <c r="U125" s="37" t="s">
        <v>1304</v>
      </c>
      <c r="V125" s="142"/>
      <c r="W125" s="143"/>
      <c r="X125" s="144"/>
      <c r="Y125" s="174" t="s">
        <v>983</v>
      </c>
      <c r="Z125" s="37" t="n">
        <v>43516</v>
      </c>
      <c r="AA125" s="185" t="s">
        <v>1305</v>
      </c>
      <c r="AD125" s="127" t="e">
        <f aca="false">VLOOKUP(C125,'OB-27-Mar-2019'!$D$2:$AF$257,20,0)</f>
        <v>#N/A</v>
      </c>
      <c r="AG125" s="128" t="n">
        <f aca="false">VLOOKUP(D125,'School Code'!$D$2:$K$603,4,0)</f>
        <v>267</v>
      </c>
      <c r="AH125" s="129" t="n">
        <f aca="false">VLOOKUP(D125,'School Code'!$D$2:$K$603,6,0)</f>
        <v>3</v>
      </c>
      <c r="AI125" s="146" t="s">
        <v>984</v>
      </c>
      <c r="AK125" s="76" t="s">
        <v>171</v>
      </c>
    </row>
    <row r="126" customFormat="false" ht="15" hidden="true" customHeight="false" outlineLevel="0" collapsed="false">
      <c r="A126" s="134"/>
      <c r="B126" s="189" t="s">
        <v>1306</v>
      </c>
      <c r="C126" s="134" t="s">
        <v>1307</v>
      </c>
      <c r="D126" s="135" t="str">
        <f aca="false">VLOOKUP(N126,'Event Code'!$B$4:$AT$239,6,0)</f>
        <v>CĐ Kỹ thuật Cao Thắng</v>
      </c>
      <c r="E126" s="135" t="str">
        <f aca="false">VLOOKUP($D126,'School Code'!$D$2:$I$30,5,0)</f>
        <v>ICT</v>
      </c>
      <c r="F126" s="136" t="n">
        <v>0</v>
      </c>
      <c r="G126" s="137" t="s">
        <v>980</v>
      </c>
      <c r="H126" s="138" t="str">
        <f aca="false">B126</f>
        <v>klkeylk@gmail.com</v>
      </c>
      <c r="I126" s="190" t="s">
        <v>1308</v>
      </c>
      <c r="J126" s="139"/>
      <c r="K126" s="140"/>
      <c r="L126" s="140"/>
      <c r="M126" s="141" t="str">
        <f aca="false">'Event Code'!$A$4</f>
        <v>HCM</v>
      </c>
      <c r="N126" s="35" t="s">
        <v>1303</v>
      </c>
      <c r="O126" s="141" t="str">
        <f aca="false">VLOOKUP($N126,'Event Code'!$B$4:$AL$194,2,0)</f>
        <v>INTERNSHIP</v>
      </c>
      <c r="P126" s="141" t="str">
        <f aca="false">VLOOKUP(N126,'Event Code'!$B$4:$AT$782,3,0)</f>
        <v>IT Technical</v>
      </c>
      <c r="Q126" s="141" t="str">
        <f aca="false">VLOOKUP(N126,'Event Code'!$B$4:$AT$782,4,0)</f>
        <v>JAVA</v>
      </c>
      <c r="R126" s="141" t="str">
        <f aca="false">VLOOKUP($N126,'Event Code'!$B$4:$AT$782,5,0)</f>
        <v>Blended</v>
      </c>
      <c r="S126" s="141" t="n">
        <f aca="false">VLOOKUP(N126,'Event Code'!$B$4:$AT$782,7,0)</f>
        <v>43467</v>
      </c>
      <c r="T126" s="141" t="n">
        <f aca="false">VLOOKUP($N126,'Event Code'!$B$4:$AT$782,8,0)</f>
        <v>43539</v>
      </c>
      <c r="U126" s="37" t="s">
        <v>982</v>
      </c>
      <c r="V126" s="142"/>
      <c r="W126" s="143"/>
      <c r="X126" s="144"/>
      <c r="Y126" s="174" t="s">
        <v>983</v>
      </c>
      <c r="Z126" s="37" t="n">
        <v>43475</v>
      </c>
      <c r="AD126" s="127" t="e">
        <f aca="false">VLOOKUP(C126,'OB-27-Mar-2019'!$D$2:$AF$257,20,0)</f>
        <v>#N/A</v>
      </c>
      <c r="AG126" s="128" t="n">
        <f aca="false">VLOOKUP(D126,'School Code'!$D$2:$K$603,4,0)</f>
        <v>267</v>
      </c>
      <c r="AH126" s="129" t="n">
        <f aca="false">VLOOKUP(D126,'School Code'!$D$2:$K$603,6,0)</f>
        <v>3</v>
      </c>
      <c r="AI126" s="146" t="s">
        <v>984</v>
      </c>
      <c r="AK126" s="76" t="s">
        <v>171</v>
      </c>
    </row>
    <row r="127" customFormat="false" ht="15" hidden="true" customHeight="false" outlineLevel="0" collapsed="false">
      <c r="A127" s="134"/>
      <c r="B127" s="189" t="s">
        <v>1309</v>
      </c>
      <c r="C127" s="134" t="s">
        <v>1310</v>
      </c>
      <c r="D127" s="135" t="str">
        <f aca="false">VLOOKUP(N127,'Event Code'!$B$4:$AT$239,6,0)</f>
        <v>CĐ Kỹ thuật Cao Thắng</v>
      </c>
      <c r="E127" s="135" t="str">
        <f aca="false">VLOOKUP($D127,'School Code'!$D$2:$I$30,5,0)</f>
        <v>ICT</v>
      </c>
      <c r="F127" s="136" t="n">
        <v>0</v>
      </c>
      <c r="G127" s="137" t="s">
        <v>980</v>
      </c>
      <c r="H127" s="138" t="str">
        <f aca="false">B127</f>
        <v>khanhn16101998@gmail.com</v>
      </c>
      <c r="I127" s="190" t="s">
        <v>1311</v>
      </c>
      <c r="J127" s="139"/>
      <c r="K127" s="140"/>
      <c r="L127" s="140"/>
      <c r="M127" s="141" t="str">
        <f aca="false">'Event Code'!$A$4</f>
        <v>HCM</v>
      </c>
      <c r="N127" s="35" t="s">
        <v>1303</v>
      </c>
      <c r="O127" s="141" t="str">
        <f aca="false">VLOOKUP($N127,'Event Code'!$B$4:$AL$194,2,0)</f>
        <v>INTERNSHIP</v>
      </c>
      <c r="P127" s="141" t="str">
        <f aca="false">VLOOKUP(N127,'Event Code'!$B$4:$AT$782,3,0)</f>
        <v>IT Technical</v>
      </c>
      <c r="Q127" s="141" t="str">
        <f aca="false">VLOOKUP(N127,'Event Code'!$B$4:$AT$782,4,0)</f>
        <v>JAVA</v>
      </c>
      <c r="R127" s="141" t="str">
        <f aca="false">VLOOKUP($N127,'Event Code'!$B$4:$AT$782,5,0)</f>
        <v>Blended</v>
      </c>
      <c r="S127" s="141" t="n">
        <f aca="false">VLOOKUP(N127,'Event Code'!$B$4:$AT$782,7,0)</f>
        <v>43467</v>
      </c>
      <c r="T127" s="141" t="n">
        <f aca="false">VLOOKUP($N127,'Event Code'!$B$4:$AT$782,8,0)</f>
        <v>43539</v>
      </c>
      <c r="U127" s="37" t="s">
        <v>982</v>
      </c>
      <c r="V127" s="142"/>
      <c r="W127" s="143"/>
      <c r="X127" s="144"/>
      <c r="Y127" s="174" t="s">
        <v>983</v>
      </c>
      <c r="Z127" s="37" t="n">
        <v>43475</v>
      </c>
      <c r="AD127" s="127" t="e">
        <f aca="false">VLOOKUP(C127,'OB-27-Mar-2019'!$D$2:$AF$257,20,0)</f>
        <v>#N/A</v>
      </c>
      <c r="AG127" s="128" t="n">
        <f aca="false">VLOOKUP(D127,'School Code'!$D$2:$K$603,4,0)</f>
        <v>267</v>
      </c>
      <c r="AH127" s="129" t="n">
        <f aca="false">VLOOKUP(D127,'School Code'!$D$2:$K$603,6,0)</f>
        <v>3</v>
      </c>
      <c r="AI127" s="146" t="s">
        <v>984</v>
      </c>
      <c r="AK127" s="76" t="s">
        <v>171</v>
      </c>
    </row>
    <row r="128" customFormat="false" ht="15" hidden="true" customHeight="false" outlineLevel="0" collapsed="false">
      <c r="A128" s="134"/>
      <c r="B128" s="189" t="s">
        <v>1312</v>
      </c>
      <c r="C128" s="134" t="s">
        <v>1313</v>
      </c>
      <c r="D128" s="135" t="str">
        <f aca="false">VLOOKUP(N128,'Event Code'!$B$4:$AT$239,6,0)</f>
        <v>CĐ Kỹ thuật Cao Thắng</v>
      </c>
      <c r="E128" s="135" t="str">
        <f aca="false">VLOOKUP($D128,'School Code'!$D$2:$I$30,5,0)</f>
        <v>ICT</v>
      </c>
      <c r="F128" s="136" t="n">
        <v>0</v>
      </c>
      <c r="G128" s="137" t="s">
        <v>980</v>
      </c>
      <c r="H128" s="138" t="str">
        <f aca="false">B128</f>
        <v>dangthanhduy2503@gmail.com</v>
      </c>
      <c r="I128" s="190" t="s">
        <v>1314</v>
      </c>
      <c r="J128" s="139"/>
      <c r="K128" s="140"/>
      <c r="L128" s="140"/>
      <c r="M128" s="141" t="str">
        <f aca="false">'Event Code'!$A$4</f>
        <v>HCM</v>
      </c>
      <c r="N128" s="35" t="s">
        <v>1303</v>
      </c>
      <c r="O128" s="141" t="str">
        <f aca="false">VLOOKUP($N128,'Event Code'!$B$4:$AL$194,2,0)</f>
        <v>INTERNSHIP</v>
      </c>
      <c r="P128" s="141" t="str">
        <f aca="false">VLOOKUP(N128,'Event Code'!$B$4:$AT$782,3,0)</f>
        <v>IT Technical</v>
      </c>
      <c r="Q128" s="141" t="str">
        <f aca="false">VLOOKUP(N128,'Event Code'!$B$4:$AT$782,4,0)</f>
        <v>JAVA</v>
      </c>
      <c r="R128" s="141" t="str">
        <f aca="false">VLOOKUP($N128,'Event Code'!$B$4:$AT$782,5,0)</f>
        <v>Blended</v>
      </c>
      <c r="S128" s="141" t="n">
        <f aca="false">VLOOKUP(N128,'Event Code'!$B$4:$AT$782,7,0)</f>
        <v>43467</v>
      </c>
      <c r="T128" s="141" t="n">
        <f aca="false">VLOOKUP($N128,'Event Code'!$B$4:$AT$782,8,0)</f>
        <v>43539</v>
      </c>
      <c r="U128" s="37" t="s">
        <v>982</v>
      </c>
      <c r="V128" s="142"/>
      <c r="W128" s="143"/>
      <c r="X128" s="144"/>
      <c r="Y128" s="174" t="s">
        <v>983</v>
      </c>
      <c r="Z128" s="37" t="n">
        <v>43480</v>
      </c>
      <c r="AD128" s="127" t="e">
        <f aca="false">VLOOKUP(C128,'OB-27-Mar-2019'!$D$2:$AF$257,20,0)</f>
        <v>#N/A</v>
      </c>
      <c r="AG128" s="128" t="n">
        <f aca="false">VLOOKUP(D128,'School Code'!$D$2:$K$603,4,0)</f>
        <v>267</v>
      </c>
      <c r="AH128" s="129" t="n">
        <f aca="false">VLOOKUP(D128,'School Code'!$D$2:$K$603,6,0)</f>
        <v>3</v>
      </c>
      <c r="AI128" s="146" t="s">
        <v>984</v>
      </c>
      <c r="AK128" s="76" t="s">
        <v>171</v>
      </c>
    </row>
    <row r="129" customFormat="false" ht="15" hidden="true" customHeight="false" outlineLevel="0" collapsed="false">
      <c r="A129" s="134"/>
      <c r="B129" s="189" t="s">
        <v>1315</v>
      </c>
      <c r="C129" s="134" t="s">
        <v>1316</v>
      </c>
      <c r="D129" s="135" t="str">
        <f aca="false">VLOOKUP(N129,'Event Code'!$B$4:$AT$239,6,0)</f>
        <v>CĐ Kỹ thuật Cao Thắng</v>
      </c>
      <c r="E129" s="135" t="str">
        <f aca="false">VLOOKUP($D129,'School Code'!$D$2:$I$30,5,0)</f>
        <v>ICT</v>
      </c>
      <c r="F129" s="136" t="n">
        <v>0</v>
      </c>
      <c r="G129" s="137" t="s">
        <v>980</v>
      </c>
      <c r="H129" s="138" t="str">
        <f aca="false">B129</f>
        <v>khanh2013vd@gmail.com</v>
      </c>
      <c r="I129" s="190" t="s">
        <v>1317</v>
      </c>
      <c r="J129" s="139"/>
      <c r="K129" s="140"/>
      <c r="L129" s="140"/>
      <c r="M129" s="141" t="str">
        <f aca="false">'Event Code'!$A$4</f>
        <v>HCM</v>
      </c>
      <c r="N129" s="35" t="s">
        <v>1303</v>
      </c>
      <c r="O129" s="141" t="str">
        <f aca="false">VLOOKUP($N129,'Event Code'!$B$4:$AL$194,2,0)</f>
        <v>INTERNSHIP</v>
      </c>
      <c r="P129" s="141" t="str">
        <f aca="false">VLOOKUP(N129,'Event Code'!$B$4:$AT$782,3,0)</f>
        <v>IT Technical</v>
      </c>
      <c r="Q129" s="141" t="str">
        <f aca="false">VLOOKUP(N129,'Event Code'!$B$4:$AT$782,4,0)</f>
        <v>JAVA</v>
      </c>
      <c r="R129" s="141" t="str">
        <f aca="false">VLOOKUP($N129,'Event Code'!$B$4:$AT$782,5,0)</f>
        <v>Blended</v>
      </c>
      <c r="S129" s="141" t="n">
        <f aca="false">VLOOKUP(N129,'Event Code'!$B$4:$AT$782,7,0)</f>
        <v>43467</v>
      </c>
      <c r="T129" s="141" t="n">
        <f aca="false">VLOOKUP($N129,'Event Code'!$B$4:$AT$782,8,0)</f>
        <v>43539</v>
      </c>
      <c r="U129" s="37" t="s">
        <v>982</v>
      </c>
      <c r="V129" s="142"/>
      <c r="W129" s="143"/>
      <c r="X129" s="144"/>
      <c r="Y129" s="174" t="s">
        <v>983</v>
      </c>
      <c r="Z129" s="37" t="n">
        <v>43480</v>
      </c>
      <c r="AD129" s="127" t="e">
        <f aca="false">VLOOKUP(C129,'OB-27-Mar-2019'!$D$2:$AF$257,20,0)</f>
        <v>#N/A</v>
      </c>
      <c r="AG129" s="128" t="n">
        <f aca="false">VLOOKUP(D129,'School Code'!$D$2:$K$603,4,0)</f>
        <v>267</v>
      </c>
      <c r="AH129" s="129" t="n">
        <f aca="false">VLOOKUP(D129,'School Code'!$D$2:$K$603,6,0)</f>
        <v>3</v>
      </c>
      <c r="AI129" s="146" t="s">
        <v>984</v>
      </c>
      <c r="AK129" s="76" t="s">
        <v>171</v>
      </c>
    </row>
    <row r="130" customFormat="false" ht="15" hidden="true" customHeight="false" outlineLevel="0" collapsed="false">
      <c r="A130" s="134"/>
      <c r="B130" s="189" t="s">
        <v>1318</v>
      </c>
      <c r="C130" s="191" t="s">
        <v>1319</v>
      </c>
      <c r="D130" s="135" t="str">
        <f aca="false">VLOOKUP(N130,'Event Code'!$B$4:$AT$239,6,0)</f>
        <v>CĐ Kỹ thuật Cao Thắng</v>
      </c>
      <c r="E130" s="134" t="str">
        <f aca="false">VLOOKUP($D130,'School Code'!$D$2:$I$30,5,0)</f>
        <v>ICT</v>
      </c>
      <c r="F130" s="136" t="n">
        <v>0</v>
      </c>
      <c r="G130" s="137" t="s">
        <v>980</v>
      </c>
      <c r="H130" s="138" t="str">
        <f aca="false">B130</f>
        <v>Thuytrangbl2803@gmail.com</v>
      </c>
      <c r="I130" s="190" t="s">
        <v>1320</v>
      </c>
      <c r="J130" s="139"/>
      <c r="K130" s="140"/>
      <c r="L130" s="140"/>
      <c r="M130" s="141" t="str">
        <f aca="false">'Event Code'!$A$4</f>
        <v>HCM</v>
      </c>
      <c r="N130" s="192" t="s">
        <v>1303</v>
      </c>
      <c r="O130" s="141" t="str">
        <f aca="false">VLOOKUP($N130,'Event Code'!$B$4:$AL$194,2,0)</f>
        <v>INTERNSHIP</v>
      </c>
      <c r="P130" s="141" t="str">
        <f aca="false">VLOOKUP(N130,'Event Code'!$B$4:$AT$782,3,0)</f>
        <v>IT Technical</v>
      </c>
      <c r="Q130" s="141" t="str">
        <f aca="false">VLOOKUP(N130,'Event Code'!$B$4:$AT$782,4,0)</f>
        <v>JAVA</v>
      </c>
      <c r="R130" s="141" t="str">
        <f aca="false">VLOOKUP($N130,'Event Code'!$B$4:$AT$782,5,0)</f>
        <v>Blended</v>
      </c>
      <c r="S130" s="141" t="n">
        <f aca="false">VLOOKUP(N130,'Event Code'!$B$4:$AT$782,7,0)</f>
        <v>43467</v>
      </c>
      <c r="T130" s="141" t="n">
        <f aca="false">VLOOKUP($N130,'Event Code'!$B$4:$AT$782,8,0)</f>
        <v>43539</v>
      </c>
      <c r="U130" s="37" t="s">
        <v>982</v>
      </c>
      <c r="V130" s="142"/>
      <c r="W130" s="143"/>
      <c r="X130" s="144"/>
      <c r="Y130" s="174" t="s">
        <v>983</v>
      </c>
      <c r="Z130" s="37" t="n">
        <v>43480</v>
      </c>
      <c r="AD130" s="127" t="e">
        <f aca="false">VLOOKUP(C130,'OB-27-Mar-2019'!$D$2:$AF$257,20,0)</f>
        <v>#N/A</v>
      </c>
      <c r="AG130" s="193" t="n">
        <f aca="false">VLOOKUP(D130,'School Code'!$D$2:$K$603,4,0)</f>
        <v>267</v>
      </c>
      <c r="AH130" s="194" t="n">
        <f aca="false">VLOOKUP(D130,'School Code'!$D$2:$K$603,6,0)</f>
        <v>3</v>
      </c>
      <c r="AI130" s="195" t="s">
        <v>984</v>
      </c>
      <c r="AK130" s="76" t="s">
        <v>171</v>
      </c>
    </row>
    <row r="131" customFormat="false" ht="13.8" hidden="true" customHeight="false" outlineLevel="0" collapsed="false">
      <c r="A131" s="138" t="n">
        <v>126</v>
      </c>
      <c r="B131" s="134" t="s">
        <v>1321</v>
      </c>
      <c r="C131" s="134" t="s">
        <v>1322</v>
      </c>
      <c r="D131" s="135" t="str">
        <f aca="false">VLOOKUP(N131,'Event Code'!$B$4:$AT$239,6,0)</f>
        <v>Nhiều Trường</v>
      </c>
      <c r="E131" s="135" t="str">
        <f aca="false">VLOOKUP($D131,'School Code'!$D$2:$I$30,5,0)</f>
        <v>ICT</v>
      </c>
      <c r="F131" s="136" t="n">
        <v>0</v>
      </c>
      <c r="G131" s="137" t="s">
        <v>1025</v>
      </c>
      <c r="H131" s="138" t="str">
        <f aca="false">B131</f>
        <v>nguyenminhduy8101996@gmail.com</v>
      </c>
      <c r="I131" s="190" t="s">
        <v>1323</v>
      </c>
      <c r="J131" s="139"/>
      <c r="K131" s="140"/>
      <c r="L131" s="140"/>
      <c r="M131" s="141" t="str">
        <f aca="false">'Event Code'!$A$4</f>
        <v>HCM</v>
      </c>
      <c r="N131" s="35" t="s">
        <v>1324</v>
      </c>
      <c r="O131" s="141" t="str">
        <f aca="false">VLOOKUP($N131,'Event Code'!$B$4:$AL$194,2,0)</f>
        <v>INTERNSHIP</v>
      </c>
      <c r="P131" s="141" t="str">
        <f aca="false">VLOOKUP(N131,'Event Code'!$B$4:$AT$782,3,0)</f>
        <v>IT Technical</v>
      </c>
      <c r="Q131" s="141" t="str">
        <f aca="false">VLOOKUP(N131,'Event Code'!$B$4:$AT$782,4,0)</f>
        <v>NET</v>
      </c>
      <c r="R131" s="141" t="str">
        <f aca="false">VLOOKUP($N131,'Event Code'!$B$4:$AT$782,5,0)</f>
        <v>Blended</v>
      </c>
      <c r="S131" s="141" t="n">
        <f aca="false">VLOOKUP(N131,'Event Code'!$B$4:$AT$782,7,0)</f>
        <v>43514</v>
      </c>
      <c r="T131" s="141" t="n">
        <f aca="false">VLOOKUP($N131,'Event Code'!$B$4:$AT$782,8,0)</f>
        <v>43603</v>
      </c>
      <c r="U131" s="37" t="s">
        <v>1106</v>
      </c>
      <c r="V131" s="142"/>
      <c r="W131" s="143"/>
      <c r="X131" s="144"/>
      <c r="Y131" s="174" t="s">
        <v>983</v>
      </c>
      <c r="Z131" s="37" t="n">
        <v>43543</v>
      </c>
      <c r="AD131" s="127" t="e">
        <f aca="false">VLOOKUP(C131,'OB-27-Mar-2019'!$D$2:$AF$257,20,0)</f>
        <v>#N/A</v>
      </c>
      <c r="AG131" s="128" t="n">
        <f aca="false">VLOOKUP(D131,'School Code'!$D$2:$K$603,4,0)</f>
        <v>0</v>
      </c>
      <c r="AH131" s="129" t="n">
        <f aca="false">VLOOKUP(D131,'School Code'!$D$2:$K$603,6,0)</f>
        <v>1</v>
      </c>
      <c r="AI131" s="146" t="s">
        <v>984</v>
      </c>
      <c r="AK131" s="76" t="s">
        <v>1048</v>
      </c>
    </row>
    <row r="132" customFormat="false" ht="13.8" hidden="true" customHeight="false" outlineLevel="0" collapsed="false">
      <c r="A132" s="134" t="n">
        <v>127</v>
      </c>
      <c r="B132" s="134" t="s">
        <v>1325</v>
      </c>
      <c r="C132" s="134" t="s">
        <v>1326</v>
      </c>
      <c r="D132" s="135" t="str">
        <f aca="false">VLOOKUP(N132,'Event Code'!$B$4:$AT$239,6,0)</f>
        <v>Nhiều Trường</v>
      </c>
      <c r="E132" s="135" t="str">
        <f aca="false">VLOOKUP($D132,'School Code'!$D$2:$I$30,5,0)</f>
        <v>ICT</v>
      </c>
      <c r="F132" s="136" t="n">
        <v>0</v>
      </c>
      <c r="G132" s="137" t="s">
        <v>980</v>
      </c>
      <c r="H132" s="138" t="str">
        <f aca="false">B132</f>
        <v>nhmnmh1996@gmail.com</v>
      </c>
      <c r="I132" s="190" t="s">
        <v>1327</v>
      </c>
      <c r="J132" s="139"/>
      <c r="K132" s="140"/>
      <c r="L132" s="140"/>
      <c r="M132" s="141" t="str">
        <f aca="false">'Event Code'!$A$4</f>
        <v>HCM</v>
      </c>
      <c r="N132" s="35" t="s">
        <v>1324</v>
      </c>
      <c r="O132" s="141" t="str">
        <f aca="false">VLOOKUP($N132,'Event Code'!$B$4:$AL$194,2,0)</f>
        <v>INTERNSHIP</v>
      </c>
      <c r="P132" s="141" t="str">
        <f aca="false">VLOOKUP(N132,'Event Code'!$B$4:$AT$782,3,0)</f>
        <v>IT Technical</v>
      </c>
      <c r="Q132" s="141" t="str">
        <f aca="false">VLOOKUP(N132,'Event Code'!$B$4:$AT$782,4,0)</f>
        <v>NET</v>
      </c>
      <c r="R132" s="141" t="str">
        <f aca="false">VLOOKUP($N132,'Event Code'!$B$4:$AT$782,5,0)</f>
        <v>Blended</v>
      </c>
      <c r="S132" s="141" t="n">
        <f aca="false">VLOOKUP(N132,'Event Code'!$B$4:$AT$782,7,0)</f>
        <v>43514</v>
      </c>
      <c r="T132" s="141" t="n">
        <f aca="false">VLOOKUP($N132,'Event Code'!$B$4:$AT$782,8,0)</f>
        <v>43603</v>
      </c>
      <c r="U132" s="37" t="s">
        <v>1106</v>
      </c>
      <c r="V132" s="142"/>
      <c r="W132" s="143"/>
      <c r="X132" s="144"/>
      <c r="Y132" s="174" t="s">
        <v>983</v>
      </c>
      <c r="Z132" s="37" t="n">
        <v>43508</v>
      </c>
      <c r="AD132" s="127" t="e">
        <f aca="false">VLOOKUP(C132,'OB-27-Mar-2019'!$D$2:$AF$257,20,0)</f>
        <v>#N/A</v>
      </c>
      <c r="AG132" s="128" t="n">
        <f aca="false">VLOOKUP(D132,'School Code'!$D$2:$K$603,4,0)</f>
        <v>0</v>
      </c>
      <c r="AH132" s="129" t="n">
        <f aca="false">VLOOKUP(D132,'School Code'!$D$2:$K$603,6,0)</f>
        <v>1</v>
      </c>
      <c r="AI132" s="146" t="s">
        <v>984</v>
      </c>
      <c r="AK132" s="76" t="s">
        <v>1048</v>
      </c>
    </row>
    <row r="133" customFormat="false" ht="13.8" hidden="true" customHeight="false" outlineLevel="0" collapsed="false">
      <c r="A133" s="134" t="n">
        <v>128</v>
      </c>
      <c r="B133" s="134" t="s">
        <v>1328</v>
      </c>
      <c r="C133" s="134" t="s">
        <v>1329</v>
      </c>
      <c r="D133" s="135" t="str">
        <f aca="false">VLOOKUP(N133,'Event Code'!$B$4:$AT$239,6,0)</f>
        <v>Nhiều Trường</v>
      </c>
      <c r="E133" s="135" t="str">
        <f aca="false">VLOOKUP($D133,'School Code'!$D$2:$I$30,5,0)</f>
        <v>ICT</v>
      </c>
      <c r="F133" s="136" t="n">
        <v>0</v>
      </c>
      <c r="G133" s="137" t="s">
        <v>980</v>
      </c>
      <c r="H133" s="138" t="str">
        <f aca="false">B133</f>
        <v>hoanghuy.gg96@gmail.com</v>
      </c>
      <c r="I133" s="190" t="s">
        <v>1330</v>
      </c>
      <c r="J133" s="139"/>
      <c r="K133" s="140"/>
      <c r="L133" s="140"/>
      <c r="M133" s="141" t="str">
        <f aca="false">'Event Code'!$A$4</f>
        <v>HCM</v>
      </c>
      <c r="N133" s="35" t="s">
        <v>1324</v>
      </c>
      <c r="O133" s="141" t="str">
        <f aca="false">VLOOKUP($N133,'Event Code'!$B$4:$AL$194,2,0)</f>
        <v>INTERNSHIP</v>
      </c>
      <c r="P133" s="141" t="str">
        <f aca="false">VLOOKUP(N133,'Event Code'!$B$4:$AT$782,3,0)</f>
        <v>IT Technical</v>
      </c>
      <c r="Q133" s="141" t="str">
        <f aca="false">VLOOKUP(N133,'Event Code'!$B$4:$AT$782,4,0)</f>
        <v>NET</v>
      </c>
      <c r="R133" s="141" t="str">
        <f aca="false">VLOOKUP($N133,'Event Code'!$B$4:$AT$782,5,0)</f>
        <v>Blended</v>
      </c>
      <c r="S133" s="141" t="n">
        <f aca="false">VLOOKUP(N133,'Event Code'!$B$4:$AT$782,7,0)</f>
        <v>43514</v>
      </c>
      <c r="T133" s="141" t="n">
        <f aca="false">VLOOKUP($N133,'Event Code'!$B$4:$AT$782,8,0)</f>
        <v>43603</v>
      </c>
      <c r="U133" s="37" t="s">
        <v>1106</v>
      </c>
      <c r="V133" s="142"/>
      <c r="W133" s="143"/>
      <c r="X133" s="144"/>
      <c r="Y133" s="174" t="s">
        <v>983</v>
      </c>
      <c r="Z133" s="37" t="n">
        <v>43508</v>
      </c>
      <c r="AD133" s="127" t="e">
        <f aca="false">VLOOKUP(C133,'OB-27-Mar-2019'!$D$2:$AF$257,20,0)</f>
        <v>#N/A</v>
      </c>
      <c r="AG133" s="128" t="n">
        <f aca="false">VLOOKUP(D133,'School Code'!$D$2:$K$603,4,0)</f>
        <v>0</v>
      </c>
      <c r="AH133" s="129" t="n">
        <f aca="false">VLOOKUP(D133,'School Code'!$D$2:$K$603,6,0)</f>
        <v>1</v>
      </c>
      <c r="AI133" s="146" t="s">
        <v>984</v>
      </c>
      <c r="AK133" s="76" t="s">
        <v>1048</v>
      </c>
    </row>
    <row r="134" customFormat="false" ht="13.8" hidden="true" customHeight="false" outlineLevel="0" collapsed="false">
      <c r="A134" s="134" t="n">
        <v>129</v>
      </c>
      <c r="B134" s="134" t="s">
        <v>1331</v>
      </c>
      <c r="C134" s="134" t="s">
        <v>1332</v>
      </c>
      <c r="D134" s="135" t="str">
        <f aca="false">VLOOKUP(N134,'Event Code'!$B$4:$AT$239,6,0)</f>
        <v>Nhiều Trường</v>
      </c>
      <c r="E134" s="135" t="str">
        <f aca="false">VLOOKUP($D134,'School Code'!$D$2:$I$30,5,0)</f>
        <v>ICT</v>
      </c>
      <c r="F134" s="136" t="n">
        <v>0</v>
      </c>
      <c r="G134" s="137" t="s">
        <v>980</v>
      </c>
      <c r="H134" s="138" t="str">
        <f aca="false">B134</f>
        <v>bevi6269@gmail.com</v>
      </c>
      <c r="I134" s="190" t="s">
        <v>1333</v>
      </c>
      <c r="J134" s="139"/>
      <c r="K134" s="140"/>
      <c r="L134" s="140"/>
      <c r="M134" s="141" t="str">
        <f aca="false">'Event Code'!$A$4</f>
        <v>HCM</v>
      </c>
      <c r="N134" s="35" t="s">
        <v>1324</v>
      </c>
      <c r="O134" s="141" t="str">
        <f aca="false">VLOOKUP($N134,'Event Code'!$B$4:$AL$194,2,0)</f>
        <v>INTERNSHIP</v>
      </c>
      <c r="P134" s="141" t="str">
        <f aca="false">VLOOKUP(N134,'Event Code'!$B$4:$AT$782,3,0)</f>
        <v>IT Technical</v>
      </c>
      <c r="Q134" s="141" t="str">
        <f aca="false">VLOOKUP(N134,'Event Code'!$B$4:$AT$782,4,0)</f>
        <v>NET</v>
      </c>
      <c r="R134" s="141" t="str">
        <f aca="false">VLOOKUP($N134,'Event Code'!$B$4:$AT$782,5,0)</f>
        <v>Blended</v>
      </c>
      <c r="S134" s="141" t="n">
        <f aca="false">VLOOKUP(N134,'Event Code'!$B$4:$AT$782,7,0)</f>
        <v>43514</v>
      </c>
      <c r="T134" s="141" t="n">
        <f aca="false">VLOOKUP($N134,'Event Code'!$B$4:$AT$782,8,0)</f>
        <v>43603</v>
      </c>
      <c r="U134" s="37" t="s">
        <v>1106</v>
      </c>
      <c r="V134" s="142"/>
      <c r="W134" s="143"/>
      <c r="X134" s="144"/>
      <c r="Y134" s="174" t="s">
        <v>983</v>
      </c>
      <c r="Z134" s="37" t="n">
        <v>43508</v>
      </c>
      <c r="AD134" s="127" t="e">
        <f aca="false">VLOOKUP(C134,'OB-27-Mar-2019'!$D$2:$AF$257,20,0)</f>
        <v>#N/A</v>
      </c>
      <c r="AG134" s="128" t="n">
        <f aca="false">VLOOKUP(D134,'School Code'!$D$2:$K$603,4,0)</f>
        <v>0</v>
      </c>
      <c r="AH134" s="129" t="n">
        <f aca="false">VLOOKUP(D134,'School Code'!$D$2:$K$603,6,0)</f>
        <v>1</v>
      </c>
      <c r="AI134" s="146" t="s">
        <v>984</v>
      </c>
      <c r="AK134" s="76" t="s">
        <v>1048</v>
      </c>
    </row>
    <row r="135" customFormat="false" ht="13.8" hidden="true" customHeight="false" outlineLevel="0" collapsed="false">
      <c r="A135" s="134" t="n">
        <v>130</v>
      </c>
      <c r="B135" s="134" t="s">
        <v>1334</v>
      </c>
      <c r="C135" s="134" t="s">
        <v>1335</v>
      </c>
      <c r="D135" s="135" t="str">
        <f aca="false">VLOOKUP(N135,'Event Code'!$B$4:$AT$239,6,0)</f>
        <v>Nhiều Trường</v>
      </c>
      <c r="E135" s="135" t="str">
        <f aca="false">VLOOKUP($D135,'School Code'!$D$2:$I$30,5,0)</f>
        <v>ICT</v>
      </c>
      <c r="F135" s="136" t="n">
        <v>0</v>
      </c>
      <c r="G135" s="137" t="s">
        <v>1025</v>
      </c>
      <c r="H135" s="138" t="str">
        <f aca="false">B135</f>
        <v>hoquocbao021296@gmail.com</v>
      </c>
      <c r="I135" s="190" t="s">
        <v>1336</v>
      </c>
      <c r="J135" s="139"/>
      <c r="K135" s="140"/>
      <c r="L135" s="140"/>
      <c r="M135" s="141" t="str">
        <f aca="false">'Event Code'!$A$4</f>
        <v>HCM</v>
      </c>
      <c r="N135" s="35" t="s">
        <v>1324</v>
      </c>
      <c r="O135" s="141" t="str">
        <f aca="false">VLOOKUP($N135,'Event Code'!$B$4:$AL$194,2,0)</f>
        <v>INTERNSHIP</v>
      </c>
      <c r="P135" s="141" t="str">
        <f aca="false">VLOOKUP(N135,'Event Code'!$B$4:$AT$782,3,0)</f>
        <v>IT Technical</v>
      </c>
      <c r="Q135" s="141" t="str">
        <f aca="false">VLOOKUP(N135,'Event Code'!$B$4:$AT$782,4,0)</f>
        <v>NET</v>
      </c>
      <c r="R135" s="141" t="str">
        <f aca="false">VLOOKUP($N135,'Event Code'!$B$4:$AT$782,5,0)</f>
        <v>Blended</v>
      </c>
      <c r="S135" s="141" t="n">
        <f aca="false">VLOOKUP(N135,'Event Code'!$B$4:$AT$782,7,0)</f>
        <v>43514</v>
      </c>
      <c r="T135" s="141" t="n">
        <f aca="false">VLOOKUP($N135,'Event Code'!$B$4:$AT$782,8,0)</f>
        <v>43603</v>
      </c>
      <c r="U135" s="37" t="s">
        <v>1106</v>
      </c>
      <c r="V135" s="142"/>
      <c r="W135" s="143"/>
      <c r="X135" s="144"/>
      <c r="Y135" s="174" t="s">
        <v>983</v>
      </c>
      <c r="Z135" s="37" t="n">
        <v>43508</v>
      </c>
      <c r="AD135" s="127" t="e">
        <f aca="false">VLOOKUP(C135,'OB-27-Mar-2019'!$D$2:$AF$257,20,0)</f>
        <v>#N/A</v>
      </c>
      <c r="AG135" s="128" t="n">
        <f aca="false">VLOOKUP(D135,'School Code'!$D$2:$K$603,4,0)</f>
        <v>0</v>
      </c>
      <c r="AH135" s="129" t="n">
        <f aca="false">VLOOKUP(D135,'School Code'!$D$2:$K$603,6,0)</f>
        <v>1</v>
      </c>
      <c r="AI135" s="146" t="s">
        <v>984</v>
      </c>
      <c r="AK135" s="76" t="s">
        <v>1048</v>
      </c>
    </row>
    <row r="136" customFormat="false" ht="13.8" hidden="false" customHeight="false" outlineLevel="0" collapsed="false">
      <c r="A136" s="134" t="n">
        <v>131</v>
      </c>
      <c r="B136" s="134" t="s">
        <v>636</v>
      </c>
      <c r="C136" s="134" t="s">
        <v>635</v>
      </c>
      <c r="D136" s="135" t="str">
        <f aca="false">VLOOKUP(N136,'Event Code'!$B$4:$AT$239,6,0)</f>
        <v>Nhiều Trường</v>
      </c>
      <c r="E136" s="135" t="str">
        <f aca="false">VLOOKUP($D136,'School Code'!$D$2:$I$30,5,0)</f>
        <v>ICT</v>
      </c>
      <c r="F136" s="136" t="n">
        <v>0</v>
      </c>
      <c r="G136" s="137" t="s">
        <v>980</v>
      </c>
      <c r="H136" s="138" t="str">
        <f aca="false">B136</f>
        <v>nhan.nguyenhoai98@gmail.com</v>
      </c>
      <c r="I136" s="190" t="s">
        <v>637</v>
      </c>
      <c r="J136" s="139"/>
      <c r="K136" s="140"/>
      <c r="L136" s="140"/>
      <c r="M136" s="141" t="str">
        <f aca="false">'Event Code'!$A$4</f>
        <v>HCM</v>
      </c>
      <c r="N136" s="35" t="s">
        <v>1324</v>
      </c>
      <c r="O136" s="141" t="str">
        <f aca="false">VLOOKUP($N136,'Event Code'!$B$4:$AL$194,2,0)</f>
        <v>INTERNSHIP</v>
      </c>
      <c r="P136" s="141" t="str">
        <f aca="false">VLOOKUP(N136,'Event Code'!$B$4:$AT$782,3,0)</f>
        <v>IT Technical</v>
      </c>
      <c r="Q136" s="141" t="str">
        <f aca="false">VLOOKUP(N136,'Event Code'!$B$4:$AT$782,4,0)</f>
        <v>NET</v>
      </c>
      <c r="R136" s="141" t="str">
        <f aca="false">VLOOKUP($N136,'Event Code'!$B$4:$AT$782,5,0)</f>
        <v>Blended</v>
      </c>
      <c r="S136" s="141" t="n">
        <f aca="false">VLOOKUP(N136,'Event Code'!$B$4:$AT$782,7,0)</f>
        <v>43514</v>
      </c>
      <c r="T136" s="141" t="n">
        <f aca="false">VLOOKUP($N136,'Event Code'!$B$4:$AT$782,8,0)</f>
        <v>43603</v>
      </c>
      <c r="U136" s="37" t="s">
        <v>1128</v>
      </c>
      <c r="V136" s="142"/>
      <c r="W136" s="143"/>
      <c r="X136" s="144"/>
      <c r="Y136" s="174" t="s">
        <v>101</v>
      </c>
      <c r="Z136" s="37" t="n">
        <v>43550</v>
      </c>
      <c r="AB136" s="77" t="s">
        <v>101</v>
      </c>
      <c r="AC136" s="77" t="s">
        <v>942</v>
      </c>
      <c r="AD136" s="127" t="n">
        <f aca="false">VLOOKUP(C136,'OB-27-Mar-2019'!$D$2:$AF$257,20,0)</f>
        <v>43556</v>
      </c>
      <c r="AE136" s="77" t="n">
        <v>321</v>
      </c>
      <c r="AF136" s="77" t="s">
        <v>146</v>
      </c>
      <c r="AG136" s="128" t="n">
        <f aca="false">VLOOKUP(D136,'School Code'!$D$2:$K$603,4,0)</f>
        <v>0</v>
      </c>
      <c r="AH136" s="129" t="n">
        <f aca="false">VLOOKUP(D136,'School Code'!$D$2:$K$603,6,0)</f>
        <v>1</v>
      </c>
      <c r="AI136" s="146" t="s">
        <v>984</v>
      </c>
      <c r="AK136" s="76" t="s">
        <v>1048</v>
      </c>
    </row>
    <row r="137" customFormat="false" ht="13.8" hidden="false" customHeight="false" outlineLevel="0" collapsed="false">
      <c r="A137" s="134" t="n">
        <v>132</v>
      </c>
      <c r="B137" s="134" t="s">
        <v>633</v>
      </c>
      <c r="C137" s="134" t="s">
        <v>632</v>
      </c>
      <c r="D137" s="135" t="str">
        <f aca="false">VLOOKUP(N137,'Event Code'!$B$4:$AT$239,6,0)</f>
        <v>Nhiều Trường</v>
      </c>
      <c r="E137" s="135" t="str">
        <f aca="false">VLOOKUP($D137,'School Code'!$D$2:$I$30,5,0)</f>
        <v>ICT</v>
      </c>
      <c r="F137" s="136" t="n">
        <v>0</v>
      </c>
      <c r="G137" s="137" t="s">
        <v>980</v>
      </c>
      <c r="H137" s="138" t="str">
        <f aca="false">B137</f>
        <v>baoan10061998@gmail.com</v>
      </c>
      <c r="I137" s="190" t="s">
        <v>634</v>
      </c>
      <c r="J137" s="139"/>
      <c r="K137" s="140"/>
      <c r="L137" s="140"/>
      <c r="M137" s="141" t="str">
        <f aca="false">'Event Code'!$A$4</f>
        <v>HCM</v>
      </c>
      <c r="N137" s="35" t="s">
        <v>1324</v>
      </c>
      <c r="O137" s="141" t="str">
        <f aca="false">VLOOKUP($N137,'Event Code'!$B$4:$AL$194,2,0)</f>
        <v>INTERNSHIP</v>
      </c>
      <c r="P137" s="141" t="str">
        <f aca="false">VLOOKUP(N137,'Event Code'!$B$4:$AT$782,3,0)</f>
        <v>IT Technical</v>
      </c>
      <c r="Q137" s="141" t="str">
        <f aca="false">VLOOKUP(N137,'Event Code'!$B$4:$AT$782,4,0)</f>
        <v>NET</v>
      </c>
      <c r="R137" s="141" t="str">
        <f aca="false">VLOOKUP($N137,'Event Code'!$B$4:$AT$782,5,0)</f>
        <v>Blended</v>
      </c>
      <c r="S137" s="141" t="n">
        <f aca="false">VLOOKUP(N137,'Event Code'!$B$4:$AT$782,7,0)</f>
        <v>43514</v>
      </c>
      <c r="T137" s="141" t="n">
        <f aca="false">VLOOKUP($N137,'Event Code'!$B$4:$AT$782,8,0)</f>
        <v>43603</v>
      </c>
      <c r="U137" s="37" t="s">
        <v>1128</v>
      </c>
      <c r="V137" s="142"/>
      <c r="W137" s="143"/>
      <c r="X137" s="144"/>
      <c r="Y137" s="174" t="s">
        <v>1055</v>
      </c>
      <c r="Z137" s="37" t="n">
        <v>43551</v>
      </c>
      <c r="AB137" s="77" t="s">
        <v>101</v>
      </c>
      <c r="AC137" s="77" t="s">
        <v>942</v>
      </c>
      <c r="AD137" s="127" t="n">
        <f aca="false">VLOOKUP(C137,'OB-27-Mar-2019'!$D$2:$AF$257,20,0)</f>
        <v>43556</v>
      </c>
      <c r="AE137" s="77" t="n">
        <v>341</v>
      </c>
      <c r="AF137" s="77" t="s">
        <v>146</v>
      </c>
      <c r="AG137" s="128" t="n">
        <f aca="false">VLOOKUP(D137,'School Code'!$D$2:$K$603,4,0)</f>
        <v>0</v>
      </c>
      <c r="AH137" s="129" t="n">
        <f aca="false">VLOOKUP(D137,'School Code'!$D$2:$K$603,6,0)</f>
        <v>1</v>
      </c>
      <c r="AI137" s="146" t="s">
        <v>984</v>
      </c>
      <c r="AK137" s="76" t="s">
        <v>1048</v>
      </c>
    </row>
    <row r="138" customFormat="false" ht="13.8" hidden="true" customHeight="false" outlineLevel="0" collapsed="false">
      <c r="A138" s="134" t="n">
        <v>133</v>
      </c>
      <c r="B138" s="134" t="s">
        <v>1337</v>
      </c>
      <c r="C138" s="134" t="s">
        <v>1338</v>
      </c>
      <c r="D138" s="135" t="str">
        <f aca="false">VLOOKUP(N138,'Event Code'!$B$4:$AT$239,6,0)</f>
        <v>Nhiều Trường</v>
      </c>
      <c r="E138" s="135" t="str">
        <f aca="false">VLOOKUP($D138,'School Code'!$D$2:$I$30,5,0)</f>
        <v>ICT</v>
      </c>
      <c r="F138" s="136" t="n">
        <v>0</v>
      </c>
      <c r="G138" s="137" t="s">
        <v>980</v>
      </c>
      <c r="H138" s="138" t="str">
        <f aca="false">B138</f>
        <v>vuhoangthienlam1998@gmail.com</v>
      </c>
      <c r="I138" s="190" t="s">
        <v>1339</v>
      </c>
      <c r="J138" s="139"/>
      <c r="K138" s="140"/>
      <c r="L138" s="140"/>
      <c r="M138" s="141" t="str">
        <f aca="false">'Event Code'!$A$4</f>
        <v>HCM</v>
      </c>
      <c r="N138" s="35" t="s">
        <v>1324</v>
      </c>
      <c r="O138" s="141" t="str">
        <f aca="false">VLOOKUP($N138,'Event Code'!$B$4:$AL$194,2,0)</f>
        <v>INTERNSHIP</v>
      </c>
      <c r="P138" s="141" t="str">
        <f aca="false">VLOOKUP(N138,'Event Code'!$B$4:$AT$782,3,0)</f>
        <v>IT Technical</v>
      </c>
      <c r="Q138" s="141" t="str">
        <f aca="false">VLOOKUP(N138,'Event Code'!$B$4:$AT$782,4,0)</f>
        <v>NET</v>
      </c>
      <c r="R138" s="141" t="str">
        <f aca="false">VLOOKUP($N138,'Event Code'!$B$4:$AT$782,5,0)</f>
        <v>Blended</v>
      </c>
      <c r="S138" s="141" t="n">
        <f aca="false">VLOOKUP(N138,'Event Code'!$B$4:$AT$782,7,0)</f>
        <v>43514</v>
      </c>
      <c r="T138" s="141" t="n">
        <f aca="false">VLOOKUP($N138,'Event Code'!$B$4:$AT$782,8,0)</f>
        <v>43603</v>
      </c>
      <c r="U138" s="37" t="s">
        <v>1128</v>
      </c>
      <c r="V138" s="142"/>
      <c r="W138" s="143"/>
      <c r="X138" s="144"/>
      <c r="Y138" s="174" t="s">
        <v>983</v>
      </c>
      <c r="Z138" s="37" t="n">
        <v>43508</v>
      </c>
      <c r="AG138" s="128" t="n">
        <f aca="false">VLOOKUP(D138,'School Code'!$D$2:$K$603,4,0)</f>
        <v>0</v>
      </c>
      <c r="AH138" s="129" t="n">
        <f aca="false">VLOOKUP(D138,'School Code'!$D$2:$K$603,6,0)</f>
        <v>1</v>
      </c>
      <c r="AI138" s="146" t="s">
        <v>984</v>
      </c>
      <c r="AK138" s="76" t="s">
        <v>1048</v>
      </c>
    </row>
    <row r="139" customFormat="false" ht="13.8" hidden="true" customHeight="false" outlineLevel="0" collapsed="false">
      <c r="A139" s="134" t="n">
        <v>134</v>
      </c>
      <c r="B139" s="134" t="s">
        <v>1340</v>
      </c>
      <c r="C139" s="134" t="s">
        <v>1341</v>
      </c>
      <c r="D139" s="135" t="str">
        <f aca="false">VLOOKUP(N139,'Event Code'!$B$4:$AT$239,6,0)</f>
        <v>Nhiều Trường</v>
      </c>
      <c r="E139" s="135" t="str">
        <f aca="false">VLOOKUP($D139,'School Code'!$D$2:$I$30,5,0)</f>
        <v>ICT</v>
      </c>
      <c r="F139" s="136" t="n">
        <v>0</v>
      </c>
      <c r="G139" s="137" t="s">
        <v>980</v>
      </c>
      <c r="H139" s="138" t="str">
        <f aca="false">B139</f>
        <v>namopen23021998@gmail.com</v>
      </c>
      <c r="I139" s="190" t="s">
        <v>1342</v>
      </c>
      <c r="J139" s="139"/>
      <c r="K139" s="140"/>
      <c r="L139" s="140"/>
      <c r="M139" s="141" t="str">
        <f aca="false">'Event Code'!$A$4</f>
        <v>HCM</v>
      </c>
      <c r="N139" s="35" t="s">
        <v>1324</v>
      </c>
      <c r="O139" s="141" t="str">
        <f aca="false">VLOOKUP($N139,'Event Code'!$B$4:$AL$194,2,0)</f>
        <v>INTERNSHIP</v>
      </c>
      <c r="P139" s="141" t="str">
        <f aca="false">VLOOKUP(N139,'Event Code'!$B$4:$AT$782,3,0)</f>
        <v>IT Technical</v>
      </c>
      <c r="Q139" s="141" t="str">
        <f aca="false">VLOOKUP(N139,'Event Code'!$B$4:$AT$782,4,0)</f>
        <v>NET</v>
      </c>
      <c r="R139" s="141" t="str">
        <f aca="false">VLOOKUP($N139,'Event Code'!$B$4:$AT$782,5,0)</f>
        <v>Blended</v>
      </c>
      <c r="S139" s="141" t="n">
        <f aca="false">VLOOKUP(N139,'Event Code'!$B$4:$AT$782,7,0)</f>
        <v>43514</v>
      </c>
      <c r="T139" s="141" t="n">
        <f aca="false">VLOOKUP($N139,'Event Code'!$B$4:$AT$782,8,0)</f>
        <v>43603</v>
      </c>
      <c r="U139" s="37" t="s">
        <v>1128</v>
      </c>
      <c r="V139" s="142"/>
      <c r="W139" s="143"/>
      <c r="X139" s="144"/>
      <c r="Y139" s="174" t="s">
        <v>983</v>
      </c>
      <c r="Z139" s="37" t="n">
        <v>43508</v>
      </c>
      <c r="AG139" s="128" t="n">
        <f aca="false">VLOOKUP(D139,'School Code'!$D$2:$K$603,4,0)</f>
        <v>0</v>
      </c>
      <c r="AH139" s="129" t="n">
        <f aca="false">VLOOKUP(D139,'School Code'!$D$2:$K$603,6,0)</f>
        <v>1</v>
      </c>
      <c r="AI139" s="146" t="s">
        <v>984</v>
      </c>
      <c r="AK139" s="76" t="s">
        <v>1048</v>
      </c>
    </row>
    <row r="140" customFormat="false" ht="13.8" hidden="true" customHeight="false" outlineLevel="0" collapsed="false">
      <c r="A140" s="134" t="n">
        <v>135</v>
      </c>
      <c r="B140" s="134" t="s">
        <v>1343</v>
      </c>
      <c r="C140" s="134" t="s">
        <v>1344</v>
      </c>
      <c r="D140" s="135" t="str">
        <f aca="false">VLOOKUP(N140,'Event Code'!$B$4:$AT$239,6,0)</f>
        <v>Nhiều Trường</v>
      </c>
      <c r="E140" s="135" t="str">
        <f aca="false">VLOOKUP($D140,'School Code'!$D$2:$I$30,5,0)</f>
        <v>ICT</v>
      </c>
      <c r="F140" s="136" t="n">
        <v>0</v>
      </c>
      <c r="G140" s="137" t="s">
        <v>980</v>
      </c>
      <c r="H140" s="138" t="str">
        <f aca="false">B140</f>
        <v>lamthequang7@gmail.com</v>
      </c>
      <c r="I140" s="190" t="s">
        <v>1345</v>
      </c>
      <c r="J140" s="139"/>
      <c r="K140" s="140"/>
      <c r="L140" s="140"/>
      <c r="M140" s="141" t="str">
        <f aca="false">'Event Code'!$A$4</f>
        <v>HCM</v>
      </c>
      <c r="N140" s="35" t="s">
        <v>1324</v>
      </c>
      <c r="O140" s="141" t="str">
        <f aca="false">VLOOKUP($N140,'Event Code'!$B$4:$AL$194,2,0)</f>
        <v>INTERNSHIP</v>
      </c>
      <c r="P140" s="141" t="str">
        <f aca="false">VLOOKUP(N140,'Event Code'!$B$4:$AT$782,3,0)</f>
        <v>IT Technical</v>
      </c>
      <c r="Q140" s="141" t="str">
        <f aca="false">VLOOKUP(N140,'Event Code'!$B$4:$AT$782,4,0)</f>
        <v>NET</v>
      </c>
      <c r="R140" s="141" t="str">
        <f aca="false">VLOOKUP($N140,'Event Code'!$B$4:$AT$782,5,0)</f>
        <v>Blended</v>
      </c>
      <c r="S140" s="141" t="n">
        <f aca="false">VLOOKUP(N140,'Event Code'!$B$4:$AT$782,7,0)</f>
        <v>43514</v>
      </c>
      <c r="T140" s="141" t="n">
        <f aca="false">VLOOKUP($N140,'Event Code'!$B$4:$AT$782,8,0)</f>
        <v>43603</v>
      </c>
      <c r="U140" s="37" t="s">
        <v>1128</v>
      </c>
      <c r="V140" s="142"/>
      <c r="W140" s="143"/>
      <c r="X140" s="144"/>
      <c r="Y140" s="174" t="s">
        <v>983</v>
      </c>
      <c r="Z140" s="37" t="n">
        <v>43508</v>
      </c>
      <c r="AG140" s="128" t="n">
        <f aca="false">VLOOKUP(D140,'School Code'!$D$2:$K$603,4,0)</f>
        <v>0</v>
      </c>
      <c r="AH140" s="129" t="n">
        <f aca="false">VLOOKUP(D140,'School Code'!$D$2:$K$603,6,0)</f>
        <v>1</v>
      </c>
      <c r="AI140" s="146" t="s">
        <v>984</v>
      </c>
      <c r="AK140" s="76" t="s">
        <v>1048</v>
      </c>
    </row>
    <row r="141" customFormat="false" ht="13.8" hidden="true" customHeight="false" outlineLevel="0" collapsed="false">
      <c r="A141" s="134" t="n">
        <v>136</v>
      </c>
      <c r="B141" s="134" t="s">
        <v>1346</v>
      </c>
      <c r="C141" s="134" t="s">
        <v>1347</v>
      </c>
      <c r="D141" s="135" t="str">
        <f aca="false">VLOOKUP(N141,'Event Code'!$B$4:$AT$239,6,0)</f>
        <v>Nhiều Trường</v>
      </c>
      <c r="E141" s="135" t="str">
        <f aca="false">VLOOKUP($D141,'School Code'!$D$2:$I$30,5,0)</f>
        <v>ICT</v>
      </c>
      <c r="F141" s="136" t="n">
        <v>0</v>
      </c>
      <c r="G141" s="137" t="s">
        <v>980</v>
      </c>
      <c r="H141" s="138" t="str">
        <f aca="false">B141</f>
        <v>datnguyen980102@gmail.com</v>
      </c>
      <c r="I141" s="190" t="s">
        <v>1348</v>
      </c>
      <c r="J141" s="139"/>
      <c r="K141" s="140"/>
      <c r="L141" s="140"/>
      <c r="M141" s="141" t="str">
        <f aca="false">'Event Code'!$A$4</f>
        <v>HCM</v>
      </c>
      <c r="N141" s="35" t="s">
        <v>1324</v>
      </c>
      <c r="O141" s="141" t="str">
        <f aca="false">VLOOKUP($N141,'Event Code'!$B$4:$AL$194,2,0)</f>
        <v>INTERNSHIP</v>
      </c>
      <c r="P141" s="141" t="str">
        <f aca="false">VLOOKUP(N141,'Event Code'!$B$4:$AT$782,3,0)</f>
        <v>IT Technical</v>
      </c>
      <c r="Q141" s="141" t="str">
        <f aca="false">VLOOKUP(N141,'Event Code'!$B$4:$AT$782,4,0)</f>
        <v>NET</v>
      </c>
      <c r="R141" s="141" t="str">
        <f aca="false">VLOOKUP($N141,'Event Code'!$B$4:$AT$782,5,0)</f>
        <v>Blended</v>
      </c>
      <c r="S141" s="141" t="n">
        <f aca="false">VLOOKUP(N141,'Event Code'!$B$4:$AT$782,7,0)</f>
        <v>43514</v>
      </c>
      <c r="T141" s="141" t="n">
        <f aca="false">VLOOKUP($N141,'Event Code'!$B$4:$AT$782,8,0)</f>
        <v>43603</v>
      </c>
      <c r="U141" s="37" t="s">
        <v>1128</v>
      </c>
      <c r="V141" s="142"/>
      <c r="W141" s="143"/>
      <c r="X141" s="144"/>
      <c r="Y141" s="174" t="s">
        <v>983</v>
      </c>
      <c r="Z141" s="37" t="n">
        <v>43508</v>
      </c>
      <c r="AG141" s="128" t="n">
        <f aca="false">VLOOKUP(D141,'School Code'!$D$2:$K$603,4,0)</f>
        <v>0</v>
      </c>
      <c r="AH141" s="129" t="n">
        <f aca="false">VLOOKUP(D141,'School Code'!$D$2:$K$603,6,0)</f>
        <v>1</v>
      </c>
      <c r="AI141" s="146" t="s">
        <v>984</v>
      </c>
      <c r="AK141" s="76" t="s">
        <v>1048</v>
      </c>
    </row>
    <row r="142" customFormat="false" ht="13.8" hidden="false" customHeight="false" outlineLevel="0" collapsed="false">
      <c r="A142" s="134" t="n">
        <v>137</v>
      </c>
      <c r="B142" s="134" t="s">
        <v>629</v>
      </c>
      <c r="C142" s="134" t="s">
        <v>627</v>
      </c>
      <c r="D142" s="135" t="str">
        <f aca="false">VLOOKUP(N142,'Event Code'!$B$4:$AT$239,6,0)</f>
        <v>Nhiều Trường</v>
      </c>
      <c r="E142" s="135" t="str">
        <f aca="false">VLOOKUP($D142,'School Code'!$D$2:$I$30,5,0)</f>
        <v>ICT</v>
      </c>
      <c r="F142" s="136" t="n">
        <v>0</v>
      </c>
      <c r="G142" s="137" t="s">
        <v>980</v>
      </c>
      <c r="H142" s="138" t="str">
        <f aca="false">B142</f>
        <v>promoter0100@gmail.com</v>
      </c>
      <c r="I142" s="190" t="s">
        <v>630</v>
      </c>
      <c r="J142" s="139"/>
      <c r="K142" s="140"/>
      <c r="L142" s="140"/>
      <c r="M142" s="141" t="str">
        <f aca="false">'Event Code'!$A$4</f>
        <v>HCM</v>
      </c>
      <c r="N142" s="35" t="s">
        <v>1324</v>
      </c>
      <c r="O142" s="141" t="str">
        <f aca="false">VLOOKUP($N142,'Event Code'!$B$4:$AL$194,2,0)</f>
        <v>INTERNSHIP</v>
      </c>
      <c r="P142" s="141" t="str">
        <f aca="false">VLOOKUP(N142,'Event Code'!$B$4:$AT$782,3,0)</f>
        <v>IT Technical</v>
      </c>
      <c r="Q142" s="141" t="str">
        <f aca="false">VLOOKUP(N142,'Event Code'!$B$4:$AT$782,4,0)</f>
        <v>NET</v>
      </c>
      <c r="R142" s="141" t="str">
        <f aca="false">VLOOKUP($N142,'Event Code'!$B$4:$AT$782,5,0)</f>
        <v>Blended</v>
      </c>
      <c r="S142" s="141" t="n">
        <f aca="false">VLOOKUP(N142,'Event Code'!$B$4:$AT$782,7,0)</f>
        <v>43514</v>
      </c>
      <c r="T142" s="141" t="n">
        <f aca="false">VLOOKUP($N142,'Event Code'!$B$4:$AT$782,8,0)</f>
        <v>43603</v>
      </c>
      <c r="U142" s="37" t="s">
        <v>1128</v>
      </c>
      <c r="V142" s="142"/>
      <c r="W142" s="143"/>
      <c r="X142" s="144"/>
      <c r="Y142" s="174" t="s">
        <v>1055</v>
      </c>
      <c r="Z142" s="37" t="n">
        <v>43551</v>
      </c>
      <c r="AB142" s="77" t="s">
        <v>101</v>
      </c>
      <c r="AC142" s="77" t="s">
        <v>942</v>
      </c>
      <c r="AD142" s="127" t="n">
        <f aca="false">VLOOKUP(C142,'OB-27-Mar-2019'!$D$2:$AF$257,20,0)</f>
        <v>43556</v>
      </c>
      <c r="AE142" s="77" t="n">
        <v>374</v>
      </c>
      <c r="AF142" s="77" t="s">
        <v>146</v>
      </c>
      <c r="AG142" s="128" t="n">
        <f aca="false">VLOOKUP(D142,'School Code'!$D$2:$K$603,4,0)</f>
        <v>0</v>
      </c>
      <c r="AH142" s="129" t="n">
        <f aca="false">VLOOKUP(D142,'School Code'!$D$2:$K$603,6,0)</f>
        <v>1</v>
      </c>
      <c r="AI142" s="146" t="s">
        <v>984</v>
      </c>
      <c r="AK142" s="76" t="s">
        <v>1048</v>
      </c>
    </row>
    <row r="143" customFormat="false" ht="13.8" hidden="false" customHeight="false" outlineLevel="0" collapsed="false">
      <c r="A143" s="134" t="n">
        <v>138</v>
      </c>
      <c r="B143" s="134" t="s">
        <v>625</v>
      </c>
      <c r="C143" s="134" t="s">
        <v>624</v>
      </c>
      <c r="D143" s="135" t="str">
        <f aca="false">VLOOKUP(N143,'Event Code'!$B$4:$AT$239,6,0)</f>
        <v>Nhiều Trường</v>
      </c>
      <c r="E143" s="135" t="str">
        <f aca="false">VLOOKUP($D143,'School Code'!$D$2:$I$30,5,0)</f>
        <v>ICT</v>
      </c>
      <c r="F143" s="136" t="n">
        <v>0</v>
      </c>
      <c r="G143" s="137" t="s">
        <v>980</v>
      </c>
      <c r="H143" s="138" t="str">
        <f aca="false">B143</f>
        <v>phamviethoang.it@gmail.com</v>
      </c>
      <c r="I143" s="190" t="s">
        <v>626</v>
      </c>
      <c r="J143" s="139"/>
      <c r="K143" s="140"/>
      <c r="L143" s="140"/>
      <c r="M143" s="141" t="str">
        <f aca="false">'Event Code'!$A$4</f>
        <v>HCM</v>
      </c>
      <c r="N143" s="35" t="s">
        <v>1324</v>
      </c>
      <c r="O143" s="141" t="str">
        <f aca="false">VLOOKUP($N143,'Event Code'!$B$4:$AL$194,2,0)</f>
        <v>INTERNSHIP</v>
      </c>
      <c r="P143" s="141" t="str">
        <f aca="false">VLOOKUP(N143,'Event Code'!$B$4:$AT$782,3,0)</f>
        <v>IT Technical</v>
      </c>
      <c r="Q143" s="141" t="str">
        <f aca="false">VLOOKUP(N143,'Event Code'!$B$4:$AT$782,4,0)</f>
        <v>NET</v>
      </c>
      <c r="R143" s="141" t="str">
        <f aca="false">VLOOKUP($N143,'Event Code'!$B$4:$AT$782,5,0)</f>
        <v>Blended</v>
      </c>
      <c r="S143" s="141" t="n">
        <f aca="false">VLOOKUP(N143,'Event Code'!$B$4:$AT$782,7,0)</f>
        <v>43514</v>
      </c>
      <c r="T143" s="141" t="n">
        <f aca="false">VLOOKUP($N143,'Event Code'!$B$4:$AT$782,8,0)</f>
        <v>43603</v>
      </c>
      <c r="U143" s="37" t="s">
        <v>1128</v>
      </c>
      <c r="V143" s="142"/>
      <c r="W143" s="143"/>
      <c r="X143" s="144"/>
      <c r="Y143" s="174" t="s">
        <v>1055</v>
      </c>
      <c r="Z143" s="37" t="n">
        <v>43551</v>
      </c>
      <c r="AB143" s="77" t="s">
        <v>101</v>
      </c>
      <c r="AC143" s="77" t="s">
        <v>942</v>
      </c>
      <c r="AD143" s="127" t="n">
        <f aca="false">VLOOKUP(C143,'OB-27-Mar-2019'!$D$2:$AF$257,20,0)</f>
        <v>43556</v>
      </c>
      <c r="AE143" s="77" t="n">
        <v>375</v>
      </c>
      <c r="AF143" s="77" t="s">
        <v>146</v>
      </c>
      <c r="AG143" s="128" t="n">
        <f aca="false">VLOOKUP(D143,'School Code'!$D$2:$K$603,4,0)</f>
        <v>0</v>
      </c>
      <c r="AH143" s="129" t="n">
        <f aca="false">VLOOKUP(D143,'School Code'!$D$2:$K$603,6,0)</f>
        <v>1</v>
      </c>
      <c r="AI143" s="146" t="s">
        <v>984</v>
      </c>
      <c r="AK143" s="76" t="s">
        <v>1048</v>
      </c>
    </row>
    <row r="144" customFormat="false" ht="13.8" hidden="false" customHeight="false" outlineLevel="0" collapsed="false">
      <c r="A144" s="134" t="n">
        <v>139</v>
      </c>
      <c r="B144" s="134" t="s">
        <v>620</v>
      </c>
      <c r="C144" s="134" t="s">
        <v>616</v>
      </c>
      <c r="D144" s="135" t="str">
        <f aca="false">VLOOKUP(N144,'Event Code'!$B$4:$AT$239,6,0)</f>
        <v>Nhiều Trường</v>
      </c>
      <c r="E144" s="135" t="str">
        <f aca="false">VLOOKUP($D144,'School Code'!$D$2:$I$30,5,0)</f>
        <v>ICT</v>
      </c>
      <c r="F144" s="136" t="n">
        <v>0</v>
      </c>
      <c r="G144" s="137" t="s">
        <v>980</v>
      </c>
      <c r="H144" s="138" t="str">
        <f aca="false">B144</f>
        <v>dongdungdang@gmail.com</v>
      </c>
      <c r="I144" s="190" t="s">
        <v>621</v>
      </c>
      <c r="J144" s="139"/>
      <c r="K144" s="140"/>
      <c r="L144" s="140"/>
      <c r="M144" s="141" t="str">
        <f aca="false">'Event Code'!$A$4</f>
        <v>HCM</v>
      </c>
      <c r="N144" s="35" t="s">
        <v>1324</v>
      </c>
      <c r="O144" s="141" t="str">
        <f aca="false">VLOOKUP($N144,'Event Code'!$B$4:$AL$194,2,0)</f>
        <v>INTERNSHIP</v>
      </c>
      <c r="P144" s="141" t="str">
        <f aca="false">VLOOKUP(N144,'Event Code'!$B$4:$AT$782,3,0)</f>
        <v>IT Technical</v>
      </c>
      <c r="Q144" s="141" t="str">
        <f aca="false">VLOOKUP(N144,'Event Code'!$B$4:$AT$782,4,0)</f>
        <v>NET</v>
      </c>
      <c r="R144" s="141" t="str">
        <f aca="false">VLOOKUP($N144,'Event Code'!$B$4:$AT$782,5,0)</f>
        <v>Blended</v>
      </c>
      <c r="S144" s="141" t="n">
        <f aca="false">VLOOKUP(N144,'Event Code'!$B$4:$AT$782,7,0)</f>
        <v>43514</v>
      </c>
      <c r="T144" s="141" t="n">
        <f aca="false">VLOOKUP($N144,'Event Code'!$B$4:$AT$782,8,0)</f>
        <v>43603</v>
      </c>
      <c r="U144" s="37" t="s">
        <v>1128</v>
      </c>
      <c r="V144" s="142"/>
      <c r="W144" s="143"/>
      <c r="X144" s="144"/>
      <c r="Y144" s="174" t="s">
        <v>1055</v>
      </c>
      <c r="Z144" s="37" t="n">
        <v>43551</v>
      </c>
      <c r="AB144" s="77" t="s">
        <v>101</v>
      </c>
      <c r="AC144" s="77" t="s">
        <v>942</v>
      </c>
      <c r="AD144" s="127" t="n">
        <f aca="false">VLOOKUP(C144,'OB-27-Mar-2019'!$D$2:$AF$257,20,0)</f>
        <v>43556</v>
      </c>
      <c r="AE144" s="77" t="n">
        <v>376</v>
      </c>
      <c r="AF144" s="77" t="s">
        <v>146</v>
      </c>
      <c r="AG144" s="128" t="n">
        <f aca="false">VLOOKUP(D144,'School Code'!$D$2:$K$603,4,0)</f>
        <v>0</v>
      </c>
      <c r="AH144" s="129" t="n">
        <f aca="false">VLOOKUP(D144,'School Code'!$D$2:$K$603,6,0)</f>
        <v>1</v>
      </c>
      <c r="AI144" s="146" t="s">
        <v>984</v>
      </c>
      <c r="AK144" s="76" t="s">
        <v>1048</v>
      </c>
    </row>
    <row r="145" customFormat="false" ht="16.15" hidden="true" customHeight="true" outlineLevel="0" collapsed="false">
      <c r="A145" s="134" t="n">
        <v>140</v>
      </c>
      <c r="B145" s="134" t="s">
        <v>1349</v>
      </c>
      <c r="C145" s="134" t="s">
        <v>1350</v>
      </c>
      <c r="D145" s="135" t="str">
        <f aca="false">VLOOKUP(N145,'Event Code'!$B$4:$AT$239,6,0)</f>
        <v>Nhiều Trường</v>
      </c>
      <c r="E145" s="135" t="str">
        <f aca="false">VLOOKUP($D145,'School Code'!$D$2:$I$30,5,0)</f>
        <v>ICT</v>
      </c>
      <c r="F145" s="136" t="n">
        <v>0</v>
      </c>
      <c r="G145" s="137" t="s">
        <v>980</v>
      </c>
      <c r="H145" s="138" t="str">
        <f aca="false">B145</f>
        <v>thehoang3112u@gmail.com</v>
      </c>
      <c r="I145" s="190" t="s">
        <v>1351</v>
      </c>
      <c r="J145" s="139"/>
      <c r="K145" s="140"/>
      <c r="L145" s="140"/>
      <c r="M145" s="141" t="str">
        <f aca="false">'Event Code'!$A$4</f>
        <v>HCM</v>
      </c>
      <c r="N145" s="35" t="s">
        <v>1324</v>
      </c>
      <c r="O145" s="141" t="str">
        <f aca="false">VLOOKUP($N145,'Event Code'!$B$4:$AL$194,2,0)</f>
        <v>INTERNSHIP</v>
      </c>
      <c r="P145" s="141" t="str">
        <f aca="false">VLOOKUP(N145,'Event Code'!$B$4:$AT$782,3,0)</f>
        <v>IT Technical</v>
      </c>
      <c r="Q145" s="141" t="str">
        <f aca="false">VLOOKUP(N145,'Event Code'!$B$4:$AT$782,4,0)</f>
        <v>NET</v>
      </c>
      <c r="R145" s="141" t="str">
        <f aca="false">VLOOKUP($N145,'Event Code'!$B$4:$AT$782,5,0)</f>
        <v>Blended</v>
      </c>
      <c r="S145" s="141" t="n">
        <f aca="false">VLOOKUP(N145,'Event Code'!$B$4:$AT$782,7,0)</f>
        <v>43514</v>
      </c>
      <c r="T145" s="141" t="n">
        <f aca="false">VLOOKUP($N145,'Event Code'!$B$4:$AT$782,8,0)</f>
        <v>43603</v>
      </c>
      <c r="U145" s="37" t="s">
        <v>1128</v>
      </c>
      <c r="V145" s="142"/>
      <c r="W145" s="143"/>
      <c r="X145" s="144"/>
      <c r="Y145" s="174" t="s">
        <v>983</v>
      </c>
      <c r="Z145" s="37" t="n">
        <v>43508</v>
      </c>
      <c r="AG145" s="128" t="n">
        <f aca="false">VLOOKUP(D145,'School Code'!$D$2:$K$603,4,0)</f>
        <v>0</v>
      </c>
      <c r="AH145" s="129" t="n">
        <f aca="false">VLOOKUP(D145,'School Code'!$D$2:$K$603,6,0)</f>
        <v>1</v>
      </c>
      <c r="AI145" s="146" t="s">
        <v>984</v>
      </c>
      <c r="AK145" s="76" t="s">
        <v>1048</v>
      </c>
    </row>
    <row r="146" customFormat="false" ht="14.05" hidden="false" customHeight="false" outlineLevel="0" collapsed="false">
      <c r="A146" s="134" t="n">
        <v>141</v>
      </c>
      <c r="B146" s="134" t="s">
        <v>1352</v>
      </c>
      <c r="C146" s="134" t="s">
        <v>1353</v>
      </c>
      <c r="D146" s="135" t="str">
        <f aca="false">VLOOKUP(N146,'Event Code'!$B$4:$AT$239,6,0)</f>
        <v>Nhiều Trường</v>
      </c>
      <c r="E146" s="135" t="str">
        <f aca="false">VLOOKUP($D146,'School Code'!$D$2:$I$30,5,0)</f>
        <v>ICT</v>
      </c>
      <c r="F146" s="136" t="n">
        <v>0</v>
      </c>
      <c r="G146" s="137" t="s">
        <v>980</v>
      </c>
      <c r="H146" s="138" t="str">
        <f aca="false">B146</f>
        <v>nguyenngocdi2016@gmail.com</v>
      </c>
      <c r="I146" s="190" t="s">
        <v>1354</v>
      </c>
      <c r="J146" s="139"/>
      <c r="K146" s="140"/>
      <c r="L146" s="140"/>
      <c r="M146" s="141" t="str">
        <f aca="false">'Event Code'!$A$4</f>
        <v>HCM</v>
      </c>
      <c r="N146" s="35" t="s">
        <v>1324</v>
      </c>
      <c r="O146" s="141" t="str">
        <f aca="false">VLOOKUP($N146,'Event Code'!$B$4:$AL$194,2,0)</f>
        <v>INTERNSHIP</v>
      </c>
      <c r="P146" s="141" t="str">
        <f aca="false">VLOOKUP(N146,'Event Code'!$B$4:$AT$782,3,0)</f>
        <v>IT Technical</v>
      </c>
      <c r="Q146" s="141" t="str">
        <f aca="false">VLOOKUP(N146,'Event Code'!$B$4:$AT$782,4,0)</f>
        <v>NET</v>
      </c>
      <c r="R146" s="141" t="str">
        <f aca="false">VLOOKUP($N146,'Event Code'!$B$4:$AT$782,5,0)</f>
        <v>Blended</v>
      </c>
      <c r="S146" s="141" t="n">
        <f aca="false">VLOOKUP(N146,'Event Code'!$B$4:$AT$782,7,0)</f>
        <v>43514</v>
      </c>
      <c r="T146" s="141" t="n">
        <f aca="false">VLOOKUP($N146,'Event Code'!$B$4:$AT$782,8,0)</f>
        <v>43603</v>
      </c>
      <c r="U146" s="37" t="s">
        <v>1128</v>
      </c>
      <c r="V146" s="142"/>
      <c r="W146" s="143"/>
      <c r="X146" s="144"/>
      <c r="Y146" s="174" t="s">
        <v>1055</v>
      </c>
      <c r="Z146" s="37" t="n">
        <v>43551</v>
      </c>
      <c r="AB146" s="77" t="s">
        <v>101</v>
      </c>
      <c r="AC146" s="77" t="s">
        <v>942</v>
      </c>
      <c r="AD146" s="127" t="n">
        <f aca="false">VLOOKUP(C146,'OB-27-Mar-2019'!$D$2:$AF$257,20,0)</f>
        <v>43556</v>
      </c>
      <c r="AE146" s="77" t="n">
        <v>446</v>
      </c>
      <c r="AF146" s="77" t="s">
        <v>146</v>
      </c>
      <c r="AG146" s="128" t="n">
        <f aca="false">VLOOKUP(D146,'School Code'!$D$2:$K$603,4,0)</f>
        <v>0</v>
      </c>
      <c r="AH146" s="129" t="n">
        <f aca="false">VLOOKUP(D146,'School Code'!$D$2:$K$603,6,0)</f>
        <v>1</v>
      </c>
      <c r="AI146" s="146" t="s">
        <v>984</v>
      </c>
      <c r="AK146" s="76" t="s">
        <v>1048</v>
      </c>
    </row>
    <row r="147" customFormat="false" ht="14.05" hidden="false" customHeight="false" outlineLevel="0" collapsed="false">
      <c r="A147" s="138" t="n">
        <v>142</v>
      </c>
      <c r="B147" s="171" t="s">
        <v>201</v>
      </c>
      <c r="C147" s="196" t="s">
        <v>200</v>
      </c>
      <c r="D147" s="135" t="str">
        <f aca="false">VLOOKUP(N147,'Event Code'!$B$4:$AT$239,6,0)</f>
        <v>CĐ Kỹ thuật Cao Thắng</v>
      </c>
      <c r="E147" s="135" t="str">
        <f aca="false">VLOOKUP($D147,'School Code'!$D$2:$I$30,5,0)</f>
        <v>ICT</v>
      </c>
      <c r="F147" s="197" t="n">
        <v>36100</v>
      </c>
      <c r="G147" s="137" t="s">
        <v>980</v>
      </c>
      <c r="H147" s="138" t="str">
        <f aca="false">B147</f>
        <v>tranngocanhtu474@gmail.com</v>
      </c>
      <c r="I147" s="172" t="s">
        <v>202</v>
      </c>
      <c r="J147" s="139"/>
      <c r="K147" s="140"/>
      <c r="L147" s="140"/>
      <c r="M147" s="141" t="str">
        <f aca="false">'Event Code'!$A$4</f>
        <v>HCM</v>
      </c>
      <c r="N147" s="35" t="s">
        <v>1355</v>
      </c>
      <c r="O147" s="141" t="str">
        <f aca="false">VLOOKUP($N147,'Event Code'!$B$4:$AL$194,2,0)</f>
        <v>INTERNSHIP</v>
      </c>
      <c r="P147" s="141" t="str">
        <f aca="false">VLOOKUP(N147,'Event Code'!$B$4:$AT$782,3,0)</f>
        <v>IT Technical</v>
      </c>
      <c r="Q147" s="141" t="str">
        <f aca="false">VLOOKUP(N147,'Event Code'!$B$4:$AT$782,4,0)</f>
        <v>JAVA</v>
      </c>
      <c r="R147" s="141" t="str">
        <f aca="false">VLOOKUP($N147,'Event Code'!$B$4:$AT$782,5,0)</f>
        <v>Blended</v>
      </c>
      <c r="S147" s="141" t="n">
        <f aca="false">VLOOKUP(N147,'Event Code'!$B$4:$AT$782,7,0)</f>
        <v>43514</v>
      </c>
      <c r="T147" s="141" t="n">
        <f aca="false">VLOOKUP($N147,'Event Code'!$B$4:$AT$782,8,0)</f>
        <v>43603</v>
      </c>
      <c r="U147" s="37" t="s">
        <v>1128</v>
      </c>
      <c r="V147" s="142"/>
      <c r="W147" s="143"/>
      <c r="X147" s="144"/>
      <c r="Y147" s="174" t="s">
        <v>1055</v>
      </c>
      <c r="Z147" s="198" t="n">
        <v>43537</v>
      </c>
      <c r="AA147" s="80" t="s">
        <v>1356</v>
      </c>
      <c r="AB147" s="77" t="s">
        <v>169</v>
      </c>
      <c r="AC147" s="77" t="s">
        <v>942</v>
      </c>
      <c r="AD147" s="127" t="n">
        <f aca="false">VLOOKUP(C147,'OB-27-Mar-2019'!$D$2:$AF$257,20,0)</f>
        <v>43547</v>
      </c>
      <c r="AF147" s="77" t="s">
        <v>146</v>
      </c>
      <c r="AG147" s="128" t="n">
        <f aca="false">VLOOKUP(D147,'School Code'!$D$2:$K$603,4,0)</f>
        <v>267</v>
      </c>
      <c r="AH147" s="129" t="n">
        <f aca="false">VLOOKUP(D147,'School Code'!$D$2:$K$603,6,0)</f>
        <v>3</v>
      </c>
      <c r="AI147" s="146" t="s">
        <v>984</v>
      </c>
      <c r="AK147" s="76" t="s">
        <v>171</v>
      </c>
      <c r="AN147" s="199" t="n">
        <v>7</v>
      </c>
    </row>
    <row r="148" customFormat="false" ht="14.05" hidden="false" customHeight="false" outlineLevel="0" collapsed="false">
      <c r="A148" s="134" t="n">
        <v>143</v>
      </c>
      <c r="B148" s="171" t="s">
        <v>598</v>
      </c>
      <c r="C148" s="196" t="s">
        <v>596</v>
      </c>
      <c r="D148" s="135" t="str">
        <f aca="false">VLOOKUP(N148,'Event Code'!$B$4:$AT$239,6,0)</f>
        <v>CĐ Kỹ thuật Cao Thắng</v>
      </c>
      <c r="E148" s="135" t="str">
        <f aca="false">VLOOKUP($D148,'School Code'!$D$2:$I$30,5,0)</f>
        <v>ICT</v>
      </c>
      <c r="F148" s="197" t="n">
        <v>36135</v>
      </c>
      <c r="G148" s="137" t="s">
        <v>980</v>
      </c>
      <c r="H148" s="138" t="str">
        <f aca="false">B148</f>
        <v>trantanthong435@gmail.com</v>
      </c>
      <c r="I148" s="172" t="s">
        <v>599</v>
      </c>
      <c r="J148" s="139"/>
      <c r="K148" s="140"/>
      <c r="L148" s="140"/>
      <c r="M148" s="141" t="str">
        <f aca="false">'Event Code'!$A$4</f>
        <v>HCM</v>
      </c>
      <c r="N148" s="35" t="s">
        <v>1355</v>
      </c>
      <c r="O148" s="141" t="str">
        <f aca="false">VLOOKUP($N148,'Event Code'!$B$4:$AL$194,2,0)</f>
        <v>INTERNSHIP</v>
      </c>
      <c r="P148" s="141" t="str">
        <f aca="false">VLOOKUP(N148,'Event Code'!$B$4:$AT$782,3,0)</f>
        <v>IT Technical</v>
      </c>
      <c r="Q148" s="141" t="str">
        <f aca="false">VLOOKUP(N148,'Event Code'!$B$4:$AT$782,4,0)</f>
        <v>JAVA</v>
      </c>
      <c r="R148" s="141" t="str">
        <f aca="false">VLOOKUP($N148,'Event Code'!$B$4:$AT$782,5,0)</f>
        <v>Blended</v>
      </c>
      <c r="S148" s="141" t="n">
        <f aca="false">VLOOKUP(N148,'Event Code'!$B$4:$AT$782,7,0)</f>
        <v>43514</v>
      </c>
      <c r="T148" s="141" t="n">
        <f aca="false">VLOOKUP($N148,'Event Code'!$B$4:$AT$782,8,0)</f>
        <v>43603</v>
      </c>
      <c r="U148" s="37" t="s">
        <v>1128</v>
      </c>
      <c r="V148" s="142"/>
      <c r="W148" s="143"/>
      <c r="X148" s="144"/>
      <c r="Y148" s="174" t="s">
        <v>1055</v>
      </c>
      <c r="Z148" s="198" t="n">
        <v>43537</v>
      </c>
      <c r="AA148" s="80" t="s">
        <v>1356</v>
      </c>
      <c r="AB148" s="77" t="s">
        <v>169</v>
      </c>
      <c r="AC148" s="77" t="s">
        <v>942</v>
      </c>
      <c r="AD148" s="127" t="n">
        <f aca="false">VLOOKUP(C148,'OB-27-Mar-2019'!$D$2:$AF$257,20,0)</f>
        <v>43547</v>
      </c>
      <c r="AF148" s="77" t="s">
        <v>146</v>
      </c>
      <c r="AG148" s="128" t="n">
        <f aca="false">VLOOKUP(D148,'School Code'!$D$2:$K$603,4,0)</f>
        <v>267</v>
      </c>
      <c r="AH148" s="129" t="n">
        <f aca="false">VLOOKUP(D148,'School Code'!$D$2:$K$603,6,0)</f>
        <v>3</v>
      </c>
      <c r="AI148" s="146" t="s">
        <v>984</v>
      </c>
      <c r="AK148" s="76" t="s">
        <v>171</v>
      </c>
      <c r="AN148" s="199" t="n">
        <v>6.03</v>
      </c>
    </row>
    <row r="149" customFormat="false" ht="14.05" hidden="true" customHeight="false" outlineLevel="0" collapsed="false">
      <c r="A149" s="134" t="n">
        <v>144</v>
      </c>
      <c r="B149" s="171" t="s">
        <v>1357</v>
      </c>
      <c r="C149" s="196" t="s">
        <v>1358</v>
      </c>
      <c r="D149" s="135" t="str">
        <f aca="false">VLOOKUP(N149,'Event Code'!$B$4:$AT$239,6,0)</f>
        <v>CĐ Kỹ thuật Cao Thắng</v>
      </c>
      <c r="E149" s="135" t="str">
        <f aca="false">VLOOKUP($D149,'School Code'!$D$2:$I$30,5,0)</f>
        <v>ICT</v>
      </c>
      <c r="F149" s="197" t="n">
        <v>35877</v>
      </c>
      <c r="G149" s="137" t="s">
        <v>980</v>
      </c>
      <c r="H149" s="138" t="str">
        <f aca="false">B149</f>
        <v>khuongtuananh98@gmail.com</v>
      </c>
      <c r="I149" s="172" t="s">
        <v>1359</v>
      </c>
      <c r="J149" s="139"/>
      <c r="K149" s="140"/>
      <c r="L149" s="140"/>
      <c r="M149" s="141" t="str">
        <f aca="false">'Event Code'!$A$4</f>
        <v>HCM</v>
      </c>
      <c r="N149" s="35" t="s">
        <v>1355</v>
      </c>
      <c r="O149" s="141" t="str">
        <f aca="false">VLOOKUP($N149,'Event Code'!$B$4:$AL$194,2,0)</f>
        <v>INTERNSHIP</v>
      </c>
      <c r="P149" s="141" t="str">
        <f aca="false">VLOOKUP(N149,'Event Code'!$B$4:$AT$782,3,0)</f>
        <v>IT Technical</v>
      </c>
      <c r="Q149" s="141" t="str">
        <f aca="false">VLOOKUP(N149,'Event Code'!$B$4:$AT$782,4,0)</f>
        <v>JAVA</v>
      </c>
      <c r="R149" s="141" t="str">
        <f aca="false">VLOOKUP($N149,'Event Code'!$B$4:$AT$782,5,0)</f>
        <v>Blended</v>
      </c>
      <c r="S149" s="141" t="n">
        <f aca="false">VLOOKUP(N149,'Event Code'!$B$4:$AT$782,7,0)</f>
        <v>43514</v>
      </c>
      <c r="T149" s="141" t="n">
        <f aca="false">VLOOKUP($N149,'Event Code'!$B$4:$AT$782,8,0)</f>
        <v>43603</v>
      </c>
      <c r="U149" s="37" t="s">
        <v>1106</v>
      </c>
      <c r="V149" s="142"/>
      <c r="W149" s="143"/>
      <c r="X149" s="144"/>
      <c r="Y149" s="174" t="s">
        <v>84</v>
      </c>
      <c r="Z149" s="198" t="n">
        <v>43509</v>
      </c>
      <c r="AG149" s="128" t="n">
        <f aca="false">VLOOKUP(D149,'School Code'!$D$2:$K$603,4,0)</f>
        <v>267</v>
      </c>
      <c r="AH149" s="129" t="n">
        <f aca="false">VLOOKUP(D149,'School Code'!$D$2:$K$603,6,0)</f>
        <v>3</v>
      </c>
      <c r="AI149" s="146" t="s">
        <v>984</v>
      </c>
      <c r="AK149" s="76" t="s">
        <v>171</v>
      </c>
      <c r="AN149" s="199" t="n">
        <v>7.1</v>
      </c>
    </row>
    <row r="150" customFormat="false" ht="14.05" hidden="false" customHeight="false" outlineLevel="0" collapsed="false">
      <c r="A150" s="134" t="n">
        <v>145</v>
      </c>
      <c r="B150" s="171" t="s">
        <v>588</v>
      </c>
      <c r="C150" s="196" t="s">
        <v>587</v>
      </c>
      <c r="D150" s="135" t="str">
        <f aca="false">VLOOKUP(N150,'Event Code'!$B$4:$AT$239,6,0)</f>
        <v>CĐ Kỹ thuật Cao Thắng</v>
      </c>
      <c r="E150" s="135" t="str">
        <f aca="false">VLOOKUP($D150,'School Code'!$D$2:$I$30,5,0)</f>
        <v>ICT</v>
      </c>
      <c r="F150" s="197" t="n">
        <v>36019</v>
      </c>
      <c r="G150" s="137" t="s">
        <v>980</v>
      </c>
      <c r="H150" s="138" t="str">
        <f aca="false">B150</f>
        <v>namnguyen1208198@gmail.com</v>
      </c>
      <c r="I150" s="172" t="s">
        <v>589</v>
      </c>
      <c r="J150" s="139"/>
      <c r="K150" s="140"/>
      <c r="L150" s="140"/>
      <c r="M150" s="141" t="str">
        <f aca="false">'Event Code'!$A$4</f>
        <v>HCM</v>
      </c>
      <c r="N150" s="35" t="s">
        <v>1355</v>
      </c>
      <c r="O150" s="141" t="str">
        <f aca="false">VLOOKUP($N150,'Event Code'!$B$4:$AL$194,2,0)</f>
        <v>INTERNSHIP</v>
      </c>
      <c r="P150" s="141" t="str">
        <f aca="false">VLOOKUP(N150,'Event Code'!$B$4:$AT$782,3,0)</f>
        <v>IT Technical</v>
      </c>
      <c r="Q150" s="141" t="str">
        <f aca="false">VLOOKUP(N150,'Event Code'!$B$4:$AT$782,4,0)</f>
        <v>JAVA</v>
      </c>
      <c r="R150" s="141" t="str">
        <f aca="false">VLOOKUP($N150,'Event Code'!$B$4:$AT$782,5,0)</f>
        <v>Blended</v>
      </c>
      <c r="S150" s="141" t="n">
        <f aca="false">VLOOKUP(N150,'Event Code'!$B$4:$AT$782,7,0)</f>
        <v>43514</v>
      </c>
      <c r="T150" s="141" t="n">
        <f aca="false">VLOOKUP($N150,'Event Code'!$B$4:$AT$782,8,0)</f>
        <v>43603</v>
      </c>
      <c r="U150" s="37" t="s">
        <v>1128</v>
      </c>
      <c r="V150" s="142"/>
      <c r="W150" s="143"/>
      <c r="X150" s="144"/>
      <c r="Y150" s="174" t="s">
        <v>1055</v>
      </c>
      <c r="Z150" s="198" t="n">
        <v>43537</v>
      </c>
      <c r="AA150" s="80" t="s">
        <v>1360</v>
      </c>
      <c r="AB150" s="77" t="s">
        <v>169</v>
      </c>
      <c r="AC150" s="77" t="s">
        <v>942</v>
      </c>
      <c r="AD150" s="127" t="n">
        <f aca="false">VLOOKUP(C150,'OB-27-Mar-2019'!$D$2:$AF$257,20,0)</f>
        <v>43547</v>
      </c>
      <c r="AF150" s="77" t="s">
        <v>146</v>
      </c>
      <c r="AG150" s="128" t="n">
        <f aca="false">VLOOKUP(D150,'School Code'!$D$2:$K$603,4,0)</f>
        <v>267</v>
      </c>
      <c r="AH150" s="129" t="n">
        <f aca="false">VLOOKUP(D150,'School Code'!$D$2:$K$603,6,0)</f>
        <v>3</v>
      </c>
      <c r="AI150" s="146" t="s">
        <v>984</v>
      </c>
      <c r="AK150" s="76" t="s">
        <v>171</v>
      </c>
      <c r="AN150" s="199" t="n">
        <v>7.16</v>
      </c>
    </row>
    <row r="151" customFormat="false" ht="14.05" hidden="false" customHeight="false" outlineLevel="0" collapsed="false">
      <c r="A151" s="134" t="n">
        <v>146</v>
      </c>
      <c r="B151" s="171" t="s">
        <v>1361</v>
      </c>
      <c r="C151" s="196" t="s">
        <v>590</v>
      </c>
      <c r="D151" s="135" t="str">
        <f aca="false">VLOOKUP(N151,'Event Code'!$B$4:$AT$239,6,0)</f>
        <v>CĐ Kỹ thuật Cao Thắng</v>
      </c>
      <c r="E151" s="135" t="str">
        <f aca="false">VLOOKUP($D151,'School Code'!$D$2:$I$30,5,0)</f>
        <v>ICT</v>
      </c>
      <c r="F151" s="197" t="n">
        <v>34464</v>
      </c>
      <c r="G151" s="137" t="s">
        <v>980</v>
      </c>
      <c r="H151" s="138" t="str">
        <f aca="false">B151</f>
        <v>chaugctg110108@gmail.com</v>
      </c>
      <c r="I151" s="172" t="s">
        <v>594</v>
      </c>
      <c r="J151" s="139"/>
      <c r="K151" s="140"/>
      <c r="L151" s="140"/>
      <c r="M151" s="141" t="str">
        <f aca="false">'Event Code'!$A$4</f>
        <v>HCM</v>
      </c>
      <c r="N151" s="35" t="s">
        <v>1355</v>
      </c>
      <c r="O151" s="141" t="str">
        <f aca="false">VLOOKUP($N151,'Event Code'!$B$4:$AL$194,2,0)</f>
        <v>INTERNSHIP</v>
      </c>
      <c r="P151" s="141" t="str">
        <f aca="false">VLOOKUP(N151,'Event Code'!$B$4:$AT$782,3,0)</f>
        <v>IT Technical</v>
      </c>
      <c r="Q151" s="141" t="str">
        <f aca="false">VLOOKUP(N151,'Event Code'!$B$4:$AT$782,4,0)</f>
        <v>JAVA</v>
      </c>
      <c r="R151" s="141" t="str">
        <f aca="false">VLOOKUP($N151,'Event Code'!$B$4:$AT$782,5,0)</f>
        <v>Blended</v>
      </c>
      <c r="S151" s="141" t="n">
        <f aca="false">VLOOKUP(N151,'Event Code'!$B$4:$AT$782,7,0)</f>
        <v>43514</v>
      </c>
      <c r="T151" s="141" t="n">
        <f aca="false">VLOOKUP($N151,'Event Code'!$B$4:$AT$782,8,0)</f>
        <v>43603</v>
      </c>
      <c r="U151" s="37" t="s">
        <v>1128</v>
      </c>
      <c r="V151" s="142"/>
      <c r="W151" s="143"/>
      <c r="X151" s="144"/>
      <c r="Y151" s="174" t="s">
        <v>1055</v>
      </c>
      <c r="Z151" s="198" t="n">
        <v>43537</v>
      </c>
      <c r="AA151" s="80" t="s">
        <v>1360</v>
      </c>
      <c r="AB151" s="77" t="s">
        <v>169</v>
      </c>
      <c r="AC151" s="77" t="s">
        <v>942</v>
      </c>
      <c r="AD151" s="127" t="n">
        <f aca="false">VLOOKUP(C151,'OB-27-Mar-2019'!$D$2:$AF$257,20,0)</f>
        <v>43547</v>
      </c>
      <c r="AF151" s="77" t="s">
        <v>146</v>
      </c>
      <c r="AG151" s="128" t="n">
        <f aca="false">VLOOKUP(D151,'School Code'!$D$2:$K$603,4,0)</f>
        <v>267</v>
      </c>
      <c r="AH151" s="129" t="n">
        <f aca="false">VLOOKUP(D151,'School Code'!$D$2:$K$603,6,0)</f>
        <v>3</v>
      </c>
      <c r="AI151" s="146" t="s">
        <v>984</v>
      </c>
      <c r="AK151" s="76" t="s">
        <v>171</v>
      </c>
      <c r="AN151" s="199" t="n">
        <v>7</v>
      </c>
    </row>
    <row r="152" customFormat="false" ht="14.05" hidden="false" customHeight="false" outlineLevel="0" collapsed="false">
      <c r="A152" s="134" t="n">
        <v>147</v>
      </c>
      <c r="B152" s="171" t="s">
        <v>172</v>
      </c>
      <c r="C152" s="196" t="s">
        <v>170</v>
      </c>
      <c r="D152" s="135" t="str">
        <f aca="false">VLOOKUP(N152,'Event Code'!$B$4:$AT$239,6,0)</f>
        <v>CĐ Kỹ thuật Cao Thắng</v>
      </c>
      <c r="E152" s="135" t="str">
        <f aca="false">VLOOKUP($D152,'School Code'!$D$2:$I$30,5,0)</f>
        <v>ICT</v>
      </c>
      <c r="F152" s="197" t="n">
        <v>35998</v>
      </c>
      <c r="G152" s="137" t="s">
        <v>980</v>
      </c>
      <c r="H152" s="138" t="str">
        <f aca="false">B152</f>
        <v>hung147512@gmail.com</v>
      </c>
      <c r="I152" s="172" t="s">
        <v>1362</v>
      </c>
      <c r="J152" s="139"/>
      <c r="K152" s="140"/>
      <c r="L152" s="140"/>
      <c r="M152" s="141" t="str">
        <f aca="false">'Event Code'!$A$4</f>
        <v>HCM</v>
      </c>
      <c r="N152" s="35" t="s">
        <v>1355</v>
      </c>
      <c r="O152" s="141" t="str">
        <f aca="false">VLOOKUP($N152,'Event Code'!$B$4:$AL$194,2,0)</f>
        <v>INTERNSHIP</v>
      </c>
      <c r="P152" s="141" t="str">
        <f aca="false">VLOOKUP(N152,'Event Code'!$B$4:$AT$782,3,0)</f>
        <v>IT Technical</v>
      </c>
      <c r="Q152" s="141" t="str">
        <f aca="false">VLOOKUP(N152,'Event Code'!$B$4:$AT$782,4,0)</f>
        <v>JAVA</v>
      </c>
      <c r="R152" s="141" t="str">
        <f aca="false">VLOOKUP($N152,'Event Code'!$B$4:$AT$782,5,0)</f>
        <v>Blended</v>
      </c>
      <c r="S152" s="141" t="n">
        <f aca="false">VLOOKUP(N152,'Event Code'!$B$4:$AT$782,7,0)</f>
        <v>43514</v>
      </c>
      <c r="T152" s="141" t="n">
        <f aca="false">VLOOKUP($N152,'Event Code'!$B$4:$AT$782,8,0)</f>
        <v>43603</v>
      </c>
      <c r="U152" s="37" t="s">
        <v>1128</v>
      </c>
      <c r="V152" s="142"/>
      <c r="W152" s="143"/>
      <c r="X152" s="144"/>
      <c r="Y152" s="174" t="s">
        <v>1055</v>
      </c>
      <c r="Z152" s="198" t="n">
        <v>43537</v>
      </c>
      <c r="AA152" s="80" t="s">
        <v>1356</v>
      </c>
      <c r="AB152" s="77" t="s">
        <v>169</v>
      </c>
      <c r="AC152" s="77" t="s">
        <v>942</v>
      </c>
      <c r="AD152" s="127" t="n">
        <f aca="false">VLOOKUP(C152,'OB-27-Mar-2019'!$D$2:$AF$257,20,0)</f>
        <v>43547</v>
      </c>
      <c r="AF152" s="77" t="s">
        <v>146</v>
      </c>
      <c r="AG152" s="128" t="n">
        <f aca="false">VLOOKUP(D152,'School Code'!$D$2:$K$603,4,0)</f>
        <v>267</v>
      </c>
      <c r="AH152" s="129" t="n">
        <f aca="false">VLOOKUP(D152,'School Code'!$D$2:$K$603,6,0)</f>
        <v>3</v>
      </c>
      <c r="AI152" s="146" t="s">
        <v>984</v>
      </c>
      <c r="AK152" s="76" t="s">
        <v>171</v>
      </c>
      <c r="AN152" s="199" t="n">
        <v>7</v>
      </c>
    </row>
    <row r="153" customFormat="false" ht="14.05" hidden="false" customHeight="false" outlineLevel="0" collapsed="false">
      <c r="A153" s="134" t="n">
        <v>148</v>
      </c>
      <c r="B153" s="171" t="s">
        <v>585</v>
      </c>
      <c r="C153" s="196" t="s">
        <v>583</v>
      </c>
      <c r="D153" s="135" t="str">
        <f aca="false">VLOOKUP(N153,'Event Code'!$B$4:$AT$239,6,0)</f>
        <v>CĐ Kỹ thuật Cao Thắng</v>
      </c>
      <c r="E153" s="135" t="str">
        <f aca="false">VLOOKUP($D153,'School Code'!$D$2:$I$30,5,0)</f>
        <v>ICT</v>
      </c>
      <c r="F153" s="197" t="n">
        <v>35380</v>
      </c>
      <c r="G153" s="137" t="s">
        <v>980</v>
      </c>
      <c r="H153" s="138" t="str">
        <f aca="false">B153</f>
        <v>boomoffline@gmail.com</v>
      </c>
      <c r="I153" s="172" t="s">
        <v>586</v>
      </c>
      <c r="J153" s="139"/>
      <c r="K153" s="140"/>
      <c r="L153" s="140"/>
      <c r="M153" s="141" t="str">
        <f aca="false">'Event Code'!$A$4</f>
        <v>HCM</v>
      </c>
      <c r="N153" s="35" t="s">
        <v>1355</v>
      </c>
      <c r="O153" s="141" t="str">
        <f aca="false">VLOOKUP($N153,'Event Code'!$B$4:$AL$194,2,0)</f>
        <v>INTERNSHIP</v>
      </c>
      <c r="P153" s="141" t="str">
        <f aca="false">VLOOKUP(N153,'Event Code'!$B$4:$AT$782,3,0)</f>
        <v>IT Technical</v>
      </c>
      <c r="Q153" s="141" t="str">
        <f aca="false">VLOOKUP(N153,'Event Code'!$B$4:$AT$782,4,0)</f>
        <v>JAVA</v>
      </c>
      <c r="R153" s="141" t="str">
        <f aca="false">VLOOKUP($N153,'Event Code'!$B$4:$AT$782,5,0)</f>
        <v>Blended</v>
      </c>
      <c r="S153" s="141" t="n">
        <f aca="false">VLOOKUP(N153,'Event Code'!$B$4:$AT$782,7,0)</f>
        <v>43514</v>
      </c>
      <c r="T153" s="141" t="n">
        <f aca="false">VLOOKUP($N153,'Event Code'!$B$4:$AT$782,8,0)</f>
        <v>43603</v>
      </c>
      <c r="U153" s="37" t="s">
        <v>1128</v>
      </c>
      <c r="V153" s="142"/>
      <c r="W153" s="143"/>
      <c r="X153" s="144"/>
      <c r="Y153" s="174" t="s">
        <v>1055</v>
      </c>
      <c r="Z153" s="198" t="n">
        <v>43537</v>
      </c>
      <c r="AA153" s="80" t="s">
        <v>1356</v>
      </c>
      <c r="AB153" s="77" t="s">
        <v>169</v>
      </c>
      <c r="AC153" s="77" t="s">
        <v>942</v>
      </c>
      <c r="AD153" s="127" t="n">
        <f aca="false">VLOOKUP(C153,'OB-27-Mar-2019'!$D$2:$AF$257,20,0)</f>
        <v>43547</v>
      </c>
      <c r="AF153" s="77" t="s">
        <v>146</v>
      </c>
      <c r="AG153" s="128" t="n">
        <f aca="false">VLOOKUP(D153,'School Code'!$D$2:$K$603,4,0)</f>
        <v>267</v>
      </c>
      <c r="AH153" s="129" t="n">
        <f aca="false">VLOOKUP(D153,'School Code'!$D$2:$K$603,6,0)</f>
        <v>3</v>
      </c>
      <c r="AI153" s="146" t="s">
        <v>984</v>
      </c>
      <c r="AK153" s="76" t="s">
        <v>171</v>
      </c>
      <c r="AN153" s="199" t="n">
        <v>6.2</v>
      </c>
    </row>
    <row r="154" customFormat="false" ht="14.05" hidden="false" customHeight="false" outlineLevel="0" collapsed="false">
      <c r="A154" s="134" t="n">
        <v>149</v>
      </c>
      <c r="B154" s="171" t="s">
        <v>187</v>
      </c>
      <c r="C154" s="196" t="s">
        <v>186</v>
      </c>
      <c r="D154" s="135" t="str">
        <f aca="false">VLOOKUP(N154,'Event Code'!$B$4:$AT$239,6,0)</f>
        <v>CĐ Kỹ thuật Cao Thắng</v>
      </c>
      <c r="E154" s="135" t="str">
        <f aca="false">VLOOKUP($D154,'School Code'!$D$2:$I$30,5,0)</f>
        <v>ICT</v>
      </c>
      <c r="F154" s="197" t="n">
        <v>36114</v>
      </c>
      <c r="G154" s="137" t="s">
        <v>980</v>
      </c>
      <c r="H154" s="138" t="str">
        <f aca="false">B154</f>
        <v>11h47.120a@gmail.com</v>
      </c>
      <c r="I154" s="172" t="s">
        <v>188</v>
      </c>
      <c r="J154" s="139"/>
      <c r="K154" s="140"/>
      <c r="L154" s="140"/>
      <c r="M154" s="141" t="str">
        <f aca="false">'Event Code'!$A$4</f>
        <v>HCM</v>
      </c>
      <c r="N154" s="35" t="s">
        <v>1355</v>
      </c>
      <c r="O154" s="141" t="str">
        <f aca="false">VLOOKUP($N154,'Event Code'!$B$4:$AL$194,2,0)</f>
        <v>INTERNSHIP</v>
      </c>
      <c r="P154" s="141" t="str">
        <f aca="false">VLOOKUP(N154,'Event Code'!$B$4:$AT$782,3,0)</f>
        <v>IT Technical</v>
      </c>
      <c r="Q154" s="141" t="str">
        <f aca="false">VLOOKUP(N154,'Event Code'!$B$4:$AT$782,4,0)</f>
        <v>JAVA</v>
      </c>
      <c r="R154" s="141" t="str">
        <f aca="false">VLOOKUP($N154,'Event Code'!$B$4:$AT$782,5,0)</f>
        <v>Blended</v>
      </c>
      <c r="S154" s="141" t="n">
        <f aca="false">VLOOKUP(N154,'Event Code'!$B$4:$AT$782,7,0)</f>
        <v>43514</v>
      </c>
      <c r="T154" s="141" t="n">
        <f aca="false">VLOOKUP($N154,'Event Code'!$B$4:$AT$782,8,0)</f>
        <v>43603</v>
      </c>
      <c r="U154" s="37" t="s">
        <v>1128</v>
      </c>
      <c r="V154" s="142"/>
      <c r="W154" s="143"/>
      <c r="X154" s="144"/>
      <c r="Y154" s="174" t="s">
        <v>1055</v>
      </c>
      <c r="Z154" s="198" t="n">
        <v>43537</v>
      </c>
      <c r="AA154" s="80" t="s">
        <v>1356</v>
      </c>
      <c r="AB154" s="77" t="s">
        <v>169</v>
      </c>
      <c r="AC154" s="77" t="s">
        <v>942</v>
      </c>
      <c r="AD154" s="127" t="n">
        <f aca="false">VLOOKUP(C154,'OB-27-Mar-2019'!$D$2:$AF$257,20,0)</f>
        <v>43547</v>
      </c>
      <c r="AF154" s="77" t="s">
        <v>146</v>
      </c>
      <c r="AG154" s="128" t="n">
        <f aca="false">VLOOKUP(D154,'School Code'!$D$2:$K$603,4,0)</f>
        <v>267</v>
      </c>
      <c r="AH154" s="129" t="n">
        <f aca="false">VLOOKUP(D154,'School Code'!$D$2:$K$603,6,0)</f>
        <v>3</v>
      </c>
      <c r="AI154" s="146" t="s">
        <v>984</v>
      </c>
      <c r="AK154" s="76" t="s">
        <v>171</v>
      </c>
      <c r="AN154" s="199" t="n">
        <v>6</v>
      </c>
    </row>
    <row r="155" customFormat="false" ht="14.05" hidden="false" customHeight="false" outlineLevel="0" collapsed="false">
      <c r="A155" s="138" t="n">
        <v>150</v>
      </c>
      <c r="B155" s="171" t="s">
        <v>477</v>
      </c>
      <c r="C155" s="196" t="s">
        <v>475</v>
      </c>
      <c r="D155" s="135" t="str">
        <f aca="false">VLOOKUP(N155,'Event Code'!$B$4:$AT$239,6,0)</f>
        <v>CĐ Kỹ thuật Cao Thắng</v>
      </c>
      <c r="E155" s="135" t="str">
        <f aca="false">VLOOKUP($D155,'School Code'!$D$2:$I$30,5,0)</f>
        <v>ICT</v>
      </c>
      <c r="F155" s="197" t="n">
        <v>35344</v>
      </c>
      <c r="G155" s="137" t="s">
        <v>980</v>
      </c>
      <c r="H155" s="138" t="str">
        <f aca="false">B155</f>
        <v>anckc96@gmail.com</v>
      </c>
      <c r="I155" s="172" t="s">
        <v>478</v>
      </c>
      <c r="J155" s="139"/>
      <c r="K155" s="140"/>
      <c r="L155" s="140"/>
      <c r="M155" s="141" t="str">
        <f aca="false">'Event Code'!$A$4</f>
        <v>HCM</v>
      </c>
      <c r="N155" s="35" t="s">
        <v>1363</v>
      </c>
      <c r="O155" s="141" t="str">
        <f aca="false">VLOOKUP($N155,'Event Code'!$B$4:$AL$194,2,0)</f>
        <v>INTERNSHIP</v>
      </c>
      <c r="P155" s="141" t="str">
        <f aca="false">VLOOKUP(N155,'Event Code'!$B$4:$AT$782,3,0)</f>
        <v>IT Technical</v>
      </c>
      <c r="Q155" s="141" t="str">
        <f aca="false">VLOOKUP(N155,'Event Code'!$B$4:$AT$782,4,0)</f>
        <v>NET</v>
      </c>
      <c r="R155" s="141" t="str">
        <f aca="false">VLOOKUP($N155,'Event Code'!$B$4:$AT$782,5,0)</f>
        <v>Blended</v>
      </c>
      <c r="S155" s="141" t="n">
        <f aca="false">VLOOKUP(N155,'Event Code'!$B$4:$AT$782,7,0)</f>
        <v>43514</v>
      </c>
      <c r="T155" s="141" t="n">
        <f aca="false">VLOOKUP($N155,'Event Code'!$B$4:$AT$782,8,0)</f>
        <v>43603</v>
      </c>
      <c r="U155" s="37" t="s">
        <v>1128</v>
      </c>
      <c r="V155" s="142"/>
      <c r="W155" s="143"/>
      <c r="X155" s="144"/>
      <c r="Y155" s="174" t="s">
        <v>1055</v>
      </c>
      <c r="Z155" s="37" t="n">
        <v>43509</v>
      </c>
      <c r="AB155" s="77" t="s">
        <v>1055</v>
      </c>
      <c r="AC155" s="77" t="s">
        <v>942</v>
      </c>
      <c r="AD155" s="127" t="n">
        <f aca="false">VLOOKUP(C155,'OB-27-Mar-2019'!$D$2:$AF$257,20,0)</f>
        <v>43512</v>
      </c>
      <c r="AF155" s="77" t="s">
        <v>146</v>
      </c>
      <c r="AG155" s="128" t="n">
        <f aca="false">VLOOKUP(D155,'School Code'!$D$2:$K$603,4,0)</f>
        <v>267</v>
      </c>
      <c r="AH155" s="129" t="n">
        <f aca="false">VLOOKUP(D155,'School Code'!$D$2:$K$603,6,0)</f>
        <v>3</v>
      </c>
      <c r="AI155" s="146" t="s">
        <v>984</v>
      </c>
      <c r="AK155" s="76" t="s">
        <v>1048</v>
      </c>
      <c r="AN155" s="199" t="n">
        <v>7.818</v>
      </c>
    </row>
    <row r="156" customFormat="false" ht="14.05" hidden="true" customHeight="false" outlineLevel="0" collapsed="false">
      <c r="A156" s="134" t="n">
        <v>151</v>
      </c>
      <c r="B156" s="171" t="s">
        <v>1364</v>
      </c>
      <c r="C156" s="196" t="s">
        <v>1365</v>
      </c>
      <c r="D156" s="135" t="str">
        <f aca="false">VLOOKUP(N156,'Event Code'!$B$4:$AT$239,6,0)</f>
        <v>CĐ Kỹ thuật Cao Thắng</v>
      </c>
      <c r="E156" s="135" t="str">
        <f aca="false">VLOOKUP($D156,'School Code'!$D$2:$I$30,5,0)</f>
        <v>ICT</v>
      </c>
      <c r="F156" s="197" t="n">
        <v>35796</v>
      </c>
      <c r="G156" s="137" t="s">
        <v>980</v>
      </c>
      <c r="H156" s="138" t="str">
        <f aca="false">B156</f>
        <v>tv.vu98@gmail.com</v>
      </c>
      <c r="I156" s="172" t="s">
        <v>1366</v>
      </c>
      <c r="J156" s="139"/>
      <c r="K156" s="140"/>
      <c r="L156" s="140"/>
      <c r="M156" s="141" t="str">
        <f aca="false">'Event Code'!$A$4</f>
        <v>HCM</v>
      </c>
      <c r="N156" s="35" t="s">
        <v>1363</v>
      </c>
      <c r="O156" s="141" t="str">
        <f aca="false">VLOOKUP($N156,'Event Code'!$B$4:$AL$194,2,0)</f>
        <v>INTERNSHIP</v>
      </c>
      <c r="P156" s="141" t="str">
        <f aca="false">VLOOKUP(N156,'Event Code'!$B$4:$AT$782,3,0)</f>
        <v>IT Technical</v>
      </c>
      <c r="Q156" s="141" t="str">
        <f aca="false">VLOOKUP(N156,'Event Code'!$B$4:$AT$782,4,0)</f>
        <v>NET</v>
      </c>
      <c r="R156" s="141" t="str">
        <f aca="false">VLOOKUP($N156,'Event Code'!$B$4:$AT$782,5,0)</f>
        <v>Blended</v>
      </c>
      <c r="S156" s="141" t="n">
        <f aca="false">VLOOKUP(N156,'Event Code'!$B$4:$AT$782,7,0)</f>
        <v>43514</v>
      </c>
      <c r="T156" s="141" t="n">
        <f aca="false">VLOOKUP($N156,'Event Code'!$B$4:$AT$782,8,0)</f>
        <v>43603</v>
      </c>
      <c r="U156" s="37" t="s">
        <v>1128</v>
      </c>
      <c r="V156" s="142"/>
      <c r="W156" s="143"/>
      <c r="X156" s="144"/>
      <c r="Y156" s="174" t="s">
        <v>983</v>
      </c>
      <c r="Z156" s="37" t="n">
        <v>43509</v>
      </c>
      <c r="AG156" s="128" t="n">
        <f aca="false">VLOOKUP(D156,'School Code'!$D$2:$K$603,4,0)</f>
        <v>267</v>
      </c>
      <c r="AH156" s="129" t="n">
        <f aca="false">VLOOKUP(D156,'School Code'!$D$2:$K$603,6,0)</f>
        <v>3</v>
      </c>
      <c r="AI156" s="146" t="s">
        <v>984</v>
      </c>
      <c r="AK156" s="76" t="s">
        <v>1048</v>
      </c>
      <c r="AN156" s="199" t="n">
        <v>6</v>
      </c>
    </row>
    <row r="157" customFormat="false" ht="14.05" hidden="true" customHeight="false" outlineLevel="0" collapsed="false">
      <c r="A157" s="134" t="n">
        <v>152</v>
      </c>
      <c r="B157" s="171" t="s">
        <v>1367</v>
      </c>
      <c r="C157" s="196" t="s">
        <v>1368</v>
      </c>
      <c r="D157" s="135" t="str">
        <f aca="false">VLOOKUP(N157,'Event Code'!$B$4:$AT$239,6,0)</f>
        <v>CĐ Kỹ thuật Cao Thắng</v>
      </c>
      <c r="E157" s="135" t="str">
        <f aca="false">VLOOKUP($D157,'School Code'!$D$2:$I$30,5,0)</f>
        <v>ICT</v>
      </c>
      <c r="F157" s="197" t="n">
        <v>35887</v>
      </c>
      <c r="G157" s="137" t="s">
        <v>980</v>
      </c>
      <c r="H157" s="138" t="str">
        <f aca="false">B157</f>
        <v>nguyen98.nt@gmail.com</v>
      </c>
      <c r="I157" s="172" t="s">
        <v>1369</v>
      </c>
      <c r="J157" s="139"/>
      <c r="K157" s="140"/>
      <c r="L157" s="140"/>
      <c r="M157" s="141" t="str">
        <f aca="false">'Event Code'!$A$4</f>
        <v>HCM</v>
      </c>
      <c r="N157" s="35" t="s">
        <v>1363</v>
      </c>
      <c r="O157" s="141" t="str">
        <f aca="false">VLOOKUP($N157,'Event Code'!$B$4:$AL$194,2,0)</f>
        <v>INTERNSHIP</v>
      </c>
      <c r="P157" s="141" t="str">
        <f aca="false">VLOOKUP(N157,'Event Code'!$B$4:$AT$782,3,0)</f>
        <v>IT Technical</v>
      </c>
      <c r="Q157" s="141" t="str">
        <f aca="false">VLOOKUP(N157,'Event Code'!$B$4:$AT$782,4,0)</f>
        <v>NET</v>
      </c>
      <c r="R157" s="141" t="str">
        <f aca="false">VLOOKUP($N157,'Event Code'!$B$4:$AT$782,5,0)</f>
        <v>Blended</v>
      </c>
      <c r="S157" s="141" t="n">
        <f aca="false">VLOOKUP(N157,'Event Code'!$B$4:$AT$782,7,0)</f>
        <v>43514</v>
      </c>
      <c r="T157" s="141" t="n">
        <f aca="false">VLOOKUP($N157,'Event Code'!$B$4:$AT$782,8,0)</f>
        <v>43603</v>
      </c>
      <c r="U157" s="37" t="s">
        <v>1128</v>
      </c>
      <c r="V157" s="142"/>
      <c r="W157" s="143"/>
      <c r="X157" s="144"/>
      <c r="Y157" s="174" t="s">
        <v>983</v>
      </c>
      <c r="Z157" s="37" t="n">
        <v>43509</v>
      </c>
      <c r="AG157" s="128" t="n">
        <f aca="false">VLOOKUP(D157,'School Code'!$D$2:$K$603,4,0)</f>
        <v>267</v>
      </c>
      <c r="AH157" s="129" t="n">
        <f aca="false">VLOOKUP(D157,'School Code'!$D$2:$K$603,6,0)</f>
        <v>3</v>
      </c>
      <c r="AI157" s="146" t="s">
        <v>984</v>
      </c>
      <c r="AK157" s="76" t="s">
        <v>1048</v>
      </c>
      <c r="AN157" s="199" t="n">
        <v>7.74</v>
      </c>
    </row>
    <row r="158" customFormat="false" ht="14.05" hidden="true" customHeight="false" outlineLevel="0" collapsed="false">
      <c r="A158" s="134" t="n">
        <v>153</v>
      </c>
      <c r="B158" s="171" t="s">
        <v>1370</v>
      </c>
      <c r="C158" s="196" t="s">
        <v>1371</v>
      </c>
      <c r="D158" s="135" t="str">
        <f aca="false">VLOOKUP(N158,'Event Code'!$B$4:$AT$239,6,0)</f>
        <v>CĐ Kỹ thuật Cao Thắng</v>
      </c>
      <c r="E158" s="135" t="str">
        <f aca="false">VLOOKUP($D158,'School Code'!$D$2:$I$30,5,0)</f>
        <v>ICT</v>
      </c>
      <c r="F158" s="197" t="n">
        <v>36099</v>
      </c>
      <c r="G158" s="137" t="s">
        <v>980</v>
      </c>
      <c r="H158" s="138" t="str">
        <f aca="false">B158</f>
        <v>tiprokhoa@gmail.com</v>
      </c>
      <c r="I158" s="172" t="s">
        <v>1372</v>
      </c>
      <c r="J158" s="139"/>
      <c r="K158" s="140"/>
      <c r="L158" s="140"/>
      <c r="M158" s="141" t="str">
        <f aca="false">'Event Code'!$A$4</f>
        <v>HCM</v>
      </c>
      <c r="N158" s="35" t="s">
        <v>1363</v>
      </c>
      <c r="O158" s="141" t="str">
        <f aca="false">VLOOKUP($N158,'Event Code'!$B$4:$AL$194,2,0)</f>
        <v>INTERNSHIP</v>
      </c>
      <c r="P158" s="141" t="str">
        <f aca="false">VLOOKUP(N158,'Event Code'!$B$4:$AT$782,3,0)</f>
        <v>IT Technical</v>
      </c>
      <c r="Q158" s="141" t="str">
        <f aca="false">VLOOKUP(N158,'Event Code'!$B$4:$AT$782,4,0)</f>
        <v>NET</v>
      </c>
      <c r="R158" s="141" t="str">
        <f aca="false">VLOOKUP($N158,'Event Code'!$B$4:$AT$782,5,0)</f>
        <v>Blended</v>
      </c>
      <c r="S158" s="141" t="n">
        <f aca="false">VLOOKUP(N158,'Event Code'!$B$4:$AT$782,7,0)</f>
        <v>43514</v>
      </c>
      <c r="T158" s="141" t="n">
        <f aca="false">VLOOKUP($N158,'Event Code'!$B$4:$AT$782,8,0)</f>
        <v>43603</v>
      </c>
      <c r="U158" s="37" t="s">
        <v>1128</v>
      </c>
      <c r="V158" s="142"/>
      <c r="W158" s="143"/>
      <c r="X158" s="144"/>
      <c r="Y158" s="174" t="s">
        <v>983</v>
      </c>
      <c r="Z158" s="37" t="n">
        <v>43509</v>
      </c>
      <c r="AG158" s="128" t="n">
        <f aca="false">VLOOKUP(D158,'School Code'!$D$2:$K$603,4,0)</f>
        <v>267</v>
      </c>
      <c r="AH158" s="129" t="n">
        <f aca="false">VLOOKUP(D158,'School Code'!$D$2:$K$603,6,0)</f>
        <v>3</v>
      </c>
      <c r="AI158" s="146" t="s">
        <v>984</v>
      </c>
      <c r="AK158" s="76" t="s">
        <v>1048</v>
      </c>
      <c r="AN158" s="199" t="n">
        <v>6.175</v>
      </c>
    </row>
    <row r="159" customFormat="false" ht="14.05" hidden="false" customHeight="false" outlineLevel="0" collapsed="false">
      <c r="A159" s="134" t="n">
        <v>154</v>
      </c>
      <c r="B159" s="171" t="s">
        <v>710</v>
      </c>
      <c r="C159" s="196" t="s">
        <v>709</v>
      </c>
      <c r="D159" s="135" t="str">
        <f aca="false">VLOOKUP(N159,'Event Code'!$B$4:$AT$239,6,0)</f>
        <v>CĐ Kỹ thuật Cao Thắng</v>
      </c>
      <c r="E159" s="135" t="str">
        <f aca="false">VLOOKUP($D159,'School Code'!$D$2:$I$30,5,0)</f>
        <v>ICT</v>
      </c>
      <c r="F159" s="197" t="n">
        <v>35808</v>
      </c>
      <c r="G159" s="137" t="s">
        <v>980</v>
      </c>
      <c r="H159" s="138" t="str">
        <f aca="false">B159</f>
        <v>nguyenhoangnang1998@gmail.com</v>
      </c>
      <c r="I159" s="172" t="s">
        <v>711</v>
      </c>
      <c r="J159" s="139"/>
      <c r="K159" s="140"/>
      <c r="L159" s="140"/>
      <c r="M159" s="141" t="str">
        <f aca="false">'Event Code'!$A$4</f>
        <v>HCM</v>
      </c>
      <c r="N159" s="35" t="s">
        <v>1363</v>
      </c>
      <c r="O159" s="141" t="str">
        <f aca="false">VLOOKUP($N159,'Event Code'!$B$4:$AL$194,2,0)</f>
        <v>INTERNSHIP</v>
      </c>
      <c r="P159" s="141" t="str">
        <f aca="false">VLOOKUP(N159,'Event Code'!$B$4:$AT$782,3,0)</f>
        <v>IT Technical</v>
      </c>
      <c r="Q159" s="141" t="str">
        <f aca="false">VLOOKUP(N159,'Event Code'!$B$4:$AT$782,4,0)</f>
        <v>NET</v>
      </c>
      <c r="R159" s="141" t="str">
        <f aca="false">VLOOKUP($N159,'Event Code'!$B$4:$AT$782,5,0)</f>
        <v>Blended</v>
      </c>
      <c r="S159" s="141" t="n">
        <f aca="false">VLOOKUP(N159,'Event Code'!$B$4:$AT$782,7,0)</f>
        <v>43514</v>
      </c>
      <c r="T159" s="141" t="n">
        <f aca="false">VLOOKUP($N159,'Event Code'!$B$4:$AT$782,8,0)</f>
        <v>43603</v>
      </c>
      <c r="U159" s="37" t="s">
        <v>1128</v>
      </c>
      <c r="V159" s="142"/>
      <c r="W159" s="143"/>
      <c r="X159" s="144"/>
      <c r="Y159" s="174" t="s">
        <v>1055</v>
      </c>
      <c r="Z159" s="37" t="n">
        <v>43509</v>
      </c>
      <c r="AA159" s="80" t="s">
        <v>1056</v>
      </c>
      <c r="AB159" s="77" t="s">
        <v>1055</v>
      </c>
      <c r="AC159" s="77" t="s">
        <v>942</v>
      </c>
      <c r="AD159" s="127" t="n">
        <f aca="false">VLOOKUP(C159,'OB-27-Mar-2019'!$D$2:$AF$257,20,0)</f>
        <v>43512</v>
      </c>
      <c r="AF159" s="77" t="s">
        <v>146</v>
      </c>
      <c r="AG159" s="128" t="n">
        <f aca="false">VLOOKUP(D159,'School Code'!$D$2:$K$603,4,0)</f>
        <v>267</v>
      </c>
      <c r="AH159" s="129" t="n">
        <f aca="false">VLOOKUP(D159,'School Code'!$D$2:$K$603,6,0)</f>
        <v>3</v>
      </c>
      <c r="AI159" s="146" t="s">
        <v>984</v>
      </c>
      <c r="AK159" s="76" t="s">
        <v>1048</v>
      </c>
      <c r="AN159" s="199" t="n">
        <v>6.5</v>
      </c>
    </row>
    <row r="160" customFormat="false" ht="14.05" hidden="true" customHeight="false" outlineLevel="0" collapsed="false">
      <c r="A160" s="134" t="n">
        <v>155</v>
      </c>
      <c r="B160" s="171" t="s">
        <v>1373</v>
      </c>
      <c r="C160" s="196" t="s">
        <v>1374</v>
      </c>
      <c r="D160" s="135" t="str">
        <f aca="false">VLOOKUP(N160,'Event Code'!$B$4:$AT$239,6,0)</f>
        <v>CĐ Kỹ thuật Cao Thắng</v>
      </c>
      <c r="E160" s="135" t="str">
        <f aca="false">VLOOKUP($D160,'School Code'!$D$2:$I$30,5,0)</f>
        <v>ICT</v>
      </c>
      <c r="F160" s="197" t="n">
        <v>36145</v>
      </c>
      <c r="G160" s="137" t="s">
        <v>980</v>
      </c>
      <c r="H160" s="138" t="str">
        <f aca="false">B160</f>
        <v>minhluong98@outlook.com.vn</v>
      </c>
      <c r="I160" s="172" t="s">
        <v>1375</v>
      </c>
      <c r="J160" s="139"/>
      <c r="K160" s="140"/>
      <c r="L160" s="140"/>
      <c r="M160" s="141" t="str">
        <f aca="false">'Event Code'!$A$4</f>
        <v>HCM</v>
      </c>
      <c r="N160" s="35" t="s">
        <v>1363</v>
      </c>
      <c r="O160" s="141" t="str">
        <f aca="false">VLOOKUP($N160,'Event Code'!$B$4:$AL$194,2,0)</f>
        <v>INTERNSHIP</v>
      </c>
      <c r="P160" s="141" t="str">
        <f aca="false">VLOOKUP(N160,'Event Code'!$B$4:$AT$782,3,0)</f>
        <v>IT Technical</v>
      </c>
      <c r="Q160" s="141" t="str">
        <f aca="false">VLOOKUP(N160,'Event Code'!$B$4:$AT$782,4,0)</f>
        <v>NET</v>
      </c>
      <c r="R160" s="141" t="str">
        <f aca="false">VLOOKUP($N160,'Event Code'!$B$4:$AT$782,5,0)</f>
        <v>Blended</v>
      </c>
      <c r="S160" s="141" t="n">
        <f aca="false">VLOOKUP(N160,'Event Code'!$B$4:$AT$782,7,0)</f>
        <v>43514</v>
      </c>
      <c r="T160" s="141" t="n">
        <f aca="false">VLOOKUP($N160,'Event Code'!$B$4:$AT$782,8,0)</f>
        <v>43603</v>
      </c>
      <c r="U160" s="37" t="s">
        <v>1128</v>
      </c>
      <c r="V160" s="142"/>
      <c r="W160" s="143"/>
      <c r="X160" s="144"/>
      <c r="Y160" s="174" t="s">
        <v>983</v>
      </c>
      <c r="Z160" s="37" t="n">
        <v>43509</v>
      </c>
      <c r="AG160" s="128" t="n">
        <f aca="false">VLOOKUP(D160,'School Code'!$D$2:$K$603,4,0)</f>
        <v>267</v>
      </c>
      <c r="AH160" s="129" t="n">
        <f aca="false">VLOOKUP(D160,'School Code'!$D$2:$K$603,6,0)</f>
        <v>3</v>
      </c>
      <c r="AI160" s="146" t="s">
        <v>984</v>
      </c>
      <c r="AK160" s="76" t="s">
        <v>1048</v>
      </c>
      <c r="AN160" s="199" t="n">
        <v>7</v>
      </c>
    </row>
    <row r="161" customFormat="false" ht="14.05" hidden="false" customHeight="false" outlineLevel="0" collapsed="false">
      <c r="A161" s="134" t="n">
        <v>156</v>
      </c>
      <c r="B161" s="171" t="s">
        <v>820</v>
      </c>
      <c r="C161" s="196" t="s">
        <v>819</v>
      </c>
      <c r="D161" s="135" t="str">
        <f aca="false">VLOOKUP(N161,'Event Code'!$B$4:$AT$239,6,0)</f>
        <v>CĐ Kỹ thuật Cao Thắng</v>
      </c>
      <c r="E161" s="135" t="str">
        <f aca="false">VLOOKUP($D161,'School Code'!$D$2:$I$30,5,0)</f>
        <v>ICT</v>
      </c>
      <c r="F161" s="197" t="n">
        <v>35878</v>
      </c>
      <c r="G161" s="137" t="s">
        <v>980</v>
      </c>
      <c r="H161" s="138" t="str">
        <f aca="false">B161</f>
        <v>thanhlonghunter@gmail.com</v>
      </c>
      <c r="I161" s="172" t="s">
        <v>821</v>
      </c>
      <c r="J161" s="139"/>
      <c r="K161" s="140"/>
      <c r="L161" s="140"/>
      <c r="M161" s="141" t="str">
        <f aca="false">'Event Code'!$A$4</f>
        <v>HCM</v>
      </c>
      <c r="N161" s="35" t="s">
        <v>1363</v>
      </c>
      <c r="O161" s="141" t="str">
        <f aca="false">VLOOKUP($N161,'Event Code'!$B$4:$AL$194,2,0)</f>
        <v>INTERNSHIP</v>
      </c>
      <c r="P161" s="141" t="str">
        <f aca="false">VLOOKUP(N161,'Event Code'!$B$4:$AT$782,3,0)</f>
        <v>IT Technical</v>
      </c>
      <c r="Q161" s="141" t="str">
        <f aca="false">VLOOKUP(N161,'Event Code'!$B$4:$AT$782,4,0)</f>
        <v>NET</v>
      </c>
      <c r="R161" s="141" t="str">
        <f aca="false">VLOOKUP($N161,'Event Code'!$B$4:$AT$782,5,0)</f>
        <v>Blended</v>
      </c>
      <c r="S161" s="141" t="n">
        <f aca="false">VLOOKUP(N161,'Event Code'!$B$4:$AT$782,7,0)</f>
        <v>43514</v>
      </c>
      <c r="T161" s="141" t="n">
        <f aca="false">VLOOKUP($N161,'Event Code'!$B$4:$AT$782,8,0)</f>
        <v>43603</v>
      </c>
      <c r="U161" s="37" t="s">
        <v>1128</v>
      </c>
      <c r="V161" s="142"/>
      <c r="W161" s="143"/>
      <c r="X161" s="144"/>
      <c r="Y161" s="174" t="s">
        <v>1055</v>
      </c>
      <c r="Z161" s="37" t="n">
        <v>43509</v>
      </c>
      <c r="AA161" s="80" t="s">
        <v>1056</v>
      </c>
      <c r="AB161" s="77" t="s">
        <v>1055</v>
      </c>
      <c r="AC161" s="77" t="s">
        <v>942</v>
      </c>
      <c r="AD161" s="127" t="n">
        <f aca="false">VLOOKUP(C161,'OB-27-Mar-2019'!$D$2:$AF$257,20,0)</f>
        <v>43519</v>
      </c>
      <c r="AF161" s="77" t="s">
        <v>146</v>
      </c>
      <c r="AG161" s="128" t="n">
        <f aca="false">VLOOKUP(D161,'School Code'!$D$2:$K$603,4,0)</f>
        <v>267</v>
      </c>
      <c r="AH161" s="129" t="n">
        <f aca="false">VLOOKUP(D161,'School Code'!$D$2:$K$603,6,0)</f>
        <v>3</v>
      </c>
      <c r="AI161" s="146" t="s">
        <v>984</v>
      </c>
      <c r="AK161" s="76" t="s">
        <v>1048</v>
      </c>
      <c r="AN161" s="199" t="n">
        <v>6</v>
      </c>
    </row>
    <row r="162" customFormat="false" ht="14.05" hidden="false" customHeight="false" outlineLevel="0" collapsed="false">
      <c r="A162" s="134" t="n">
        <v>157</v>
      </c>
      <c r="B162" s="171" t="s">
        <v>824</v>
      </c>
      <c r="C162" s="196" t="s">
        <v>822</v>
      </c>
      <c r="D162" s="135" t="str">
        <f aca="false">VLOOKUP(N162,'Event Code'!$B$4:$AT$239,6,0)</f>
        <v>CĐ Kỹ thuật Cao Thắng</v>
      </c>
      <c r="E162" s="135" t="str">
        <f aca="false">VLOOKUP($D162,'School Code'!$D$2:$I$30,5,0)</f>
        <v>ICT</v>
      </c>
      <c r="F162" s="197" t="n">
        <v>35928</v>
      </c>
      <c r="G162" s="137" t="s">
        <v>980</v>
      </c>
      <c r="H162" s="138" t="str">
        <f aca="false">B162</f>
        <v>thanhphuc132098@gmail.com</v>
      </c>
      <c r="I162" s="172" t="s">
        <v>825</v>
      </c>
      <c r="J162" s="139"/>
      <c r="K162" s="140"/>
      <c r="L162" s="140"/>
      <c r="M162" s="141" t="str">
        <f aca="false">'Event Code'!$A$4</f>
        <v>HCM</v>
      </c>
      <c r="N162" s="35" t="s">
        <v>1363</v>
      </c>
      <c r="O162" s="141" t="str">
        <f aca="false">VLOOKUP($N162,'Event Code'!$B$4:$AL$194,2,0)</f>
        <v>INTERNSHIP</v>
      </c>
      <c r="P162" s="141" t="str">
        <f aca="false">VLOOKUP(N162,'Event Code'!$B$4:$AT$782,3,0)</f>
        <v>IT Technical</v>
      </c>
      <c r="Q162" s="141" t="str">
        <f aca="false">VLOOKUP(N162,'Event Code'!$B$4:$AT$782,4,0)</f>
        <v>NET</v>
      </c>
      <c r="R162" s="141" t="str">
        <f aca="false">VLOOKUP($N162,'Event Code'!$B$4:$AT$782,5,0)</f>
        <v>Blended</v>
      </c>
      <c r="S162" s="141" t="n">
        <f aca="false">VLOOKUP(N162,'Event Code'!$B$4:$AT$782,7,0)</f>
        <v>43514</v>
      </c>
      <c r="T162" s="141" t="n">
        <f aca="false">VLOOKUP($N162,'Event Code'!$B$4:$AT$782,8,0)</f>
        <v>43603</v>
      </c>
      <c r="U162" s="37" t="s">
        <v>1128</v>
      </c>
      <c r="V162" s="142"/>
      <c r="W162" s="143"/>
      <c r="X162" s="144"/>
      <c r="Y162" s="174" t="s">
        <v>1055</v>
      </c>
      <c r="Z162" s="37" t="n">
        <v>43509</v>
      </c>
      <c r="AA162" s="80" t="s">
        <v>1056</v>
      </c>
      <c r="AB162" s="77" t="s">
        <v>1055</v>
      </c>
      <c r="AC162" s="77" t="s">
        <v>942</v>
      </c>
      <c r="AD162" s="127" t="n">
        <f aca="false">VLOOKUP(C162,'OB-27-Mar-2019'!$D$2:$AF$257,20,0)</f>
        <v>43525</v>
      </c>
      <c r="AF162" s="77" t="s">
        <v>146</v>
      </c>
      <c r="AG162" s="128" t="n">
        <f aca="false">VLOOKUP(D162,'School Code'!$D$2:$K$603,4,0)</f>
        <v>267</v>
      </c>
      <c r="AH162" s="129" t="n">
        <f aca="false">VLOOKUP(D162,'School Code'!$D$2:$K$603,6,0)</f>
        <v>3</v>
      </c>
      <c r="AI162" s="146" t="s">
        <v>984</v>
      </c>
      <c r="AK162" s="76" t="s">
        <v>1048</v>
      </c>
      <c r="AN162" s="199" t="n">
        <v>7.3</v>
      </c>
    </row>
    <row r="163" customFormat="false" ht="14.05" hidden="true" customHeight="false" outlineLevel="0" collapsed="false">
      <c r="A163" s="134" t="n">
        <v>158</v>
      </c>
      <c r="B163" s="171" t="s">
        <v>1376</v>
      </c>
      <c r="C163" s="196" t="s">
        <v>1377</v>
      </c>
      <c r="D163" s="135" t="str">
        <f aca="false">VLOOKUP(N163,'Event Code'!$B$4:$AT$239,6,0)</f>
        <v>CĐ Kỹ thuật Cao Thắng</v>
      </c>
      <c r="E163" s="135" t="str">
        <f aca="false">VLOOKUP($D163,'School Code'!$D$2:$I$30,5,0)</f>
        <v>ICT</v>
      </c>
      <c r="F163" s="197" t="n">
        <v>36093</v>
      </c>
      <c r="G163" s="137" t="s">
        <v>980</v>
      </c>
      <c r="H163" s="138" t="str">
        <f aca="false">B163</f>
        <v>bcduc2510@gmail.com</v>
      </c>
      <c r="I163" s="172" t="s">
        <v>1378</v>
      </c>
      <c r="J163" s="139"/>
      <c r="K163" s="140"/>
      <c r="L163" s="140"/>
      <c r="M163" s="141" t="str">
        <f aca="false">'Event Code'!$A$4</f>
        <v>HCM</v>
      </c>
      <c r="N163" s="35" t="s">
        <v>1363</v>
      </c>
      <c r="O163" s="141" t="str">
        <f aca="false">VLOOKUP($N163,'Event Code'!$B$4:$AL$194,2,0)</f>
        <v>INTERNSHIP</v>
      </c>
      <c r="P163" s="141" t="str">
        <f aca="false">VLOOKUP(N163,'Event Code'!$B$4:$AT$782,3,0)</f>
        <v>IT Technical</v>
      </c>
      <c r="Q163" s="141" t="str">
        <f aca="false">VLOOKUP(N163,'Event Code'!$B$4:$AT$782,4,0)</f>
        <v>NET</v>
      </c>
      <c r="R163" s="141" t="str">
        <f aca="false">VLOOKUP($N163,'Event Code'!$B$4:$AT$782,5,0)</f>
        <v>Blended</v>
      </c>
      <c r="S163" s="141" t="n">
        <f aca="false">VLOOKUP(N163,'Event Code'!$B$4:$AT$782,7,0)</f>
        <v>43514</v>
      </c>
      <c r="T163" s="141" t="n">
        <f aca="false">VLOOKUP($N163,'Event Code'!$B$4:$AT$782,8,0)</f>
        <v>43603</v>
      </c>
      <c r="U163" s="37" t="s">
        <v>1304</v>
      </c>
      <c r="V163" s="142"/>
      <c r="W163" s="143"/>
      <c r="X163" s="144"/>
      <c r="Y163" s="174" t="s">
        <v>983</v>
      </c>
      <c r="Z163" s="37" t="n">
        <v>43529</v>
      </c>
      <c r="AA163" s="80" t="s">
        <v>1056</v>
      </c>
      <c r="AG163" s="128" t="n">
        <f aca="false">VLOOKUP(D163,'School Code'!$D$2:$K$603,4,0)</f>
        <v>267</v>
      </c>
      <c r="AH163" s="129" t="n">
        <f aca="false">VLOOKUP(D163,'School Code'!$D$2:$K$603,6,0)</f>
        <v>3</v>
      </c>
      <c r="AI163" s="146" t="s">
        <v>984</v>
      </c>
      <c r="AK163" s="76" t="s">
        <v>1048</v>
      </c>
      <c r="AN163" s="199" t="n">
        <v>6</v>
      </c>
    </row>
    <row r="164" customFormat="false" ht="14.05" hidden="true" customHeight="false" outlineLevel="0" collapsed="false">
      <c r="A164" s="134" t="n">
        <v>159</v>
      </c>
      <c r="B164" s="171" t="s">
        <v>1379</v>
      </c>
      <c r="C164" s="196" t="s">
        <v>1380</v>
      </c>
      <c r="D164" s="135" t="str">
        <f aca="false">VLOOKUP(N164,'Event Code'!$B$4:$AT$239,6,0)</f>
        <v>CĐ Kỹ thuật Cao Thắng</v>
      </c>
      <c r="E164" s="135" t="str">
        <f aca="false">VLOOKUP($D164,'School Code'!$D$2:$I$30,5,0)</f>
        <v>ICT</v>
      </c>
      <c r="F164" s="197" t="n">
        <v>35974</v>
      </c>
      <c r="G164" s="137" t="s">
        <v>980</v>
      </c>
      <c r="H164" s="138" t="str">
        <f aca="false">B164</f>
        <v>bao83838@gmail.com</v>
      </c>
      <c r="I164" s="172" t="s">
        <v>1381</v>
      </c>
      <c r="J164" s="139"/>
      <c r="K164" s="140"/>
      <c r="L164" s="140"/>
      <c r="M164" s="141" t="str">
        <f aca="false">'Event Code'!$A$4</f>
        <v>HCM</v>
      </c>
      <c r="N164" s="35" t="s">
        <v>1363</v>
      </c>
      <c r="O164" s="141" t="str">
        <f aca="false">VLOOKUP($N164,'Event Code'!$B$4:$AL$194,2,0)</f>
        <v>INTERNSHIP</v>
      </c>
      <c r="P164" s="141" t="str">
        <f aca="false">VLOOKUP(N164,'Event Code'!$B$4:$AT$782,3,0)</f>
        <v>IT Technical</v>
      </c>
      <c r="Q164" s="141" t="str">
        <f aca="false">VLOOKUP(N164,'Event Code'!$B$4:$AT$782,4,0)</f>
        <v>NET</v>
      </c>
      <c r="R164" s="141" t="str">
        <f aca="false">VLOOKUP($N164,'Event Code'!$B$4:$AT$782,5,0)</f>
        <v>Blended</v>
      </c>
      <c r="S164" s="141" t="n">
        <f aca="false">VLOOKUP(N164,'Event Code'!$B$4:$AT$782,7,0)</f>
        <v>43514</v>
      </c>
      <c r="T164" s="141" t="n">
        <f aca="false">VLOOKUP($N164,'Event Code'!$B$4:$AT$782,8,0)</f>
        <v>43603</v>
      </c>
      <c r="U164" s="37" t="s">
        <v>1128</v>
      </c>
      <c r="V164" s="142"/>
      <c r="W164" s="143"/>
      <c r="X164" s="144"/>
      <c r="Y164" s="174" t="s">
        <v>983</v>
      </c>
      <c r="Z164" s="37" t="n">
        <v>43509</v>
      </c>
      <c r="AG164" s="128" t="n">
        <f aca="false">VLOOKUP(D164,'School Code'!$D$2:$K$603,4,0)</f>
        <v>267</v>
      </c>
      <c r="AH164" s="129" t="n">
        <f aca="false">VLOOKUP(D164,'School Code'!$D$2:$K$603,6,0)</f>
        <v>3</v>
      </c>
      <c r="AI164" s="146" t="s">
        <v>984</v>
      </c>
      <c r="AK164" s="76" t="s">
        <v>1048</v>
      </c>
      <c r="AN164" s="199" t="n">
        <v>5.5</v>
      </c>
    </row>
    <row r="165" customFormat="false" ht="14.05" hidden="true" customHeight="false" outlineLevel="0" collapsed="false">
      <c r="A165" s="134" t="n">
        <v>160</v>
      </c>
      <c r="B165" s="171" t="s">
        <v>1382</v>
      </c>
      <c r="C165" s="196" t="s">
        <v>1383</v>
      </c>
      <c r="D165" s="135" t="str">
        <f aca="false">VLOOKUP(N165,'Event Code'!$B$4:$AT$239,6,0)</f>
        <v>CĐ Kỹ thuật Cao Thắng</v>
      </c>
      <c r="E165" s="135" t="str">
        <f aca="false">VLOOKUP($D165,'School Code'!$D$2:$I$30,5,0)</f>
        <v>ICT</v>
      </c>
      <c r="F165" s="197" t="n">
        <v>35640</v>
      </c>
      <c r="G165" s="137" t="s">
        <v>980</v>
      </c>
      <c r="H165" s="138" t="str">
        <f aca="false">B165</f>
        <v>nguyenmanhcuong290797@gmail.com</v>
      </c>
      <c r="I165" s="172" t="s">
        <v>1384</v>
      </c>
      <c r="J165" s="139"/>
      <c r="K165" s="140"/>
      <c r="L165" s="140"/>
      <c r="M165" s="141" t="str">
        <f aca="false">'Event Code'!$A$4</f>
        <v>HCM</v>
      </c>
      <c r="N165" s="35" t="s">
        <v>1363</v>
      </c>
      <c r="O165" s="141" t="str">
        <f aca="false">VLOOKUP($N165,'Event Code'!$B$4:$AL$194,2,0)</f>
        <v>INTERNSHIP</v>
      </c>
      <c r="P165" s="141" t="str">
        <f aca="false">VLOOKUP(N165,'Event Code'!$B$4:$AT$782,3,0)</f>
        <v>IT Technical</v>
      </c>
      <c r="Q165" s="141" t="str">
        <f aca="false">VLOOKUP(N165,'Event Code'!$B$4:$AT$782,4,0)</f>
        <v>NET</v>
      </c>
      <c r="R165" s="141" t="str">
        <f aca="false">VLOOKUP($N165,'Event Code'!$B$4:$AT$782,5,0)</f>
        <v>Blended</v>
      </c>
      <c r="S165" s="141" t="n">
        <f aca="false">VLOOKUP(N165,'Event Code'!$B$4:$AT$782,7,0)</f>
        <v>43514</v>
      </c>
      <c r="T165" s="141" t="n">
        <f aca="false">VLOOKUP($N165,'Event Code'!$B$4:$AT$782,8,0)</f>
        <v>43603</v>
      </c>
      <c r="U165" s="37" t="s">
        <v>1128</v>
      </c>
      <c r="V165" s="142"/>
      <c r="W165" s="143"/>
      <c r="X165" s="144"/>
      <c r="Y165" s="174" t="s">
        <v>983</v>
      </c>
      <c r="Z165" s="37" t="n">
        <v>43509</v>
      </c>
      <c r="AG165" s="128" t="n">
        <f aca="false">VLOOKUP(D165,'School Code'!$D$2:$K$603,4,0)</f>
        <v>267</v>
      </c>
      <c r="AH165" s="129" t="n">
        <f aca="false">VLOOKUP(D165,'School Code'!$D$2:$K$603,6,0)</f>
        <v>3</v>
      </c>
      <c r="AI165" s="146" t="s">
        <v>984</v>
      </c>
      <c r="AK165" s="76" t="s">
        <v>1048</v>
      </c>
      <c r="AN165" s="199" t="n">
        <v>6.7</v>
      </c>
    </row>
    <row r="166" customFormat="false" ht="14.05" hidden="true" customHeight="false" outlineLevel="0" collapsed="false">
      <c r="A166" s="134" t="n">
        <v>161</v>
      </c>
      <c r="B166" s="171" t="s">
        <v>1385</v>
      </c>
      <c r="C166" s="196" t="s">
        <v>1386</v>
      </c>
      <c r="D166" s="135" t="str">
        <f aca="false">VLOOKUP(N166,'Event Code'!$B$4:$AT$239,6,0)</f>
        <v>CĐ Kỹ thuật Cao Thắng</v>
      </c>
      <c r="E166" s="135" t="str">
        <f aca="false">VLOOKUP($D166,'School Code'!$D$2:$I$30,5,0)</f>
        <v>ICT</v>
      </c>
      <c r="F166" s="197" t="n">
        <v>35797</v>
      </c>
      <c r="G166" s="137" t="s">
        <v>980</v>
      </c>
      <c r="H166" s="138" t="str">
        <f aca="false">B166</f>
        <v>ngocduy00123@gmail.com</v>
      </c>
      <c r="I166" s="172" t="s">
        <v>1387</v>
      </c>
      <c r="J166" s="139"/>
      <c r="K166" s="140"/>
      <c r="L166" s="140"/>
      <c r="M166" s="141" t="str">
        <f aca="false">'Event Code'!$A$4</f>
        <v>HCM</v>
      </c>
      <c r="N166" s="35" t="s">
        <v>1363</v>
      </c>
      <c r="O166" s="141" t="str">
        <f aca="false">VLOOKUP($N166,'Event Code'!$B$4:$AL$194,2,0)</f>
        <v>INTERNSHIP</v>
      </c>
      <c r="P166" s="141" t="str">
        <f aca="false">VLOOKUP(N166,'Event Code'!$B$4:$AT$782,3,0)</f>
        <v>IT Technical</v>
      </c>
      <c r="Q166" s="141" t="str">
        <f aca="false">VLOOKUP(N166,'Event Code'!$B$4:$AT$782,4,0)</f>
        <v>NET</v>
      </c>
      <c r="R166" s="141" t="str">
        <f aca="false">VLOOKUP($N166,'Event Code'!$B$4:$AT$782,5,0)</f>
        <v>Blended</v>
      </c>
      <c r="S166" s="141" t="n">
        <f aca="false">VLOOKUP(N166,'Event Code'!$B$4:$AT$782,7,0)</f>
        <v>43514</v>
      </c>
      <c r="T166" s="141" t="n">
        <f aca="false">VLOOKUP($N166,'Event Code'!$B$4:$AT$782,8,0)</f>
        <v>43603</v>
      </c>
      <c r="U166" s="37" t="s">
        <v>1128</v>
      </c>
      <c r="V166" s="142"/>
      <c r="W166" s="143"/>
      <c r="X166" s="144"/>
      <c r="Y166" s="174" t="s">
        <v>983</v>
      </c>
      <c r="Z166" s="37" t="n">
        <v>43509</v>
      </c>
      <c r="AG166" s="128" t="n">
        <f aca="false">VLOOKUP(D166,'School Code'!$D$2:$K$603,4,0)</f>
        <v>267</v>
      </c>
      <c r="AH166" s="129" t="n">
        <f aca="false">VLOOKUP(D166,'School Code'!$D$2:$K$603,6,0)</f>
        <v>3</v>
      </c>
      <c r="AI166" s="146" t="s">
        <v>984</v>
      </c>
      <c r="AK166" s="76" t="s">
        <v>1048</v>
      </c>
      <c r="AN166" s="199" t="n">
        <v>6</v>
      </c>
    </row>
    <row r="167" customFormat="false" ht="14.05" hidden="false" customHeight="false" outlineLevel="0" collapsed="false">
      <c r="A167" s="134" t="n">
        <v>162</v>
      </c>
      <c r="B167" s="171" t="s">
        <v>544</v>
      </c>
      <c r="C167" s="196" t="s">
        <v>543</v>
      </c>
      <c r="D167" s="135" t="str">
        <f aca="false">VLOOKUP(N167,'Event Code'!$B$4:$AT$239,6,0)</f>
        <v>CĐ Kỹ thuật Cao Thắng</v>
      </c>
      <c r="E167" s="135" t="str">
        <f aca="false">VLOOKUP($D167,'School Code'!$D$2:$I$30,5,0)</f>
        <v>ICT</v>
      </c>
      <c r="F167" s="197" t="n">
        <v>35796</v>
      </c>
      <c r="G167" s="137" t="s">
        <v>980</v>
      </c>
      <c r="H167" s="138" t="str">
        <f aca="false">B167</f>
        <v>phamthiminhtu01011998@gmail.com</v>
      </c>
      <c r="I167" s="172" t="s">
        <v>545</v>
      </c>
      <c r="J167" s="139"/>
      <c r="K167" s="140"/>
      <c r="L167" s="140"/>
      <c r="M167" s="141" t="str">
        <f aca="false">'Event Code'!$A$4</f>
        <v>HCM</v>
      </c>
      <c r="N167" s="35" t="s">
        <v>1363</v>
      </c>
      <c r="O167" s="141" t="str">
        <f aca="false">VLOOKUP($N167,'Event Code'!$B$4:$AL$194,2,0)</f>
        <v>INTERNSHIP</v>
      </c>
      <c r="P167" s="141" t="str">
        <f aca="false">VLOOKUP(N167,'Event Code'!$B$4:$AT$782,3,0)</f>
        <v>IT Technical</v>
      </c>
      <c r="Q167" s="141" t="str">
        <f aca="false">VLOOKUP(N167,'Event Code'!$B$4:$AT$782,4,0)</f>
        <v>NET</v>
      </c>
      <c r="R167" s="141" t="str">
        <f aca="false">VLOOKUP($N167,'Event Code'!$B$4:$AT$782,5,0)</f>
        <v>Blended</v>
      </c>
      <c r="S167" s="141" t="n">
        <f aca="false">VLOOKUP(N167,'Event Code'!$B$4:$AT$782,7,0)</f>
        <v>43514</v>
      </c>
      <c r="T167" s="141" t="n">
        <f aca="false">VLOOKUP($N167,'Event Code'!$B$4:$AT$782,8,0)</f>
        <v>43603</v>
      </c>
      <c r="U167" s="37" t="s">
        <v>1128</v>
      </c>
      <c r="V167" s="142"/>
      <c r="W167" s="143"/>
      <c r="X167" s="144"/>
      <c r="Y167" s="174" t="s">
        <v>983</v>
      </c>
      <c r="Z167" s="37" t="n">
        <v>43509</v>
      </c>
      <c r="AA167" s="80" t="s">
        <v>1056</v>
      </c>
      <c r="AB167" s="77" t="s">
        <v>1055</v>
      </c>
      <c r="AC167" s="77" t="s">
        <v>942</v>
      </c>
      <c r="AD167" s="127" t="n">
        <f aca="false">VLOOKUP(C167,'OB-27-Mar-2019'!$D$2:$AF$257,20,0)</f>
        <v>43512</v>
      </c>
      <c r="AF167" s="77" t="s">
        <v>146</v>
      </c>
      <c r="AG167" s="128" t="n">
        <f aca="false">VLOOKUP(D167,'School Code'!$D$2:$K$603,4,0)</f>
        <v>267</v>
      </c>
      <c r="AH167" s="129" t="n">
        <f aca="false">VLOOKUP(D167,'School Code'!$D$2:$K$603,6,0)</f>
        <v>3</v>
      </c>
      <c r="AI167" s="146" t="s">
        <v>984</v>
      </c>
      <c r="AK167" s="76" t="s">
        <v>1048</v>
      </c>
      <c r="AN167" s="199" t="n">
        <v>7</v>
      </c>
    </row>
    <row r="168" customFormat="false" ht="14.05" hidden="false" customHeight="false" outlineLevel="0" collapsed="false">
      <c r="A168" s="134" t="n">
        <v>163</v>
      </c>
      <c r="B168" s="171" t="s">
        <v>690</v>
      </c>
      <c r="C168" s="196" t="s">
        <v>686</v>
      </c>
      <c r="D168" s="135" t="str">
        <f aca="false">VLOOKUP(N168,'Event Code'!$B$4:$AT$239,6,0)</f>
        <v>CĐ Kỹ thuật Cao Thắng</v>
      </c>
      <c r="E168" s="135" t="str">
        <f aca="false">VLOOKUP($D168,'School Code'!$D$2:$I$30,5,0)</f>
        <v>ICT</v>
      </c>
      <c r="F168" s="197" t="n">
        <v>35996</v>
      </c>
      <c r="G168" s="137" t="s">
        <v>980</v>
      </c>
      <c r="H168" s="138" t="str">
        <f aca="false">B168</f>
        <v>trananhquan1998@hotmail.com</v>
      </c>
      <c r="I168" s="172" t="s">
        <v>691</v>
      </c>
      <c r="J168" s="139"/>
      <c r="K168" s="140"/>
      <c r="L168" s="140"/>
      <c r="M168" s="141" t="str">
        <f aca="false">'Event Code'!$A$4</f>
        <v>HCM</v>
      </c>
      <c r="N168" s="35" t="s">
        <v>1363</v>
      </c>
      <c r="O168" s="141" t="str">
        <f aca="false">VLOOKUP($N168,'Event Code'!$B$4:$AL$194,2,0)</f>
        <v>INTERNSHIP</v>
      </c>
      <c r="P168" s="141" t="str">
        <f aca="false">VLOOKUP(N168,'Event Code'!$B$4:$AT$782,3,0)</f>
        <v>IT Technical</v>
      </c>
      <c r="Q168" s="141" t="str">
        <f aca="false">VLOOKUP(N168,'Event Code'!$B$4:$AT$782,4,0)</f>
        <v>NET</v>
      </c>
      <c r="R168" s="141" t="str">
        <f aca="false">VLOOKUP($N168,'Event Code'!$B$4:$AT$782,5,0)</f>
        <v>Blended</v>
      </c>
      <c r="S168" s="141" t="n">
        <f aca="false">VLOOKUP(N168,'Event Code'!$B$4:$AT$782,7,0)</f>
        <v>43514</v>
      </c>
      <c r="T168" s="141" t="n">
        <f aca="false">VLOOKUP($N168,'Event Code'!$B$4:$AT$782,8,0)</f>
        <v>43603</v>
      </c>
      <c r="U168" s="37" t="s">
        <v>1304</v>
      </c>
      <c r="V168" s="142"/>
      <c r="W168" s="143"/>
      <c r="X168" s="144"/>
      <c r="Y168" s="174" t="s">
        <v>1055</v>
      </c>
      <c r="Z168" s="37" t="n">
        <v>43529</v>
      </c>
      <c r="AA168" s="80" t="s">
        <v>1056</v>
      </c>
      <c r="AB168" s="77" t="s">
        <v>1055</v>
      </c>
      <c r="AC168" s="77" t="s">
        <v>942</v>
      </c>
      <c r="AD168" s="127" t="n">
        <f aca="false">VLOOKUP(C168,'OB-27-Mar-2019'!$D$2:$AF$257,20,0)</f>
        <v>43525</v>
      </c>
      <c r="AF168" s="77" t="s">
        <v>146</v>
      </c>
      <c r="AG168" s="128" t="n">
        <f aca="false">VLOOKUP(D168,'School Code'!$D$2:$K$603,4,0)</f>
        <v>267</v>
      </c>
      <c r="AH168" s="129" t="n">
        <f aca="false">VLOOKUP(D168,'School Code'!$D$2:$K$603,6,0)</f>
        <v>3</v>
      </c>
      <c r="AI168" s="146" t="s">
        <v>984</v>
      </c>
      <c r="AK168" s="76" t="s">
        <v>1048</v>
      </c>
      <c r="AN168" s="199" t="n">
        <v>7.5</v>
      </c>
    </row>
    <row r="169" customFormat="false" ht="14.05" hidden="true" customHeight="false" outlineLevel="0" collapsed="false">
      <c r="A169" s="134" t="n">
        <v>164</v>
      </c>
      <c r="B169" s="171" t="s">
        <v>1388</v>
      </c>
      <c r="C169" s="196" t="s">
        <v>1389</v>
      </c>
      <c r="D169" s="135" t="str">
        <f aca="false">VLOOKUP(N169,'Event Code'!$B$4:$AT$239,6,0)</f>
        <v>CĐ Kỹ thuật Cao Thắng</v>
      </c>
      <c r="E169" s="135" t="str">
        <f aca="false">VLOOKUP($D169,'School Code'!$D$2:$I$30,5,0)</f>
        <v>ICT</v>
      </c>
      <c r="F169" s="197" t="n">
        <v>35938</v>
      </c>
      <c r="G169" s="137" t="s">
        <v>980</v>
      </c>
      <c r="H169" s="138" t="str">
        <f aca="false">B169</f>
        <v>huutripham2305@gmail.com</v>
      </c>
      <c r="I169" s="172" t="s">
        <v>1390</v>
      </c>
      <c r="J169" s="139"/>
      <c r="K169" s="140"/>
      <c r="L169" s="140"/>
      <c r="M169" s="141" t="str">
        <f aca="false">'Event Code'!$A$4</f>
        <v>HCM</v>
      </c>
      <c r="N169" s="35" t="s">
        <v>1363</v>
      </c>
      <c r="O169" s="141" t="str">
        <f aca="false">VLOOKUP($N169,'Event Code'!$B$4:$AL$194,2,0)</f>
        <v>INTERNSHIP</v>
      </c>
      <c r="P169" s="141" t="str">
        <f aca="false">VLOOKUP(N169,'Event Code'!$B$4:$AT$782,3,0)</f>
        <v>IT Technical</v>
      </c>
      <c r="Q169" s="141" t="str">
        <f aca="false">VLOOKUP(N169,'Event Code'!$B$4:$AT$782,4,0)</f>
        <v>NET</v>
      </c>
      <c r="R169" s="141" t="str">
        <f aca="false">VLOOKUP($N169,'Event Code'!$B$4:$AT$782,5,0)</f>
        <v>Blended</v>
      </c>
      <c r="S169" s="141" t="n">
        <f aca="false">VLOOKUP(N169,'Event Code'!$B$4:$AT$782,7,0)</f>
        <v>43514</v>
      </c>
      <c r="T169" s="141" t="n">
        <f aca="false">VLOOKUP($N169,'Event Code'!$B$4:$AT$782,8,0)</f>
        <v>43603</v>
      </c>
      <c r="U169" s="37" t="s">
        <v>1128</v>
      </c>
      <c r="V169" s="142"/>
      <c r="W169" s="143"/>
      <c r="X169" s="144"/>
      <c r="Y169" s="174" t="s">
        <v>983</v>
      </c>
      <c r="Z169" s="37" t="n">
        <v>43509</v>
      </c>
      <c r="AG169" s="128" t="n">
        <f aca="false">VLOOKUP(D169,'School Code'!$D$2:$K$603,4,0)</f>
        <v>267</v>
      </c>
      <c r="AH169" s="129" t="n">
        <f aca="false">VLOOKUP(D169,'School Code'!$D$2:$K$603,6,0)</f>
        <v>3</v>
      </c>
      <c r="AI169" s="146" t="s">
        <v>984</v>
      </c>
      <c r="AK169" s="76" t="s">
        <v>1048</v>
      </c>
      <c r="AN169" s="199" t="n">
        <v>7</v>
      </c>
    </row>
    <row r="170" customFormat="false" ht="14.05" hidden="true" customHeight="false" outlineLevel="0" collapsed="false">
      <c r="A170" s="134" t="n">
        <v>165</v>
      </c>
      <c r="B170" s="171" t="s">
        <v>1391</v>
      </c>
      <c r="C170" s="196" t="s">
        <v>1392</v>
      </c>
      <c r="D170" s="135" t="str">
        <f aca="false">VLOOKUP(N170,'Event Code'!$B$4:$AT$239,6,0)</f>
        <v>CĐ Kỹ thuật Cao Thắng</v>
      </c>
      <c r="E170" s="135" t="str">
        <f aca="false">VLOOKUP($D170,'School Code'!$D$2:$I$30,5,0)</f>
        <v>ICT</v>
      </c>
      <c r="F170" s="197" t="n">
        <v>35860</v>
      </c>
      <c r="G170" s="137" t="s">
        <v>980</v>
      </c>
      <c r="H170" s="138" t="str">
        <f aca="false">B170</f>
        <v>nghiaduong0603@gmail.com</v>
      </c>
      <c r="I170" s="172" t="s">
        <v>1393</v>
      </c>
      <c r="J170" s="139"/>
      <c r="K170" s="140"/>
      <c r="L170" s="140"/>
      <c r="M170" s="141" t="str">
        <f aca="false">'Event Code'!$A$4</f>
        <v>HCM</v>
      </c>
      <c r="N170" s="35" t="s">
        <v>1363</v>
      </c>
      <c r="O170" s="141" t="str">
        <f aca="false">VLOOKUP($N170,'Event Code'!$B$4:$AL$194,2,0)</f>
        <v>INTERNSHIP</v>
      </c>
      <c r="P170" s="141" t="str">
        <f aca="false">VLOOKUP(N170,'Event Code'!$B$4:$AT$782,3,0)</f>
        <v>IT Technical</v>
      </c>
      <c r="Q170" s="141" t="str">
        <f aca="false">VLOOKUP(N170,'Event Code'!$B$4:$AT$782,4,0)</f>
        <v>NET</v>
      </c>
      <c r="R170" s="141" t="str">
        <f aca="false">VLOOKUP($N170,'Event Code'!$B$4:$AT$782,5,0)</f>
        <v>Blended</v>
      </c>
      <c r="S170" s="141" t="n">
        <f aca="false">VLOOKUP(N170,'Event Code'!$B$4:$AT$782,7,0)</f>
        <v>43514</v>
      </c>
      <c r="T170" s="141" t="n">
        <f aca="false">VLOOKUP($N170,'Event Code'!$B$4:$AT$782,8,0)</f>
        <v>43603</v>
      </c>
      <c r="U170" s="37" t="s">
        <v>1128</v>
      </c>
      <c r="V170" s="142"/>
      <c r="W170" s="143"/>
      <c r="X170" s="144"/>
      <c r="Y170" s="174" t="s">
        <v>983</v>
      </c>
      <c r="Z170" s="37" t="n">
        <v>43509</v>
      </c>
      <c r="AG170" s="128" t="n">
        <f aca="false">VLOOKUP(D170,'School Code'!$D$2:$K$603,4,0)</f>
        <v>267</v>
      </c>
      <c r="AH170" s="129" t="n">
        <f aca="false">VLOOKUP(D170,'School Code'!$D$2:$K$603,6,0)</f>
        <v>3</v>
      </c>
      <c r="AI170" s="146" t="s">
        <v>984</v>
      </c>
      <c r="AK170" s="76" t="s">
        <v>1048</v>
      </c>
      <c r="AN170" s="199" t="n">
        <v>6.3</v>
      </c>
    </row>
    <row r="171" customFormat="false" ht="14.05" hidden="true" customHeight="false" outlineLevel="0" collapsed="false">
      <c r="A171" s="134" t="n">
        <v>166</v>
      </c>
      <c r="B171" s="171" t="s">
        <v>1394</v>
      </c>
      <c r="C171" s="196" t="s">
        <v>1395</v>
      </c>
      <c r="D171" s="135" t="str">
        <f aca="false">VLOOKUP(N171,'Event Code'!$B$4:$AT$239,6,0)</f>
        <v>CĐ Kỹ thuật Cao Thắng</v>
      </c>
      <c r="E171" s="135" t="str">
        <f aca="false">VLOOKUP($D171,'School Code'!$D$2:$I$30,5,0)</f>
        <v>ICT</v>
      </c>
      <c r="F171" s="197" t="n">
        <v>35905</v>
      </c>
      <c r="G171" s="137" t="s">
        <v>980</v>
      </c>
      <c r="H171" s="138" t="str">
        <f aca="false">B171</f>
        <v>giapquan98@gmail.com</v>
      </c>
      <c r="I171" s="172" t="s">
        <v>1396</v>
      </c>
      <c r="J171" s="139"/>
      <c r="K171" s="140"/>
      <c r="L171" s="140"/>
      <c r="M171" s="141" t="str">
        <f aca="false">'Event Code'!$A$4</f>
        <v>HCM</v>
      </c>
      <c r="N171" s="35" t="s">
        <v>1363</v>
      </c>
      <c r="O171" s="141" t="str">
        <f aca="false">VLOOKUP($N171,'Event Code'!$B$4:$AL$194,2,0)</f>
        <v>INTERNSHIP</v>
      </c>
      <c r="P171" s="141" t="str">
        <f aca="false">VLOOKUP(N171,'Event Code'!$B$4:$AT$782,3,0)</f>
        <v>IT Technical</v>
      </c>
      <c r="Q171" s="141" t="str">
        <f aca="false">VLOOKUP(N171,'Event Code'!$B$4:$AT$782,4,0)</f>
        <v>NET</v>
      </c>
      <c r="R171" s="141" t="str">
        <f aca="false">VLOOKUP($N171,'Event Code'!$B$4:$AT$782,5,0)</f>
        <v>Blended</v>
      </c>
      <c r="S171" s="141" t="n">
        <f aca="false">VLOOKUP(N171,'Event Code'!$B$4:$AT$782,7,0)</f>
        <v>43514</v>
      </c>
      <c r="T171" s="141" t="n">
        <f aca="false">VLOOKUP($N171,'Event Code'!$B$4:$AT$782,8,0)</f>
        <v>43603</v>
      </c>
      <c r="U171" s="37" t="s">
        <v>1128</v>
      </c>
      <c r="V171" s="142"/>
      <c r="W171" s="143"/>
      <c r="X171" s="144"/>
      <c r="Y171" s="174" t="s">
        <v>983</v>
      </c>
      <c r="Z171" s="37" t="n">
        <v>43509</v>
      </c>
      <c r="AG171" s="128" t="n">
        <f aca="false">VLOOKUP(D171,'School Code'!$D$2:$K$603,4,0)</f>
        <v>267</v>
      </c>
      <c r="AH171" s="129" t="n">
        <f aca="false">VLOOKUP(D171,'School Code'!$D$2:$K$603,6,0)</f>
        <v>3</v>
      </c>
      <c r="AI171" s="146" t="s">
        <v>984</v>
      </c>
      <c r="AK171" s="76" t="s">
        <v>1048</v>
      </c>
      <c r="AN171" s="199" t="n">
        <v>6.5</v>
      </c>
    </row>
    <row r="172" customFormat="false" ht="14.05" hidden="true" customHeight="false" outlineLevel="0" collapsed="false">
      <c r="A172" s="134" t="n">
        <v>167</v>
      </c>
      <c r="B172" s="171" t="s">
        <v>1397</v>
      </c>
      <c r="C172" s="196" t="s">
        <v>1398</v>
      </c>
      <c r="D172" s="135" t="str">
        <f aca="false">VLOOKUP(N172,'Event Code'!$B$4:$AT$239,6,0)</f>
        <v>CĐ Kỹ thuật Cao Thắng</v>
      </c>
      <c r="E172" s="135" t="str">
        <f aca="false">VLOOKUP($D172,'School Code'!$D$2:$I$30,5,0)</f>
        <v>ICT</v>
      </c>
      <c r="F172" s="197" t="n">
        <v>35825</v>
      </c>
      <c r="G172" s="137" t="s">
        <v>980</v>
      </c>
      <c r="H172" s="138" t="str">
        <f aca="false">B172</f>
        <v>machhongvu98@gmail.com</v>
      </c>
      <c r="I172" s="172" t="s">
        <v>1399</v>
      </c>
      <c r="J172" s="139"/>
      <c r="K172" s="140"/>
      <c r="L172" s="140"/>
      <c r="M172" s="141" t="str">
        <f aca="false">'Event Code'!$A$4</f>
        <v>HCM</v>
      </c>
      <c r="N172" s="35" t="s">
        <v>1363</v>
      </c>
      <c r="O172" s="141" t="str">
        <f aca="false">VLOOKUP($N172,'Event Code'!$B$4:$AL$194,2,0)</f>
        <v>INTERNSHIP</v>
      </c>
      <c r="P172" s="141" t="str">
        <f aca="false">VLOOKUP(N172,'Event Code'!$B$4:$AT$782,3,0)</f>
        <v>IT Technical</v>
      </c>
      <c r="Q172" s="141" t="str">
        <f aca="false">VLOOKUP(N172,'Event Code'!$B$4:$AT$782,4,0)</f>
        <v>NET</v>
      </c>
      <c r="R172" s="141" t="str">
        <f aca="false">VLOOKUP($N172,'Event Code'!$B$4:$AT$782,5,0)</f>
        <v>Blended</v>
      </c>
      <c r="S172" s="141" t="n">
        <f aca="false">VLOOKUP(N172,'Event Code'!$B$4:$AT$782,7,0)</f>
        <v>43514</v>
      </c>
      <c r="T172" s="141" t="n">
        <f aca="false">VLOOKUP($N172,'Event Code'!$B$4:$AT$782,8,0)</f>
        <v>43603</v>
      </c>
      <c r="U172" s="37" t="s">
        <v>1128</v>
      </c>
      <c r="V172" s="142"/>
      <c r="W172" s="143"/>
      <c r="X172" s="144"/>
      <c r="Y172" s="174" t="s">
        <v>983</v>
      </c>
      <c r="Z172" s="37" t="n">
        <v>43509</v>
      </c>
      <c r="AG172" s="128" t="n">
        <f aca="false">VLOOKUP(D172,'School Code'!$D$2:$K$603,4,0)</f>
        <v>267</v>
      </c>
      <c r="AH172" s="129" t="n">
        <f aca="false">VLOOKUP(D172,'School Code'!$D$2:$K$603,6,0)</f>
        <v>3</v>
      </c>
      <c r="AI172" s="146" t="s">
        <v>984</v>
      </c>
      <c r="AK172" s="76" t="s">
        <v>1048</v>
      </c>
      <c r="AN172" s="199" t="n">
        <v>7</v>
      </c>
    </row>
    <row r="173" customFormat="false" ht="14.05" hidden="true" customHeight="false" outlineLevel="0" collapsed="false">
      <c r="A173" s="134" t="n">
        <v>168</v>
      </c>
      <c r="B173" s="171" t="s">
        <v>1400</v>
      </c>
      <c r="C173" s="196" t="s">
        <v>1401</v>
      </c>
      <c r="D173" s="135" t="str">
        <f aca="false">VLOOKUP(N173,'Event Code'!$B$4:$AT$239,6,0)</f>
        <v>CĐ Kỹ thuật Cao Thắng</v>
      </c>
      <c r="E173" s="135" t="str">
        <f aca="false">VLOOKUP($D173,'School Code'!$D$2:$I$30,5,0)</f>
        <v>ICT</v>
      </c>
      <c r="F173" s="197" t="n">
        <v>36019</v>
      </c>
      <c r="G173" s="137" t="s">
        <v>980</v>
      </c>
      <c r="H173" s="138" t="str">
        <f aca="false">B173</f>
        <v>danghuy635@gmail.com</v>
      </c>
      <c r="I173" s="172" t="s">
        <v>1402</v>
      </c>
      <c r="J173" s="139"/>
      <c r="K173" s="140"/>
      <c r="L173" s="140"/>
      <c r="M173" s="141" t="str">
        <f aca="false">'Event Code'!$A$4</f>
        <v>HCM</v>
      </c>
      <c r="N173" s="35" t="s">
        <v>1363</v>
      </c>
      <c r="O173" s="141" t="str">
        <f aca="false">VLOOKUP($N173,'Event Code'!$B$4:$AL$194,2,0)</f>
        <v>INTERNSHIP</v>
      </c>
      <c r="P173" s="141" t="str">
        <f aca="false">VLOOKUP(N173,'Event Code'!$B$4:$AT$782,3,0)</f>
        <v>IT Technical</v>
      </c>
      <c r="Q173" s="141" t="str">
        <f aca="false">VLOOKUP(N173,'Event Code'!$B$4:$AT$782,4,0)</f>
        <v>NET</v>
      </c>
      <c r="R173" s="141" t="str">
        <f aca="false">VLOOKUP($N173,'Event Code'!$B$4:$AT$782,5,0)</f>
        <v>Blended</v>
      </c>
      <c r="S173" s="141" t="n">
        <f aca="false">VLOOKUP(N173,'Event Code'!$B$4:$AT$782,7,0)</f>
        <v>43514</v>
      </c>
      <c r="T173" s="141" t="n">
        <f aca="false">VLOOKUP($N173,'Event Code'!$B$4:$AT$782,8,0)</f>
        <v>43603</v>
      </c>
      <c r="U173" s="37" t="s">
        <v>1128</v>
      </c>
      <c r="V173" s="142"/>
      <c r="W173" s="143"/>
      <c r="X173" s="144"/>
      <c r="Y173" s="174" t="s">
        <v>983</v>
      </c>
      <c r="Z173" s="37" t="n">
        <v>43509</v>
      </c>
      <c r="AG173" s="128" t="n">
        <f aca="false">VLOOKUP(D173,'School Code'!$D$2:$K$603,4,0)</f>
        <v>267</v>
      </c>
      <c r="AH173" s="129" t="n">
        <f aca="false">VLOOKUP(D173,'School Code'!$D$2:$K$603,6,0)</f>
        <v>3</v>
      </c>
      <c r="AI173" s="146" t="s">
        <v>984</v>
      </c>
      <c r="AK173" s="76" t="s">
        <v>1048</v>
      </c>
      <c r="AN173" s="199" t="n">
        <v>6.98</v>
      </c>
    </row>
    <row r="174" s="217" customFormat="true" ht="14.05" hidden="true" customHeight="false" outlineLevel="0" collapsed="false">
      <c r="A174" s="200" t="n">
        <v>169</v>
      </c>
      <c r="B174" s="171" t="s">
        <v>1403</v>
      </c>
      <c r="C174" s="196" t="s">
        <v>1404</v>
      </c>
      <c r="D174" s="201" t="str">
        <f aca="false">VLOOKUP(N174,'Event Code'!$B$4:$AT$239,6,0)</f>
        <v>CĐ Kỹ thuật Cao Thắng</v>
      </c>
      <c r="E174" s="201" t="str">
        <f aca="false">VLOOKUP($D174,'School Code'!$D$2:$I$30,5,0)</f>
        <v>ICT</v>
      </c>
      <c r="F174" s="197" t="n">
        <v>35911</v>
      </c>
      <c r="G174" s="202" t="s">
        <v>980</v>
      </c>
      <c r="H174" s="203" t="str">
        <f aca="false">B174</f>
        <v>ccnguyengcd@gmail.com</v>
      </c>
      <c r="I174" s="172" t="s">
        <v>1405</v>
      </c>
      <c r="J174" s="204"/>
      <c r="K174" s="205"/>
      <c r="L174" s="205"/>
      <c r="M174" s="206" t="str">
        <f aca="false">'Event Code'!$A$4</f>
        <v>HCM</v>
      </c>
      <c r="N174" s="207" t="s">
        <v>1363</v>
      </c>
      <c r="O174" s="206" t="str">
        <f aca="false">VLOOKUP($N174,'Event Code'!$B$4:$AL$194,2,0)</f>
        <v>INTERNSHIP</v>
      </c>
      <c r="P174" s="206" t="str">
        <f aca="false">VLOOKUP(N174,'Event Code'!$B$4:$AT$782,3,0)</f>
        <v>IT Technical</v>
      </c>
      <c r="Q174" s="206" t="str">
        <f aca="false">VLOOKUP(N174,'Event Code'!$B$4:$AT$782,4,0)</f>
        <v>NET</v>
      </c>
      <c r="R174" s="206" t="str">
        <f aca="false">VLOOKUP($N174,'Event Code'!$B$4:$AT$782,5,0)</f>
        <v>Blended</v>
      </c>
      <c r="S174" s="206" t="n">
        <f aca="false">VLOOKUP(N174,'Event Code'!$B$4:$AT$782,7,0)</f>
        <v>43514</v>
      </c>
      <c r="T174" s="206" t="n">
        <f aca="false">VLOOKUP($N174,'Event Code'!$B$4:$AT$782,8,0)</f>
        <v>43603</v>
      </c>
      <c r="U174" s="208" t="s">
        <v>1128</v>
      </c>
      <c r="V174" s="209"/>
      <c r="W174" s="210"/>
      <c r="X174" s="211"/>
      <c r="Y174" s="174" t="s">
        <v>983</v>
      </c>
      <c r="Z174" s="208" t="n">
        <v>43509</v>
      </c>
      <c r="AA174" s="212"/>
      <c r="AB174" s="213"/>
      <c r="AC174" s="77"/>
      <c r="AD174" s="213"/>
      <c r="AE174" s="213"/>
      <c r="AF174" s="213"/>
      <c r="AG174" s="214" t="n">
        <f aca="false">VLOOKUP(D174,'School Code'!$D$2:$K$603,4,0)</f>
        <v>267</v>
      </c>
      <c r="AH174" s="215" t="n">
        <f aca="false">VLOOKUP(D174,'School Code'!$D$2:$K$603,6,0)</f>
        <v>3</v>
      </c>
      <c r="AI174" s="216" t="s">
        <v>984</v>
      </c>
      <c r="AK174" s="217" t="s">
        <v>1048</v>
      </c>
      <c r="AN174" s="199" t="n">
        <v>6.8</v>
      </c>
    </row>
    <row r="175" customFormat="false" ht="14.05" hidden="true" customHeight="false" outlineLevel="0" collapsed="false">
      <c r="A175" s="134" t="n">
        <v>170</v>
      </c>
      <c r="B175" s="171" t="s">
        <v>1406</v>
      </c>
      <c r="C175" s="196" t="s">
        <v>1407</v>
      </c>
      <c r="D175" s="135" t="str">
        <f aca="false">VLOOKUP(N175,'Event Code'!$B$4:$AT$239,6,0)</f>
        <v>CĐ Kỹ thuật Cao Thắng</v>
      </c>
      <c r="E175" s="135" t="str">
        <f aca="false">VLOOKUP($D175,'School Code'!$D$2:$I$30,5,0)</f>
        <v>ICT</v>
      </c>
      <c r="F175" s="197" t="n">
        <v>36093</v>
      </c>
      <c r="G175" s="137" t="s">
        <v>980</v>
      </c>
      <c r="H175" s="138" t="str">
        <f aca="false">B175</f>
        <v>nguyensynam999@gmail.com</v>
      </c>
      <c r="I175" s="172" t="s">
        <v>1408</v>
      </c>
      <c r="J175" s="139"/>
      <c r="K175" s="140"/>
      <c r="L175" s="140"/>
      <c r="M175" s="141" t="str">
        <f aca="false">'Event Code'!$A$4</f>
        <v>HCM</v>
      </c>
      <c r="N175" s="35" t="s">
        <v>1409</v>
      </c>
      <c r="O175" s="141" t="str">
        <f aca="false">VLOOKUP($N175,'Event Code'!$B$4:$AL$194,2,0)</f>
        <v>INTERNSHIP</v>
      </c>
      <c r="P175" s="141" t="str">
        <f aca="false">VLOOKUP(N175,'Event Code'!$B$4:$AT$782,3,0)</f>
        <v>IT Technical</v>
      </c>
      <c r="Q175" s="141" t="str">
        <f aca="false">VLOOKUP(N175,'Event Code'!$B$4:$AT$782,4,0)</f>
        <v>NET</v>
      </c>
      <c r="R175" s="141" t="str">
        <f aca="false">VLOOKUP($N175,'Event Code'!$B$4:$AT$782,5,0)</f>
        <v>Blended</v>
      </c>
      <c r="S175" s="141" t="n">
        <f aca="false">VLOOKUP(N175,'Event Code'!$B$4:$AT$782,7,0)</f>
        <v>43514</v>
      </c>
      <c r="T175" s="141" t="n">
        <f aca="false">VLOOKUP($N175,'Event Code'!$B$4:$AT$782,8,0)</f>
        <v>43603</v>
      </c>
      <c r="U175" s="37" t="s">
        <v>1128</v>
      </c>
      <c r="V175" s="142"/>
      <c r="W175" s="143"/>
      <c r="X175" s="144"/>
      <c r="Y175" s="174" t="s">
        <v>983</v>
      </c>
      <c r="Z175" s="37" t="n">
        <v>43509</v>
      </c>
      <c r="AG175" s="128" t="n">
        <f aca="false">VLOOKUP(D175,'School Code'!$D$2:$K$603,4,0)</f>
        <v>267</v>
      </c>
      <c r="AH175" s="129" t="n">
        <f aca="false">VLOOKUP(D175,'School Code'!$D$2:$K$603,6,0)</f>
        <v>3</v>
      </c>
      <c r="AI175" s="146" t="s">
        <v>984</v>
      </c>
      <c r="AK175" s="76" t="s">
        <v>1048</v>
      </c>
      <c r="AN175" s="199" t="n">
        <v>6.75</v>
      </c>
    </row>
    <row r="176" customFormat="false" ht="14.05" hidden="true" customHeight="false" outlineLevel="0" collapsed="false">
      <c r="A176" s="134" t="n">
        <v>171</v>
      </c>
      <c r="B176" s="171" t="s">
        <v>1410</v>
      </c>
      <c r="C176" s="196" t="s">
        <v>1411</v>
      </c>
      <c r="D176" s="135" t="str">
        <f aca="false">VLOOKUP(N176,'Event Code'!$B$4:$AT$239,6,0)</f>
        <v>CĐ Kỹ thuật Cao Thắng</v>
      </c>
      <c r="E176" s="135" t="str">
        <f aca="false">VLOOKUP($D176,'School Code'!$D$2:$I$30,5,0)</f>
        <v>ICT</v>
      </c>
      <c r="F176" s="197" t="n">
        <v>35879</v>
      </c>
      <c r="G176" s="137" t="s">
        <v>980</v>
      </c>
      <c r="H176" s="138" t="str">
        <f aca="false">B176</f>
        <v>tranthanhtuyckc@gmail.com</v>
      </c>
      <c r="I176" s="172" t="s">
        <v>1412</v>
      </c>
      <c r="J176" s="139"/>
      <c r="K176" s="140"/>
      <c r="L176" s="140"/>
      <c r="M176" s="141" t="str">
        <f aca="false">'Event Code'!$A$4</f>
        <v>HCM</v>
      </c>
      <c r="N176" s="35" t="s">
        <v>1409</v>
      </c>
      <c r="O176" s="141" t="str">
        <f aca="false">VLOOKUP($N176,'Event Code'!$B$4:$AL$194,2,0)</f>
        <v>INTERNSHIP</v>
      </c>
      <c r="P176" s="141" t="str">
        <f aca="false">VLOOKUP(N176,'Event Code'!$B$4:$AT$782,3,0)</f>
        <v>IT Technical</v>
      </c>
      <c r="Q176" s="141" t="str">
        <f aca="false">VLOOKUP(N176,'Event Code'!$B$4:$AT$782,4,0)</f>
        <v>NET</v>
      </c>
      <c r="R176" s="141" t="str">
        <f aca="false">VLOOKUP($N176,'Event Code'!$B$4:$AT$782,5,0)</f>
        <v>Blended</v>
      </c>
      <c r="S176" s="141" t="n">
        <f aca="false">VLOOKUP(N176,'Event Code'!$B$4:$AT$782,7,0)</f>
        <v>43514</v>
      </c>
      <c r="T176" s="141" t="n">
        <f aca="false">VLOOKUP($N176,'Event Code'!$B$4:$AT$782,8,0)</f>
        <v>43603</v>
      </c>
      <c r="U176" s="37" t="s">
        <v>1128</v>
      </c>
      <c r="V176" s="142"/>
      <c r="W176" s="143"/>
      <c r="X176" s="144"/>
      <c r="Y176" s="174" t="s">
        <v>983</v>
      </c>
      <c r="Z176" s="37" t="n">
        <v>43509</v>
      </c>
      <c r="AG176" s="128" t="n">
        <f aca="false">VLOOKUP(D176,'School Code'!$D$2:$K$603,4,0)</f>
        <v>267</v>
      </c>
      <c r="AH176" s="129" t="n">
        <f aca="false">VLOOKUP(D176,'School Code'!$D$2:$K$603,6,0)</f>
        <v>3</v>
      </c>
      <c r="AI176" s="146" t="s">
        <v>984</v>
      </c>
      <c r="AK176" s="76" t="s">
        <v>1048</v>
      </c>
      <c r="AN176" s="199" t="n">
        <v>6.5</v>
      </c>
    </row>
    <row r="177" customFormat="false" ht="14.05" hidden="true" customHeight="false" outlineLevel="0" collapsed="false">
      <c r="A177" s="134" t="n">
        <v>172</v>
      </c>
      <c r="B177" s="171" t="s">
        <v>1413</v>
      </c>
      <c r="C177" s="196" t="s">
        <v>1414</v>
      </c>
      <c r="D177" s="135" t="str">
        <f aca="false">VLOOKUP(N177,'Event Code'!$B$4:$AT$239,6,0)</f>
        <v>CĐ Kỹ thuật Cao Thắng</v>
      </c>
      <c r="E177" s="135" t="str">
        <f aca="false">VLOOKUP($D177,'School Code'!$D$2:$I$30,5,0)</f>
        <v>ICT</v>
      </c>
      <c r="F177" s="197" t="n">
        <v>35947</v>
      </c>
      <c r="G177" s="137" t="s">
        <v>980</v>
      </c>
      <c r="H177" s="138" t="str">
        <f aca="false">B177</f>
        <v>nguyenhuudang1617@gmail.com</v>
      </c>
      <c r="I177" s="172" t="s">
        <v>1415</v>
      </c>
      <c r="J177" s="139"/>
      <c r="K177" s="140"/>
      <c r="L177" s="140"/>
      <c r="M177" s="141" t="str">
        <f aca="false">'Event Code'!$A$4</f>
        <v>HCM</v>
      </c>
      <c r="N177" s="35" t="s">
        <v>1409</v>
      </c>
      <c r="O177" s="141" t="str">
        <f aca="false">VLOOKUP($N177,'Event Code'!$B$4:$AL$194,2,0)</f>
        <v>INTERNSHIP</v>
      </c>
      <c r="P177" s="141" t="str">
        <f aca="false">VLOOKUP(N177,'Event Code'!$B$4:$AT$782,3,0)</f>
        <v>IT Technical</v>
      </c>
      <c r="Q177" s="141" t="str">
        <f aca="false">VLOOKUP(N177,'Event Code'!$B$4:$AT$782,4,0)</f>
        <v>NET</v>
      </c>
      <c r="R177" s="141" t="str">
        <f aca="false">VLOOKUP($N177,'Event Code'!$B$4:$AT$782,5,0)</f>
        <v>Blended</v>
      </c>
      <c r="S177" s="141" t="n">
        <f aca="false">VLOOKUP(N177,'Event Code'!$B$4:$AT$782,7,0)</f>
        <v>43514</v>
      </c>
      <c r="T177" s="141" t="n">
        <f aca="false">VLOOKUP($N177,'Event Code'!$B$4:$AT$782,8,0)</f>
        <v>43603</v>
      </c>
      <c r="U177" s="37" t="s">
        <v>1128</v>
      </c>
      <c r="V177" s="142"/>
      <c r="W177" s="143"/>
      <c r="X177" s="144"/>
      <c r="Y177" s="174" t="s">
        <v>983</v>
      </c>
      <c r="Z177" s="37" t="n">
        <v>43509</v>
      </c>
      <c r="AG177" s="128" t="n">
        <f aca="false">VLOOKUP(D177,'School Code'!$D$2:$K$603,4,0)</f>
        <v>267</v>
      </c>
      <c r="AH177" s="129" t="n">
        <f aca="false">VLOOKUP(D177,'School Code'!$D$2:$K$603,6,0)</f>
        <v>3</v>
      </c>
      <c r="AI177" s="146" t="s">
        <v>984</v>
      </c>
      <c r="AK177" s="76" t="s">
        <v>1048</v>
      </c>
      <c r="AN177" s="199" t="n">
        <v>5.91</v>
      </c>
    </row>
    <row r="178" customFormat="false" ht="14.05" hidden="true" customHeight="false" outlineLevel="0" collapsed="false">
      <c r="A178" s="134" t="n">
        <v>173</v>
      </c>
      <c r="B178" s="171" t="s">
        <v>1416</v>
      </c>
      <c r="C178" s="196" t="s">
        <v>1417</v>
      </c>
      <c r="D178" s="135" t="str">
        <f aca="false">VLOOKUP(N178,'Event Code'!$B$4:$AT$239,6,0)</f>
        <v>CĐ Kỹ thuật Cao Thắng</v>
      </c>
      <c r="E178" s="135" t="str">
        <f aca="false">VLOOKUP($D178,'School Code'!$D$2:$I$30,5,0)</f>
        <v>ICT</v>
      </c>
      <c r="F178" s="197" t="n">
        <v>35834</v>
      </c>
      <c r="G178" s="137" t="s">
        <v>980</v>
      </c>
      <c r="H178" s="138" t="str">
        <f aca="false">B178</f>
        <v>truongnpt1998@gmail.com</v>
      </c>
      <c r="I178" s="172" t="s">
        <v>1418</v>
      </c>
      <c r="J178" s="139"/>
      <c r="K178" s="140"/>
      <c r="L178" s="140"/>
      <c r="M178" s="141" t="str">
        <f aca="false">'Event Code'!$A$4</f>
        <v>HCM</v>
      </c>
      <c r="N178" s="35" t="s">
        <v>1409</v>
      </c>
      <c r="O178" s="141" t="str">
        <f aca="false">VLOOKUP($N178,'Event Code'!$B$4:$AL$194,2,0)</f>
        <v>INTERNSHIP</v>
      </c>
      <c r="P178" s="141" t="str">
        <f aca="false">VLOOKUP(N178,'Event Code'!$B$4:$AT$782,3,0)</f>
        <v>IT Technical</v>
      </c>
      <c r="Q178" s="141" t="str">
        <f aca="false">VLOOKUP(N178,'Event Code'!$B$4:$AT$782,4,0)</f>
        <v>NET</v>
      </c>
      <c r="R178" s="141" t="str">
        <f aca="false">VLOOKUP($N178,'Event Code'!$B$4:$AT$782,5,0)</f>
        <v>Blended</v>
      </c>
      <c r="S178" s="141" t="n">
        <f aca="false">VLOOKUP(N178,'Event Code'!$B$4:$AT$782,7,0)</f>
        <v>43514</v>
      </c>
      <c r="T178" s="141" t="n">
        <f aca="false">VLOOKUP($N178,'Event Code'!$B$4:$AT$782,8,0)</f>
        <v>43603</v>
      </c>
      <c r="U178" s="37" t="s">
        <v>1106</v>
      </c>
      <c r="V178" s="142"/>
      <c r="W178" s="143"/>
      <c r="X178" s="144"/>
      <c r="Y178" s="174" t="s">
        <v>983</v>
      </c>
      <c r="Z178" s="37" t="n">
        <v>43509</v>
      </c>
      <c r="AG178" s="128" t="n">
        <f aca="false">VLOOKUP(D178,'School Code'!$D$2:$K$603,4,0)</f>
        <v>267</v>
      </c>
      <c r="AH178" s="129" t="n">
        <f aca="false">VLOOKUP(D178,'School Code'!$D$2:$K$603,6,0)</f>
        <v>3</v>
      </c>
      <c r="AI178" s="146" t="s">
        <v>984</v>
      </c>
      <c r="AK178" s="76" t="s">
        <v>1048</v>
      </c>
      <c r="AN178" s="199" t="n">
        <v>6.9</v>
      </c>
    </row>
    <row r="179" customFormat="false" ht="14.05" hidden="false" customHeight="false" outlineLevel="0" collapsed="false">
      <c r="A179" s="134" t="n">
        <v>174</v>
      </c>
      <c r="B179" s="171" t="s">
        <v>678</v>
      </c>
      <c r="C179" s="196" t="s">
        <v>677</v>
      </c>
      <c r="D179" s="135" t="str">
        <f aca="false">VLOOKUP(N179,'Event Code'!$B$4:$AT$239,6,0)</f>
        <v>CĐ Kỹ thuật Cao Thắng</v>
      </c>
      <c r="E179" s="135" t="str">
        <f aca="false">VLOOKUP($D179,'School Code'!$D$2:$I$30,5,0)</f>
        <v>ICT</v>
      </c>
      <c r="F179" s="197" t="n">
        <v>35804</v>
      </c>
      <c r="G179" s="137" t="s">
        <v>980</v>
      </c>
      <c r="H179" s="138" t="str">
        <f aca="false">B179</f>
        <v>vietthanh090198@gmail.com</v>
      </c>
      <c r="I179" s="172" t="s">
        <v>679</v>
      </c>
      <c r="J179" s="139"/>
      <c r="K179" s="140"/>
      <c r="L179" s="140"/>
      <c r="M179" s="141" t="str">
        <f aca="false">'Event Code'!$A$4</f>
        <v>HCM</v>
      </c>
      <c r="N179" s="35" t="s">
        <v>1409</v>
      </c>
      <c r="O179" s="141" t="str">
        <f aca="false">VLOOKUP($N179,'Event Code'!$B$4:$AL$194,2,0)</f>
        <v>INTERNSHIP</v>
      </c>
      <c r="P179" s="141" t="str">
        <f aca="false">VLOOKUP(N179,'Event Code'!$B$4:$AT$782,3,0)</f>
        <v>IT Technical</v>
      </c>
      <c r="Q179" s="141" t="str">
        <f aca="false">VLOOKUP(N179,'Event Code'!$B$4:$AT$782,4,0)</f>
        <v>NET</v>
      </c>
      <c r="R179" s="141" t="str">
        <f aca="false">VLOOKUP($N179,'Event Code'!$B$4:$AT$782,5,0)</f>
        <v>Blended</v>
      </c>
      <c r="S179" s="141" t="n">
        <f aca="false">VLOOKUP(N179,'Event Code'!$B$4:$AT$782,7,0)</f>
        <v>43514</v>
      </c>
      <c r="T179" s="141" t="n">
        <f aca="false">VLOOKUP($N179,'Event Code'!$B$4:$AT$782,8,0)</f>
        <v>43603</v>
      </c>
      <c r="U179" s="37" t="s">
        <v>1106</v>
      </c>
      <c r="V179" s="142"/>
      <c r="W179" s="143"/>
      <c r="X179" s="144"/>
      <c r="Y179" s="174" t="s">
        <v>983</v>
      </c>
      <c r="Z179" s="37" t="n">
        <v>43509</v>
      </c>
      <c r="AA179" s="80" t="s">
        <v>1056</v>
      </c>
      <c r="AB179" s="77" t="s">
        <v>1055</v>
      </c>
      <c r="AD179" s="127" t="n">
        <f aca="false">VLOOKUP(C179,'OB-27-Mar-2019'!$D$2:$AF$257,20,0)</f>
        <v>43512</v>
      </c>
      <c r="AF179" s="77" t="s">
        <v>146</v>
      </c>
      <c r="AG179" s="128" t="n">
        <f aca="false">VLOOKUP(D179,'School Code'!$D$2:$K$603,4,0)</f>
        <v>267</v>
      </c>
      <c r="AH179" s="129" t="n">
        <f aca="false">VLOOKUP(D179,'School Code'!$D$2:$K$603,6,0)</f>
        <v>3</v>
      </c>
      <c r="AI179" s="146" t="s">
        <v>984</v>
      </c>
      <c r="AK179" s="76" t="s">
        <v>1048</v>
      </c>
      <c r="AN179" s="199" t="n">
        <v>6.5</v>
      </c>
    </row>
    <row r="180" customFormat="false" ht="14.05" hidden="true" customHeight="false" outlineLevel="0" collapsed="false">
      <c r="A180" s="134" t="n">
        <v>175</v>
      </c>
      <c r="B180" s="171" t="s">
        <v>1419</v>
      </c>
      <c r="C180" s="196" t="s">
        <v>1420</v>
      </c>
      <c r="D180" s="135" t="str">
        <f aca="false">VLOOKUP(N180,'Event Code'!$B$4:$AT$239,6,0)</f>
        <v>CĐ Kỹ thuật Cao Thắng</v>
      </c>
      <c r="E180" s="135" t="str">
        <f aca="false">VLOOKUP($D180,'School Code'!$D$2:$I$30,5,0)</f>
        <v>ICT</v>
      </c>
      <c r="F180" s="197" t="n">
        <v>36025</v>
      </c>
      <c r="G180" s="137" t="s">
        <v>980</v>
      </c>
      <c r="H180" s="138" t="str">
        <f aca="false">B180</f>
        <v>thuytrieu05052806@gmail.com</v>
      </c>
      <c r="I180" s="172" t="s">
        <v>1421</v>
      </c>
      <c r="J180" s="139"/>
      <c r="K180" s="140"/>
      <c r="L180" s="140"/>
      <c r="M180" s="141" t="str">
        <f aca="false">'Event Code'!$A$4</f>
        <v>HCM</v>
      </c>
      <c r="N180" s="35" t="s">
        <v>1409</v>
      </c>
      <c r="O180" s="141" t="str">
        <f aca="false">VLOOKUP($N180,'Event Code'!$B$4:$AL$194,2,0)</f>
        <v>INTERNSHIP</v>
      </c>
      <c r="P180" s="141" t="str">
        <f aca="false">VLOOKUP(N180,'Event Code'!$B$4:$AT$782,3,0)</f>
        <v>IT Technical</v>
      </c>
      <c r="Q180" s="141" t="str">
        <f aca="false">VLOOKUP(N180,'Event Code'!$B$4:$AT$782,4,0)</f>
        <v>NET</v>
      </c>
      <c r="R180" s="141" t="str">
        <f aca="false">VLOOKUP($N180,'Event Code'!$B$4:$AT$782,5,0)</f>
        <v>Blended</v>
      </c>
      <c r="S180" s="141" t="n">
        <f aca="false">VLOOKUP(N180,'Event Code'!$B$4:$AT$782,7,0)</f>
        <v>43514</v>
      </c>
      <c r="T180" s="141" t="n">
        <f aca="false">VLOOKUP($N180,'Event Code'!$B$4:$AT$782,8,0)</f>
        <v>43603</v>
      </c>
      <c r="U180" s="37" t="s">
        <v>1128</v>
      </c>
      <c r="V180" s="142"/>
      <c r="W180" s="143"/>
      <c r="X180" s="144"/>
      <c r="Y180" s="174" t="s">
        <v>983</v>
      </c>
      <c r="Z180" s="37" t="n">
        <v>43509</v>
      </c>
      <c r="AG180" s="128" t="n">
        <f aca="false">VLOOKUP(D180,'School Code'!$D$2:$K$603,4,0)</f>
        <v>267</v>
      </c>
      <c r="AH180" s="129" t="n">
        <f aca="false">VLOOKUP(D180,'School Code'!$D$2:$K$603,6,0)</f>
        <v>3</v>
      </c>
      <c r="AI180" s="146" t="s">
        <v>984</v>
      </c>
      <c r="AK180" s="76" t="s">
        <v>1048</v>
      </c>
      <c r="AN180" s="199" t="n">
        <v>6.86</v>
      </c>
    </row>
    <row r="181" customFormat="false" ht="14.05" hidden="true" customHeight="false" outlineLevel="0" collapsed="false">
      <c r="A181" s="134" t="n">
        <v>176</v>
      </c>
      <c r="B181" s="171" t="s">
        <v>1422</v>
      </c>
      <c r="C181" s="196" t="s">
        <v>1423</v>
      </c>
      <c r="D181" s="135" t="str">
        <f aca="false">VLOOKUP(N181,'Event Code'!$B$4:$AT$239,6,0)</f>
        <v>CĐ Kỹ thuật Cao Thắng</v>
      </c>
      <c r="E181" s="135" t="str">
        <f aca="false">VLOOKUP($D181,'School Code'!$D$2:$I$30,5,0)</f>
        <v>ICT</v>
      </c>
      <c r="F181" s="197" t="n">
        <v>36081</v>
      </c>
      <c r="G181" s="137" t="s">
        <v>980</v>
      </c>
      <c r="H181" s="138" t="str">
        <f aca="false">B181</f>
        <v>hominhduong9@gmail.com</v>
      </c>
      <c r="I181" s="172" t="s">
        <v>1424</v>
      </c>
      <c r="J181" s="139"/>
      <c r="K181" s="140"/>
      <c r="L181" s="140"/>
      <c r="M181" s="141" t="str">
        <f aca="false">'Event Code'!$A$4</f>
        <v>HCM</v>
      </c>
      <c r="N181" s="35" t="s">
        <v>1409</v>
      </c>
      <c r="O181" s="141" t="str">
        <f aca="false">VLOOKUP($N181,'Event Code'!$B$4:$AL$194,2,0)</f>
        <v>INTERNSHIP</v>
      </c>
      <c r="P181" s="141" t="str">
        <f aca="false">VLOOKUP(N181,'Event Code'!$B$4:$AT$782,3,0)</f>
        <v>IT Technical</v>
      </c>
      <c r="Q181" s="141" t="str">
        <f aca="false">VLOOKUP(N181,'Event Code'!$B$4:$AT$782,4,0)</f>
        <v>NET</v>
      </c>
      <c r="R181" s="141" t="str">
        <f aca="false">VLOOKUP($N181,'Event Code'!$B$4:$AT$782,5,0)</f>
        <v>Blended</v>
      </c>
      <c r="S181" s="141" t="n">
        <f aca="false">VLOOKUP(N181,'Event Code'!$B$4:$AT$782,7,0)</f>
        <v>43514</v>
      </c>
      <c r="T181" s="141" t="n">
        <f aca="false">VLOOKUP($N181,'Event Code'!$B$4:$AT$782,8,0)</f>
        <v>43603</v>
      </c>
      <c r="U181" s="37" t="s">
        <v>1128</v>
      </c>
      <c r="V181" s="142"/>
      <c r="W181" s="143"/>
      <c r="X181" s="144"/>
      <c r="Y181" s="174" t="s">
        <v>983</v>
      </c>
      <c r="Z181" s="37" t="n">
        <v>43509</v>
      </c>
      <c r="AG181" s="128" t="n">
        <f aca="false">VLOOKUP(D181,'School Code'!$D$2:$K$603,4,0)</f>
        <v>267</v>
      </c>
      <c r="AH181" s="129" t="n">
        <f aca="false">VLOOKUP(D181,'School Code'!$D$2:$K$603,6,0)</f>
        <v>3</v>
      </c>
      <c r="AI181" s="146" t="s">
        <v>984</v>
      </c>
      <c r="AK181" s="76" t="s">
        <v>1048</v>
      </c>
      <c r="AN181" s="199" t="n">
        <v>6.5</v>
      </c>
    </row>
    <row r="182" customFormat="false" ht="14.05" hidden="true" customHeight="false" outlineLevel="0" collapsed="false">
      <c r="A182" s="134" t="n">
        <v>177</v>
      </c>
      <c r="B182" s="171" t="s">
        <v>1425</v>
      </c>
      <c r="C182" s="196" t="s">
        <v>1426</v>
      </c>
      <c r="D182" s="135" t="str">
        <f aca="false">VLOOKUP(N182,'Event Code'!$B$4:$AT$239,6,0)</f>
        <v>CĐ Kỹ thuật Cao Thắng</v>
      </c>
      <c r="E182" s="135" t="str">
        <f aca="false">VLOOKUP($D182,'School Code'!$D$2:$I$30,5,0)</f>
        <v>ICT</v>
      </c>
      <c r="F182" s="197" t="n">
        <v>36028</v>
      </c>
      <c r="G182" s="137" t="s">
        <v>980</v>
      </c>
      <c r="H182" s="138" t="str">
        <f aca="false">B182</f>
        <v>ductamqn1998@gmail.com</v>
      </c>
      <c r="I182" s="172" t="s">
        <v>1427</v>
      </c>
      <c r="J182" s="139"/>
      <c r="K182" s="140"/>
      <c r="L182" s="140"/>
      <c r="M182" s="141" t="str">
        <f aca="false">'Event Code'!$A$4</f>
        <v>HCM</v>
      </c>
      <c r="N182" s="35" t="s">
        <v>1409</v>
      </c>
      <c r="O182" s="141" t="str">
        <f aca="false">VLOOKUP($N182,'Event Code'!$B$4:$AL$194,2,0)</f>
        <v>INTERNSHIP</v>
      </c>
      <c r="P182" s="141" t="str">
        <f aca="false">VLOOKUP(N182,'Event Code'!$B$4:$AT$782,3,0)</f>
        <v>IT Technical</v>
      </c>
      <c r="Q182" s="141" t="str">
        <f aca="false">VLOOKUP(N182,'Event Code'!$B$4:$AT$782,4,0)</f>
        <v>NET</v>
      </c>
      <c r="R182" s="141" t="str">
        <f aca="false">VLOOKUP($N182,'Event Code'!$B$4:$AT$782,5,0)</f>
        <v>Blended</v>
      </c>
      <c r="S182" s="141" t="n">
        <f aca="false">VLOOKUP(N182,'Event Code'!$B$4:$AT$782,7,0)</f>
        <v>43514</v>
      </c>
      <c r="T182" s="141" t="n">
        <f aca="false">VLOOKUP($N182,'Event Code'!$B$4:$AT$782,8,0)</f>
        <v>43603</v>
      </c>
      <c r="U182" s="37" t="s">
        <v>1128</v>
      </c>
      <c r="V182" s="142"/>
      <c r="W182" s="143"/>
      <c r="X182" s="144"/>
      <c r="Y182" s="174" t="s">
        <v>983</v>
      </c>
      <c r="Z182" s="37" t="n">
        <v>43509</v>
      </c>
      <c r="AG182" s="128" t="n">
        <f aca="false">VLOOKUP(D182,'School Code'!$D$2:$K$603,4,0)</f>
        <v>267</v>
      </c>
      <c r="AH182" s="129" t="n">
        <f aca="false">VLOOKUP(D182,'School Code'!$D$2:$K$603,6,0)</f>
        <v>3</v>
      </c>
      <c r="AI182" s="146" t="s">
        <v>984</v>
      </c>
      <c r="AK182" s="76" t="s">
        <v>1048</v>
      </c>
      <c r="AN182" s="199" t="n">
        <v>6.5</v>
      </c>
    </row>
    <row r="183" customFormat="false" ht="14.05" hidden="true" customHeight="false" outlineLevel="0" collapsed="false">
      <c r="A183" s="134" t="n">
        <v>178</v>
      </c>
      <c r="B183" s="171" t="s">
        <v>1428</v>
      </c>
      <c r="C183" s="196" t="s">
        <v>1429</v>
      </c>
      <c r="D183" s="135" t="str">
        <f aca="false">VLOOKUP(N183,'Event Code'!$B$4:$AT$239,6,0)</f>
        <v>CĐ Kỹ thuật Cao Thắng</v>
      </c>
      <c r="E183" s="135" t="str">
        <f aca="false">VLOOKUP($D183,'School Code'!$D$2:$I$30,5,0)</f>
        <v>ICT</v>
      </c>
      <c r="F183" s="197" t="n">
        <v>35897</v>
      </c>
      <c r="G183" s="137" t="s">
        <v>980</v>
      </c>
      <c r="H183" s="138" t="str">
        <f aca="false">B183</f>
        <v>chaungocbaogg@gmail.com</v>
      </c>
      <c r="I183" s="172" t="s">
        <v>1430</v>
      </c>
      <c r="J183" s="139"/>
      <c r="K183" s="140"/>
      <c r="L183" s="140"/>
      <c r="M183" s="141" t="str">
        <f aca="false">'Event Code'!$A$4</f>
        <v>HCM</v>
      </c>
      <c r="N183" s="35" t="s">
        <v>1409</v>
      </c>
      <c r="O183" s="141" t="str">
        <f aca="false">VLOOKUP($N183,'Event Code'!$B$4:$AL$194,2,0)</f>
        <v>INTERNSHIP</v>
      </c>
      <c r="P183" s="141" t="str">
        <f aca="false">VLOOKUP(N183,'Event Code'!$B$4:$AT$782,3,0)</f>
        <v>IT Technical</v>
      </c>
      <c r="Q183" s="141" t="str">
        <f aca="false">VLOOKUP(N183,'Event Code'!$B$4:$AT$782,4,0)</f>
        <v>NET</v>
      </c>
      <c r="R183" s="141" t="str">
        <f aca="false">VLOOKUP($N183,'Event Code'!$B$4:$AT$782,5,0)</f>
        <v>Blended</v>
      </c>
      <c r="S183" s="141" t="n">
        <f aca="false">VLOOKUP(N183,'Event Code'!$B$4:$AT$782,7,0)</f>
        <v>43514</v>
      </c>
      <c r="T183" s="141" t="n">
        <f aca="false">VLOOKUP($N183,'Event Code'!$B$4:$AT$782,8,0)</f>
        <v>43603</v>
      </c>
      <c r="U183" s="37" t="s">
        <v>1128</v>
      </c>
      <c r="V183" s="142"/>
      <c r="W183" s="143"/>
      <c r="X183" s="144"/>
      <c r="Y183" s="174" t="s">
        <v>983</v>
      </c>
      <c r="Z183" s="37" t="n">
        <v>43509</v>
      </c>
      <c r="AG183" s="128" t="n">
        <f aca="false">VLOOKUP(D183,'School Code'!$D$2:$K$603,4,0)</f>
        <v>267</v>
      </c>
      <c r="AH183" s="129" t="n">
        <f aca="false">VLOOKUP(D183,'School Code'!$D$2:$K$603,6,0)</f>
        <v>3</v>
      </c>
      <c r="AI183" s="146" t="s">
        <v>984</v>
      </c>
      <c r="AK183" s="76" t="s">
        <v>1048</v>
      </c>
      <c r="AN183" s="199" t="n">
        <v>6.19</v>
      </c>
    </row>
    <row r="184" customFormat="false" ht="14.05" hidden="false" customHeight="false" outlineLevel="0" collapsed="false">
      <c r="A184" s="134" t="n">
        <v>179</v>
      </c>
      <c r="B184" s="171" t="s">
        <v>794</v>
      </c>
      <c r="C184" s="196" t="s">
        <v>792</v>
      </c>
      <c r="D184" s="135" t="str">
        <f aca="false">VLOOKUP(N184,'Event Code'!$B$4:$AT$239,6,0)</f>
        <v>CĐ Kỹ thuật Cao Thắng</v>
      </c>
      <c r="E184" s="135" t="str">
        <f aca="false">VLOOKUP($D184,'School Code'!$D$2:$I$30,5,0)</f>
        <v>ICT</v>
      </c>
      <c r="F184" s="197" t="n">
        <v>36075</v>
      </c>
      <c r="G184" s="137" t="s">
        <v>980</v>
      </c>
      <c r="H184" s="138" t="str">
        <f aca="false">B184</f>
        <v>vuhoangliem071098@gmail.com</v>
      </c>
      <c r="I184" s="172" t="s">
        <v>795</v>
      </c>
      <c r="J184" s="139"/>
      <c r="K184" s="140"/>
      <c r="L184" s="140"/>
      <c r="M184" s="141" t="str">
        <f aca="false">'Event Code'!$A$4</f>
        <v>HCM</v>
      </c>
      <c r="N184" s="35" t="s">
        <v>1409</v>
      </c>
      <c r="O184" s="141" t="str">
        <f aca="false">VLOOKUP($N184,'Event Code'!$B$4:$AL$194,2,0)</f>
        <v>INTERNSHIP</v>
      </c>
      <c r="P184" s="141" t="str">
        <f aca="false">VLOOKUP(N184,'Event Code'!$B$4:$AT$782,3,0)</f>
        <v>IT Technical</v>
      </c>
      <c r="Q184" s="141" t="str">
        <f aca="false">VLOOKUP(N184,'Event Code'!$B$4:$AT$782,4,0)</f>
        <v>NET</v>
      </c>
      <c r="R184" s="141" t="str">
        <f aca="false">VLOOKUP($N184,'Event Code'!$B$4:$AT$782,5,0)</f>
        <v>Blended</v>
      </c>
      <c r="S184" s="141" t="n">
        <f aca="false">VLOOKUP(N184,'Event Code'!$B$4:$AT$782,7,0)</f>
        <v>43514</v>
      </c>
      <c r="T184" s="141" t="n">
        <f aca="false">VLOOKUP($N184,'Event Code'!$B$4:$AT$782,8,0)</f>
        <v>43603</v>
      </c>
      <c r="U184" s="37" t="s">
        <v>1128</v>
      </c>
      <c r="V184" s="142"/>
      <c r="W184" s="143"/>
      <c r="X184" s="144"/>
      <c r="Y184" s="174" t="s">
        <v>1055</v>
      </c>
      <c r="Z184" s="37" t="n">
        <v>43509</v>
      </c>
      <c r="AA184" s="80" t="s">
        <v>1056</v>
      </c>
      <c r="AB184" s="77" t="s">
        <v>1055</v>
      </c>
      <c r="AC184" s="77" t="s">
        <v>942</v>
      </c>
      <c r="AD184" s="127" t="n">
        <f aca="false">VLOOKUP(C184,'OB-27-Mar-2019'!$D$2:$AF$257,20,0)</f>
        <v>43519</v>
      </c>
      <c r="AF184" s="77" t="s">
        <v>146</v>
      </c>
      <c r="AG184" s="128" t="n">
        <f aca="false">VLOOKUP(D184,'School Code'!$D$2:$K$603,4,0)</f>
        <v>267</v>
      </c>
      <c r="AH184" s="129" t="n">
        <f aca="false">VLOOKUP(D184,'School Code'!$D$2:$K$603,6,0)</f>
        <v>3</v>
      </c>
      <c r="AI184" s="146" t="s">
        <v>984</v>
      </c>
      <c r="AK184" s="76" t="s">
        <v>1048</v>
      </c>
      <c r="AN184" s="199" t="n">
        <v>7.6</v>
      </c>
    </row>
    <row r="185" customFormat="false" ht="14.05" hidden="true" customHeight="false" outlineLevel="0" collapsed="false">
      <c r="A185" s="134" t="n">
        <v>180</v>
      </c>
      <c r="B185" s="171" t="s">
        <v>1431</v>
      </c>
      <c r="C185" s="196" t="s">
        <v>1432</v>
      </c>
      <c r="D185" s="135" t="str">
        <f aca="false">VLOOKUP(N185,'Event Code'!$B$4:$AT$239,6,0)</f>
        <v>CĐ Kỹ thuật Cao Thắng</v>
      </c>
      <c r="E185" s="135" t="str">
        <f aca="false">VLOOKUP($D185,'School Code'!$D$2:$I$30,5,0)</f>
        <v>ICT</v>
      </c>
      <c r="F185" s="197" t="n">
        <v>35956</v>
      </c>
      <c r="G185" s="137" t="s">
        <v>980</v>
      </c>
      <c r="H185" s="138" t="str">
        <f aca="false">B185</f>
        <v>longta100698@gmail.com</v>
      </c>
      <c r="I185" s="172" t="s">
        <v>1433</v>
      </c>
      <c r="J185" s="139"/>
      <c r="K185" s="140"/>
      <c r="L185" s="140"/>
      <c r="M185" s="141" t="str">
        <f aca="false">'Event Code'!$A$4</f>
        <v>HCM</v>
      </c>
      <c r="N185" s="35" t="s">
        <v>1409</v>
      </c>
      <c r="O185" s="141" t="str">
        <f aca="false">VLOOKUP($N185,'Event Code'!$B$4:$AL$194,2,0)</f>
        <v>INTERNSHIP</v>
      </c>
      <c r="P185" s="141" t="str">
        <f aca="false">VLOOKUP(N185,'Event Code'!$B$4:$AT$782,3,0)</f>
        <v>IT Technical</v>
      </c>
      <c r="Q185" s="141" t="str">
        <f aca="false">VLOOKUP(N185,'Event Code'!$B$4:$AT$782,4,0)</f>
        <v>NET</v>
      </c>
      <c r="R185" s="141" t="str">
        <f aca="false">VLOOKUP($N185,'Event Code'!$B$4:$AT$782,5,0)</f>
        <v>Blended</v>
      </c>
      <c r="S185" s="141" t="n">
        <f aca="false">VLOOKUP(N185,'Event Code'!$B$4:$AT$782,7,0)</f>
        <v>43514</v>
      </c>
      <c r="T185" s="141" t="n">
        <f aca="false">VLOOKUP($N185,'Event Code'!$B$4:$AT$782,8,0)</f>
        <v>43603</v>
      </c>
      <c r="U185" s="37" t="s">
        <v>1128</v>
      </c>
      <c r="V185" s="142"/>
      <c r="W185" s="143"/>
      <c r="X185" s="144"/>
      <c r="Y185" s="174" t="s">
        <v>983</v>
      </c>
      <c r="Z185" s="37" t="n">
        <v>43509</v>
      </c>
      <c r="AG185" s="128" t="n">
        <f aca="false">VLOOKUP(D185,'School Code'!$D$2:$K$603,4,0)</f>
        <v>267</v>
      </c>
      <c r="AH185" s="129" t="n">
        <f aca="false">VLOOKUP(D185,'School Code'!$D$2:$K$603,6,0)</f>
        <v>3</v>
      </c>
      <c r="AI185" s="146" t="s">
        <v>984</v>
      </c>
      <c r="AK185" s="76" t="s">
        <v>1048</v>
      </c>
      <c r="AN185" s="199" t="n">
        <v>6</v>
      </c>
    </row>
    <row r="186" customFormat="false" ht="14.05" hidden="true" customHeight="false" outlineLevel="0" collapsed="false">
      <c r="A186" s="134" t="n">
        <v>181</v>
      </c>
      <c r="B186" s="171" t="s">
        <v>1434</v>
      </c>
      <c r="C186" s="196" t="s">
        <v>1435</v>
      </c>
      <c r="D186" s="135" t="str">
        <f aca="false">VLOOKUP(N186,'Event Code'!$B$4:$AT$239,6,0)</f>
        <v>CĐ Kỹ thuật Cao Thắng</v>
      </c>
      <c r="E186" s="135" t="str">
        <f aca="false">VLOOKUP($D186,'School Code'!$D$2:$I$30,5,0)</f>
        <v>ICT</v>
      </c>
      <c r="F186" s="197" t="n">
        <v>35898</v>
      </c>
      <c r="G186" s="137" t="s">
        <v>980</v>
      </c>
      <c r="H186" s="138" t="str">
        <f aca="false">B186</f>
        <v>minhhiena712@gmail.com</v>
      </c>
      <c r="I186" s="172" t="s">
        <v>1436</v>
      </c>
      <c r="J186" s="139"/>
      <c r="K186" s="140"/>
      <c r="L186" s="140"/>
      <c r="M186" s="141" t="str">
        <f aca="false">'Event Code'!$A$4</f>
        <v>HCM</v>
      </c>
      <c r="N186" s="35" t="s">
        <v>1409</v>
      </c>
      <c r="O186" s="141" t="str">
        <f aca="false">VLOOKUP($N186,'Event Code'!$B$4:$AL$194,2,0)</f>
        <v>INTERNSHIP</v>
      </c>
      <c r="P186" s="141" t="str">
        <f aca="false">VLOOKUP(N186,'Event Code'!$B$4:$AT$782,3,0)</f>
        <v>IT Technical</v>
      </c>
      <c r="Q186" s="141" t="str">
        <f aca="false">VLOOKUP(N186,'Event Code'!$B$4:$AT$782,4,0)</f>
        <v>NET</v>
      </c>
      <c r="R186" s="141" t="str">
        <f aca="false">VLOOKUP($N186,'Event Code'!$B$4:$AT$782,5,0)</f>
        <v>Blended</v>
      </c>
      <c r="S186" s="141" t="n">
        <f aca="false">VLOOKUP(N186,'Event Code'!$B$4:$AT$782,7,0)</f>
        <v>43514</v>
      </c>
      <c r="T186" s="141" t="n">
        <f aca="false">VLOOKUP($N186,'Event Code'!$B$4:$AT$782,8,0)</f>
        <v>43603</v>
      </c>
      <c r="U186" s="37" t="s">
        <v>1128</v>
      </c>
      <c r="V186" s="142"/>
      <c r="W186" s="143"/>
      <c r="X186" s="144"/>
      <c r="Y186" s="174" t="s">
        <v>983</v>
      </c>
      <c r="Z186" s="37" t="n">
        <v>43509</v>
      </c>
      <c r="AG186" s="128" t="n">
        <f aca="false">VLOOKUP(D186,'School Code'!$D$2:$K$603,4,0)</f>
        <v>267</v>
      </c>
      <c r="AH186" s="129" t="n">
        <f aca="false">VLOOKUP(D186,'School Code'!$D$2:$K$603,6,0)</f>
        <v>3</v>
      </c>
      <c r="AI186" s="146" t="s">
        <v>984</v>
      </c>
      <c r="AK186" s="76" t="s">
        <v>1048</v>
      </c>
      <c r="AN186" s="199" t="n">
        <v>6.5</v>
      </c>
    </row>
    <row r="187" customFormat="false" ht="14.05" hidden="true" customHeight="false" outlineLevel="0" collapsed="false">
      <c r="A187" s="134" t="n">
        <v>182</v>
      </c>
      <c r="B187" s="171" t="s">
        <v>1437</v>
      </c>
      <c r="C187" s="196" t="s">
        <v>1438</v>
      </c>
      <c r="D187" s="135" t="str">
        <f aca="false">VLOOKUP(N187,'Event Code'!$B$4:$AT$239,6,0)</f>
        <v>CĐ Kỹ thuật Cao Thắng</v>
      </c>
      <c r="E187" s="135" t="str">
        <f aca="false">VLOOKUP($D187,'School Code'!$D$2:$I$30,5,0)</f>
        <v>ICT</v>
      </c>
      <c r="F187" s="197" t="n">
        <v>35845</v>
      </c>
      <c r="G187" s="137" t="s">
        <v>980</v>
      </c>
      <c r="H187" s="138" t="str">
        <f aca="false">B187</f>
        <v>nqt1921998@gmail.com</v>
      </c>
      <c r="I187" s="172" t="s">
        <v>1439</v>
      </c>
      <c r="J187" s="139"/>
      <c r="K187" s="140"/>
      <c r="L187" s="140"/>
      <c r="M187" s="141" t="str">
        <f aca="false">'Event Code'!$A$4</f>
        <v>HCM</v>
      </c>
      <c r="N187" s="35" t="s">
        <v>1409</v>
      </c>
      <c r="O187" s="141" t="str">
        <f aca="false">VLOOKUP($N187,'Event Code'!$B$4:$AL$194,2,0)</f>
        <v>INTERNSHIP</v>
      </c>
      <c r="P187" s="141" t="str">
        <f aca="false">VLOOKUP(N187,'Event Code'!$B$4:$AT$782,3,0)</f>
        <v>IT Technical</v>
      </c>
      <c r="Q187" s="141" t="str">
        <f aca="false">VLOOKUP(N187,'Event Code'!$B$4:$AT$782,4,0)</f>
        <v>NET</v>
      </c>
      <c r="R187" s="141" t="str">
        <f aca="false">VLOOKUP($N187,'Event Code'!$B$4:$AT$782,5,0)</f>
        <v>Blended</v>
      </c>
      <c r="S187" s="141" t="n">
        <f aca="false">VLOOKUP(N187,'Event Code'!$B$4:$AT$782,7,0)</f>
        <v>43514</v>
      </c>
      <c r="T187" s="141" t="n">
        <f aca="false">VLOOKUP($N187,'Event Code'!$B$4:$AT$782,8,0)</f>
        <v>43603</v>
      </c>
      <c r="U187" s="37" t="s">
        <v>1128</v>
      </c>
      <c r="V187" s="142"/>
      <c r="W187" s="143"/>
      <c r="X187" s="144"/>
      <c r="Y187" s="174" t="s">
        <v>983</v>
      </c>
      <c r="Z187" s="37" t="n">
        <v>43509</v>
      </c>
      <c r="AG187" s="128" t="n">
        <f aca="false">VLOOKUP(D187,'School Code'!$D$2:$K$603,4,0)</f>
        <v>267</v>
      </c>
      <c r="AH187" s="129" t="n">
        <f aca="false">VLOOKUP(D187,'School Code'!$D$2:$K$603,6,0)</f>
        <v>3</v>
      </c>
      <c r="AI187" s="146" t="s">
        <v>984</v>
      </c>
      <c r="AK187" s="76" t="s">
        <v>1048</v>
      </c>
      <c r="AN187" s="199" t="n">
        <v>6.6</v>
      </c>
    </row>
    <row r="188" customFormat="false" ht="14.05" hidden="true" customHeight="false" outlineLevel="0" collapsed="false">
      <c r="A188" s="134" t="n">
        <v>183</v>
      </c>
      <c r="B188" s="171" t="s">
        <v>1440</v>
      </c>
      <c r="C188" s="196" t="s">
        <v>1441</v>
      </c>
      <c r="D188" s="135" t="str">
        <f aca="false">VLOOKUP(N188,'Event Code'!$B$4:$AT$239,6,0)</f>
        <v>CĐ Kỹ thuật Cao Thắng</v>
      </c>
      <c r="E188" s="135" t="str">
        <f aca="false">VLOOKUP($D188,'School Code'!$D$2:$I$30,5,0)</f>
        <v>ICT</v>
      </c>
      <c r="F188" s="197" t="n">
        <v>35831</v>
      </c>
      <c r="G188" s="137" t="s">
        <v>980</v>
      </c>
      <c r="H188" s="138" t="str">
        <f aca="false">B188</f>
        <v>hoanganpham1998@gmail.com</v>
      </c>
      <c r="I188" s="172" t="s">
        <v>1442</v>
      </c>
      <c r="J188" s="139"/>
      <c r="K188" s="140"/>
      <c r="L188" s="140"/>
      <c r="M188" s="141" t="str">
        <f aca="false">'Event Code'!$A$4</f>
        <v>HCM</v>
      </c>
      <c r="N188" s="35" t="s">
        <v>1409</v>
      </c>
      <c r="O188" s="141" t="str">
        <f aca="false">VLOOKUP($N188,'Event Code'!$B$4:$AL$194,2,0)</f>
        <v>INTERNSHIP</v>
      </c>
      <c r="P188" s="141" t="str">
        <f aca="false">VLOOKUP(N188,'Event Code'!$B$4:$AT$782,3,0)</f>
        <v>IT Technical</v>
      </c>
      <c r="Q188" s="141" t="str">
        <f aca="false">VLOOKUP(N188,'Event Code'!$B$4:$AT$782,4,0)</f>
        <v>NET</v>
      </c>
      <c r="R188" s="141" t="str">
        <f aca="false">VLOOKUP($N188,'Event Code'!$B$4:$AT$782,5,0)</f>
        <v>Blended</v>
      </c>
      <c r="S188" s="141" t="n">
        <f aca="false">VLOOKUP(N188,'Event Code'!$B$4:$AT$782,7,0)</f>
        <v>43514</v>
      </c>
      <c r="T188" s="141" t="n">
        <f aca="false">VLOOKUP($N188,'Event Code'!$B$4:$AT$782,8,0)</f>
        <v>43603</v>
      </c>
      <c r="U188" s="37" t="s">
        <v>1128</v>
      </c>
      <c r="V188" s="142"/>
      <c r="W188" s="143"/>
      <c r="X188" s="144"/>
      <c r="Y188" s="174" t="s">
        <v>983</v>
      </c>
      <c r="Z188" s="37" t="n">
        <v>43509</v>
      </c>
      <c r="AG188" s="128" t="n">
        <f aca="false">VLOOKUP(D188,'School Code'!$D$2:$K$603,4,0)</f>
        <v>267</v>
      </c>
      <c r="AH188" s="129" t="n">
        <f aca="false">VLOOKUP(D188,'School Code'!$D$2:$K$603,6,0)</f>
        <v>3</v>
      </c>
      <c r="AI188" s="146" t="s">
        <v>984</v>
      </c>
      <c r="AK188" s="76" t="s">
        <v>1048</v>
      </c>
      <c r="AN188" s="199" t="n">
        <v>6.81</v>
      </c>
    </row>
    <row r="189" customFormat="false" ht="14.05" hidden="false" customHeight="false" outlineLevel="0" collapsed="false">
      <c r="A189" s="134" t="n">
        <v>184</v>
      </c>
      <c r="B189" s="171" t="s">
        <v>789</v>
      </c>
      <c r="C189" s="196" t="s">
        <v>787</v>
      </c>
      <c r="D189" s="135" t="str">
        <f aca="false">VLOOKUP(N189,'Event Code'!$B$4:$AT$239,6,0)</f>
        <v>CĐ Kỹ thuật Cao Thắng</v>
      </c>
      <c r="E189" s="135" t="str">
        <f aca="false">VLOOKUP($D189,'School Code'!$D$2:$I$30,5,0)</f>
        <v>ICT</v>
      </c>
      <c r="F189" s="197" t="n">
        <v>43810</v>
      </c>
      <c r="G189" s="137" t="s">
        <v>980</v>
      </c>
      <c r="H189" s="138" t="str">
        <f aca="false">B189</f>
        <v>minhquy11121997@gmail.com</v>
      </c>
      <c r="I189" s="172" t="s">
        <v>790</v>
      </c>
      <c r="J189" s="139"/>
      <c r="K189" s="140"/>
      <c r="L189" s="140"/>
      <c r="M189" s="141" t="str">
        <f aca="false">'Event Code'!$A$4</f>
        <v>HCM</v>
      </c>
      <c r="N189" s="35" t="s">
        <v>1409</v>
      </c>
      <c r="O189" s="141" t="str">
        <f aca="false">VLOOKUP($N189,'Event Code'!$B$4:$AL$194,2,0)</f>
        <v>INTERNSHIP</v>
      </c>
      <c r="P189" s="141" t="str">
        <f aca="false">VLOOKUP(N189,'Event Code'!$B$4:$AT$782,3,0)</f>
        <v>IT Technical</v>
      </c>
      <c r="Q189" s="141" t="str">
        <f aca="false">VLOOKUP(N189,'Event Code'!$B$4:$AT$782,4,0)</f>
        <v>NET</v>
      </c>
      <c r="R189" s="141" t="str">
        <f aca="false">VLOOKUP($N189,'Event Code'!$B$4:$AT$782,5,0)</f>
        <v>Blended</v>
      </c>
      <c r="S189" s="141" t="n">
        <f aca="false">VLOOKUP(N189,'Event Code'!$B$4:$AT$782,7,0)</f>
        <v>43514</v>
      </c>
      <c r="T189" s="141" t="n">
        <f aca="false">VLOOKUP($N189,'Event Code'!$B$4:$AT$782,8,0)</f>
        <v>43603</v>
      </c>
      <c r="U189" s="37" t="s">
        <v>1106</v>
      </c>
      <c r="V189" s="142"/>
      <c r="W189" s="143"/>
      <c r="X189" s="144"/>
      <c r="Y189" s="174" t="s">
        <v>1055</v>
      </c>
      <c r="Z189" s="37" t="n">
        <v>43509</v>
      </c>
      <c r="AA189" s="80" t="s">
        <v>1056</v>
      </c>
      <c r="AB189" s="77" t="s">
        <v>1055</v>
      </c>
      <c r="AD189" s="127" t="n">
        <f aca="false">VLOOKUP(C189,'OB-27-Mar-2019'!$D$2:$AF$257,20,0)</f>
        <v>43519</v>
      </c>
      <c r="AF189" s="77" t="s">
        <v>146</v>
      </c>
      <c r="AG189" s="128" t="n">
        <f aca="false">VLOOKUP(D189,'School Code'!$D$2:$K$603,4,0)</f>
        <v>267</v>
      </c>
      <c r="AH189" s="129" t="n">
        <f aca="false">VLOOKUP(D189,'School Code'!$D$2:$K$603,6,0)</f>
        <v>3</v>
      </c>
      <c r="AI189" s="146" t="s">
        <v>984</v>
      </c>
      <c r="AK189" s="76" t="s">
        <v>1048</v>
      </c>
      <c r="AN189" s="199" t="n">
        <v>6.5</v>
      </c>
    </row>
    <row r="190" customFormat="false" ht="14.05" hidden="true" customHeight="false" outlineLevel="0" collapsed="false">
      <c r="A190" s="134" t="n">
        <v>185</v>
      </c>
      <c r="B190" s="171" t="s">
        <v>1443</v>
      </c>
      <c r="C190" s="196" t="s">
        <v>1444</v>
      </c>
      <c r="D190" s="135" t="str">
        <f aca="false">VLOOKUP(N190,'Event Code'!$B$4:$AT$239,6,0)</f>
        <v>CĐ Kỹ thuật Cao Thắng</v>
      </c>
      <c r="E190" s="135" t="str">
        <f aca="false">VLOOKUP($D190,'School Code'!$D$2:$I$30,5,0)</f>
        <v>ICT</v>
      </c>
      <c r="F190" s="197" t="n">
        <v>36023</v>
      </c>
      <c r="G190" s="137" t="s">
        <v>980</v>
      </c>
      <c r="H190" s="138" t="str">
        <f aca="false">B190</f>
        <v>lupym1998@gmail.com</v>
      </c>
      <c r="I190" s="172" t="s">
        <v>1445</v>
      </c>
      <c r="J190" s="139"/>
      <c r="K190" s="140"/>
      <c r="L190" s="140"/>
      <c r="M190" s="141" t="str">
        <f aca="false">'Event Code'!$A$4</f>
        <v>HCM</v>
      </c>
      <c r="N190" s="35" t="s">
        <v>1409</v>
      </c>
      <c r="O190" s="141" t="str">
        <f aca="false">VLOOKUP($N190,'Event Code'!$B$4:$AL$194,2,0)</f>
        <v>INTERNSHIP</v>
      </c>
      <c r="P190" s="141" t="str">
        <f aca="false">VLOOKUP(N190,'Event Code'!$B$4:$AT$782,3,0)</f>
        <v>IT Technical</v>
      </c>
      <c r="Q190" s="141" t="str">
        <f aca="false">VLOOKUP(N190,'Event Code'!$B$4:$AT$782,4,0)</f>
        <v>NET</v>
      </c>
      <c r="R190" s="141" t="str">
        <f aca="false">VLOOKUP($N190,'Event Code'!$B$4:$AT$782,5,0)</f>
        <v>Blended</v>
      </c>
      <c r="S190" s="141" t="n">
        <f aca="false">VLOOKUP(N190,'Event Code'!$B$4:$AT$782,7,0)</f>
        <v>43514</v>
      </c>
      <c r="T190" s="141" t="n">
        <f aca="false">VLOOKUP($N190,'Event Code'!$B$4:$AT$782,8,0)</f>
        <v>43603</v>
      </c>
      <c r="U190" s="37" t="s">
        <v>1128</v>
      </c>
      <c r="V190" s="142"/>
      <c r="W190" s="143"/>
      <c r="X190" s="144"/>
      <c r="Y190" s="174" t="s">
        <v>983</v>
      </c>
      <c r="Z190" s="37" t="n">
        <v>43509</v>
      </c>
      <c r="AG190" s="128" t="n">
        <f aca="false">VLOOKUP(D190,'School Code'!$D$2:$K$603,4,0)</f>
        <v>267</v>
      </c>
      <c r="AH190" s="129" t="n">
        <f aca="false">VLOOKUP(D190,'School Code'!$D$2:$K$603,6,0)</f>
        <v>3</v>
      </c>
      <c r="AI190" s="146" t="s">
        <v>984</v>
      </c>
      <c r="AK190" s="76" t="s">
        <v>1048</v>
      </c>
      <c r="AN190" s="199" t="n">
        <v>6.25</v>
      </c>
    </row>
    <row r="191" customFormat="false" ht="14.05" hidden="true" customHeight="false" outlineLevel="0" collapsed="false">
      <c r="A191" s="134" t="n">
        <v>186</v>
      </c>
      <c r="B191" s="171" t="s">
        <v>1446</v>
      </c>
      <c r="C191" s="196" t="s">
        <v>1447</v>
      </c>
      <c r="D191" s="135" t="str">
        <f aca="false">VLOOKUP(N191,'Event Code'!$B$4:$AT$239,6,0)</f>
        <v>CĐ Kỹ thuật Cao Thắng</v>
      </c>
      <c r="E191" s="135" t="str">
        <f aca="false">VLOOKUP($D191,'School Code'!$D$2:$I$30,5,0)</f>
        <v>ICT</v>
      </c>
      <c r="F191" s="197" t="n">
        <v>36095</v>
      </c>
      <c r="G191" s="137" t="s">
        <v>980</v>
      </c>
      <c r="H191" s="138" t="str">
        <f aca="false">B191</f>
        <v>trungariss@gmail.com</v>
      </c>
      <c r="I191" s="172" t="s">
        <v>1448</v>
      </c>
      <c r="J191" s="139"/>
      <c r="K191" s="140"/>
      <c r="L191" s="140"/>
      <c r="M191" s="141" t="str">
        <f aca="false">'Event Code'!$A$4</f>
        <v>HCM</v>
      </c>
      <c r="N191" s="35" t="s">
        <v>1409</v>
      </c>
      <c r="O191" s="141" t="str">
        <f aca="false">VLOOKUP($N191,'Event Code'!$B$4:$AL$194,2,0)</f>
        <v>INTERNSHIP</v>
      </c>
      <c r="P191" s="141" t="str">
        <f aca="false">VLOOKUP(N191,'Event Code'!$B$4:$AT$782,3,0)</f>
        <v>IT Technical</v>
      </c>
      <c r="Q191" s="141" t="str">
        <f aca="false">VLOOKUP(N191,'Event Code'!$B$4:$AT$782,4,0)</f>
        <v>NET</v>
      </c>
      <c r="R191" s="141" t="str">
        <f aca="false">VLOOKUP($N191,'Event Code'!$B$4:$AT$782,5,0)</f>
        <v>Blended</v>
      </c>
      <c r="S191" s="141" t="n">
        <f aca="false">VLOOKUP(N191,'Event Code'!$B$4:$AT$782,7,0)</f>
        <v>43514</v>
      </c>
      <c r="T191" s="141" t="n">
        <f aca="false">VLOOKUP($N191,'Event Code'!$B$4:$AT$782,8,0)</f>
        <v>43603</v>
      </c>
      <c r="U191" s="37" t="s">
        <v>1128</v>
      </c>
      <c r="V191" s="142"/>
      <c r="W191" s="143"/>
      <c r="X191" s="144"/>
      <c r="Y191" s="174" t="s">
        <v>983</v>
      </c>
      <c r="Z191" s="37" t="n">
        <v>43509</v>
      </c>
      <c r="AG191" s="128" t="n">
        <f aca="false">VLOOKUP(D191,'School Code'!$D$2:$K$603,4,0)</f>
        <v>267</v>
      </c>
      <c r="AH191" s="129" t="n">
        <f aca="false">VLOOKUP(D191,'School Code'!$D$2:$K$603,6,0)</f>
        <v>3</v>
      </c>
      <c r="AI191" s="146" t="s">
        <v>984</v>
      </c>
      <c r="AK191" s="76" t="s">
        <v>1048</v>
      </c>
      <c r="AN191" s="199" t="n">
        <v>7</v>
      </c>
    </row>
    <row r="192" customFormat="false" ht="14.05" hidden="true" customHeight="false" outlineLevel="0" collapsed="false">
      <c r="A192" s="134" t="n">
        <v>187</v>
      </c>
      <c r="B192" s="171" t="s">
        <v>1449</v>
      </c>
      <c r="C192" s="196" t="s">
        <v>1450</v>
      </c>
      <c r="D192" s="135" t="str">
        <f aca="false">VLOOKUP(N192,'Event Code'!$B$4:$AT$239,6,0)</f>
        <v>CĐ Kỹ thuật Cao Thắng</v>
      </c>
      <c r="E192" s="135" t="str">
        <f aca="false">VLOOKUP($D192,'School Code'!$D$2:$I$30,5,0)</f>
        <v>ICT</v>
      </c>
      <c r="F192" s="197" t="n">
        <v>35728</v>
      </c>
      <c r="G192" s="137" t="s">
        <v>980</v>
      </c>
      <c r="H192" s="138" t="str">
        <f aca="false">B192</f>
        <v>ph.hoangminh97@gmail.com</v>
      </c>
      <c r="I192" s="172" t="s">
        <v>1451</v>
      </c>
      <c r="J192" s="139"/>
      <c r="K192" s="140"/>
      <c r="L192" s="140"/>
      <c r="M192" s="141" t="str">
        <f aca="false">'Event Code'!$A$4</f>
        <v>HCM</v>
      </c>
      <c r="N192" s="35" t="s">
        <v>1409</v>
      </c>
      <c r="O192" s="141" t="str">
        <f aca="false">VLOOKUP($N192,'Event Code'!$B$4:$AL$194,2,0)</f>
        <v>INTERNSHIP</v>
      </c>
      <c r="P192" s="141" t="str">
        <f aca="false">VLOOKUP(N192,'Event Code'!$B$4:$AT$782,3,0)</f>
        <v>IT Technical</v>
      </c>
      <c r="Q192" s="141" t="str">
        <f aca="false">VLOOKUP(N192,'Event Code'!$B$4:$AT$782,4,0)</f>
        <v>NET</v>
      </c>
      <c r="R192" s="141" t="str">
        <f aca="false">VLOOKUP($N192,'Event Code'!$B$4:$AT$782,5,0)</f>
        <v>Blended</v>
      </c>
      <c r="S192" s="141" t="n">
        <f aca="false">VLOOKUP(N192,'Event Code'!$B$4:$AT$782,7,0)</f>
        <v>43514</v>
      </c>
      <c r="T192" s="141" t="n">
        <f aca="false">VLOOKUP($N192,'Event Code'!$B$4:$AT$782,8,0)</f>
        <v>43603</v>
      </c>
      <c r="U192" s="37" t="s">
        <v>1128</v>
      </c>
      <c r="V192" s="142"/>
      <c r="W192" s="143"/>
      <c r="X192" s="144"/>
      <c r="Y192" s="174" t="s">
        <v>983</v>
      </c>
      <c r="Z192" s="37" t="n">
        <v>43509</v>
      </c>
      <c r="AG192" s="128" t="n">
        <f aca="false">VLOOKUP(D192,'School Code'!$D$2:$K$603,4,0)</f>
        <v>267</v>
      </c>
      <c r="AH192" s="129" t="n">
        <f aca="false">VLOOKUP(D192,'School Code'!$D$2:$K$603,6,0)</f>
        <v>3</v>
      </c>
      <c r="AI192" s="146" t="s">
        <v>984</v>
      </c>
      <c r="AK192" s="76" t="s">
        <v>1048</v>
      </c>
      <c r="AN192" s="199" t="n">
        <v>5.1</v>
      </c>
    </row>
    <row r="193" customFormat="false" ht="15" hidden="true" customHeight="false" outlineLevel="0" collapsed="false">
      <c r="A193" s="134" t="n">
        <v>188</v>
      </c>
      <c r="B193" s="170" t="s">
        <v>1452</v>
      </c>
      <c r="C193" s="196" t="s">
        <v>1453</v>
      </c>
      <c r="D193" s="135" t="str">
        <f aca="false">VLOOKUP(N193,'Event Code'!$B$4:$AT$239,6,0)</f>
        <v>CĐ Kỹ thuật Cao Thắng</v>
      </c>
      <c r="E193" s="135" t="str">
        <f aca="false">VLOOKUP($D193,'School Code'!$D$2:$I$30,5,0)</f>
        <v>ICT</v>
      </c>
      <c r="F193" s="218" t="n">
        <v>35615</v>
      </c>
      <c r="G193" s="137" t="s">
        <v>980</v>
      </c>
      <c r="H193" s="138" t="str">
        <f aca="false">B193</f>
        <v>nguyennghia121a@gmail.com</v>
      </c>
      <c r="I193" s="172" t="s">
        <v>1454</v>
      </c>
      <c r="J193" s="139"/>
      <c r="K193" s="140"/>
      <c r="L193" s="140"/>
      <c r="M193" s="141" t="str">
        <f aca="false">'Event Code'!$A$4</f>
        <v>HCM</v>
      </c>
      <c r="N193" s="35" t="s">
        <v>1409</v>
      </c>
      <c r="O193" s="141" t="str">
        <f aca="false">VLOOKUP($N193,'Event Code'!$B$4:$AL$194,2,0)</f>
        <v>INTERNSHIP</v>
      </c>
      <c r="P193" s="141" t="str">
        <f aca="false">VLOOKUP(N193,'Event Code'!$B$4:$AT$782,3,0)</f>
        <v>IT Technical</v>
      </c>
      <c r="Q193" s="141" t="str">
        <f aca="false">VLOOKUP(N193,'Event Code'!$B$4:$AT$782,4,0)</f>
        <v>NET</v>
      </c>
      <c r="R193" s="141" t="str">
        <f aca="false">VLOOKUP($N193,'Event Code'!$B$4:$AT$782,5,0)</f>
        <v>Blended</v>
      </c>
      <c r="S193" s="141" t="n">
        <f aca="false">VLOOKUP(N193,'Event Code'!$B$4:$AT$782,7,0)</f>
        <v>43514</v>
      </c>
      <c r="T193" s="141" t="n">
        <f aca="false">VLOOKUP($N193,'Event Code'!$B$4:$AT$782,8,0)</f>
        <v>43603</v>
      </c>
      <c r="U193" s="37" t="s">
        <v>1128</v>
      </c>
      <c r="V193" s="142"/>
      <c r="W193" s="143"/>
      <c r="X193" s="144"/>
      <c r="Y193" s="174" t="s">
        <v>983</v>
      </c>
      <c r="Z193" s="37" t="n">
        <v>43509</v>
      </c>
      <c r="AG193" s="128" t="n">
        <f aca="false">VLOOKUP(D193,'School Code'!$D$2:$K$603,4,0)</f>
        <v>267</v>
      </c>
      <c r="AH193" s="129" t="n">
        <f aca="false">VLOOKUP(D193,'School Code'!$D$2:$K$603,6,0)</f>
        <v>3</v>
      </c>
      <c r="AI193" s="146" t="s">
        <v>984</v>
      </c>
      <c r="AK193" s="76" t="s">
        <v>1048</v>
      </c>
      <c r="AN193" s="219" t="n">
        <v>6.47</v>
      </c>
    </row>
    <row r="194" customFormat="false" ht="14.05" hidden="true" customHeight="false" outlineLevel="0" collapsed="false">
      <c r="A194" s="138" t="n">
        <v>189</v>
      </c>
      <c r="B194" s="171" t="s">
        <v>1455</v>
      </c>
      <c r="C194" s="196" t="s">
        <v>1456</v>
      </c>
      <c r="D194" s="135" t="str">
        <f aca="false">VLOOKUP(N194,'Event Code'!$B$4:$AT$239,6,0)</f>
        <v>ĐH - Học Viện Bưu Chính Viễn Thông HCM</v>
      </c>
      <c r="E194" s="135" t="str">
        <f aca="false">VLOOKUP($D194,'School Code'!$D$2:$I$30,5,0)</f>
        <v>ICT</v>
      </c>
      <c r="F194" s="136"/>
      <c r="G194" s="137" t="s">
        <v>980</v>
      </c>
      <c r="H194" s="138" t="str">
        <f aca="false">B194</f>
        <v>N15DCCN173@student.ptithcm.edu.vn</v>
      </c>
      <c r="I194" s="172" t="s">
        <v>1457</v>
      </c>
      <c r="J194" s="139"/>
      <c r="K194" s="140"/>
      <c r="L194" s="140"/>
      <c r="M194" s="141" t="str">
        <f aca="false">'Event Code'!$A$4</f>
        <v>HCM</v>
      </c>
      <c r="N194" s="35" t="s">
        <v>1458</v>
      </c>
      <c r="O194" s="141" t="str">
        <f aca="false">VLOOKUP($N194,'Event Code'!$B$4:$AL$194,2,0)</f>
        <v>GST LITE</v>
      </c>
      <c r="P194" s="141" t="str">
        <f aca="false">VLOOKUP(N194,'Event Code'!$B$4:$AT$782,3,0)</f>
        <v>IT Technical</v>
      </c>
      <c r="Q194" s="141" t="str">
        <f aca="false">VLOOKUP(N194,'Event Code'!$B$4:$AT$782,4,0)</f>
        <v>ALL</v>
      </c>
      <c r="R194" s="141" t="str">
        <f aca="false">VLOOKUP($N194,'Event Code'!$B$4:$AT$782,5,0)</f>
        <v>Blended</v>
      </c>
      <c r="S194" s="141" t="n">
        <f aca="false">VLOOKUP(N194,'Event Code'!$B$4:$AT$782,7,0)</f>
        <v>43515</v>
      </c>
      <c r="T194" s="141" t="n">
        <f aca="false">VLOOKUP($N194,'Event Code'!$B$4:$AT$782,8,0)</f>
        <v>43543</v>
      </c>
      <c r="U194" s="37" t="s">
        <v>1128</v>
      </c>
      <c r="V194" s="142"/>
      <c r="W194" s="143"/>
      <c r="X194" s="144"/>
      <c r="Y194" s="174" t="s">
        <v>84</v>
      </c>
      <c r="Z194" s="198" t="n">
        <v>43510</v>
      </c>
      <c r="AG194" s="128" t="n">
        <f aca="false">VLOOKUP(D194,'School Code'!$D$2:$K$603,4,0)</f>
        <v>333</v>
      </c>
      <c r="AH194" s="129" t="n">
        <f aca="false">VLOOKUP(D194,'School Code'!$D$2:$K$603,6,0)</f>
        <v>1</v>
      </c>
      <c r="AI194" s="146" t="s">
        <v>818</v>
      </c>
      <c r="AK194" s="76" t="s">
        <v>86</v>
      </c>
    </row>
    <row r="195" customFormat="false" ht="14.05" hidden="true" customHeight="false" outlineLevel="0" collapsed="false">
      <c r="A195" s="134" t="n">
        <v>190</v>
      </c>
      <c r="B195" s="171" t="s">
        <v>1459</v>
      </c>
      <c r="C195" s="196" t="s">
        <v>1460</v>
      </c>
      <c r="D195" s="135" t="str">
        <f aca="false">VLOOKUP(N195,'Event Code'!$B$4:$AT$239,6,0)</f>
        <v>ĐH - Học Viện Bưu Chính Viễn Thông HCM</v>
      </c>
      <c r="E195" s="135" t="str">
        <f aca="false">VLOOKUP($D195,'School Code'!$D$2:$I$30,5,0)</f>
        <v>ICT</v>
      </c>
      <c r="F195" s="136"/>
      <c r="G195" s="137" t="s">
        <v>980</v>
      </c>
      <c r="H195" s="138" t="str">
        <f aca="false">B195</f>
        <v>N15DCCN095@student.ptithcm.edu.vn</v>
      </c>
      <c r="I195" s="172" t="s">
        <v>1461</v>
      </c>
      <c r="J195" s="139"/>
      <c r="K195" s="140"/>
      <c r="L195" s="140"/>
      <c r="M195" s="141" t="str">
        <f aca="false">'Event Code'!$A$4</f>
        <v>HCM</v>
      </c>
      <c r="N195" s="35" t="s">
        <v>1458</v>
      </c>
      <c r="O195" s="141" t="str">
        <f aca="false">VLOOKUP($N195,'Event Code'!$B$4:$AL$194,2,0)</f>
        <v>GST LITE</v>
      </c>
      <c r="P195" s="141" t="str">
        <f aca="false">VLOOKUP(N195,'Event Code'!$B$4:$AT$782,3,0)</f>
        <v>IT Technical</v>
      </c>
      <c r="Q195" s="141" t="str">
        <f aca="false">VLOOKUP(N195,'Event Code'!$B$4:$AT$782,4,0)</f>
        <v>ALL</v>
      </c>
      <c r="R195" s="141" t="str">
        <f aca="false">VLOOKUP($N195,'Event Code'!$B$4:$AT$782,5,0)</f>
        <v>Blended</v>
      </c>
      <c r="S195" s="141" t="n">
        <f aca="false">VLOOKUP(N195,'Event Code'!$B$4:$AT$782,7,0)</f>
        <v>43515</v>
      </c>
      <c r="T195" s="141" t="n">
        <f aca="false">VLOOKUP($N195,'Event Code'!$B$4:$AT$782,8,0)</f>
        <v>43543</v>
      </c>
      <c r="U195" s="37" t="s">
        <v>1128</v>
      </c>
      <c r="V195" s="142"/>
      <c r="W195" s="143"/>
      <c r="X195" s="144"/>
      <c r="Y195" s="174" t="s">
        <v>84</v>
      </c>
      <c r="Z195" s="198" t="n">
        <v>43510</v>
      </c>
      <c r="AG195" s="128" t="n">
        <f aca="false">VLOOKUP(D195,'School Code'!$D$2:$K$603,4,0)</f>
        <v>333</v>
      </c>
      <c r="AH195" s="129" t="n">
        <f aca="false">VLOOKUP(D195,'School Code'!$D$2:$K$603,6,0)</f>
        <v>1</v>
      </c>
      <c r="AI195" s="146" t="s">
        <v>818</v>
      </c>
      <c r="AK195" s="76" t="s">
        <v>86</v>
      </c>
    </row>
    <row r="196" customFormat="false" ht="14.05" hidden="true" customHeight="false" outlineLevel="0" collapsed="false">
      <c r="A196" s="134" t="n">
        <v>191</v>
      </c>
      <c r="B196" s="171" t="s">
        <v>1462</v>
      </c>
      <c r="C196" s="196" t="s">
        <v>1463</v>
      </c>
      <c r="D196" s="135" t="str">
        <f aca="false">VLOOKUP(N196,'Event Code'!$B$4:$AT$239,6,0)</f>
        <v>ĐH - Học Viện Bưu Chính Viễn Thông HCM</v>
      </c>
      <c r="E196" s="135" t="str">
        <f aca="false">VLOOKUP($D196,'School Code'!$D$2:$I$30,5,0)</f>
        <v>ICT</v>
      </c>
      <c r="F196" s="136"/>
      <c r="G196" s="137" t="s">
        <v>980</v>
      </c>
      <c r="H196" s="138" t="str">
        <f aca="false">B196</f>
        <v>N15DCCN142@student.ptithcm.edu.vn</v>
      </c>
      <c r="I196" s="172" t="s">
        <v>1464</v>
      </c>
      <c r="J196" s="139"/>
      <c r="K196" s="140"/>
      <c r="L196" s="140"/>
      <c r="M196" s="141" t="str">
        <f aca="false">'Event Code'!$A$4</f>
        <v>HCM</v>
      </c>
      <c r="N196" s="35" t="s">
        <v>1458</v>
      </c>
      <c r="O196" s="141" t="str">
        <f aca="false">VLOOKUP($N196,'Event Code'!$B$4:$AL$194,2,0)</f>
        <v>GST LITE</v>
      </c>
      <c r="P196" s="141" t="str">
        <f aca="false">VLOOKUP(N196,'Event Code'!$B$4:$AT$782,3,0)</f>
        <v>IT Technical</v>
      </c>
      <c r="Q196" s="141" t="str">
        <f aca="false">VLOOKUP(N196,'Event Code'!$B$4:$AT$782,4,0)</f>
        <v>ALL</v>
      </c>
      <c r="R196" s="141" t="str">
        <f aca="false">VLOOKUP($N196,'Event Code'!$B$4:$AT$782,5,0)</f>
        <v>Blended</v>
      </c>
      <c r="S196" s="141" t="n">
        <f aca="false">VLOOKUP(N196,'Event Code'!$B$4:$AT$782,7,0)</f>
        <v>43515</v>
      </c>
      <c r="T196" s="141" t="n">
        <f aca="false">VLOOKUP($N196,'Event Code'!$B$4:$AT$782,8,0)</f>
        <v>43543</v>
      </c>
      <c r="U196" s="37" t="s">
        <v>1128</v>
      </c>
      <c r="V196" s="142"/>
      <c r="W196" s="143"/>
      <c r="X196" s="144"/>
      <c r="Y196" s="174" t="s">
        <v>84</v>
      </c>
      <c r="Z196" s="198" t="n">
        <v>43510</v>
      </c>
      <c r="AG196" s="128" t="n">
        <f aca="false">VLOOKUP(D196,'School Code'!$D$2:$K$603,4,0)</f>
        <v>333</v>
      </c>
      <c r="AH196" s="129" t="n">
        <f aca="false">VLOOKUP(D196,'School Code'!$D$2:$K$603,6,0)</f>
        <v>1</v>
      </c>
      <c r="AI196" s="146" t="s">
        <v>818</v>
      </c>
      <c r="AK196" s="76" t="s">
        <v>86</v>
      </c>
    </row>
    <row r="197" customFormat="false" ht="14.05" hidden="true" customHeight="false" outlineLevel="0" collapsed="false">
      <c r="A197" s="134" t="n">
        <v>192</v>
      </c>
      <c r="B197" s="171" t="s">
        <v>1465</v>
      </c>
      <c r="C197" s="196" t="s">
        <v>1466</v>
      </c>
      <c r="D197" s="135" t="str">
        <f aca="false">VLOOKUP(N197,'Event Code'!$B$4:$AT$239,6,0)</f>
        <v>ĐH - Học Viện Bưu Chính Viễn Thông HCM</v>
      </c>
      <c r="E197" s="135" t="str">
        <f aca="false">VLOOKUP($D197,'School Code'!$D$2:$I$30,5,0)</f>
        <v>ICT</v>
      </c>
      <c r="F197" s="136"/>
      <c r="G197" s="137" t="s">
        <v>980</v>
      </c>
      <c r="H197" s="138" t="str">
        <f aca="false">B197</f>
        <v>N15DCCN047@student.ptithcm.edu.vn</v>
      </c>
      <c r="I197" s="172" t="s">
        <v>1467</v>
      </c>
      <c r="J197" s="139"/>
      <c r="K197" s="140"/>
      <c r="L197" s="140"/>
      <c r="M197" s="141" t="str">
        <f aca="false">'Event Code'!$A$4</f>
        <v>HCM</v>
      </c>
      <c r="N197" s="35" t="s">
        <v>1458</v>
      </c>
      <c r="O197" s="141" t="str">
        <f aca="false">VLOOKUP($N197,'Event Code'!$B$4:$AL$194,2,0)</f>
        <v>GST LITE</v>
      </c>
      <c r="P197" s="141" t="str">
        <f aca="false">VLOOKUP(N197,'Event Code'!$B$4:$AT$782,3,0)</f>
        <v>IT Technical</v>
      </c>
      <c r="Q197" s="141" t="str">
        <f aca="false">VLOOKUP(N197,'Event Code'!$B$4:$AT$782,4,0)</f>
        <v>ALL</v>
      </c>
      <c r="R197" s="141" t="str">
        <f aca="false">VLOOKUP($N197,'Event Code'!$B$4:$AT$782,5,0)</f>
        <v>Blended</v>
      </c>
      <c r="S197" s="141" t="n">
        <f aca="false">VLOOKUP(N197,'Event Code'!$B$4:$AT$782,7,0)</f>
        <v>43515</v>
      </c>
      <c r="T197" s="141" t="n">
        <f aca="false">VLOOKUP($N197,'Event Code'!$B$4:$AT$782,8,0)</f>
        <v>43543</v>
      </c>
      <c r="U197" s="37" t="s">
        <v>1128</v>
      </c>
      <c r="V197" s="142"/>
      <c r="W197" s="143"/>
      <c r="X197" s="144"/>
      <c r="Y197" s="174" t="s">
        <v>84</v>
      </c>
      <c r="Z197" s="198" t="n">
        <v>43510</v>
      </c>
      <c r="AG197" s="128" t="n">
        <f aca="false">VLOOKUP(D197,'School Code'!$D$2:$K$603,4,0)</f>
        <v>333</v>
      </c>
      <c r="AH197" s="129" t="n">
        <f aca="false">VLOOKUP(D197,'School Code'!$D$2:$K$603,6,0)</f>
        <v>1</v>
      </c>
      <c r="AI197" s="146" t="s">
        <v>818</v>
      </c>
      <c r="AK197" s="76" t="s">
        <v>86</v>
      </c>
    </row>
    <row r="198" customFormat="false" ht="14.05" hidden="true" customHeight="false" outlineLevel="0" collapsed="false">
      <c r="A198" s="134" t="n">
        <v>193</v>
      </c>
      <c r="B198" s="171" t="s">
        <v>1468</v>
      </c>
      <c r="C198" s="196" t="s">
        <v>1469</v>
      </c>
      <c r="D198" s="135" t="str">
        <f aca="false">VLOOKUP(N198,'Event Code'!$B$4:$AT$239,6,0)</f>
        <v>ĐH - Học Viện Bưu Chính Viễn Thông HCM</v>
      </c>
      <c r="E198" s="135" t="str">
        <f aca="false">VLOOKUP($D198,'School Code'!$D$2:$I$30,5,0)</f>
        <v>ICT</v>
      </c>
      <c r="F198" s="136"/>
      <c r="G198" s="137" t="s">
        <v>980</v>
      </c>
      <c r="H198" s="138" t="str">
        <f aca="false">B198</f>
        <v>N15DCCN024@student.ptithcm.edu.vn</v>
      </c>
      <c r="I198" s="172" t="s">
        <v>1470</v>
      </c>
      <c r="J198" s="139"/>
      <c r="K198" s="140"/>
      <c r="L198" s="140"/>
      <c r="M198" s="141" t="str">
        <f aca="false">'Event Code'!$A$4</f>
        <v>HCM</v>
      </c>
      <c r="N198" s="35" t="s">
        <v>1458</v>
      </c>
      <c r="O198" s="141" t="str">
        <f aca="false">VLOOKUP($N198,'Event Code'!$B$4:$AL$194,2,0)</f>
        <v>GST LITE</v>
      </c>
      <c r="P198" s="141" t="str">
        <f aca="false">VLOOKUP(N198,'Event Code'!$B$4:$AT$782,3,0)</f>
        <v>IT Technical</v>
      </c>
      <c r="Q198" s="141" t="str">
        <f aca="false">VLOOKUP(N198,'Event Code'!$B$4:$AT$782,4,0)</f>
        <v>ALL</v>
      </c>
      <c r="R198" s="141" t="str">
        <f aca="false">VLOOKUP($N198,'Event Code'!$B$4:$AT$782,5,0)</f>
        <v>Blended</v>
      </c>
      <c r="S198" s="141" t="n">
        <f aca="false">VLOOKUP(N198,'Event Code'!$B$4:$AT$782,7,0)</f>
        <v>43515</v>
      </c>
      <c r="T198" s="141" t="n">
        <f aca="false">VLOOKUP($N198,'Event Code'!$B$4:$AT$782,8,0)</f>
        <v>43543</v>
      </c>
      <c r="U198" s="37" t="s">
        <v>1128</v>
      </c>
      <c r="V198" s="142"/>
      <c r="W198" s="143"/>
      <c r="X198" s="144"/>
      <c r="Y198" s="174" t="s">
        <v>84</v>
      </c>
      <c r="Z198" s="198" t="n">
        <v>43510</v>
      </c>
      <c r="AG198" s="128" t="n">
        <f aca="false">VLOOKUP(D198,'School Code'!$D$2:$K$603,4,0)</f>
        <v>333</v>
      </c>
      <c r="AH198" s="129" t="n">
        <f aca="false">VLOOKUP(D198,'School Code'!$D$2:$K$603,6,0)</f>
        <v>1</v>
      </c>
      <c r="AI198" s="146" t="s">
        <v>818</v>
      </c>
      <c r="AK198" s="76" t="s">
        <v>86</v>
      </c>
    </row>
    <row r="199" customFormat="false" ht="14.05" hidden="true" customHeight="false" outlineLevel="0" collapsed="false">
      <c r="A199" s="134" t="n">
        <v>194</v>
      </c>
      <c r="B199" s="171" t="s">
        <v>1471</v>
      </c>
      <c r="C199" s="196" t="s">
        <v>1472</v>
      </c>
      <c r="D199" s="135" t="str">
        <f aca="false">VLOOKUP(N199,'Event Code'!$B$4:$AT$239,6,0)</f>
        <v>ĐH - Học Viện Bưu Chính Viễn Thông HCM</v>
      </c>
      <c r="E199" s="135" t="str">
        <f aca="false">VLOOKUP($D199,'School Code'!$D$2:$I$30,5,0)</f>
        <v>ICT</v>
      </c>
      <c r="F199" s="136"/>
      <c r="G199" s="137" t="s">
        <v>980</v>
      </c>
      <c r="H199" s="138" t="str">
        <f aca="false">B199</f>
        <v>N15DCCN153@student.ptithcm.edu.vn</v>
      </c>
      <c r="I199" s="172" t="s">
        <v>1473</v>
      </c>
      <c r="J199" s="139"/>
      <c r="K199" s="140"/>
      <c r="L199" s="140"/>
      <c r="M199" s="141" t="str">
        <f aca="false">'Event Code'!$A$4</f>
        <v>HCM</v>
      </c>
      <c r="N199" s="35" t="s">
        <v>1458</v>
      </c>
      <c r="O199" s="141" t="str">
        <f aca="false">VLOOKUP($N199,'Event Code'!$B$4:$AL$194,2,0)</f>
        <v>GST LITE</v>
      </c>
      <c r="P199" s="141" t="str">
        <f aca="false">VLOOKUP(N199,'Event Code'!$B$4:$AT$782,3,0)</f>
        <v>IT Technical</v>
      </c>
      <c r="Q199" s="141" t="str">
        <f aca="false">VLOOKUP(N199,'Event Code'!$B$4:$AT$782,4,0)</f>
        <v>ALL</v>
      </c>
      <c r="R199" s="141" t="str">
        <f aca="false">VLOOKUP($N199,'Event Code'!$B$4:$AT$782,5,0)</f>
        <v>Blended</v>
      </c>
      <c r="S199" s="141" t="n">
        <f aca="false">VLOOKUP(N199,'Event Code'!$B$4:$AT$782,7,0)</f>
        <v>43515</v>
      </c>
      <c r="T199" s="141" t="n">
        <f aca="false">VLOOKUP($N199,'Event Code'!$B$4:$AT$782,8,0)</f>
        <v>43543</v>
      </c>
      <c r="U199" s="37" t="s">
        <v>1128</v>
      </c>
      <c r="V199" s="142"/>
      <c r="W199" s="143"/>
      <c r="X199" s="144"/>
      <c r="Y199" s="174" t="s">
        <v>84</v>
      </c>
      <c r="Z199" s="198" t="n">
        <v>43510</v>
      </c>
      <c r="AG199" s="128" t="n">
        <f aca="false">VLOOKUP(D199,'School Code'!$D$2:$K$603,4,0)</f>
        <v>333</v>
      </c>
      <c r="AH199" s="129" t="n">
        <f aca="false">VLOOKUP(D199,'School Code'!$D$2:$K$603,6,0)</f>
        <v>1</v>
      </c>
      <c r="AI199" s="146" t="s">
        <v>818</v>
      </c>
      <c r="AK199" s="76" t="s">
        <v>86</v>
      </c>
    </row>
    <row r="200" customFormat="false" ht="14.05" hidden="true" customHeight="false" outlineLevel="0" collapsed="false">
      <c r="A200" s="134" t="n">
        <v>195</v>
      </c>
      <c r="B200" s="171" t="s">
        <v>1474</v>
      </c>
      <c r="C200" s="196" t="s">
        <v>1475</v>
      </c>
      <c r="D200" s="135" t="str">
        <f aca="false">VLOOKUP(N200,'Event Code'!$B$4:$AT$239,6,0)</f>
        <v>ĐH - Học Viện Bưu Chính Viễn Thông HCM</v>
      </c>
      <c r="E200" s="135" t="str">
        <f aca="false">VLOOKUP($D200,'School Code'!$D$2:$I$30,5,0)</f>
        <v>ICT</v>
      </c>
      <c r="F200" s="136"/>
      <c r="G200" s="137" t="s">
        <v>980</v>
      </c>
      <c r="H200" s="138" t="str">
        <f aca="false">B200</f>
        <v>N15DCCN143@student.ptithcm.edu.vn</v>
      </c>
      <c r="I200" s="172" t="s">
        <v>1476</v>
      </c>
      <c r="J200" s="139"/>
      <c r="K200" s="140"/>
      <c r="L200" s="140"/>
      <c r="M200" s="141" t="str">
        <f aca="false">'Event Code'!$A$4</f>
        <v>HCM</v>
      </c>
      <c r="N200" s="35" t="s">
        <v>1458</v>
      </c>
      <c r="O200" s="141" t="str">
        <f aca="false">VLOOKUP($N200,'Event Code'!$B$4:$AL$194,2,0)</f>
        <v>GST LITE</v>
      </c>
      <c r="P200" s="141" t="str">
        <f aca="false">VLOOKUP(N200,'Event Code'!$B$4:$AT$782,3,0)</f>
        <v>IT Technical</v>
      </c>
      <c r="Q200" s="141" t="str">
        <f aca="false">VLOOKUP(N200,'Event Code'!$B$4:$AT$782,4,0)</f>
        <v>ALL</v>
      </c>
      <c r="R200" s="141" t="str">
        <f aca="false">VLOOKUP($N200,'Event Code'!$B$4:$AT$782,5,0)</f>
        <v>Blended</v>
      </c>
      <c r="S200" s="141" t="n">
        <f aca="false">VLOOKUP(N200,'Event Code'!$B$4:$AT$782,7,0)</f>
        <v>43515</v>
      </c>
      <c r="T200" s="141" t="n">
        <f aca="false">VLOOKUP($N200,'Event Code'!$B$4:$AT$782,8,0)</f>
        <v>43543</v>
      </c>
      <c r="U200" s="37" t="s">
        <v>1128</v>
      </c>
      <c r="V200" s="142"/>
      <c r="W200" s="143"/>
      <c r="X200" s="144"/>
      <c r="Y200" s="174" t="s">
        <v>84</v>
      </c>
      <c r="Z200" s="198" t="n">
        <v>43510</v>
      </c>
      <c r="AG200" s="128" t="n">
        <f aca="false">VLOOKUP(D200,'School Code'!$D$2:$K$603,4,0)</f>
        <v>333</v>
      </c>
      <c r="AH200" s="129" t="n">
        <f aca="false">VLOOKUP(D200,'School Code'!$D$2:$K$603,6,0)</f>
        <v>1</v>
      </c>
      <c r="AI200" s="146" t="s">
        <v>818</v>
      </c>
      <c r="AK200" s="76" t="s">
        <v>86</v>
      </c>
    </row>
    <row r="201" customFormat="false" ht="14.05" hidden="true" customHeight="false" outlineLevel="0" collapsed="false">
      <c r="A201" s="134" t="n">
        <v>196</v>
      </c>
      <c r="B201" s="171" t="s">
        <v>1477</v>
      </c>
      <c r="C201" s="196" t="s">
        <v>1478</v>
      </c>
      <c r="D201" s="135" t="str">
        <f aca="false">VLOOKUP(N201,'Event Code'!$B$4:$AT$239,6,0)</f>
        <v>ĐH - Học Viện Bưu Chính Viễn Thông HCM</v>
      </c>
      <c r="E201" s="135" t="str">
        <f aca="false">VLOOKUP($D201,'School Code'!$D$2:$I$30,5,0)</f>
        <v>ICT</v>
      </c>
      <c r="F201" s="136"/>
      <c r="G201" s="137" t="s">
        <v>980</v>
      </c>
      <c r="H201" s="138" t="str">
        <f aca="false">B201</f>
        <v>N15DCCN164@student.ptithcm.edu.vn</v>
      </c>
      <c r="I201" s="172" t="s">
        <v>1479</v>
      </c>
      <c r="J201" s="139"/>
      <c r="K201" s="140"/>
      <c r="L201" s="140"/>
      <c r="M201" s="141" t="str">
        <f aca="false">'Event Code'!$A$4</f>
        <v>HCM</v>
      </c>
      <c r="N201" s="35" t="s">
        <v>1458</v>
      </c>
      <c r="O201" s="141" t="str">
        <f aca="false">VLOOKUP($N201,'Event Code'!$B$4:$AL$194,2,0)</f>
        <v>GST LITE</v>
      </c>
      <c r="P201" s="141" t="str">
        <f aca="false">VLOOKUP(N201,'Event Code'!$B$4:$AT$782,3,0)</f>
        <v>IT Technical</v>
      </c>
      <c r="Q201" s="141" t="str">
        <f aca="false">VLOOKUP(N201,'Event Code'!$B$4:$AT$782,4,0)</f>
        <v>ALL</v>
      </c>
      <c r="R201" s="141" t="str">
        <f aca="false">VLOOKUP($N201,'Event Code'!$B$4:$AT$782,5,0)</f>
        <v>Blended</v>
      </c>
      <c r="S201" s="141" t="n">
        <f aca="false">VLOOKUP(N201,'Event Code'!$B$4:$AT$782,7,0)</f>
        <v>43515</v>
      </c>
      <c r="T201" s="141" t="n">
        <f aca="false">VLOOKUP($N201,'Event Code'!$B$4:$AT$782,8,0)</f>
        <v>43543</v>
      </c>
      <c r="U201" s="37" t="s">
        <v>1128</v>
      </c>
      <c r="V201" s="142"/>
      <c r="W201" s="143"/>
      <c r="X201" s="144"/>
      <c r="Y201" s="174" t="s">
        <v>84</v>
      </c>
      <c r="Z201" s="198" t="n">
        <v>43510</v>
      </c>
      <c r="AG201" s="128" t="n">
        <f aca="false">VLOOKUP(D201,'School Code'!$D$2:$K$603,4,0)</f>
        <v>333</v>
      </c>
      <c r="AH201" s="129" t="n">
        <f aca="false">VLOOKUP(D201,'School Code'!$D$2:$K$603,6,0)</f>
        <v>1</v>
      </c>
      <c r="AI201" s="146" t="s">
        <v>818</v>
      </c>
      <c r="AK201" s="76" t="s">
        <v>86</v>
      </c>
    </row>
    <row r="202" customFormat="false" ht="14.05" hidden="true" customHeight="false" outlineLevel="0" collapsed="false">
      <c r="A202" s="134" t="n">
        <v>197</v>
      </c>
      <c r="B202" s="171" t="s">
        <v>1480</v>
      </c>
      <c r="C202" s="196" t="s">
        <v>1481</v>
      </c>
      <c r="D202" s="135" t="str">
        <f aca="false">VLOOKUP(N202,'Event Code'!$B$4:$AT$239,6,0)</f>
        <v>ĐH - Học Viện Bưu Chính Viễn Thông HCM</v>
      </c>
      <c r="E202" s="135" t="str">
        <f aca="false">VLOOKUP($D202,'School Code'!$D$2:$I$30,5,0)</f>
        <v>ICT</v>
      </c>
      <c r="F202" s="136"/>
      <c r="G202" s="137" t="s">
        <v>980</v>
      </c>
      <c r="H202" s="138" t="str">
        <f aca="false">B202</f>
        <v>N15DCCN032@student.ptithcm.edu.vn</v>
      </c>
      <c r="I202" s="172" t="s">
        <v>1482</v>
      </c>
      <c r="J202" s="139"/>
      <c r="K202" s="140"/>
      <c r="L202" s="140"/>
      <c r="M202" s="141" t="str">
        <f aca="false">'Event Code'!$A$4</f>
        <v>HCM</v>
      </c>
      <c r="N202" s="35" t="s">
        <v>1458</v>
      </c>
      <c r="O202" s="141" t="str">
        <f aca="false">VLOOKUP($N202,'Event Code'!$B$4:$AL$194,2,0)</f>
        <v>GST LITE</v>
      </c>
      <c r="P202" s="141" t="str">
        <f aca="false">VLOOKUP(N202,'Event Code'!$B$4:$AT$782,3,0)</f>
        <v>IT Technical</v>
      </c>
      <c r="Q202" s="141" t="str">
        <f aca="false">VLOOKUP(N202,'Event Code'!$B$4:$AT$782,4,0)</f>
        <v>ALL</v>
      </c>
      <c r="R202" s="141" t="str">
        <f aca="false">VLOOKUP($N202,'Event Code'!$B$4:$AT$782,5,0)</f>
        <v>Blended</v>
      </c>
      <c r="S202" s="141" t="n">
        <f aca="false">VLOOKUP(N202,'Event Code'!$B$4:$AT$782,7,0)</f>
        <v>43515</v>
      </c>
      <c r="T202" s="141" t="n">
        <f aca="false">VLOOKUP($N202,'Event Code'!$B$4:$AT$782,8,0)</f>
        <v>43543</v>
      </c>
      <c r="U202" s="37" t="s">
        <v>1128</v>
      </c>
      <c r="V202" s="142"/>
      <c r="W202" s="143"/>
      <c r="X202" s="144"/>
      <c r="Y202" s="174" t="s">
        <v>84</v>
      </c>
      <c r="Z202" s="198" t="n">
        <v>43510</v>
      </c>
      <c r="AG202" s="128" t="n">
        <f aca="false">VLOOKUP(D202,'School Code'!$D$2:$K$603,4,0)</f>
        <v>333</v>
      </c>
      <c r="AH202" s="129" t="n">
        <f aca="false">VLOOKUP(D202,'School Code'!$D$2:$K$603,6,0)</f>
        <v>1</v>
      </c>
      <c r="AI202" s="146" t="s">
        <v>818</v>
      </c>
      <c r="AK202" s="76" t="s">
        <v>86</v>
      </c>
    </row>
    <row r="203" customFormat="false" ht="14.05" hidden="true" customHeight="false" outlineLevel="0" collapsed="false">
      <c r="A203" s="134" t="n">
        <v>198</v>
      </c>
      <c r="B203" s="171" t="s">
        <v>1483</v>
      </c>
      <c r="C203" s="196" t="s">
        <v>1484</v>
      </c>
      <c r="D203" s="135" t="str">
        <f aca="false">VLOOKUP(N203,'Event Code'!$B$4:$AT$239,6,0)</f>
        <v>ĐH - Học Viện Bưu Chính Viễn Thông HCM</v>
      </c>
      <c r="E203" s="135" t="str">
        <f aca="false">VLOOKUP($D203,'School Code'!$D$2:$I$30,5,0)</f>
        <v>ICT</v>
      </c>
      <c r="F203" s="136"/>
      <c r="G203" s="137" t="s">
        <v>980</v>
      </c>
      <c r="H203" s="138" t="str">
        <f aca="false">B203</f>
        <v>N15DCCN084@student.ptithcm.edu.vn</v>
      </c>
      <c r="I203" s="172" t="s">
        <v>1485</v>
      </c>
      <c r="J203" s="139"/>
      <c r="K203" s="140"/>
      <c r="L203" s="140"/>
      <c r="M203" s="141" t="str">
        <f aca="false">'Event Code'!$A$4</f>
        <v>HCM</v>
      </c>
      <c r="N203" s="35" t="s">
        <v>1458</v>
      </c>
      <c r="O203" s="141" t="str">
        <f aca="false">VLOOKUP($N203,'Event Code'!$B$4:$AL$194,2,0)</f>
        <v>GST LITE</v>
      </c>
      <c r="P203" s="141" t="str">
        <f aca="false">VLOOKUP(N203,'Event Code'!$B$4:$AT$782,3,0)</f>
        <v>IT Technical</v>
      </c>
      <c r="Q203" s="141" t="str">
        <f aca="false">VLOOKUP(N203,'Event Code'!$B$4:$AT$782,4,0)</f>
        <v>ALL</v>
      </c>
      <c r="R203" s="141" t="str">
        <f aca="false">VLOOKUP($N203,'Event Code'!$B$4:$AT$782,5,0)</f>
        <v>Blended</v>
      </c>
      <c r="S203" s="141" t="n">
        <f aca="false">VLOOKUP(N203,'Event Code'!$B$4:$AT$782,7,0)</f>
        <v>43515</v>
      </c>
      <c r="T203" s="141" t="n">
        <f aca="false">VLOOKUP($N203,'Event Code'!$B$4:$AT$782,8,0)</f>
        <v>43543</v>
      </c>
      <c r="U203" s="37" t="s">
        <v>1128</v>
      </c>
      <c r="V203" s="142"/>
      <c r="W203" s="143"/>
      <c r="X203" s="144"/>
      <c r="Y203" s="174" t="s">
        <v>84</v>
      </c>
      <c r="Z203" s="198" t="n">
        <v>43510</v>
      </c>
      <c r="AG203" s="128" t="n">
        <f aca="false">VLOOKUP(D203,'School Code'!$D$2:$K$603,4,0)</f>
        <v>333</v>
      </c>
      <c r="AH203" s="129" t="n">
        <f aca="false">VLOOKUP(D203,'School Code'!$D$2:$K$603,6,0)</f>
        <v>1</v>
      </c>
      <c r="AI203" s="146" t="s">
        <v>818</v>
      </c>
      <c r="AK203" s="76" t="s">
        <v>86</v>
      </c>
    </row>
    <row r="204" customFormat="false" ht="14.05" hidden="true" customHeight="false" outlineLevel="0" collapsed="false">
      <c r="A204" s="134" t="n">
        <v>199</v>
      </c>
      <c r="B204" s="171" t="s">
        <v>1486</v>
      </c>
      <c r="C204" s="196" t="s">
        <v>1487</v>
      </c>
      <c r="D204" s="135" t="str">
        <f aca="false">VLOOKUP(N204,'Event Code'!$B$4:$AT$239,6,0)</f>
        <v>ĐH - Học Viện Bưu Chính Viễn Thông HCM</v>
      </c>
      <c r="E204" s="135" t="str">
        <f aca="false">VLOOKUP($D204,'School Code'!$D$2:$I$30,5,0)</f>
        <v>ICT</v>
      </c>
      <c r="F204" s="136"/>
      <c r="G204" s="137" t="s">
        <v>980</v>
      </c>
      <c r="H204" s="138" t="str">
        <f aca="false">B204</f>
        <v>N15DCCN174@student.ptithcm.edu.vn</v>
      </c>
      <c r="I204" s="172" t="s">
        <v>1488</v>
      </c>
      <c r="J204" s="139"/>
      <c r="K204" s="140"/>
      <c r="L204" s="140"/>
      <c r="M204" s="141" t="str">
        <f aca="false">'Event Code'!$A$4</f>
        <v>HCM</v>
      </c>
      <c r="N204" s="35" t="s">
        <v>1458</v>
      </c>
      <c r="O204" s="141" t="str">
        <f aca="false">VLOOKUP($N204,'Event Code'!$B$4:$AL$194,2,0)</f>
        <v>GST LITE</v>
      </c>
      <c r="P204" s="141" t="str">
        <f aca="false">VLOOKUP(N204,'Event Code'!$B$4:$AT$782,3,0)</f>
        <v>IT Technical</v>
      </c>
      <c r="Q204" s="141" t="str">
        <f aca="false">VLOOKUP(N204,'Event Code'!$B$4:$AT$782,4,0)</f>
        <v>ALL</v>
      </c>
      <c r="R204" s="141" t="str">
        <f aca="false">VLOOKUP($N204,'Event Code'!$B$4:$AT$782,5,0)</f>
        <v>Blended</v>
      </c>
      <c r="S204" s="141" t="n">
        <f aca="false">VLOOKUP(N204,'Event Code'!$B$4:$AT$782,7,0)</f>
        <v>43515</v>
      </c>
      <c r="T204" s="141" t="n">
        <f aca="false">VLOOKUP($N204,'Event Code'!$B$4:$AT$782,8,0)</f>
        <v>43543</v>
      </c>
      <c r="U204" s="37" t="s">
        <v>1128</v>
      </c>
      <c r="V204" s="142"/>
      <c r="W204" s="143"/>
      <c r="X204" s="144"/>
      <c r="Y204" s="174" t="s">
        <v>84</v>
      </c>
      <c r="Z204" s="198" t="n">
        <v>43510</v>
      </c>
      <c r="AG204" s="128" t="n">
        <f aca="false">VLOOKUP(D204,'School Code'!$D$2:$K$603,4,0)</f>
        <v>333</v>
      </c>
      <c r="AH204" s="129" t="n">
        <f aca="false">VLOOKUP(D204,'School Code'!$D$2:$K$603,6,0)</f>
        <v>1</v>
      </c>
      <c r="AI204" s="146" t="s">
        <v>818</v>
      </c>
      <c r="AK204" s="76" t="s">
        <v>86</v>
      </c>
    </row>
    <row r="205" customFormat="false" ht="14.05" hidden="true" customHeight="false" outlineLevel="0" collapsed="false">
      <c r="A205" s="134" t="n">
        <v>200</v>
      </c>
      <c r="B205" s="171" t="s">
        <v>1489</v>
      </c>
      <c r="C205" s="196" t="s">
        <v>1490</v>
      </c>
      <c r="D205" s="135" t="str">
        <f aca="false">VLOOKUP(N205,'Event Code'!$B$4:$AT$239,6,0)</f>
        <v>ĐH - Học Viện Bưu Chính Viễn Thông HCM</v>
      </c>
      <c r="E205" s="135" t="str">
        <f aca="false">VLOOKUP($D205,'School Code'!$D$2:$I$30,5,0)</f>
        <v>ICT</v>
      </c>
      <c r="F205" s="136"/>
      <c r="G205" s="137" t="s">
        <v>980</v>
      </c>
      <c r="H205" s="138" t="str">
        <f aca="false">B205</f>
        <v>N15DCCN154@student.ptithcm.edu.vn</v>
      </c>
      <c r="I205" s="172" t="s">
        <v>1491</v>
      </c>
      <c r="J205" s="139"/>
      <c r="K205" s="140"/>
      <c r="L205" s="140"/>
      <c r="M205" s="141" t="str">
        <f aca="false">'Event Code'!$A$4</f>
        <v>HCM</v>
      </c>
      <c r="N205" s="35" t="s">
        <v>1458</v>
      </c>
      <c r="O205" s="141" t="str">
        <f aca="false">VLOOKUP($N205,'Event Code'!$B$4:$AL$194,2,0)</f>
        <v>GST LITE</v>
      </c>
      <c r="P205" s="141" t="str">
        <f aca="false">VLOOKUP(N205,'Event Code'!$B$4:$AT$782,3,0)</f>
        <v>IT Technical</v>
      </c>
      <c r="Q205" s="141" t="str">
        <f aca="false">VLOOKUP(N205,'Event Code'!$B$4:$AT$782,4,0)</f>
        <v>ALL</v>
      </c>
      <c r="R205" s="141" t="str">
        <f aca="false">VLOOKUP($N205,'Event Code'!$B$4:$AT$782,5,0)</f>
        <v>Blended</v>
      </c>
      <c r="S205" s="141" t="n">
        <f aca="false">VLOOKUP(N205,'Event Code'!$B$4:$AT$782,7,0)</f>
        <v>43515</v>
      </c>
      <c r="T205" s="141" t="n">
        <f aca="false">VLOOKUP($N205,'Event Code'!$B$4:$AT$782,8,0)</f>
        <v>43543</v>
      </c>
      <c r="U205" s="37" t="s">
        <v>1128</v>
      </c>
      <c r="V205" s="142"/>
      <c r="W205" s="143"/>
      <c r="X205" s="144"/>
      <c r="Y205" s="174" t="s">
        <v>84</v>
      </c>
      <c r="Z205" s="198" t="n">
        <v>43510</v>
      </c>
      <c r="AG205" s="128" t="n">
        <f aca="false">VLOOKUP(D205,'School Code'!$D$2:$K$603,4,0)</f>
        <v>333</v>
      </c>
      <c r="AH205" s="129" t="n">
        <f aca="false">VLOOKUP(D205,'School Code'!$D$2:$K$603,6,0)</f>
        <v>1</v>
      </c>
      <c r="AI205" s="146" t="s">
        <v>818</v>
      </c>
      <c r="AK205" s="76" t="s">
        <v>86</v>
      </c>
    </row>
    <row r="206" customFormat="false" ht="14.05" hidden="true" customHeight="false" outlineLevel="0" collapsed="false">
      <c r="A206" s="134" t="n">
        <v>201</v>
      </c>
      <c r="B206" s="171" t="s">
        <v>1492</v>
      </c>
      <c r="C206" s="196" t="s">
        <v>1493</v>
      </c>
      <c r="D206" s="135" t="str">
        <f aca="false">VLOOKUP(N206,'Event Code'!$B$4:$AT$239,6,0)</f>
        <v>ĐH - Học Viện Bưu Chính Viễn Thông HCM</v>
      </c>
      <c r="E206" s="135" t="str">
        <f aca="false">VLOOKUP($D206,'School Code'!$D$2:$I$30,5,0)</f>
        <v>ICT</v>
      </c>
      <c r="F206" s="136"/>
      <c r="G206" s="137" t="s">
        <v>980</v>
      </c>
      <c r="H206" s="138" t="str">
        <f aca="false">B206</f>
        <v>N15DCCN165@student.ptithcm.edu.vn</v>
      </c>
      <c r="I206" s="172" t="s">
        <v>1494</v>
      </c>
      <c r="J206" s="139"/>
      <c r="K206" s="140"/>
      <c r="L206" s="140"/>
      <c r="M206" s="141" t="str">
        <f aca="false">'Event Code'!$A$4</f>
        <v>HCM</v>
      </c>
      <c r="N206" s="35" t="s">
        <v>1458</v>
      </c>
      <c r="O206" s="141" t="str">
        <f aca="false">VLOOKUP($N206,'Event Code'!$B$4:$AL$194,2,0)</f>
        <v>GST LITE</v>
      </c>
      <c r="P206" s="141" t="str">
        <f aca="false">VLOOKUP(N206,'Event Code'!$B$4:$AT$782,3,0)</f>
        <v>IT Technical</v>
      </c>
      <c r="Q206" s="141" t="str">
        <f aca="false">VLOOKUP(N206,'Event Code'!$B$4:$AT$782,4,0)</f>
        <v>ALL</v>
      </c>
      <c r="R206" s="141" t="str">
        <f aca="false">VLOOKUP($N206,'Event Code'!$B$4:$AT$782,5,0)</f>
        <v>Blended</v>
      </c>
      <c r="S206" s="141" t="n">
        <f aca="false">VLOOKUP(N206,'Event Code'!$B$4:$AT$782,7,0)</f>
        <v>43515</v>
      </c>
      <c r="T206" s="141" t="n">
        <f aca="false">VLOOKUP($N206,'Event Code'!$B$4:$AT$782,8,0)</f>
        <v>43543</v>
      </c>
      <c r="U206" s="37" t="s">
        <v>1128</v>
      </c>
      <c r="V206" s="142"/>
      <c r="W206" s="143"/>
      <c r="X206" s="144"/>
      <c r="Y206" s="174" t="s">
        <v>84</v>
      </c>
      <c r="Z206" s="198" t="n">
        <v>43510</v>
      </c>
      <c r="AG206" s="128" t="n">
        <f aca="false">VLOOKUP(D206,'School Code'!$D$2:$K$603,4,0)</f>
        <v>333</v>
      </c>
      <c r="AH206" s="129" t="n">
        <f aca="false">VLOOKUP(D206,'School Code'!$D$2:$K$603,6,0)</f>
        <v>1</v>
      </c>
      <c r="AI206" s="146" t="s">
        <v>818</v>
      </c>
      <c r="AK206" s="76" t="s">
        <v>86</v>
      </c>
    </row>
    <row r="207" customFormat="false" ht="14.05" hidden="true" customHeight="false" outlineLevel="0" collapsed="false">
      <c r="A207" s="134" t="n">
        <v>202</v>
      </c>
      <c r="B207" s="171" t="s">
        <v>1495</v>
      </c>
      <c r="C207" s="196" t="s">
        <v>1496</v>
      </c>
      <c r="D207" s="135" t="str">
        <f aca="false">VLOOKUP(N207,'Event Code'!$B$4:$AT$239,6,0)</f>
        <v>ĐH - Học Viện Bưu Chính Viễn Thông HCM</v>
      </c>
      <c r="E207" s="135" t="str">
        <f aca="false">VLOOKUP($D207,'School Code'!$D$2:$I$30,5,0)</f>
        <v>ICT</v>
      </c>
      <c r="F207" s="136"/>
      <c r="G207" s="137" t="s">
        <v>980</v>
      </c>
      <c r="H207" s="138" t="str">
        <f aca="false">B207</f>
        <v>N15DCCN048@student.ptithcm.edu.vn</v>
      </c>
      <c r="I207" s="172" t="s">
        <v>1497</v>
      </c>
      <c r="J207" s="139"/>
      <c r="K207" s="140"/>
      <c r="L207" s="140"/>
      <c r="M207" s="141" t="str">
        <f aca="false">'Event Code'!$A$4</f>
        <v>HCM</v>
      </c>
      <c r="N207" s="35" t="s">
        <v>1458</v>
      </c>
      <c r="O207" s="141" t="str">
        <f aca="false">VLOOKUP($N207,'Event Code'!$B$4:$AL$194,2,0)</f>
        <v>GST LITE</v>
      </c>
      <c r="P207" s="141" t="str">
        <f aca="false">VLOOKUP(N207,'Event Code'!$B$4:$AT$782,3,0)</f>
        <v>IT Technical</v>
      </c>
      <c r="Q207" s="141" t="str">
        <f aca="false">VLOOKUP(N207,'Event Code'!$B$4:$AT$782,4,0)</f>
        <v>ALL</v>
      </c>
      <c r="R207" s="141" t="str">
        <f aca="false">VLOOKUP($N207,'Event Code'!$B$4:$AT$782,5,0)</f>
        <v>Blended</v>
      </c>
      <c r="S207" s="141" t="n">
        <f aca="false">VLOOKUP(N207,'Event Code'!$B$4:$AT$782,7,0)</f>
        <v>43515</v>
      </c>
      <c r="T207" s="141" t="n">
        <f aca="false">VLOOKUP($N207,'Event Code'!$B$4:$AT$782,8,0)</f>
        <v>43543</v>
      </c>
      <c r="U207" s="37" t="s">
        <v>1128</v>
      </c>
      <c r="V207" s="142"/>
      <c r="W207" s="143"/>
      <c r="X207" s="144"/>
      <c r="Y207" s="174" t="s">
        <v>84</v>
      </c>
      <c r="Z207" s="198" t="n">
        <v>43510</v>
      </c>
      <c r="AG207" s="128" t="n">
        <f aca="false">VLOOKUP(D207,'School Code'!$D$2:$K$603,4,0)</f>
        <v>333</v>
      </c>
      <c r="AH207" s="129" t="n">
        <f aca="false">VLOOKUP(D207,'School Code'!$D$2:$K$603,6,0)</f>
        <v>1</v>
      </c>
      <c r="AI207" s="146" t="s">
        <v>818</v>
      </c>
      <c r="AK207" s="76" t="s">
        <v>86</v>
      </c>
    </row>
    <row r="208" customFormat="false" ht="14.05" hidden="true" customHeight="false" outlineLevel="0" collapsed="false">
      <c r="A208" s="134" t="n">
        <v>203</v>
      </c>
      <c r="B208" s="171" t="s">
        <v>1498</v>
      </c>
      <c r="C208" s="196" t="s">
        <v>1499</v>
      </c>
      <c r="D208" s="135" t="str">
        <f aca="false">VLOOKUP(N208,'Event Code'!$B$4:$AT$239,6,0)</f>
        <v>ĐH - Học Viện Bưu Chính Viễn Thông HCM</v>
      </c>
      <c r="E208" s="135" t="str">
        <f aca="false">VLOOKUP($D208,'School Code'!$D$2:$I$30,5,0)</f>
        <v>ICT</v>
      </c>
      <c r="F208" s="136"/>
      <c r="G208" s="137" t="s">
        <v>980</v>
      </c>
      <c r="H208" s="138" t="str">
        <f aca="false">B208</f>
        <v>N15DCCN062@student.ptithcm.edu.vn</v>
      </c>
      <c r="I208" s="172" t="s">
        <v>1500</v>
      </c>
      <c r="J208" s="139"/>
      <c r="K208" s="140"/>
      <c r="L208" s="140"/>
      <c r="M208" s="141" t="str">
        <f aca="false">'Event Code'!$A$4</f>
        <v>HCM</v>
      </c>
      <c r="N208" s="35" t="s">
        <v>1458</v>
      </c>
      <c r="O208" s="141" t="str">
        <f aca="false">VLOOKUP($N208,'Event Code'!$B$4:$AL$194,2,0)</f>
        <v>GST LITE</v>
      </c>
      <c r="P208" s="141" t="str">
        <f aca="false">VLOOKUP(N208,'Event Code'!$B$4:$AT$782,3,0)</f>
        <v>IT Technical</v>
      </c>
      <c r="Q208" s="141" t="str">
        <f aca="false">VLOOKUP(N208,'Event Code'!$B$4:$AT$782,4,0)</f>
        <v>ALL</v>
      </c>
      <c r="R208" s="141" t="str">
        <f aca="false">VLOOKUP($N208,'Event Code'!$B$4:$AT$782,5,0)</f>
        <v>Blended</v>
      </c>
      <c r="S208" s="141" t="n">
        <f aca="false">VLOOKUP(N208,'Event Code'!$B$4:$AT$782,7,0)</f>
        <v>43515</v>
      </c>
      <c r="T208" s="141" t="n">
        <f aca="false">VLOOKUP($N208,'Event Code'!$B$4:$AT$782,8,0)</f>
        <v>43543</v>
      </c>
      <c r="U208" s="37" t="s">
        <v>1128</v>
      </c>
      <c r="V208" s="142"/>
      <c r="W208" s="143"/>
      <c r="X208" s="144"/>
      <c r="Y208" s="174" t="s">
        <v>84</v>
      </c>
      <c r="Z208" s="198" t="n">
        <v>43510</v>
      </c>
      <c r="AG208" s="128" t="n">
        <f aca="false">VLOOKUP(D208,'School Code'!$D$2:$K$603,4,0)</f>
        <v>333</v>
      </c>
      <c r="AH208" s="129" t="n">
        <f aca="false">VLOOKUP(D208,'School Code'!$D$2:$K$603,6,0)</f>
        <v>1</v>
      </c>
      <c r="AI208" s="146" t="s">
        <v>818</v>
      </c>
      <c r="AK208" s="76" t="s">
        <v>86</v>
      </c>
    </row>
    <row r="209" customFormat="false" ht="14.05" hidden="true" customHeight="false" outlineLevel="0" collapsed="false">
      <c r="A209" s="134" t="n">
        <v>204</v>
      </c>
      <c r="B209" s="171" t="s">
        <v>1501</v>
      </c>
      <c r="C209" s="196" t="s">
        <v>1502</v>
      </c>
      <c r="D209" s="135" t="str">
        <f aca="false">VLOOKUP(N209,'Event Code'!$B$4:$AT$239,6,0)</f>
        <v>ĐH - Học Viện Bưu Chính Viễn Thông HCM</v>
      </c>
      <c r="E209" s="135" t="str">
        <f aca="false">VLOOKUP($D209,'School Code'!$D$2:$I$30,5,0)</f>
        <v>ICT</v>
      </c>
      <c r="F209" s="136"/>
      <c r="G209" s="137" t="s">
        <v>980</v>
      </c>
      <c r="H209" s="138" t="str">
        <f aca="false">B209</f>
        <v>N15DCCN071@student.ptithcm.edu.vn</v>
      </c>
      <c r="I209" s="172" t="s">
        <v>1503</v>
      </c>
      <c r="J209" s="139"/>
      <c r="K209" s="140"/>
      <c r="L209" s="140"/>
      <c r="M209" s="141" t="str">
        <f aca="false">'Event Code'!$A$4</f>
        <v>HCM</v>
      </c>
      <c r="N209" s="35" t="s">
        <v>1458</v>
      </c>
      <c r="O209" s="141" t="str">
        <f aca="false">VLOOKUP($N209,'Event Code'!$B$4:$AL$194,2,0)</f>
        <v>GST LITE</v>
      </c>
      <c r="P209" s="141" t="str">
        <f aca="false">VLOOKUP(N209,'Event Code'!$B$4:$AT$782,3,0)</f>
        <v>IT Technical</v>
      </c>
      <c r="Q209" s="141" t="str">
        <f aca="false">VLOOKUP(N209,'Event Code'!$B$4:$AT$782,4,0)</f>
        <v>ALL</v>
      </c>
      <c r="R209" s="141" t="str">
        <f aca="false">VLOOKUP($N209,'Event Code'!$B$4:$AT$782,5,0)</f>
        <v>Blended</v>
      </c>
      <c r="S209" s="141" t="n">
        <f aca="false">VLOOKUP(N209,'Event Code'!$B$4:$AT$782,7,0)</f>
        <v>43515</v>
      </c>
      <c r="T209" s="141" t="n">
        <f aca="false">VLOOKUP($N209,'Event Code'!$B$4:$AT$782,8,0)</f>
        <v>43543</v>
      </c>
      <c r="U209" s="37" t="s">
        <v>1128</v>
      </c>
      <c r="V209" s="142"/>
      <c r="W209" s="143"/>
      <c r="X209" s="144"/>
      <c r="Y209" s="174" t="s">
        <v>84</v>
      </c>
      <c r="Z209" s="198" t="n">
        <v>43510</v>
      </c>
      <c r="AG209" s="128" t="n">
        <f aca="false">VLOOKUP(D209,'School Code'!$D$2:$K$603,4,0)</f>
        <v>333</v>
      </c>
      <c r="AH209" s="129" t="n">
        <f aca="false">VLOOKUP(D209,'School Code'!$D$2:$K$603,6,0)</f>
        <v>1</v>
      </c>
      <c r="AI209" s="146" t="s">
        <v>818</v>
      </c>
      <c r="AK209" s="76" t="s">
        <v>86</v>
      </c>
    </row>
    <row r="210" customFormat="false" ht="14.05" hidden="true" customHeight="false" outlineLevel="0" collapsed="false">
      <c r="A210" s="134" t="n">
        <v>205</v>
      </c>
      <c r="B210" s="171" t="s">
        <v>1504</v>
      </c>
      <c r="C210" s="196" t="s">
        <v>1505</v>
      </c>
      <c r="D210" s="135" t="str">
        <f aca="false">VLOOKUP(N210,'Event Code'!$B$4:$AT$239,6,0)</f>
        <v>ĐH - Học Viện Bưu Chính Viễn Thông HCM</v>
      </c>
      <c r="E210" s="135" t="str">
        <f aca="false">VLOOKUP($D210,'School Code'!$D$2:$I$30,5,0)</f>
        <v>ICT</v>
      </c>
      <c r="F210" s="136"/>
      <c r="G210" s="137" t="s">
        <v>980</v>
      </c>
      <c r="H210" s="138" t="str">
        <f aca="false">B210</f>
        <v>N15DCCN098@student.ptithcm.edu.vn</v>
      </c>
      <c r="I210" s="172" t="s">
        <v>1506</v>
      </c>
      <c r="J210" s="139"/>
      <c r="K210" s="140"/>
      <c r="L210" s="140"/>
      <c r="M210" s="141" t="str">
        <f aca="false">'Event Code'!$A$4</f>
        <v>HCM</v>
      </c>
      <c r="N210" s="35" t="s">
        <v>1458</v>
      </c>
      <c r="O210" s="141" t="str">
        <f aca="false">VLOOKUP($N210,'Event Code'!$B$4:$AL$194,2,0)</f>
        <v>GST LITE</v>
      </c>
      <c r="P210" s="141" t="str">
        <f aca="false">VLOOKUP(N210,'Event Code'!$B$4:$AT$782,3,0)</f>
        <v>IT Technical</v>
      </c>
      <c r="Q210" s="141" t="str">
        <f aca="false">VLOOKUP(N210,'Event Code'!$B$4:$AT$782,4,0)</f>
        <v>ALL</v>
      </c>
      <c r="R210" s="141" t="str">
        <f aca="false">VLOOKUP($N210,'Event Code'!$B$4:$AT$782,5,0)</f>
        <v>Blended</v>
      </c>
      <c r="S210" s="141" t="n">
        <f aca="false">VLOOKUP(N210,'Event Code'!$B$4:$AT$782,7,0)</f>
        <v>43515</v>
      </c>
      <c r="T210" s="141" t="n">
        <f aca="false">VLOOKUP($N210,'Event Code'!$B$4:$AT$782,8,0)</f>
        <v>43543</v>
      </c>
      <c r="U210" s="37" t="s">
        <v>1128</v>
      </c>
      <c r="V210" s="142"/>
      <c r="W210" s="143"/>
      <c r="X210" s="144"/>
      <c r="Y210" s="174" t="s">
        <v>84</v>
      </c>
      <c r="Z210" s="198" t="n">
        <v>43510</v>
      </c>
      <c r="AG210" s="128" t="n">
        <f aca="false">VLOOKUP(D210,'School Code'!$D$2:$K$603,4,0)</f>
        <v>333</v>
      </c>
      <c r="AH210" s="129" t="n">
        <f aca="false">VLOOKUP(D210,'School Code'!$D$2:$K$603,6,0)</f>
        <v>1</v>
      </c>
      <c r="AI210" s="146" t="s">
        <v>818</v>
      </c>
      <c r="AK210" s="76" t="s">
        <v>86</v>
      </c>
    </row>
    <row r="211" customFormat="false" ht="14.05" hidden="true" customHeight="false" outlineLevel="0" collapsed="false">
      <c r="A211" s="134" t="n">
        <v>206</v>
      </c>
      <c r="B211" s="171" t="s">
        <v>1507</v>
      </c>
      <c r="C211" s="196" t="s">
        <v>1508</v>
      </c>
      <c r="D211" s="135" t="str">
        <f aca="false">VLOOKUP(N211,'Event Code'!$B$4:$AT$239,6,0)</f>
        <v>ĐH - Học Viện Bưu Chính Viễn Thông HCM</v>
      </c>
      <c r="E211" s="135" t="str">
        <f aca="false">VLOOKUP($D211,'School Code'!$D$2:$I$30,5,0)</f>
        <v>ICT</v>
      </c>
      <c r="F211" s="136"/>
      <c r="G211" s="137" t="s">
        <v>980</v>
      </c>
      <c r="H211" s="138" t="str">
        <f aca="false">B211</f>
        <v>N15DCCN111@student.ptithcm.edu.vn</v>
      </c>
      <c r="I211" s="172" t="s">
        <v>1509</v>
      </c>
      <c r="J211" s="139"/>
      <c r="K211" s="140"/>
      <c r="L211" s="140"/>
      <c r="M211" s="141" t="str">
        <f aca="false">'Event Code'!$A$4</f>
        <v>HCM</v>
      </c>
      <c r="N211" s="35" t="s">
        <v>1458</v>
      </c>
      <c r="O211" s="141" t="str">
        <f aca="false">VLOOKUP($N211,'Event Code'!$B$4:$AL$194,2,0)</f>
        <v>GST LITE</v>
      </c>
      <c r="P211" s="141" t="str">
        <f aca="false">VLOOKUP(N211,'Event Code'!$B$4:$AT$782,3,0)</f>
        <v>IT Technical</v>
      </c>
      <c r="Q211" s="141" t="str">
        <f aca="false">VLOOKUP(N211,'Event Code'!$B$4:$AT$782,4,0)</f>
        <v>ALL</v>
      </c>
      <c r="R211" s="141" t="str">
        <f aca="false">VLOOKUP($N211,'Event Code'!$B$4:$AT$782,5,0)</f>
        <v>Blended</v>
      </c>
      <c r="S211" s="141" t="n">
        <f aca="false">VLOOKUP(N211,'Event Code'!$B$4:$AT$782,7,0)</f>
        <v>43515</v>
      </c>
      <c r="T211" s="141" t="n">
        <f aca="false">VLOOKUP($N211,'Event Code'!$B$4:$AT$782,8,0)</f>
        <v>43543</v>
      </c>
      <c r="U211" s="37" t="s">
        <v>1128</v>
      </c>
      <c r="V211" s="142"/>
      <c r="W211" s="143"/>
      <c r="X211" s="144"/>
      <c r="Y211" s="174" t="s">
        <v>84</v>
      </c>
      <c r="Z211" s="198" t="n">
        <v>43510</v>
      </c>
      <c r="AG211" s="128" t="n">
        <f aca="false">VLOOKUP(D211,'School Code'!$D$2:$K$603,4,0)</f>
        <v>333</v>
      </c>
      <c r="AH211" s="129" t="n">
        <f aca="false">VLOOKUP(D211,'School Code'!$D$2:$K$603,6,0)</f>
        <v>1</v>
      </c>
      <c r="AI211" s="146" t="s">
        <v>818</v>
      </c>
      <c r="AK211" s="76" t="s">
        <v>86</v>
      </c>
    </row>
    <row r="212" customFormat="false" ht="14.05" hidden="true" customHeight="false" outlineLevel="0" collapsed="false">
      <c r="A212" s="134" t="n">
        <v>207</v>
      </c>
      <c r="B212" s="171" t="s">
        <v>1510</v>
      </c>
      <c r="C212" s="196" t="s">
        <v>1511</v>
      </c>
      <c r="D212" s="135" t="str">
        <f aca="false">VLOOKUP(N212,'Event Code'!$B$4:$AT$239,6,0)</f>
        <v>ĐH - Học Viện Bưu Chính Viễn Thông HCM</v>
      </c>
      <c r="E212" s="135" t="str">
        <f aca="false">VLOOKUP($D212,'School Code'!$D$2:$I$30,5,0)</f>
        <v>ICT</v>
      </c>
      <c r="F212" s="136"/>
      <c r="G212" s="137" t="s">
        <v>980</v>
      </c>
      <c r="H212" s="138" t="str">
        <f aca="false">B212</f>
        <v>N15DCCN133@student.ptithcm.edu.vn</v>
      </c>
      <c r="I212" s="172" t="s">
        <v>1512</v>
      </c>
      <c r="J212" s="139"/>
      <c r="K212" s="140"/>
      <c r="L212" s="140"/>
      <c r="M212" s="141" t="str">
        <f aca="false">'Event Code'!$A$4</f>
        <v>HCM</v>
      </c>
      <c r="N212" s="35" t="s">
        <v>1458</v>
      </c>
      <c r="O212" s="141" t="str">
        <f aca="false">VLOOKUP($N212,'Event Code'!$B$4:$AL$194,2,0)</f>
        <v>GST LITE</v>
      </c>
      <c r="P212" s="141" t="str">
        <f aca="false">VLOOKUP(N212,'Event Code'!$B$4:$AT$782,3,0)</f>
        <v>IT Technical</v>
      </c>
      <c r="Q212" s="141" t="str">
        <f aca="false">VLOOKUP(N212,'Event Code'!$B$4:$AT$782,4,0)</f>
        <v>ALL</v>
      </c>
      <c r="R212" s="141" t="str">
        <f aca="false">VLOOKUP($N212,'Event Code'!$B$4:$AT$782,5,0)</f>
        <v>Blended</v>
      </c>
      <c r="S212" s="141" t="n">
        <f aca="false">VLOOKUP(N212,'Event Code'!$B$4:$AT$782,7,0)</f>
        <v>43515</v>
      </c>
      <c r="T212" s="141" t="n">
        <f aca="false">VLOOKUP($N212,'Event Code'!$B$4:$AT$782,8,0)</f>
        <v>43543</v>
      </c>
      <c r="U212" s="37" t="s">
        <v>1128</v>
      </c>
      <c r="V212" s="142"/>
      <c r="W212" s="143"/>
      <c r="X212" s="144"/>
      <c r="Y212" s="174" t="s">
        <v>84</v>
      </c>
      <c r="Z212" s="198" t="n">
        <v>43510</v>
      </c>
      <c r="AG212" s="128" t="n">
        <f aca="false">VLOOKUP(D212,'School Code'!$D$2:$K$603,4,0)</f>
        <v>333</v>
      </c>
      <c r="AH212" s="129" t="n">
        <f aca="false">VLOOKUP(D212,'School Code'!$D$2:$K$603,6,0)</f>
        <v>1</v>
      </c>
      <c r="AI212" s="146" t="s">
        <v>818</v>
      </c>
      <c r="AK212" s="76" t="s">
        <v>86</v>
      </c>
    </row>
    <row r="213" customFormat="false" ht="14.05" hidden="true" customHeight="false" outlineLevel="0" collapsed="false">
      <c r="A213" s="134" t="n">
        <v>208</v>
      </c>
      <c r="B213" s="171" t="s">
        <v>1513</v>
      </c>
      <c r="C213" s="196" t="s">
        <v>1514</v>
      </c>
      <c r="D213" s="135" t="str">
        <f aca="false">VLOOKUP(N213,'Event Code'!$B$4:$AT$239,6,0)</f>
        <v>ĐH - Học Viện Bưu Chính Viễn Thông HCM</v>
      </c>
      <c r="E213" s="135" t="str">
        <f aca="false">VLOOKUP($D213,'School Code'!$D$2:$I$30,5,0)</f>
        <v>ICT</v>
      </c>
      <c r="F213" s="136"/>
      <c r="G213" s="137" t="s">
        <v>980</v>
      </c>
      <c r="H213" s="138" t="str">
        <f aca="false">B213</f>
        <v>N15DCCN006@student.ptithcm.edu.vn</v>
      </c>
      <c r="I213" s="172" t="s">
        <v>1515</v>
      </c>
      <c r="J213" s="139"/>
      <c r="K213" s="140"/>
      <c r="L213" s="140"/>
      <c r="M213" s="141" t="str">
        <f aca="false">'Event Code'!$A$4</f>
        <v>HCM</v>
      </c>
      <c r="N213" s="35" t="s">
        <v>1458</v>
      </c>
      <c r="O213" s="141" t="str">
        <f aca="false">VLOOKUP($N213,'Event Code'!$B$4:$AL$194,2,0)</f>
        <v>GST LITE</v>
      </c>
      <c r="P213" s="141" t="str">
        <f aca="false">VLOOKUP(N213,'Event Code'!$B$4:$AT$782,3,0)</f>
        <v>IT Technical</v>
      </c>
      <c r="Q213" s="141" t="str">
        <f aca="false">VLOOKUP(N213,'Event Code'!$B$4:$AT$782,4,0)</f>
        <v>ALL</v>
      </c>
      <c r="R213" s="141" t="str">
        <f aca="false">VLOOKUP($N213,'Event Code'!$B$4:$AT$782,5,0)</f>
        <v>Blended</v>
      </c>
      <c r="S213" s="141" t="n">
        <f aca="false">VLOOKUP(N213,'Event Code'!$B$4:$AT$782,7,0)</f>
        <v>43515</v>
      </c>
      <c r="T213" s="141" t="n">
        <f aca="false">VLOOKUP($N213,'Event Code'!$B$4:$AT$782,8,0)</f>
        <v>43543</v>
      </c>
      <c r="U213" s="37" t="s">
        <v>1128</v>
      </c>
      <c r="V213" s="142"/>
      <c r="W213" s="143"/>
      <c r="X213" s="144"/>
      <c r="Y213" s="174" t="s">
        <v>84</v>
      </c>
      <c r="Z213" s="198" t="n">
        <v>43510</v>
      </c>
      <c r="AG213" s="128" t="n">
        <f aca="false">VLOOKUP(D213,'School Code'!$D$2:$K$603,4,0)</f>
        <v>333</v>
      </c>
      <c r="AH213" s="129" t="n">
        <f aca="false">VLOOKUP(D213,'School Code'!$D$2:$K$603,6,0)</f>
        <v>1</v>
      </c>
      <c r="AI213" s="146" t="s">
        <v>818</v>
      </c>
      <c r="AK213" s="76" t="s">
        <v>86</v>
      </c>
    </row>
    <row r="214" customFormat="false" ht="14.05" hidden="true" customHeight="false" outlineLevel="0" collapsed="false">
      <c r="A214" s="134" t="n">
        <v>209</v>
      </c>
      <c r="B214" s="171" t="s">
        <v>1516</v>
      </c>
      <c r="C214" s="196" t="s">
        <v>1517</v>
      </c>
      <c r="D214" s="135" t="str">
        <f aca="false">VLOOKUP(N214,'Event Code'!$B$4:$AT$239,6,0)</f>
        <v>ĐH - Học Viện Bưu Chính Viễn Thông HCM</v>
      </c>
      <c r="E214" s="135" t="str">
        <f aca="false">VLOOKUP($D214,'School Code'!$D$2:$I$30,5,0)</f>
        <v>ICT</v>
      </c>
      <c r="F214" s="136"/>
      <c r="G214" s="137" t="s">
        <v>980</v>
      </c>
      <c r="H214" s="138" t="str">
        <f aca="false">B214</f>
        <v>N15DCCN114@student.ptithcm.edu.vn</v>
      </c>
      <c r="I214" s="172" t="s">
        <v>1518</v>
      </c>
      <c r="J214" s="139"/>
      <c r="K214" s="140"/>
      <c r="L214" s="140"/>
      <c r="M214" s="141" t="str">
        <f aca="false">'Event Code'!$A$4</f>
        <v>HCM</v>
      </c>
      <c r="N214" s="35" t="s">
        <v>1458</v>
      </c>
      <c r="O214" s="141" t="str">
        <f aca="false">VLOOKUP($N214,'Event Code'!$B$4:$AL$194,2,0)</f>
        <v>GST LITE</v>
      </c>
      <c r="P214" s="141" t="str">
        <f aca="false">VLOOKUP(N214,'Event Code'!$B$4:$AT$782,3,0)</f>
        <v>IT Technical</v>
      </c>
      <c r="Q214" s="141" t="str">
        <f aca="false">VLOOKUP(N214,'Event Code'!$B$4:$AT$782,4,0)</f>
        <v>ALL</v>
      </c>
      <c r="R214" s="141" t="str">
        <f aca="false">VLOOKUP($N214,'Event Code'!$B$4:$AT$782,5,0)</f>
        <v>Blended</v>
      </c>
      <c r="S214" s="141" t="n">
        <f aca="false">VLOOKUP(N214,'Event Code'!$B$4:$AT$782,7,0)</f>
        <v>43515</v>
      </c>
      <c r="T214" s="141" t="n">
        <f aca="false">VLOOKUP($N214,'Event Code'!$B$4:$AT$782,8,0)</f>
        <v>43543</v>
      </c>
      <c r="U214" s="37" t="s">
        <v>1128</v>
      </c>
      <c r="V214" s="142"/>
      <c r="W214" s="143"/>
      <c r="X214" s="144"/>
      <c r="Y214" s="174" t="s">
        <v>84</v>
      </c>
      <c r="Z214" s="198" t="n">
        <v>43510</v>
      </c>
      <c r="AG214" s="128" t="n">
        <f aca="false">VLOOKUP(D214,'School Code'!$D$2:$K$603,4,0)</f>
        <v>333</v>
      </c>
      <c r="AH214" s="129" t="n">
        <f aca="false">VLOOKUP(D214,'School Code'!$D$2:$K$603,6,0)</f>
        <v>1</v>
      </c>
      <c r="AI214" s="146" t="s">
        <v>818</v>
      </c>
      <c r="AK214" s="76" t="s">
        <v>86</v>
      </c>
    </row>
    <row r="215" customFormat="false" ht="14.05" hidden="true" customHeight="false" outlineLevel="0" collapsed="false">
      <c r="A215" s="134" t="n">
        <v>210</v>
      </c>
      <c r="B215" s="171" t="s">
        <v>1519</v>
      </c>
      <c r="C215" s="196" t="s">
        <v>1520</v>
      </c>
      <c r="D215" s="135" t="str">
        <f aca="false">VLOOKUP(N215,'Event Code'!$B$4:$AT$239,6,0)</f>
        <v>ĐH - Học Viện Bưu Chính Viễn Thông HCM</v>
      </c>
      <c r="E215" s="135" t="str">
        <f aca="false">VLOOKUP($D215,'School Code'!$D$2:$I$30,5,0)</f>
        <v>ICT</v>
      </c>
      <c r="F215" s="136"/>
      <c r="G215" s="137" t="s">
        <v>980</v>
      </c>
      <c r="H215" s="138" t="str">
        <f aca="false">B215</f>
        <v>N15DCCN191@student.ptithcm.edu.vn</v>
      </c>
      <c r="I215" s="172" t="s">
        <v>1521</v>
      </c>
      <c r="J215" s="139"/>
      <c r="K215" s="140"/>
      <c r="L215" s="140"/>
      <c r="M215" s="141" t="str">
        <f aca="false">'Event Code'!$A$4</f>
        <v>HCM</v>
      </c>
      <c r="N215" s="35" t="s">
        <v>1458</v>
      </c>
      <c r="O215" s="141" t="str">
        <f aca="false">VLOOKUP($N215,'Event Code'!$B$4:$AL$194,2,0)</f>
        <v>GST LITE</v>
      </c>
      <c r="P215" s="141" t="str">
        <f aca="false">VLOOKUP(N215,'Event Code'!$B$4:$AT$782,3,0)</f>
        <v>IT Technical</v>
      </c>
      <c r="Q215" s="141" t="str">
        <f aca="false">VLOOKUP(N215,'Event Code'!$B$4:$AT$782,4,0)</f>
        <v>ALL</v>
      </c>
      <c r="R215" s="141" t="str">
        <f aca="false">VLOOKUP($N215,'Event Code'!$B$4:$AT$782,5,0)</f>
        <v>Blended</v>
      </c>
      <c r="S215" s="141" t="n">
        <f aca="false">VLOOKUP(N215,'Event Code'!$B$4:$AT$782,7,0)</f>
        <v>43515</v>
      </c>
      <c r="T215" s="141" t="n">
        <f aca="false">VLOOKUP($N215,'Event Code'!$B$4:$AT$782,8,0)</f>
        <v>43543</v>
      </c>
      <c r="U215" s="37" t="s">
        <v>1128</v>
      </c>
      <c r="V215" s="142"/>
      <c r="W215" s="143"/>
      <c r="X215" s="144"/>
      <c r="Y215" s="174" t="s">
        <v>84</v>
      </c>
      <c r="Z215" s="198" t="n">
        <v>43510</v>
      </c>
      <c r="AG215" s="128" t="n">
        <f aca="false">VLOOKUP(D215,'School Code'!$D$2:$K$603,4,0)</f>
        <v>333</v>
      </c>
      <c r="AH215" s="129" t="n">
        <f aca="false">VLOOKUP(D215,'School Code'!$D$2:$K$603,6,0)</f>
        <v>1</v>
      </c>
      <c r="AI215" s="146" t="s">
        <v>818</v>
      </c>
      <c r="AK215" s="76" t="s">
        <v>86</v>
      </c>
    </row>
    <row r="216" customFormat="false" ht="14.05" hidden="true" customHeight="false" outlineLevel="0" collapsed="false">
      <c r="A216" s="134" t="n">
        <v>211</v>
      </c>
      <c r="B216" s="171" t="s">
        <v>1522</v>
      </c>
      <c r="C216" s="196" t="s">
        <v>1523</v>
      </c>
      <c r="D216" s="135" t="str">
        <f aca="false">VLOOKUP(N216,'Event Code'!$B$4:$AT$239,6,0)</f>
        <v>ĐH - Học Viện Bưu Chính Viễn Thông HCM</v>
      </c>
      <c r="E216" s="135" t="str">
        <f aca="false">VLOOKUP($D216,'School Code'!$D$2:$I$30,5,0)</f>
        <v>ICT</v>
      </c>
      <c r="F216" s="136"/>
      <c r="G216" s="137" t="s">
        <v>980</v>
      </c>
      <c r="H216" s="138" t="str">
        <f aca="false">B216</f>
        <v>N15DCCN072@student.ptithcm.edu.vn</v>
      </c>
      <c r="I216" s="172" t="s">
        <v>1524</v>
      </c>
      <c r="J216" s="139"/>
      <c r="K216" s="140"/>
      <c r="L216" s="140"/>
      <c r="M216" s="141" t="str">
        <f aca="false">'Event Code'!$A$4</f>
        <v>HCM</v>
      </c>
      <c r="N216" s="35" t="s">
        <v>1458</v>
      </c>
      <c r="O216" s="141" t="str">
        <f aca="false">VLOOKUP($N216,'Event Code'!$B$4:$AL$194,2,0)</f>
        <v>GST LITE</v>
      </c>
      <c r="P216" s="141" t="str">
        <f aca="false">VLOOKUP(N216,'Event Code'!$B$4:$AT$782,3,0)</f>
        <v>IT Technical</v>
      </c>
      <c r="Q216" s="141" t="str">
        <f aca="false">VLOOKUP(N216,'Event Code'!$B$4:$AT$782,4,0)</f>
        <v>ALL</v>
      </c>
      <c r="R216" s="141" t="str">
        <f aca="false">VLOOKUP($N216,'Event Code'!$B$4:$AT$782,5,0)</f>
        <v>Blended</v>
      </c>
      <c r="S216" s="141" t="n">
        <f aca="false">VLOOKUP(N216,'Event Code'!$B$4:$AT$782,7,0)</f>
        <v>43515</v>
      </c>
      <c r="T216" s="141" t="n">
        <f aca="false">VLOOKUP($N216,'Event Code'!$B$4:$AT$782,8,0)</f>
        <v>43543</v>
      </c>
      <c r="U216" s="37" t="s">
        <v>1128</v>
      </c>
      <c r="V216" s="142"/>
      <c r="W216" s="143"/>
      <c r="X216" s="144"/>
      <c r="Y216" s="174" t="s">
        <v>84</v>
      </c>
      <c r="Z216" s="198" t="n">
        <v>43510</v>
      </c>
      <c r="AG216" s="128" t="n">
        <f aca="false">VLOOKUP(D216,'School Code'!$D$2:$K$603,4,0)</f>
        <v>333</v>
      </c>
      <c r="AH216" s="129" t="n">
        <f aca="false">VLOOKUP(D216,'School Code'!$D$2:$K$603,6,0)</f>
        <v>1</v>
      </c>
      <c r="AI216" s="146" t="s">
        <v>818</v>
      </c>
      <c r="AK216" s="76" t="s">
        <v>86</v>
      </c>
    </row>
    <row r="217" customFormat="false" ht="14.05" hidden="true" customHeight="false" outlineLevel="0" collapsed="false">
      <c r="A217" s="134" t="n">
        <v>212</v>
      </c>
      <c r="B217" s="171" t="s">
        <v>1525</v>
      </c>
      <c r="C217" s="196" t="s">
        <v>1526</v>
      </c>
      <c r="D217" s="135" t="str">
        <f aca="false">VLOOKUP(N217,'Event Code'!$B$4:$AT$239,6,0)</f>
        <v>ĐH - Học Viện Bưu Chính Viễn Thông HCM</v>
      </c>
      <c r="E217" s="135" t="str">
        <f aca="false">VLOOKUP($D217,'School Code'!$D$2:$I$30,5,0)</f>
        <v>ICT</v>
      </c>
      <c r="F217" s="136"/>
      <c r="G217" s="137" t="s">
        <v>980</v>
      </c>
      <c r="H217" s="138" t="str">
        <f aca="false">B217</f>
        <v>N15DCCN176@student.ptithcm.edu.vn</v>
      </c>
      <c r="I217" s="172" t="s">
        <v>1527</v>
      </c>
      <c r="J217" s="139"/>
      <c r="K217" s="140"/>
      <c r="L217" s="140"/>
      <c r="M217" s="141" t="str">
        <f aca="false">'Event Code'!$A$4</f>
        <v>HCM</v>
      </c>
      <c r="N217" s="35" t="s">
        <v>1458</v>
      </c>
      <c r="O217" s="141" t="str">
        <f aca="false">VLOOKUP($N217,'Event Code'!$B$4:$AL$194,2,0)</f>
        <v>GST LITE</v>
      </c>
      <c r="P217" s="141" t="str">
        <f aca="false">VLOOKUP(N217,'Event Code'!$B$4:$AT$782,3,0)</f>
        <v>IT Technical</v>
      </c>
      <c r="Q217" s="141" t="str">
        <f aca="false">VLOOKUP(N217,'Event Code'!$B$4:$AT$782,4,0)</f>
        <v>ALL</v>
      </c>
      <c r="R217" s="141" t="str">
        <f aca="false">VLOOKUP($N217,'Event Code'!$B$4:$AT$782,5,0)</f>
        <v>Blended</v>
      </c>
      <c r="S217" s="141" t="n">
        <f aca="false">VLOOKUP(N217,'Event Code'!$B$4:$AT$782,7,0)</f>
        <v>43515</v>
      </c>
      <c r="T217" s="141" t="n">
        <f aca="false">VLOOKUP($N217,'Event Code'!$B$4:$AT$782,8,0)</f>
        <v>43543</v>
      </c>
      <c r="U217" s="37" t="s">
        <v>1128</v>
      </c>
      <c r="V217" s="142"/>
      <c r="W217" s="143"/>
      <c r="X217" s="144"/>
      <c r="Y217" s="174" t="s">
        <v>84</v>
      </c>
      <c r="Z217" s="198" t="n">
        <v>43510</v>
      </c>
      <c r="AG217" s="128" t="n">
        <f aca="false">VLOOKUP(D217,'School Code'!$D$2:$K$603,4,0)</f>
        <v>333</v>
      </c>
      <c r="AH217" s="129" t="n">
        <f aca="false">VLOOKUP(D217,'School Code'!$D$2:$K$603,6,0)</f>
        <v>1</v>
      </c>
      <c r="AI217" s="146" t="s">
        <v>818</v>
      </c>
      <c r="AK217" s="76" t="s">
        <v>86</v>
      </c>
    </row>
    <row r="218" customFormat="false" ht="14.05" hidden="true" customHeight="false" outlineLevel="0" collapsed="false">
      <c r="A218" s="134" t="n">
        <v>213</v>
      </c>
      <c r="B218" s="171" t="s">
        <v>1528</v>
      </c>
      <c r="C218" s="196" t="s">
        <v>1529</v>
      </c>
      <c r="D218" s="135" t="str">
        <f aca="false">VLOOKUP(N218,'Event Code'!$B$4:$AT$239,6,0)</f>
        <v>ĐH - Học Viện Bưu Chính Viễn Thông HCM</v>
      </c>
      <c r="E218" s="135" t="str">
        <f aca="false">VLOOKUP($D218,'School Code'!$D$2:$I$30,5,0)</f>
        <v>ICT</v>
      </c>
      <c r="F218" s="136"/>
      <c r="G218" s="137" t="s">
        <v>980</v>
      </c>
      <c r="H218" s="138" t="str">
        <f aca="false">B218</f>
        <v>N15DCCN115@student.ptithcm.edu.vn</v>
      </c>
      <c r="I218" s="172" t="s">
        <v>1530</v>
      </c>
      <c r="J218" s="139"/>
      <c r="K218" s="140"/>
      <c r="L218" s="140"/>
      <c r="M218" s="141" t="str">
        <f aca="false">'Event Code'!$A$4</f>
        <v>HCM</v>
      </c>
      <c r="N218" s="35" t="s">
        <v>1458</v>
      </c>
      <c r="O218" s="141" t="str">
        <f aca="false">VLOOKUP($N218,'Event Code'!$B$4:$AL$194,2,0)</f>
        <v>GST LITE</v>
      </c>
      <c r="P218" s="141" t="str">
        <f aca="false">VLOOKUP(N218,'Event Code'!$B$4:$AT$782,3,0)</f>
        <v>IT Technical</v>
      </c>
      <c r="Q218" s="141" t="str">
        <f aca="false">VLOOKUP(N218,'Event Code'!$B$4:$AT$782,4,0)</f>
        <v>ALL</v>
      </c>
      <c r="R218" s="141" t="str">
        <f aca="false">VLOOKUP($N218,'Event Code'!$B$4:$AT$782,5,0)</f>
        <v>Blended</v>
      </c>
      <c r="S218" s="141" t="n">
        <f aca="false">VLOOKUP(N218,'Event Code'!$B$4:$AT$782,7,0)</f>
        <v>43515</v>
      </c>
      <c r="T218" s="141" t="n">
        <f aca="false">VLOOKUP($N218,'Event Code'!$B$4:$AT$782,8,0)</f>
        <v>43543</v>
      </c>
      <c r="U218" s="37" t="s">
        <v>1128</v>
      </c>
      <c r="V218" s="142"/>
      <c r="W218" s="143"/>
      <c r="X218" s="144"/>
      <c r="Y218" s="174" t="s">
        <v>84</v>
      </c>
      <c r="Z218" s="198" t="n">
        <v>43510</v>
      </c>
      <c r="AG218" s="128" t="n">
        <f aca="false">VLOOKUP(D218,'School Code'!$D$2:$K$603,4,0)</f>
        <v>333</v>
      </c>
      <c r="AH218" s="129" t="n">
        <f aca="false">VLOOKUP(D218,'School Code'!$D$2:$K$603,6,0)</f>
        <v>1</v>
      </c>
      <c r="AI218" s="146" t="s">
        <v>818</v>
      </c>
      <c r="AK218" s="76" t="s">
        <v>86</v>
      </c>
    </row>
    <row r="219" customFormat="false" ht="14.05" hidden="true" customHeight="false" outlineLevel="0" collapsed="false">
      <c r="A219" s="134" t="n">
        <v>214</v>
      </c>
      <c r="B219" s="171" t="s">
        <v>1531</v>
      </c>
      <c r="C219" s="196" t="s">
        <v>1118</v>
      </c>
      <c r="D219" s="135" t="str">
        <f aca="false">VLOOKUP(N219,'Event Code'!$B$4:$AT$239,6,0)</f>
        <v>ĐH - Học Viện Bưu Chính Viễn Thông HCM</v>
      </c>
      <c r="E219" s="135" t="str">
        <f aca="false">VLOOKUP($D219,'School Code'!$D$2:$I$30,5,0)</f>
        <v>ICT</v>
      </c>
      <c r="F219" s="136"/>
      <c r="G219" s="137" t="s">
        <v>980</v>
      </c>
      <c r="H219" s="138" t="str">
        <f aca="false">B219</f>
        <v>N15DCCN177@student.ptithcm.edu.vn</v>
      </c>
      <c r="I219" s="172" t="s">
        <v>1532</v>
      </c>
      <c r="J219" s="139"/>
      <c r="K219" s="140"/>
      <c r="L219" s="140"/>
      <c r="M219" s="141" t="str">
        <f aca="false">'Event Code'!$A$4</f>
        <v>HCM</v>
      </c>
      <c r="N219" s="35" t="s">
        <v>1458</v>
      </c>
      <c r="O219" s="141" t="str">
        <f aca="false">VLOOKUP($N219,'Event Code'!$B$4:$AL$194,2,0)</f>
        <v>GST LITE</v>
      </c>
      <c r="P219" s="141" t="str">
        <f aca="false">VLOOKUP(N219,'Event Code'!$B$4:$AT$782,3,0)</f>
        <v>IT Technical</v>
      </c>
      <c r="Q219" s="141" t="str">
        <f aca="false">VLOOKUP(N219,'Event Code'!$B$4:$AT$782,4,0)</f>
        <v>ALL</v>
      </c>
      <c r="R219" s="141" t="str">
        <f aca="false">VLOOKUP($N219,'Event Code'!$B$4:$AT$782,5,0)</f>
        <v>Blended</v>
      </c>
      <c r="S219" s="141" t="n">
        <f aca="false">VLOOKUP(N219,'Event Code'!$B$4:$AT$782,7,0)</f>
        <v>43515</v>
      </c>
      <c r="T219" s="141" t="n">
        <f aca="false">VLOOKUP($N219,'Event Code'!$B$4:$AT$782,8,0)</f>
        <v>43543</v>
      </c>
      <c r="U219" s="37" t="s">
        <v>1128</v>
      </c>
      <c r="V219" s="142"/>
      <c r="W219" s="143"/>
      <c r="X219" s="144"/>
      <c r="Y219" s="174" t="s">
        <v>84</v>
      </c>
      <c r="Z219" s="198" t="n">
        <v>43510</v>
      </c>
      <c r="AG219" s="128" t="n">
        <f aca="false">VLOOKUP(D219,'School Code'!$D$2:$K$603,4,0)</f>
        <v>333</v>
      </c>
      <c r="AH219" s="129" t="n">
        <f aca="false">VLOOKUP(D219,'School Code'!$D$2:$K$603,6,0)</f>
        <v>1</v>
      </c>
      <c r="AI219" s="146" t="s">
        <v>818</v>
      </c>
      <c r="AK219" s="76" t="s">
        <v>86</v>
      </c>
    </row>
    <row r="220" customFormat="false" ht="14.05" hidden="true" customHeight="false" outlineLevel="0" collapsed="false">
      <c r="A220" s="134" t="n">
        <v>215</v>
      </c>
      <c r="B220" s="171" t="s">
        <v>1533</v>
      </c>
      <c r="C220" s="196" t="s">
        <v>1534</v>
      </c>
      <c r="D220" s="135" t="str">
        <f aca="false">VLOOKUP(N220,'Event Code'!$B$4:$AT$239,6,0)</f>
        <v>ĐH - Học Viện Bưu Chính Viễn Thông HCM</v>
      </c>
      <c r="E220" s="135" t="str">
        <f aca="false">VLOOKUP($D220,'School Code'!$D$2:$I$30,5,0)</f>
        <v>ICT</v>
      </c>
      <c r="F220" s="136"/>
      <c r="G220" s="137" t="s">
        <v>980</v>
      </c>
      <c r="H220" s="138" t="str">
        <f aca="false">B220</f>
        <v>N15DCCN007@student.ptithcm.edu.vn</v>
      </c>
      <c r="I220" s="172" t="s">
        <v>1535</v>
      </c>
      <c r="J220" s="139"/>
      <c r="K220" s="140"/>
      <c r="L220" s="140"/>
      <c r="M220" s="141" t="str">
        <f aca="false">'Event Code'!$A$4</f>
        <v>HCM</v>
      </c>
      <c r="N220" s="35" t="s">
        <v>1458</v>
      </c>
      <c r="O220" s="141" t="str">
        <f aca="false">VLOOKUP($N220,'Event Code'!$B$4:$AL$194,2,0)</f>
        <v>GST LITE</v>
      </c>
      <c r="P220" s="141" t="str">
        <f aca="false">VLOOKUP(N220,'Event Code'!$B$4:$AT$782,3,0)</f>
        <v>IT Technical</v>
      </c>
      <c r="Q220" s="141" t="str">
        <f aca="false">VLOOKUP(N220,'Event Code'!$B$4:$AT$782,4,0)</f>
        <v>ALL</v>
      </c>
      <c r="R220" s="141" t="str">
        <f aca="false">VLOOKUP($N220,'Event Code'!$B$4:$AT$782,5,0)</f>
        <v>Blended</v>
      </c>
      <c r="S220" s="141" t="n">
        <f aca="false">VLOOKUP(N220,'Event Code'!$B$4:$AT$782,7,0)</f>
        <v>43515</v>
      </c>
      <c r="T220" s="141" t="n">
        <f aca="false">VLOOKUP($N220,'Event Code'!$B$4:$AT$782,8,0)</f>
        <v>43543</v>
      </c>
      <c r="U220" s="37" t="s">
        <v>1128</v>
      </c>
      <c r="V220" s="142"/>
      <c r="W220" s="143"/>
      <c r="X220" s="144"/>
      <c r="Y220" s="174" t="s">
        <v>84</v>
      </c>
      <c r="Z220" s="198" t="n">
        <v>43510</v>
      </c>
      <c r="AG220" s="128" t="n">
        <f aca="false">VLOOKUP(D220,'School Code'!$D$2:$K$603,4,0)</f>
        <v>333</v>
      </c>
      <c r="AH220" s="129" t="n">
        <f aca="false">VLOOKUP(D220,'School Code'!$D$2:$K$603,6,0)</f>
        <v>1</v>
      </c>
      <c r="AI220" s="146" t="s">
        <v>818</v>
      </c>
      <c r="AK220" s="76" t="s">
        <v>86</v>
      </c>
    </row>
    <row r="221" customFormat="false" ht="14.05" hidden="true" customHeight="false" outlineLevel="0" collapsed="false">
      <c r="A221" s="134" t="n">
        <v>216</v>
      </c>
      <c r="B221" s="171" t="s">
        <v>1536</v>
      </c>
      <c r="C221" s="196" t="s">
        <v>1537</v>
      </c>
      <c r="D221" s="135" t="str">
        <f aca="false">VLOOKUP(N221,'Event Code'!$B$4:$AT$239,6,0)</f>
        <v>ĐH - Học Viện Bưu Chính Viễn Thông HCM</v>
      </c>
      <c r="E221" s="135" t="str">
        <f aca="false">VLOOKUP($D221,'School Code'!$D$2:$I$30,5,0)</f>
        <v>ICT</v>
      </c>
      <c r="F221" s="136"/>
      <c r="G221" s="137" t="s">
        <v>980</v>
      </c>
      <c r="H221" s="138" t="str">
        <f aca="false">B221</f>
        <v>N15DCCN001@student.ptithcm.edu.vn</v>
      </c>
      <c r="I221" s="172" t="s">
        <v>1538</v>
      </c>
      <c r="J221" s="139"/>
      <c r="K221" s="140"/>
      <c r="L221" s="140"/>
      <c r="M221" s="141" t="str">
        <f aca="false">'Event Code'!$A$4</f>
        <v>HCM</v>
      </c>
      <c r="N221" s="35" t="s">
        <v>1458</v>
      </c>
      <c r="O221" s="141" t="str">
        <f aca="false">VLOOKUP($N221,'Event Code'!$B$4:$AL$194,2,0)</f>
        <v>GST LITE</v>
      </c>
      <c r="P221" s="141" t="str">
        <f aca="false">VLOOKUP(N221,'Event Code'!$B$4:$AT$782,3,0)</f>
        <v>IT Technical</v>
      </c>
      <c r="Q221" s="141" t="str">
        <f aca="false">VLOOKUP(N221,'Event Code'!$B$4:$AT$782,4,0)</f>
        <v>ALL</v>
      </c>
      <c r="R221" s="141" t="str">
        <f aca="false">VLOOKUP($N221,'Event Code'!$B$4:$AT$782,5,0)</f>
        <v>Blended</v>
      </c>
      <c r="S221" s="141" t="n">
        <f aca="false">VLOOKUP(N221,'Event Code'!$B$4:$AT$782,7,0)</f>
        <v>43515</v>
      </c>
      <c r="T221" s="141" t="n">
        <f aca="false">VLOOKUP($N221,'Event Code'!$B$4:$AT$782,8,0)</f>
        <v>43543</v>
      </c>
      <c r="U221" s="37" t="s">
        <v>1128</v>
      </c>
      <c r="V221" s="142"/>
      <c r="W221" s="143"/>
      <c r="X221" s="144"/>
      <c r="Y221" s="174" t="s">
        <v>84</v>
      </c>
      <c r="Z221" s="198" t="n">
        <v>43510</v>
      </c>
      <c r="AG221" s="128" t="n">
        <f aca="false">VLOOKUP(D221,'School Code'!$D$2:$K$603,4,0)</f>
        <v>333</v>
      </c>
      <c r="AH221" s="129" t="n">
        <f aca="false">VLOOKUP(D221,'School Code'!$D$2:$K$603,6,0)</f>
        <v>1</v>
      </c>
      <c r="AI221" s="146" t="s">
        <v>818</v>
      </c>
      <c r="AK221" s="76" t="s">
        <v>86</v>
      </c>
    </row>
    <row r="222" customFormat="false" ht="14.05" hidden="true" customHeight="false" outlineLevel="0" collapsed="false">
      <c r="A222" s="134" t="n">
        <v>217</v>
      </c>
      <c r="B222" s="171" t="s">
        <v>1539</v>
      </c>
      <c r="C222" s="196" t="s">
        <v>1540</v>
      </c>
      <c r="D222" s="135" t="str">
        <f aca="false">VLOOKUP(N222,'Event Code'!$B$4:$AT$239,6,0)</f>
        <v>ĐH - Học Viện Bưu Chính Viễn Thông HCM</v>
      </c>
      <c r="E222" s="135" t="str">
        <f aca="false">VLOOKUP($D222,'School Code'!$D$2:$I$30,5,0)</f>
        <v>ICT</v>
      </c>
      <c r="F222" s="136"/>
      <c r="G222" s="137" t="s">
        <v>980</v>
      </c>
      <c r="H222" s="138" t="str">
        <f aca="false">B222</f>
        <v>N15DCCN034@student.ptithcm.edu.vn</v>
      </c>
      <c r="I222" s="172" t="s">
        <v>1541</v>
      </c>
      <c r="J222" s="139"/>
      <c r="K222" s="140"/>
      <c r="L222" s="140"/>
      <c r="M222" s="141" t="str">
        <f aca="false">'Event Code'!$A$4</f>
        <v>HCM</v>
      </c>
      <c r="N222" s="35" t="s">
        <v>1458</v>
      </c>
      <c r="O222" s="141" t="str">
        <f aca="false">VLOOKUP($N222,'Event Code'!$B$4:$AL$194,2,0)</f>
        <v>GST LITE</v>
      </c>
      <c r="P222" s="141" t="str">
        <f aca="false">VLOOKUP(N222,'Event Code'!$B$4:$AT$782,3,0)</f>
        <v>IT Technical</v>
      </c>
      <c r="Q222" s="141" t="str">
        <f aca="false">VLOOKUP(N222,'Event Code'!$B$4:$AT$782,4,0)</f>
        <v>ALL</v>
      </c>
      <c r="R222" s="141" t="str">
        <f aca="false">VLOOKUP($N222,'Event Code'!$B$4:$AT$782,5,0)</f>
        <v>Blended</v>
      </c>
      <c r="S222" s="141" t="n">
        <f aca="false">VLOOKUP(N222,'Event Code'!$B$4:$AT$782,7,0)</f>
        <v>43515</v>
      </c>
      <c r="T222" s="141" t="n">
        <f aca="false">VLOOKUP($N222,'Event Code'!$B$4:$AT$782,8,0)</f>
        <v>43543</v>
      </c>
      <c r="U222" s="37" t="s">
        <v>1128</v>
      </c>
      <c r="V222" s="142"/>
      <c r="W222" s="143"/>
      <c r="X222" s="144"/>
      <c r="Y222" s="174" t="s">
        <v>84</v>
      </c>
      <c r="Z222" s="198" t="n">
        <v>43510</v>
      </c>
      <c r="AG222" s="128" t="n">
        <f aca="false">VLOOKUP(D222,'School Code'!$D$2:$K$603,4,0)</f>
        <v>333</v>
      </c>
      <c r="AH222" s="129" t="n">
        <f aca="false">VLOOKUP(D222,'School Code'!$D$2:$K$603,6,0)</f>
        <v>1</v>
      </c>
      <c r="AI222" s="146" t="s">
        <v>818</v>
      </c>
      <c r="AK222" s="76" t="s">
        <v>86</v>
      </c>
    </row>
    <row r="223" customFormat="false" ht="14.05" hidden="true" customHeight="false" outlineLevel="0" collapsed="false">
      <c r="A223" s="134" t="n">
        <v>218</v>
      </c>
      <c r="B223" s="171" t="s">
        <v>1542</v>
      </c>
      <c r="C223" s="196" t="s">
        <v>1543</v>
      </c>
      <c r="D223" s="135" t="str">
        <f aca="false">VLOOKUP(N223,'Event Code'!$B$4:$AT$239,6,0)</f>
        <v>ĐH - Học Viện Bưu Chính Viễn Thông HCM</v>
      </c>
      <c r="E223" s="135" t="str">
        <f aca="false">VLOOKUP($D223,'School Code'!$D$2:$I$30,5,0)</f>
        <v>ICT</v>
      </c>
      <c r="F223" s="136"/>
      <c r="G223" s="137" t="s">
        <v>980</v>
      </c>
      <c r="H223" s="138" t="str">
        <f aca="false">B223</f>
        <v>N15DCCN025@student.ptithcm.edu.vn</v>
      </c>
      <c r="I223" s="172" t="s">
        <v>1544</v>
      </c>
      <c r="J223" s="139"/>
      <c r="K223" s="140"/>
      <c r="L223" s="140"/>
      <c r="M223" s="141" t="str">
        <f aca="false">'Event Code'!$A$4</f>
        <v>HCM</v>
      </c>
      <c r="N223" s="35" t="s">
        <v>1458</v>
      </c>
      <c r="O223" s="141" t="str">
        <f aca="false">VLOOKUP($N223,'Event Code'!$B$4:$AL$194,2,0)</f>
        <v>GST LITE</v>
      </c>
      <c r="P223" s="141" t="str">
        <f aca="false">VLOOKUP(N223,'Event Code'!$B$4:$AT$782,3,0)</f>
        <v>IT Technical</v>
      </c>
      <c r="Q223" s="141" t="str">
        <f aca="false">VLOOKUP(N223,'Event Code'!$B$4:$AT$782,4,0)</f>
        <v>ALL</v>
      </c>
      <c r="R223" s="141" t="str">
        <f aca="false">VLOOKUP($N223,'Event Code'!$B$4:$AT$782,5,0)</f>
        <v>Blended</v>
      </c>
      <c r="S223" s="141" t="n">
        <f aca="false">VLOOKUP(N223,'Event Code'!$B$4:$AT$782,7,0)</f>
        <v>43515</v>
      </c>
      <c r="T223" s="141" t="n">
        <f aca="false">VLOOKUP($N223,'Event Code'!$B$4:$AT$782,8,0)</f>
        <v>43543</v>
      </c>
      <c r="U223" s="37" t="s">
        <v>1128</v>
      </c>
      <c r="V223" s="142"/>
      <c r="W223" s="143"/>
      <c r="X223" s="144"/>
      <c r="Y223" s="174" t="s">
        <v>84</v>
      </c>
      <c r="Z223" s="198" t="n">
        <v>43510</v>
      </c>
      <c r="AG223" s="128" t="n">
        <f aca="false">VLOOKUP(D223,'School Code'!$D$2:$K$603,4,0)</f>
        <v>333</v>
      </c>
      <c r="AH223" s="129" t="n">
        <f aca="false">VLOOKUP(D223,'School Code'!$D$2:$K$603,6,0)</f>
        <v>1</v>
      </c>
      <c r="AI223" s="146" t="s">
        <v>818</v>
      </c>
      <c r="AK223" s="76" t="s">
        <v>86</v>
      </c>
    </row>
    <row r="224" customFormat="false" ht="14.05" hidden="true" customHeight="false" outlineLevel="0" collapsed="false">
      <c r="A224" s="134" t="n">
        <v>219</v>
      </c>
      <c r="B224" s="171" t="s">
        <v>1545</v>
      </c>
      <c r="C224" s="196" t="s">
        <v>1546</v>
      </c>
      <c r="D224" s="135" t="str">
        <f aca="false">VLOOKUP(N224,'Event Code'!$B$4:$AT$239,6,0)</f>
        <v>ĐH - Học Viện Bưu Chính Viễn Thông HCM</v>
      </c>
      <c r="E224" s="135" t="str">
        <f aca="false">VLOOKUP($D224,'School Code'!$D$2:$I$30,5,0)</f>
        <v>ICT</v>
      </c>
      <c r="F224" s="136"/>
      <c r="G224" s="137" t="s">
        <v>980</v>
      </c>
      <c r="H224" s="138" t="str">
        <f aca="false">B224</f>
        <v>N15DCCN156@student.ptithcm.edu.vn</v>
      </c>
      <c r="I224" s="172" t="s">
        <v>1547</v>
      </c>
      <c r="J224" s="139"/>
      <c r="K224" s="140"/>
      <c r="L224" s="140"/>
      <c r="M224" s="141" t="str">
        <f aca="false">'Event Code'!$A$4</f>
        <v>HCM</v>
      </c>
      <c r="N224" s="35" t="s">
        <v>1458</v>
      </c>
      <c r="O224" s="141" t="str">
        <f aca="false">VLOOKUP($N224,'Event Code'!$B$4:$AL$194,2,0)</f>
        <v>GST LITE</v>
      </c>
      <c r="P224" s="141" t="str">
        <f aca="false">VLOOKUP(N224,'Event Code'!$B$4:$AT$782,3,0)</f>
        <v>IT Technical</v>
      </c>
      <c r="Q224" s="141" t="str">
        <f aca="false">VLOOKUP(N224,'Event Code'!$B$4:$AT$782,4,0)</f>
        <v>ALL</v>
      </c>
      <c r="R224" s="141" t="str">
        <f aca="false">VLOOKUP($N224,'Event Code'!$B$4:$AT$782,5,0)</f>
        <v>Blended</v>
      </c>
      <c r="S224" s="141" t="n">
        <f aca="false">VLOOKUP(N224,'Event Code'!$B$4:$AT$782,7,0)</f>
        <v>43515</v>
      </c>
      <c r="T224" s="141" t="n">
        <f aca="false">VLOOKUP($N224,'Event Code'!$B$4:$AT$782,8,0)</f>
        <v>43543</v>
      </c>
      <c r="U224" s="37" t="s">
        <v>1128</v>
      </c>
      <c r="V224" s="142"/>
      <c r="W224" s="143"/>
      <c r="X224" s="144"/>
      <c r="Y224" s="174" t="s">
        <v>84</v>
      </c>
      <c r="Z224" s="198" t="n">
        <v>43510</v>
      </c>
      <c r="AG224" s="128" t="n">
        <f aca="false">VLOOKUP(D224,'School Code'!$D$2:$K$603,4,0)</f>
        <v>333</v>
      </c>
      <c r="AH224" s="129" t="n">
        <f aca="false">VLOOKUP(D224,'School Code'!$D$2:$K$603,6,0)</f>
        <v>1</v>
      </c>
      <c r="AI224" s="146" t="s">
        <v>818</v>
      </c>
      <c r="AK224" s="76" t="s">
        <v>86</v>
      </c>
    </row>
    <row r="225" customFormat="false" ht="14.05" hidden="true" customHeight="false" outlineLevel="0" collapsed="false">
      <c r="A225" s="134" t="n">
        <v>220</v>
      </c>
      <c r="B225" s="171" t="s">
        <v>1548</v>
      </c>
      <c r="C225" s="196" t="s">
        <v>1549</v>
      </c>
      <c r="D225" s="135" t="str">
        <f aca="false">VLOOKUP(N225,'Event Code'!$B$4:$AT$239,6,0)</f>
        <v>ĐH - Học Viện Bưu Chính Viễn Thông HCM</v>
      </c>
      <c r="E225" s="135" t="str">
        <f aca="false">VLOOKUP($D225,'School Code'!$D$2:$I$30,5,0)</f>
        <v>ICT</v>
      </c>
      <c r="F225" s="136"/>
      <c r="G225" s="137" t="s">
        <v>980</v>
      </c>
      <c r="H225" s="138" t="str">
        <f aca="false">B225</f>
        <v>N15DCCN002@student.ptithcm.edu.vn</v>
      </c>
      <c r="I225" s="172" t="s">
        <v>1550</v>
      </c>
      <c r="J225" s="139"/>
      <c r="K225" s="140"/>
      <c r="L225" s="140"/>
      <c r="M225" s="141" t="str">
        <f aca="false">'Event Code'!$A$4</f>
        <v>HCM</v>
      </c>
      <c r="N225" s="35" t="s">
        <v>1458</v>
      </c>
      <c r="O225" s="141" t="str">
        <f aca="false">VLOOKUP($N225,'Event Code'!$B$4:$AL$194,2,0)</f>
        <v>GST LITE</v>
      </c>
      <c r="P225" s="141" t="str">
        <f aca="false">VLOOKUP(N225,'Event Code'!$B$4:$AT$782,3,0)</f>
        <v>IT Technical</v>
      </c>
      <c r="Q225" s="141" t="str">
        <f aca="false">VLOOKUP(N225,'Event Code'!$B$4:$AT$782,4,0)</f>
        <v>ALL</v>
      </c>
      <c r="R225" s="141" t="str">
        <f aca="false">VLOOKUP($N225,'Event Code'!$B$4:$AT$782,5,0)</f>
        <v>Blended</v>
      </c>
      <c r="S225" s="141" t="n">
        <f aca="false">VLOOKUP(N225,'Event Code'!$B$4:$AT$782,7,0)</f>
        <v>43515</v>
      </c>
      <c r="T225" s="141" t="n">
        <f aca="false">VLOOKUP($N225,'Event Code'!$B$4:$AT$782,8,0)</f>
        <v>43543</v>
      </c>
      <c r="U225" s="37" t="s">
        <v>1128</v>
      </c>
      <c r="V225" s="142"/>
      <c r="W225" s="143"/>
      <c r="X225" s="144"/>
      <c r="Y225" s="174" t="s">
        <v>84</v>
      </c>
      <c r="Z225" s="198" t="n">
        <v>43510</v>
      </c>
      <c r="AG225" s="128" t="n">
        <f aca="false">VLOOKUP(D225,'School Code'!$D$2:$K$603,4,0)</f>
        <v>333</v>
      </c>
      <c r="AH225" s="129" t="n">
        <f aca="false">VLOOKUP(D225,'School Code'!$D$2:$K$603,6,0)</f>
        <v>1</v>
      </c>
      <c r="AI225" s="146" t="s">
        <v>818</v>
      </c>
      <c r="AK225" s="76" t="s">
        <v>86</v>
      </c>
    </row>
    <row r="226" customFormat="false" ht="14.05" hidden="true" customHeight="false" outlineLevel="0" collapsed="false">
      <c r="A226" s="134" t="n">
        <v>221</v>
      </c>
      <c r="B226" s="171" t="s">
        <v>1551</v>
      </c>
      <c r="C226" s="196" t="s">
        <v>1552</v>
      </c>
      <c r="D226" s="135" t="str">
        <f aca="false">VLOOKUP(N226,'Event Code'!$B$4:$AT$239,6,0)</f>
        <v>ĐH - Học Viện Bưu Chính Viễn Thông HCM</v>
      </c>
      <c r="E226" s="135" t="str">
        <f aca="false">VLOOKUP($D226,'School Code'!$D$2:$I$30,5,0)</f>
        <v>ICT</v>
      </c>
      <c r="F226" s="136"/>
      <c r="G226" s="137" t="s">
        <v>980</v>
      </c>
      <c r="H226" s="138" t="str">
        <f aca="false">B226</f>
        <v>N15DCCN116@student.ptithcm.edu.vn</v>
      </c>
      <c r="I226" s="172" t="s">
        <v>1553</v>
      </c>
      <c r="J226" s="139"/>
      <c r="K226" s="140"/>
      <c r="L226" s="140"/>
      <c r="M226" s="141" t="str">
        <f aca="false">'Event Code'!$A$4</f>
        <v>HCM</v>
      </c>
      <c r="N226" s="35" t="s">
        <v>1458</v>
      </c>
      <c r="O226" s="141" t="str">
        <f aca="false">VLOOKUP($N226,'Event Code'!$B$4:$AL$194,2,0)</f>
        <v>GST LITE</v>
      </c>
      <c r="P226" s="141" t="str">
        <f aca="false">VLOOKUP(N226,'Event Code'!$B$4:$AT$782,3,0)</f>
        <v>IT Technical</v>
      </c>
      <c r="Q226" s="141" t="str">
        <f aca="false">VLOOKUP(N226,'Event Code'!$B$4:$AT$782,4,0)</f>
        <v>ALL</v>
      </c>
      <c r="R226" s="141" t="str">
        <f aca="false">VLOOKUP($N226,'Event Code'!$B$4:$AT$782,5,0)</f>
        <v>Blended</v>
      </c>
      <c r="S226" s="141" t="n">
        <f aca="false">VLOOKUP(N226,'Event Code'!$B$4:$AT$782,7,0)</f>
        <v>43515</v>
      </c>
      <c r="T226" s="141" t="n">
        <f aca="false">VLOOKUP($N226,'Event Code'!$B$4:$AT$782,8,0)</f>
        <v>43543</v>
      </c>
      <c r="U226" s="37" t="s">
        <v>1128</v>
      </c>
      <c r="V226" s="142"/>
      <c r="W226" s="143"/>
      <c r="X226" s="144"/>
      <c r="Y226" s="174" t="s">
        <v>84</v>
      </c>
      <c r="Z226" s="198" t="n">
        <v>43510</v>
      </c>
      <c r="AG226" s="128" t="n">
        <f aca="false">VLOOKUP(D226,'School Code'!$D$2:$K$603,4,0)</f>
        <v>333</v>
      </c>
      <c r="AH226" s="129" t="n">
        <f aca="false">VLOOKUP(D226,'School Code'!$D$2:$K$603,6,0)</f>
        <v>1</v>
      </c>
      <c r="AI226" s="146" t="s">
        <v>818</v>
      </c>
      <c r="AK226" s="76" t="s">
        <v>86</v>
      </c>
    </row>
    <row r="227" customFormat="false" ht="14.05" hidden="true" customHeight="false" outlineLevel="0" collapsed="false">
      <c r="A227" s="134" t="n">
        <v>222</v>
      </c>
      <c r="B227" s="171" t="s">
        <v>1554</v>
      </c>
      <c r="C227" s="196" t="s">
        <v>1555</v>
      </c>
      <c r="D227" s="135" t="str">
        <f aca="false">VLOOKUP(N227,'Event Code'!$B$4:$AT$239,6,0)</f>
        <v>ĐH - Học Viện Bưu Chính Viễn Thông HCM</v>
      </c>
      <c r="E227" s="135" t="str">
        <f aca="false">VLOOKUP($D227,'School Code'!$D$2:$I$30,5,0)</f>
        <v>ICT</v>
      </c>
      <c r="F227" s="136"/>
      <c r="G227" s="137" t="s">
        <v>980</v>
      </c>
      <c r="H227" s="138" t="str">
        <f aca="false">B227</f>
        <v>N15DCCN127@student.ptithcm.edu.vn</v>
      </c>
      <c r="I227" s="172" t="s">
        <v>1556</v>
      </c>
      <c r="J227" s="139"/>
      <c r="K227" s="140"/>
      <c r="L227" s="140"/>
      <c r="M227" s="141" t="str">
        <f aca="false">'Event Code'!$A$4</f>
        <v>HCM</v>
      </c>
      <c r="N227" s="35" t="s">
        <v>1458</v>
      </c>
      <c r="O227" s="141" t="str">
        <f aca="false">VLOOKUP($N227,'Event Code'!$B$4:$AL$194,2,0)</f>
        <v>GST LITE</v>
      </c>
      <c r="P227" s="141" t="str">
        <f aca="false">VLOOKUP(N227,'Event Code'!$B$4:$AT$782,3,0)</f>
        <v>IT Technical</v>
      </c>
      <c r="Q227" s="141" t="str">
        <f aca="false">VLOOKUP(N227,'Event Code'!$B$4:$AT$782,4,0)</f>
        <v>ALL</v>
      </c>
      <c r="R227" s="141" t="str">
        <f aca="false">VLOOKUP($N227,'Event Code'!$B$4:$AT$782,5,0)</f>
        <v>Blended</v>
      </c>
      <c r="S227" s="141" t="n">
        <f aca="false">VLOOKUP(N227,'Event Code'!$B$4:$AT$782,7,0)</f>
        <v>43515</v>
      </c>
      <c r="T227" s="141" t="n">
        <f aca="false">VLOOKUP($N227,'Event Code'!$B$4:$AT$782,8,0)</f>
        <v>43543</v>
      </c>
      <c r="U227" s="37" t="s">
        <v>1128</v>
      </c>
      <c r="V227" s="142"/>
      <c r="W227" s="143"/>
      <c r="X227" s="144"/>
      <c r="Y227" s="174" t="s">
        <v>84</v>
      </c>
      <c r="Z227" s="198" t="n">
        <v>43510</v>
      </c>
      <c r="AG227" s="128" t="n">
        <f aca="false">VLOOKUP(D227,'School Code'!$D$2:$K$603,4,0)</f>
        <v>333</v>
      </c>
      <c r="AH227" s="129" t="n">
        <f aca="false">VLOOKUP(D227,'School Code'!$D$2:$K$603,6,0)</f>
        <v>1</v>
      </c>
      <c r="AI227" s="146" t="s">
        <v>818</v>
      </c>
      <c r="AK227" s="76" t="s">
        <v>86</v>
      </c>
    </row>
    <row r="228" customFormat="false" ht="14.05" hidden="true" customHeight="false" outlineLevel="0" collapsed="false">
      <c r="A228" s="134" t="n">
        <v>223</v>
      </c>
      <c r="B228" s="171" t="s">
        <v>1557</v>
      </c>
      <c r="C228" s="196" t="s">
        <v>1558</v>
      </c>
      <c r="D228" s="135" t="str">
        <f aca="false">VLOOKUP(N228,'Event Code'!$B$4:$AT$239,6,0)</f>
        <v>ĐH - Học Viện Bưu Chính Viễn Thông HCM</v>
      </c>
      <c r="E228" s="135" t="str">
        <f aca="false">VLOOKUP($D228,'School Code'!$D$2:$I$30,5,0)</f>
        <v>ICT</v>
      </c>
      <c r="F228" s="136"/>
      <c r="G228" s="137" t="s">
        <v>980</v>
      </c>
      <c r="H228" s="138" t="str">
        <f aca="false">B228</f>
        <v>N15DCCN073@student.ptithcm.edu.vn</v>
      </c>
      <c r="I228" s="172" t="s">
        <v>1559</v>
      </c>
      <c r="J228" s="139"/>
      <c r="K228" s="140"/>
      <c r="L228" s="140"/>
      <c r="M228" s="141" t="str">
        <f aca="false">'Event Code'!$A$4</f>
        <v>HCM</v>
      </c>
      <c r="N228" s="35" t="s">
        <v>1458</v>
      </c>
      <c r="O228" s="141" t="str">
        <f aca="false">VLOOKUP($N228,'Event Code'!$B$4:$AL$194,2,0)</f>
        <v>GST LITE</v>
      </c>
      <c r="P228" s="141" t="str">
        <f aca="false">VLOOKUP(N228,'Event Code'!$B$4:$AT$782,3,0)</f>
        <v>IT Technical</v>
      </c>
      <c r="Q228" s="141" t="str">
        <f aca="false">VLOOKUP(N228,'Event Code'!$B$4:$AT$782,4,0)</f>
        <v>ALL</v>
      </c>
      <c r="R228" s="141" t="str">
        <f aca="false">VLOOKUP($N228,'Event Code'!$B$4:$AT$782,5,0)</f>
        <v>Blended</v>
      </c>
      <c r="S228" s="141" t="n">
        <f aca="false">VLOOKUP(N228,'Event Code'!$B$4:$AT$782,7,0)</f>
        <v>43515</v>
      </c>
      <c r="T228" s="141" t="n">
        <f aca="false">VLOOKUP($N228,'Event Code'!$B$4:$AT$782,8,0)</f>
        <v>43543</v>
      </c>
      <c r="U228" s="37" t="s">
        <v>1128</v>
      </c>
      <c r="V228" s="142"/>
      <c r="W228" s="143"/>
      <c r="X228" s="144"/>
      <c r="Y228" s="174" t="s">
        <v>84</v>
      </c>
      <c r="Z228" s="198" t="n">
        <v>43510</v>
      </c>
      <c r="AG228" s="128" t="n">
        <f aca="false">VLOOKUP(D228,'School Code'!$D$2:$K$603,4,0)</f>
        <v>333</v>
      </c>
      <c r="AH228" s="129" t="n">
        <f aca="false">VLOOKUP(D228,'School Code'!$D$2:$K$603,6,0)</f>
        <v>1</v>
      </c>
      <c r="AI228" s="146" t="s">
        <v>818</v>
      </c>
      <c r="AK228" s="76" t="s">
        <v>86</v>
      </c>
    </row>
    <row r="229" customFormat="false" ht="14.05" hidden="true" customHeight="false" outlineLevel="0" collapsed="false">
      <c r="A229" s="134" t="n">
        <v>224</v>
      </c>
      <c r="B229" s="171" t="s">
        <v>1560</v>
      </c>
      <c r="C229" s="196" t="s">
        <v>1561</v>
      </c>
      <c r="D229" s="135" t="str">
        <f aca="false">VLOOKUP(N229,'Event Code'!$B$4:$AT$239,6,0)</f>
        <v>ĐH - Học Viện Bưu Chính Viễn Thông HCM</v>
      </c>
      <c r="E229" s="135" t="str">
        <f aca="false">VLOOKUP($D229,'School Code'!$D$2:$I$30,5,0)</f>
        <v>ICT</v>
      </c>
      <c r="F229" s="136"/>
      <c r="G229" s="137" t="s">
        <v>980</v>
      </c>
      <c r="H229" s="138" t="str">
        <f aca="false">B229</f>
        <v>N15DCCN035@student.ptithcm.edu.vn</v>
      </c>
      <c r="I229" s="172" t="s">
        <v>1562</v>
      </c>
      <c r="J229" s="139"/>
      <c r="K229" s="140"/>
      <c r="L229" s="140"/>
      <c r="M229" s="141" t="str">
        <f aca="false">'Event Code'!$A$4</f>
        <v>HCM</v>
      </c>
      <c r="N229" s="35" t="s">
        <v>1458</v>
      </c>
      <c r="O229" s="141" t="str">
        <f aca="false">VLOOKUP($N229,'Event Code'!$B$4:$AL$194,2,0)</f>
        <v>GST LITE</v>
      </c>
      <c r="P229" s="141" t="str">
        <f aca="false">VLOOKUP(N229,'Event Code'!$B$4:$AT$782,3,0)</f>
        <v>IT Technical</v>
      </c>
      <c r="Q229" s="141" t="str">
        <f aca="false">VLOOKUP(N229,'Event Code'!$B$4:$AT$782,4,0)</f>
        <v>ALL</v>
      </c>
      <c r="R229" s="141" t="str">
        <f aca="false">VLOOKUP($N229,'Event Code'!$B$4:$AT$782,5,0)</f>
        <v>Blended</v>
      </c>
      <c r="S229" s="141" t="n">
        <f aca="false">VLOOKUP(N229,'Event Code'!$B$4:$AT$782,7,0)</f>
        <v>43515</v>
      </c>
      <c r="T229" s="141" t="n">
        <f aca="false">VLOOKUP($N229,'Event Code'!$B$4:$AT$782,8,0)</f>
        <v>43543</v>
      </c>
      <c r="U229" s="37" t="s">
        <v>1128</v>
      </c>
      <c r="V229" s="142"/>
      <c r="W229" s="143"/>
      <c r="X229" s="144"/>
      <c r="Y229" s="174" t="s">
        <v>84</v>
      </c>
      <c r="Z229" s="198" t="n">
        <v>43510</v>
      </c>
      <c r="AG229" s="128" t="n">
        <f aca="false">VLOOKUP(D229,'School Code'!$D$2:$K$603,4,0)</f>
        <v>333</v>
      </c>
      <c r="AH229" s="129" t="n">
        <f aca="false">VLOOKUP(D229,'School Code'!$D$2:$K$603,6,0)</f>
        <v>1</v>
      </c>
      <c r="AI229" s="146" t="s">
        <v>818</v>
      </c>
      <c r="AK229" s="76" t="s">
        <v>86</v>
      </c>
    </row>
    <row r="230" customFormat="false" ht="14.05" hidden="true" customHeight="false" outlineLevel="0" collapsed="false">
      <c r="A230" s="134" t="n">
        <v>225</v>
      </c>
      <c r="B230" s="171" t="s">
        <v>1563</v>
      </c>
      <c r="C230" s="134" t="s">
        <v>1564</v>
      </c>
      <c r="D230" s="135" t="str">
        <f aca="false">VLOOKUP(N230,'Event Code'!$B$4:$AT$239,6,0)</f>
        <v>ĐH - Học Viện Bưu Chính Viễn Thông HCM</v>
      </c>
      <c r="E230" s="135" t="str">
        <f aca="false">VLOOKUP($D230,'School Code'!$D$2:$I$30,5,0)</f>
        <v>ICT</v>
      </c>
      <c r="F230" s="136" t="n">
        <v>0</v>
      </c>
      <c r="G230" s="137" t="s">
        <v>980</v>
      </c>
      <c r="H230" s="138" t="str">
        <f aca="false">B230</f>
        <v>N15DCCN102@student.ptithcm.edu.vn</v>
      </c>
      <c r="I230" s="172" t="s">
        <v>1565</v>
      </c>
      <c r="J230" s="139"/>
      <c r="K230" s="140"/>
      <c r="L230" s="140"/>
      <c r="M230" s="141" t="str">
        <f aca="false">'Event Code'!$A$4</f>
        <v>HCM</v>
      </c>
      <c r="N230" s="35" t="s">
        <v>1458</v>
      </c>
      <c r="O230" s="141" t="str">
        <f aca="false">VLOOKUP($N230,'Event Code'!$B$4:$AL$194,2,0)</f>
        <v>GST LITE</v>
      </c>
      <c r="P230" s="141" t="str">
        <f aca="false">VLOOKUP(N230,'Event Code'!$B$4:$AT$782,3,0)</f>
        <v>IT Technical</v>
      </c>
      <c r="Q230" s="141" t="str">
        <f aca="false">VLOOKUP(N230,'Event Code'!$B$4:$AT$782,4,0)</f>
        <v>ALL</v>
      </c>
      <c r="R230" s="141" t="str">
        <f aca="false">VLOOKUP($N230,'Event Code'!$B$4:$AT$782,5,0)</f>
        <v>Blended</v>
      </c>
      <c r="S230" s="141" t="n">
        <f aca="false">VLOOKUP(N230,'Event Code'!$B$4:$AT$782,7,0)</f>
        <v>43515</v>
      </c>
      <c r="T230" s="141" t="n">
        <f aca="false">VLOOKUP($N230,'Event Code'!$B$4:$AT$782,8,0)</f>
        <v>43543</v>
      </c>
      <c r="U230" s="37" t="s">
        <v>1128</v>
      </c>
      <c r="V230" s="142"/>
      <c r="W230" s="143"/>
      <c r="X230" s="144"/>
      <c r="Y230" s="174" t="s">
        <v>84</v>
      </c>
      <c r="Z230" s="198" t="n">
        <v>43510</v>
      </c>
      <c r="AG230" s="128" t="n">
        <f aca="false">VLOOKUP(D230,'School Code'!$D$2:$K$603,4,0)</f>
        <v>333</v>
      </c>
      <c r="AH230" s="129" t="n">
        <f aca="false">VLOOKUP(D230,'School Code'!$D$2:$K$603,6,0)</f>
        <v>1</v>
      </c>
      <c r="AI230" s="146" t="s">
        <v>818</v>
      </c>
      <c r="AK230" s="76" t="s">
        <v>86</v>
      </c>
    </row>
    <row r="231" customFormat="false" ht="14.05" hidden="true" customHeight="false" outlineLevel="0" collapsed="false">
      <c r="A231" s="134" t="n">
        <v>226</v>
      </c>
      <c r="B231" s="171" t="s">
        <v>1566</v>
      </c>
      <c r="C231" s="134" t="s">
        <v>1567</v>
      </c>
      <c r="D231" s="135" t="str">
        <f aca="false">VLOOKUP(N231,'Event Code'!$B$4:$AT$239,6,0)</f>
        <v>ĐH - Học Viện Bưu Chính Viễn Thông HCM</v>
      </c>
      <c r="E231" s="135" t="str">
        <f aca="false">VLOOKUP($D231,'School Code'!$D$2:$I$30,5,0)</f>
        <v>ICT</v>
      </c>
      <c r="F231" s="136" t="n">
        <v>0</v>
      </c>
      <c r="G231" s="137" t="s">
        <v>980</v>
      </c>
      <c r="H231" s="138" t="str">
        <f aca="false">B231</f>
        <v>N15DCCN005@student.ptithcm.edu.vn</v>
      </c>
      <c r="I231" s="172" t="s">
        <v>1568</v>
      </c>
      <c r="J231" s="139"/>
      <c r="K231" s="140"/>
      <c r="L231" s="140"/>
      <c r="M231" s="141" t="str">
        <f aca="false">'Event Code'!$A$4</f>
        <v>HCM</v>
      </c>
      <c r="N231" s="35" t="s">
        <v>1458</v>
      </c>
      <c r="O231" s="141" t="str">
        <f aca="false">VLOOKUP($N231,'Event Code'!$B$4:$AL$194,2,0)</f>
        <v>GST LITE</v>
      </c>
      <c r="P231" s="141" t="str">
        <f aca="false">VLOOKUP(N231,'Event Code'!$B$4:$AT$782,3,0)</f>
        <v>IT Technical</v>
      </c>
      <c r="Q231" s="141" t="str">
        <f aca="false">VLOOKUP(N231,'Event Code'!$B$4:$AT$782,4,0)</f>
        <v>ALL</v>
      </c>
      <c r="R231" s="141" t="str">
        <f aca="false">VLOOKUP($N231,'Event Code'!$B$4:$AT$782,5,0)</f>
        <v>Blended</v>
      </c>
      <c r="S231" s="141" t="n">
        <f aca="false">VLOOKUP(N231,'Event Code'!$B$4:$AT$782,7,0)</f>
        <v>43515</v>
      </c>
      <c r="T231" s="141" t="n">
        <f aca="false">VLOOKUP($N231,'Event Code'!$B$4:$AT$782,8,0)</f>
        <v>43543</v>
      </c>
      <c r="U231" s="37" t="s">
        <v>1128</v>
      </c>
      <c r="V231" s="142"/>
      <c r="W231" s="143"/>
      <c r="X231" s="144"/>
      <c r="Y231" s="174" t="s">
        <v>84</v>
      </c>
      <c r="Z231" s="198" t="n">
        <v>43510</v>
      </c>
      <c r="AG231" s="128" t="n">
        <f aca="false">VLOOKUP(D231,'School Code'!$D$2:$K$603,4,0)</f>
        <v>333</v>
      </c>
      <c r="AH231" s="129" t="n">
        <f aca="false">VLOOKUP(D231,'School Code'!$D$2:$K$603,6,0)</f>
        <v>1</v>
      </c>
      <c r="AI231" s="146" t="s">
        <v>818</v>
      </c>
      <c r="AK231" s="76" t="s">
        <v>86</v>
      </c>
    </row>
    <row r="232" customFormat="false" ht="14.05" hidden="true" customHeight="false" outlineLevel="0" collapsed="false">
      <c r="A232" s="134" t="n">
        <v>227</v>
      </c>
      <c r="B232" s="171" t="s">
        <v>1569</v>
      </c>
      <c r="C232" s="134" t="s">
        <v>1570</v>
      </c>
      <c r="D232" s="135" t="str">
        <f aca="false">VLOOKUP(N232,'Event Code'!$B$4:$AT$239,6,0)</f>
        <v>ĐH - Học Viện Bưu Chính Viễn Thông HCM</v>
      </c>
      <c r="E232" s="135" t="str">
        <f aca="false">VLOOKUP($D232,'School Code'!$D$2:$I$30,5,0)</f>
        <v>ICT</v>
      </c>
      <c r="F232" s="136" t="n">
        <v>0</v>
      </c>
      <c r="G232" s="137" t="s">
        <v>980</v>
      </c>
      <c r="H232" s="138" t="str">
        <f aca="false">B232</f>
        <v>N14DCCN103@student.ptithcm.edu.vn</v>
      </c>
      <c r="I232" s="172"/>
      <c r="J232" s="139"/>
      <c r="K232" s="140"/>
      <c r="L232" s="140"/>
      <c r="M232" s="141" t="str">
        <f aca="false">'Event Code'!$A$4</f>
        <v>HCM</v>
      </c>
      <c r="N232" s="35" t="s">
        <v>1458</v>
      </c>
      <c r="O232" s="141" t="str">
        <f aca="false">VLOOKUP($N232,'Event Code'!$B$4:$AL$194,2,0)</f>
        <v>GST LITE</v>
      </c>
      <c r="P232" s="141" t="str">
        <f aca="false">VLOOKUP(N232,'Event Code'!$B$4:$AT$782,3,0)</f>
        <v>IT Technical</v>
      </c>
      <c r="Q232" s="141" t="str">
        <f aca="false">VLOOKUP(N232,'Event Code'!$B$4:$AT$782,4,0)</f>
        <v>ALL</v>
      </c>
      <c r="R232" s="141" t="str">
        <f aca="false">VLOOKUP($N232,'Event Code'!$B$4:$AT$782,5,0)</f>
        <v>Blended</v>
      </c>
      <c r="S232" s="141" t="n">
        <f aca="false">VLOOKUP(N232,'Event Code'!$B$4:$AT$782,7,0)</f>
        <v>43515</v>
      </c>
      <c r="T232" s="141" t="n">
        <f aca="false">VLOOKUP($N232,'Event Code'!$B$4:$AT$782,8,0)</f>
        <v>43543</v>
      </c>
      <c r="U232" s="37" t="s">
        <v>1128</v>
      </c>
      <c r="V232" s="142"/>
      <c r="W232" s="143"/>
      <c r="X232" s="144"/>
      <c r="Y232" s="174" t="s">
        <v>84</v>
      </c>
      <c r="Z232" s="198" t="n">
        <v>43510</v>
      </c>
      <c r="AG232" s="128" t="n">
        <f aca="false">VLOOKUP(D232,'School Code'!$D$2:$K$603,4,0)</f>
        <v>333</v>
      </c>
      <c r="AH232" s="129" t="n">
        <f aca="false">VLOOKUP(D232,'School Code'!$D$2:$K$603,6,0)</f>
        <v>1</v>
      </c>
      <c r="AI232" s="146" t="s">
        <v>818</v>
      </c>
      <c r="AK232" s="76" t="s">
        <v>86</v>
      </c>
    </row>
    <row r="233" customFormat="false" ht="14.05" hidden="true" customHeight="false" outlineLevel="0" collapsed="false">
      <c r="A233" s="134" t="n">
        <v>228</v>
      </c>
      <c r="B233" s="171" t="s">
        <v>1571</v>
      </c>
      <c r="C233" s="134" t="s">
        <v>1572</v>
      </c>
      <c r="D233" s="135" t="str">
        <f aca="false">VLOOKUP(N233,'Event Code'!$B$4:$AT$239,6,0)</f>
        <v>ĐH - Học Viện Bưu Chính Viễn Thông HCM</v>
      </c>
      <c r="E233" s="135" t="str">
        <f aca="false">VLOOKUP($D233,'School Code'!$D$2:$I$30,5,0)</f>
        <v>ICT</v>
      </c>
      <c r="F233" s="136" t="n">
        <v>0</v>
      </c>
      <c r="G233" s="137" t="s">
        <v>980</v>
      </c>
      <c r="H233" s="138" t="str">
        <f aca="false">B233</f>
        <v>N15DCCN128@student.ptithcm.edu.vn</v>
      </c>
      <c r="I233" s="172" t="s">
        <v>1573</v>
      </c>
      <c r="J233" s="139"/>
      <c r="K233" s="140"/>
      <c r="L233" s="140"/>
      <c r="M233" s="141" t="str">
        <f aca="false">'Event Code'!$A$4</f>
        <v>HCM</v>
      </c>
      <c r="N233" s="35" t="s">
        <v>1458</v>
      </c>
      <c r="O233" s="141" t="str">
        <f aca="false">VLOOKUP($N233,'Event Code'!$B$4:$AL$194,2,0)</f>
        <v>GST LITE</v>
      </c>
      <c r="P233" s="141" t="str">
        <f aca="false">VLOOKUP(N233,'Event Code'!$B$4:$AT$782,3,0)</f>
        <v>IT Technical</v>
      </c>
      <c r="Q233" s="141" t="str">
        <f aca="false">VLOOKUP(N233,'Event Code'!$B$4:$AT$782,4,0)</f>
        <v>ALL</v>
      </c>
      <c r="R233" s="141" t="str">
        <f aca="false">VLOOKUP($N233,'Event Code'!$B$4:$AT$782,5,0)</f>
        <v>Blended</v>
      </c>
      <c r="S233" s="141" t="n">
        <f aca="false">VLOOKUP(N233,'Event Code'!$B$4:$AT$782,7,0)</f>
        <v>43515</v>
      </c>
      <c r="T233" s="141" t="n">
        <f aca="false">VLOOKUP($N233,'Event Code'!$B$4:$AT$782,8,0)</f>
        <v>43543</v>
      </c>
      <c r="U233" s="37" t="s">
        <v>1128</v>
      </c>
      <c r="V233" s="142"/>
      <c r="W233" s="143"/>
      <c r="X233" s="144"/>
      <c r="Y233" s="174" t="s">
        <v>84</v>
      </c>
      <c r="Z233" s="198" t="n">
        <v>43510</v>
      </c>
      <c r="AG233" s="128" t="n">
        <f aca="false">VLOOKUP(D233,'School Code'!$D$2:$K$603,4,0)</f>
        <v>333</v>
      </c>
      <c r="AH233" s="129" t="n">
        <f aca="false">VLOOKUP(D233,'School Code'!$D$2:$K$603,6,0)</f>
        <v>1</v>
      </c>
      <c r="AI233" s="146" t="s">
        <v>818</v>
      </c>
      <c r="AK233" s="76" t="s">
        <v>86</v>
      </c>
    </row>
    <row r="234" customFormat="false" ht="14.05" hidden="true" customHeight="false" outlineLevel="0" collapsed="false">
      <c r="A234" s="134" t="n">
        <v>229</v>
      </c>
      <c r="B234" s="171" t="s">
        <v>1574</v>
      </c>
      <c r="C234" s="134" t="s">
        <v>1575</v>
      </c>
      <c r="D234" s="135" t="str">
        <f aca="false">VLOOKUP(N234,'Event Code'!$B$4:$AT$239,6,0)</f>
        <v>ĐH - Học Viện Bưu Chính Viễn Thông HCM</v>
      </c>
      <c r="E234" s="135" t="str">
        <f aca="false">VLOOKUP($D234,'School Code'!$D$2:$I$30,5,0)</f>
        <v>ICT</v>
      </c>
      <c r="F234" s="136" t="n">
        <v>0</v>
      </c>
      <c r="G234" s="137" t="s">
        <v>980</v>
      </c>
      <c r="H234" s="138" t="str">
        <f aca="false">B234</f>
        <v>N15DCCN135@student.ptithcm.edu.vn</v>
      </c>
      <c r="I234" s="172" t="s">
        <v>1576</v>
      </c>
      <c r="J234" s="139"/>
      <c r="K234" s="140"/>
      <c r="L234" s="140"/>
      <c r="M234" s="141" t="str">
        <f aca="false">'Event Code'!$A$4</f>
        <v>HCM</v>
      </c>
      <c r="N234" s="35" t="s">
        <v>1458</v>
      </c>
      <c r="O234" s="141" t="str">
        <f aca="false">VLOOKUP($N234,'Event Code'!$B$4:$AL$194,2,0)</f>
        <v>GST LITE</v>
      </c>
      <c r="P234" s="141" t="str">
        <f aca="false">VLOOKUP(N234,'Event Code'!$B$4:$AT$782,3,0)</f>
        <v>IT Technical</v>
      </c>
      <c r="Q234" s="141" t="str">
        <f aca="false">VLOOKUP(N234,'Event Code'!$B$4:$AT$782,4,0)</f>
        <v>ALL</v>
      </c>
      <c r="R234" s="141" t="str">
        <f aca="false">VLOOKUP($N234,'Event Code'!$B$4:$AT$782,5,0)</f>
        <v>Blended</v>
      </c>
      <c r="S234" s="141" t="n">
        <f aca="false">VLOOKUP(N234,'Event Code'!$B$4:$AT$782,7,0)</f>
        <v>43515</v>
      </c>
      <c r="T234" s="141" t="n">
        <f aca="false">VLOOKUP($N234,'Event Code'!$B$4:$AT$782,8,0)</f>
        <v>43543</v>
      </c>
      <c r="U234" s="37" t="s">
        <v>1128</v>
      </c>
      <c r="V234" s="142"/>
      <c r="W234" s="143"/>
      <c r="X234" s="144"/>
      <c r="Y234" s="174" t="s">
        <v>84</v>
      </c>
      <c r="Z234" s="198" t="n">
        <v>43510</v>
      </c>
      <c r="AG234" s="128" t="n">
        <f aca="false">VLOOKUP(D234,'School Code'!$D$2:$K$603,4,0)</f>
        <v>333</v>
      </c>
      <c r="AH234" s="129" t="n">
        <f aca="false">VLOOKUP(D234,'School Code'!$D$2:$K$603,6,0)</f>
        <v>1</v>
      </c>
      <c r="AI234" s="146" t="s">
        <v>818</v>
      </c>
      <c r="AK234" s="76" t="s">
        <v>86</v>
      </c>
    </row>
    <row r="235" customFormat="false" ht="14.05" hidden="true" customHeight="false" outlineLevel="0" collapsed="false">
      <c r="A235" s="134" t="n">
        <v>230</v>
      </c>
      <c r="B235" s="171" t="s">
        <v>1577</v>
      </c>
      <c r="C235" s="134" t="s">
        <v>1578</v>
      </c>
      <c r="D235" s="135" t="str">
        <f aca="false">VLOOKUP(N235,'Event Code'!$B$4:$AT$239,6,0)</f>
        <v>ĐH - Học Viện Bưu Chính Viễn Thông HCM</v>
      </c>
      <c r="E235" s="135" t="str">
        <f aca="false">VLOOKUP($D235,'School Code'!$D$2:$I$30,5,0)</f>
        <v>ICT</v>
      </c>
      <c r="F235" s="136" t="n">
        <v>0</v>
      </c>
      <c r="G235" s="137" t="s">
        <v>980</v>
      </c>
      <c r="H235" s="138" t="str">
        <f aca="false">B235</f>
        <v>N15DCCN193@student.ptithcm.edu.vn</v>
      </c>
      <c r="I235" s="172" t="s">
        <v>1579</v>
      </c>
      <c r="J235" s="139"/>
      <c r="K235" s="140"/>
      <c r="L235" s="140"/>
      <c r="M235" s="141" t="str">
        <f aca="false">'Event Code'!$A$4</f>
        <v>HCM</v>
      </c>
      <c r="N235" s="35" t="s">
        <v>1458</v>
      </c>
      <c r="O235" s="141" t="str">
        <f aca="false">VLOOKUP($N235,'Event Code'!$B$4:$AL$194,2,0)</f>
        <v>GST LITE</v>
      </c>
      <c r="P235" s="141" t="str">
        <f aca="false">VLOOKUP(N235,'Event Code'!$B$4:$AT$782,3,0)</f>
        <v>IT Technical</v>
      </c>
      <c r="Q235" s="141" t="str">
        <f aca="false">VLOOKUP(N235,'Event Code'!$B$4:$AT$782,4,0)</f>
        <v>ALL</v>
      </c>
      <c r="R235" s="141" t="str">
        <f aca="false">VLOOKUP($N235,'Event Code'!$B$4:$AT$782,5,0)</f>
        <v>Blended</v>
      </c>
      <c r="S235" s="141" t="n">
        <f aca="false">VLOOKUP(N235,'Event Code'!$B$4:$AT$782,7,0)</f>
        <v>43515</v>
      </c>
      <c r="T235" s="141" t="n">
        <f aca="false">VLOOKUP($N235,'Event Code'!$B$4:$AT$782,8,0)</f>
        <v>43543</v>
      </c>
      <c r="U235" s="37" t="s">
        <v>1128</v>
      </c>
      <c r="V235" s="142"/>
      <c r="W235" s="143"/>
      <c r="X235" s="144"/>
      <c r="Y235" s="174" t="s">
        <v>84</v>
      </c>
      <c r="Z235" s="198" t="n">
        <v>43510</v>
      </c>
      <c r="AG235" s="128" t="n">
        <f aca="false">VLOOKUP(D235,'School Code'!$D$2:$K$603,4,0)</f>
        <v>333</v>
      </c>
      <c r="AH235" s="129" t="n">
        <f aca="false">VLOOKUP(D235,'School Code'!$D$2:$K$603,6,0)</f>
        <v>1</v>
      </c>
      <c r="AI235" s="146" t="s">
        <v>818</v>
      </c>
      <c r="AK235" s="76" t="s">
        <v>86</v>
      </c>
    </row>
    <row r="236" customFormat="false" ht="14.05" hidden="true" customHeight="false" outlineLevel="0" collapsed="false">
      <c r="A236" s="134" t="n">
        <v>231</v>
      </c>
      <c r="B236" s="171" t="s">
        <v>1580</v>
      </c>
      <c r="C236" s="134" t="s">
        <v>1581</v>
      </c>
      <c r="D236" s="135" t="str">
        <f aca="false">VLOOKUP(N236,'Event Code'!$B$4:$AT$239,6,0)</f>
        <v>ĐH - Học Viện Bưu Chính Viễn Thông HCM</v>
      </c>
      <c r="E236" s="135" t="str">
        <f aca="false">VLOOKUP($D236,'School Code'!$D$2:$I$30,5,0)</f>
        <v>ICT</v>
      </c>
      <c r="F236" s="136" t="n">
        <v>0</v>
      </c>
      <c r="G236" s="137" t="s">
        <v>980</v>
      </c>
      <c r="H236" s="138" t="str">
        <f aca="false">B236</f>
        <v>N15DCCN075@student.ptithcm.edu.vn</v>
      </c>
      <c r="I236" s="172" t="s">
        <v>1582</v>
      </c>
      <c r="J236" s="139"/>
      <c r="K236" s="140"/>
      <c r="L236" s="140"/>
      <c r="M236" s="141" t="str">
        <f aca="false">'Event Code'!$A$4</f>
        <v>HCM</v>
      </c>
      <c r="N236" s="35" t="s">
        <v>1458</v>
      </c>
      <c r="O236" s="141" t="str">
        <f aca="false">VLOOKUP($N236,'Event Code'!$B$4:$AL$194,2,0)</f>
        <v>GST LITE</v>
      </c>
      <c r="P236" s="141" t="str">
        <f aca="false">VLOOKUP(N236,'Event Code'!$B$4:$AT$782,3,0)</f>
        <v>IT Technical</v>
      </c>
      <c r="Q236" s="141" t="str">
        <f aca="false">VLOOKUP(N236,'Event Code'!$B$4:$AT$782,4,0)</f>
        <v>ALL</v>
      </c>
      <c r="R236" s="141" t="str">
        <f aca="false">VLOOKUP($N236,'Event Code'!$B$4:$AT$782,5,0)</f>
        <v>Blended</v>
      </c>
      <c r="S236" s="141" t="n">
        <f aca="false">VLOOKUP(N236,'Event Code'!$B$4:$AT$782,7,0)</f>
        <v>43515</v>
      </c>
      <c r="T236" s="141" t="n">
        <f aca="false">VLOOKUP($N236,'Event Code'!$B$4:$AT$782,8,0)</f>
        <v>43543</v>
      </c>
      <c r="U236" s="37" t="s">
        <v>1128</v>
      </c>
      <c r="V236" s="142"/>
      <c r="W236" s="143"/>
      <c r="X236" s="144"/>
      <c r="Y236" s="174" t="s">
        <v>84</v>
      </c>
      <c r="Z236" s="198" t="n">
        <v>43510</v>
      </c>
      <c r="AG236" s="128" t="n">
        <f aca="false">VLOOKUP(D236,'School Code'!$D$2:$K$603,4,0)</f>
        <v>333</v>
      </c>
      <c r="AH236" s="129" t="n">
        <f aca="false">VLOOKUP(D236,'School Code'!$D$2:$K$603,6,0)</f>
        <v>1</v>
      </c>
      <c r="AI236" s="146" t="s">
        <v>818</v>
      </c>
      <c r="AK236" s="76" t="s">
        <v>86</v>
      </c>
    </row>
    <row r="237" customFormat="false" ht="14.05" hidden="true" customHeight="false" outlineLevel="0" collapsed="false">
      <c r="A237" s="134" t="n">
        <v>232</v>
      </c>
      <c r="B237" s="171" t="s">
        <v>1583</v>
      </c>
      <c r="C237" s="134" t="s">
        <v>1584</v>
      </c>
      <c r="D237" s="135" t="str">
        <f aca="false">VLOOKUP(N237,'Event Code'!$B$4:$AT$239,6,0)</f>
        <v>ĐH - Học Viện Bưu Chính Viễn Thông HCM</v>
      </c>
      <c r="E237" s="135" t="str">
        <f aca="false">VLOOKUP($D237,'School Code'!$D$2:$I$30,5,0)</f>
        <v>ICT</v>
      </c>
      <c r="F237" s="136" t="n">
        <v>0</v>
      </c>
      <c r="G237" s="137" t="s">
        <v>980</v>
      </c>
      <c r="H237" s="138" t="str">
        <f aca="false">B237</f>
        <v>N15DCCN118@student.ptithcm.edu.vn</v>
      </c>
      <c r="I237" s="172" t="s">
        <v>1585</v>
      </c>
      <c r="J237" s="139"/>
      <c r="K237" s="140"/>
      <c r="L237" s="140"/>
      <c r="M237" s="141" t="str">
        <f aca="false">'Event Code'!$A$4</f>
        <v>HCM</v>
      </c>
      <c r="N237" s="35" t="s">
        <v>1458</v>
      </c>
      <c r="O237" s="141" t="str">
        <f aca="false">VLOOKUP($N237,'Event Code'!$B$4:$AL$194,2,0)</f>
        <v>GST LITE</v>
      </c>
      <c r="P237" s="141" t="str">
        <f aca="false">VLOOKUP(N237,'Event Code'!$B$4:$AT$782,3,0)</f>
        <v>IT Technical</v>
      </c>
      <c r="Q237" s="141" t="str">
        <f aca="false">VLOOKUP(N237,'Event Code'!$B$4:$AT$782,4,0)</f>
        <v>ALL</v>
      </c>
      <c r="R237" s="141" t="str">
        <f aca="false">VLOOKUP($N237,'Event Code'!$B$4:$AT$782,5,0)</f>
        <v>Blended</v>
      </c>
      <c r="S237" s="141" t="n">
        <f aca="false">VLOOKUP(N237,'Event Code'!$B$4:$AT$782,7,0)</f>
        <v>43515</v>
      </c>
      <c r="T237" s="141" t="n">
        <f aca="false">VLOOKUP($N237,'Event Code'!$B$4:$AT$782,8,0)</f>
        <v>43543</v>
      </c>
      <c r="U237" s="37" t="s">
        <v>1128</v>
      </c>
      <c r="V237" s="142"/>
      <c r="W237" s="143"/>
      <c r="X237" s="144"/>
      <c r="Y237" s="174" t="s">
        <v>84</v>
      </c>
      <c r="Z237" s="198" t="n">
        <v>43510</v>
      </c>
      <c r="AG237" s="128" t="n">
        <f aca="false">VLOOKUP(D237,'School Code'!$D$2:$K$603,4,0)</f>
        <v>333</v>
      </c>
      <c r="AH237" s="129" t="n">
        <f aca="false">VLOOKUP(D237,'School Code'!$D$2:$K$603,6,0)</f>
        <v>1</v>
      </c>
      <c r="AI237" s="146" t="s">
        <v>818</v>
      </c>
      <c r="AK237" s="76" t="s">
        <v>86</v>
      </c>
    </row>
    <row r="238" customFormat="false" ht="14.05" hidden="true" customHeight="false" outlineLevel="0" collapsed="false">
      <c r="A238" s="134" t="n">
        <v>233</v>
      </c>
      <c r="B238" s="171" t="s">
        <v>1586</v>
      </c>
      <c r="C238" s="134" t="s">
        <v>1587</v>
      </c>
      <c r="D238" s="135" t="str">
        <f aca="false">VLOOKUP(N238,'Event Code'!$B$4:$AT$239,6,0)</f>
        <v>ĐH - Học Viện Bưu Chính Viễn Thông HCM</v>
      </c>
      <c r="E238" s="135" t="str">
        <f aca="false">VLOOKUP($D238,'School Code'!$D$2:$I$30,5,0)</f>
        <v>ICT</v>
      </c>
      <c r="F238" s="136" t="n">
        <v>0</v>
      </c>
      <c r="G238" s="137" t="s">
        <v>980</v>
      </c>
      <c r="H238" s="138" t="str">
        <f aca="false">B238</f>
        <v>N15DCCN168@student.ptithcm.edu.vn</v>
      </c>
      <c r="I238" s="172" t="s">
        <v>1588</v>
      </c>
      <c r="J238" s="139"/>
      <c r="K238" s="140"/>
      <c r="L238" s="140"/>
      <c r="M238" s="141" t="str">
        <f aca="false">'Event Code'!$A$4</f>
        <v>HCM</v>
      </c>
      <c r="N238" s="35" t="s">
        <v>1458</v>
      </c>
      <c r="O238" s="141" t="str">
        <f aca="false">VLOOKUP($N238,'Event Code'!$B$4:$AL$194,2,0)</f>
        <v>GST LITE</v>
      </c>
      <c r="P238" s="141" t="str">
        <f aca="false">VLOOKUP(N238,'Event Code'!$B$4:$AT$782,3,0)</f>
        <v>IT Technical</v>
      </c>
      <c r="Q238" s="141" t="str">
        <f aca="false">VLOOKUP(N238,'Event Code'!$B$4:$AT$782,4,0)</f>
        <v>ALL</v>
      </c>
      <c r="R238" s="141" t="str">
        <f aca="false">VLOOKUP($N238,'Event Code'!$B$4:$AT$782,5,0)</f>
        <v>Blended</v>
      </c>
      <c r="S238" s="141" t="n">
        <f aca="false">VLOOKUP(N238,'Event Code'!$B$4:$AT$782,7,0)</f>
        <v>43515</v>
      </c>
      <c r="T238" s="141" t="n">
        <f aca="false">VLOOKUP($N238,'Event Code'!$B$4:$AT$782,8,0)</f>
        <v>43543</v>
      </c>
      <c r="U238" s="37" t="s">
        <v>1128</v>
      </c>
      <c r="V238" s="142"/>
      <c r="W238" s="143"/>
      <c r="X238" s="144"/>
      <c r="Y238" s="174" t="s">
        <v>84</v>
      </c>
      <c r="Z238" s="198" t="n">
        <v>43510</v>
      </c>
      <c r="AG238" s="128" t="n">
        <f aca="false">VLOOKUP(D238,'School Code'!$D$2:$K$603,4,0)</f>
        <v>333</v>
      </c>
      <c r="AH238" s="129" t="n">
        <f aca="false">VLOOKUP(D238,'School Code'!$D$2:$K$603,6,0)</f>
        <v>1</v>
      </c>
      <c r="AI238" s="146" t="s">
        <v>818</v>
      </c>
      <c r="AK238" s="76" t="s">
        <v>86</v>
      </c>
    </row>
    <row r="239" customFormat="false" ht="14.05" hidden="true" customHeight="false" outlineLevel="0" collapsed="false">
      <c r="A239" s="134" t="n">
        <v>234</v>
      </c>
      <c r="B239" s="171" t="s">
        <v>1589</v>
      </c>
      <c r="C239" s="134" t="s">
        <v>1590</v>
      </c>
      <c r="D239" s="135" t="str">
        <f aca="false">VLOOKUP(N239,'Event Code'!$B$4:$AT$239,6,0)</f>
        <v>ĐH - Học Viện Bưu Chính Viễn Thông HCM</v>
      </c>
      <c r="E239" s="135" t="str">
        <f aca="false">VLOOKUP($D239,'School Code'!$D$2:$I$30,5,0)</f>
        <v>ICT</v>
      </c>
      <c r="F239" s="136" t="n">
        <v>0</v>
      </c>
      <c r="G239" s="137" t="s">
        <v>980</v>
      </c>
      <c r="H239" s="138" t="str">
        <f aca="false">B239</f>
        <v>N15DCCN197@student.ptithcm.edu.vn</v>
      </c>
      <c r="I239" s="172" t="s">
        <v>1591</v>
      </c>
      <c r="J239" s="139"/>
      <c r="K239" s="140"/>
      <c r="L239" s="140"/>
      <c r="M239" s="141" t="str">
        <f aca="false">'Event Code'!$A$4</f>
        <v>HCM</v>
      </c>
      <c r="N239" s="35" t="s">
        <v>1458</v>
      </c>
      <c r="O239" s="141" t="str">
        <f aca="false">VLOOKUP($N239,'Event Code'!$B$4:$AL$194,2,0)</f>
        <v>GST LITE</v>
      </c>
      <c r="P239" s="141" t="str">
        <f aca="false">VLOOKUP(N239,'Event Code'!$B$4:$AT$782,3,0)</f>
        <v>IT Technical</v>
      </c>
      <c r="Q239" s="141" t="str">
        <f aca="false">VLOOKUP(N239,'Event Code'!$B$4:$AT$782,4,0)</f>
        <v>ALL</v>
      </c>
      <c r="R239" s="141" t="str">
        <f aca="false">VLOOKUP($N239,'Event Code'!$B$4:$AT$782,5,0)</f>
        <v>Blended</v>
      </c>
      <c r="S239" s="141" t="n">
        <f aca="false">VLOOKUP(N239,'Event Code'!$B$4:$AT$782,7,0)</f>
        <v>43515</v>
      </c>
      <c r="T239" s="141" t="n">
        <f aca="false">VLOOKUP($N239,'Event Code'!$B$4:$AT$782,8,0)</f>
        <v>43543</v>
      </c>
      <c r="U239" s="37" t="s">
        <v>1128</v>
      </c>
      <c r="V239" s="142"/>
      <c r="W239" s="143"/>
      <c r="X239" s="144"/>
      <c r="Y239" s="174" t="s">
        <v>84</v>
      </c>
      <c r="Z239" s="198" t="n">
        <v>43510</v>
      </c>
      <c r="AG239" s="128" t="n">
        <f aca="false">VLOOKUP(D239,'School Code'!$D$2:$K$603,4,0)</f>
        <v>333</v>
      </c>
      <c r="AH239" s="129" t="n">
        <f aca="false">VLOOKUP(D239,'School Code'!$D$2:$K$603,6,0)</f>
        <v>1</v>
      </c>
      <c r="AI239" s="146" t="s">
        <v>818</v>
      </c>
      <c r="AK239" s="76" t="s">
        <v>86</v>
      </c>
    </row>
    <row r="240" customFormat="false" ht="14.05" hidden="true" customHeight="false" outlineLevel="0" collapsed="false">
      <c r="A240" s="134" t="n">
        <v>235</v>
      </c>
      <c r="B240" s="171" t="s">
        <v>1592</v>
      </c>
      <c r="C240" s="134" t="s">
        <v>827</v>
      </c>
      <c r="D240" s="135" t="str">
        <f aca="false">VLOOKUP(N240,'Event Code'!$B$4:$AT$239,6,0)</f>
        <v>ĐH - Học Viện Bưu Chính Viễn Thông HCM</v>
      </c>
      <c r="E240" s="135" t="str">
        <f aca="false">VLOOKUP($D240,'School Code'!$D$2:$I$30,5,0)</f>
        <v>ICT</v>
      </c>
      <c r="F240" s="136" t="n">
        <v>0</v>
      </c>
      <c r="G240" s="137" t="s">
        <v>1025</v>
      </c>
      <c r="H240" s="138" t="str">
        <f aca="false">B240</f>
        <v>N15DCCN181@student.ptithcm.edu.vn</v>
      </c>
      <c r="I240" s="172" t="s">
        <v>1593</v>
      </c>
      <c r="J240" s="139"/>
      <c r="K240" s="140"/>
      <c r="L240" s="140"/>
      <c r="M240" s="141" t="str">
        <f aca="false">'Event Code'!$A$4</f>
        <v>HCM</v>
      </c>
      <c r="N240" s="35" t="s">
        <v>1458</v>
      </c>
      <c r="O240" s="141" t="str">
        <f aca="false">VLOOKUP($N240,'Event Code'!$B$4:$AL$194,2,0)</f>
        <v>GST LITE</v>
      </c>
      <c r="P240" s="141" t="str">
        <f aca="false">VLOOKUP(N240,'Event Code'!$B$4:$AT$782,3,0)</f>
        <v>IT Technical</v>
      </c>
      <c r="Q240" s="141" t="str">
        <f aca="false">VLOOKUP(N240,'Event Code'!$B$4:$AT$782,4,0)</f>
        <v>ALL</v>
      </c>
      <c r="R240" s="141" t="str">
        <f aca="false">VLOOKUP($N240,'Event Code'!$B$4:$AT$782,5,0)</f>
        <v>Blended</v>
      </c>
      <c r="S240" s="141" t="n">
        <f aca="false">VLOOKUP(N240,'Event Code'!$B$4:$AT$782,7,0)</f>
        <v>43515</v>
      </c>
      <c r="T240" s="141" t="n">
        <f aca="false">VLOOKUP($N240,'Event Code'!$B$4:$AT$782,8,0)</f>
        <v>43543</v>
      </c>
      <c r="U240" s="37" t="s">
        <v>1128</v>
      </c>
      <c r="V240" s="142"/>
      <c r="W240" s="143"/>
      <c r="X240" s="144"/>
      <c r="Y240" s="174" t="s">
        <v>84</v>
      </c>
      <c r="Z240" s="198" t="n">
        <v>43510</v>
      </c>
      <c r="AG240" s="128" t="n">
        <f aca="false">VLOOKUP(D240,'School Code'!$D$2:$K$603,4,0)</f>
        <v>333</v>
      </c>
      <c r="AH240" s="129" t="n">
        <f aca="false">VLOOKUP(D240,'School Code'!$D$2:$K$603,6,0)</f>
        <v>1</v>
      </c>
      <c r="AI240" s="146" t="s">
        <v>818</v>
      </c>
      <c r="AK240" s="76" t="s">
        <v>86</v>
      </c>
    </row>
    <row r="241" customFormat="false" ht="14.05" hidden="true" customHeight="false" outlineLevel="0" collapsed="false">
      <c r="A241" s="134" t="n">
        <v>236</v>
      </c>
      <c r="B241" s="171" t="s">
        <v>1594</v>
      </c>
      <c r="C241" s="134" t="s">
        <v>1595</v>
      </c>
      <c r="D241" s="135" t="str">
        <f aca="false">VLOOKUP(N241,'Event Code'!$B$4:$AT$239,6,0)</f>
        <v>ĐH - Học Viện Bưu Chính Viễn Thông HCM</v>
      </c>
      <c r="E241" s="135" t="str">
        <f aca="false">VLOOKUP($D241,'School Code'!$D$2:$I$30,5,0)</f>
        <v>ICT</v>
      </c>
      <c r="F241" s="136" t="n">
        <v>0</v>
      </c>
      <c r="G241" s="137" t="s">
        <v>980</v>
      </c>
      <c r="H241" s="138" t="str">
        <f aca="false">B241</f>
        <v>N15DCCN119@student.ptithcm.edu.vn</v>
      </c>
      <c r="I241" s="172" t="s">
        <v>1596</v>
      </c>
      <c r="J241" s="139"/>
      <c r="K241" s="140"/>
      <c r="L241" s="140"/>
      <c r="M241" s="141" t="str">
        <f aca="false">'Event Code'!$A$4</f>
        <v>HCM</v>
      </c>
      <c r="N241" s="35" t="s">
        <v>1458</v>
      </c>
      <c r="O241" s="141" t="str">
        <f aca="false">VLOOKUP($N241,'Event Code'!$B$4:$AL$194,2,0)</f>
        <v>GST LITE</v>
      </c>
      <c r="P241" s="141" t="str">
        <f aca="false">VLOOKUP(N241,'Event Code'!$B$4:$AT$782,3,0)</f>
        <v>IT Technical</v>
      </c>
      <c r="Q241" s="141" t="str">
        <f aca="false">VLOOKUP(N241,'Event Code'!$B$4:$AT$782,4,0)</f>
        <v>ALL</v>
      </c>
      <c r="R241" s="141" t="str">
        <f aca="false">VLOOKUP($N241,'Event Code'!$B$4:$AT$782,5,0)</f>
        <v>Blended</v>
      </c>
      <c r="S241" s="141" t="n">
        <f aca="false">VLOOKUP(N241,'Event Code'!$B$4:$AT$782,7,0)</f>
        <v>43515</v>
      </c>
      <c r="T241" s="141" t="n">
        <f aca="false">VLOOKUP($N241,'Event Code'!$B$4:$AT$782,8,0)</f>
        <v>43543</v>
      </c>
      <c r="U241" s="37" t="s">
        <v>1128</v>
      </c>
      <c r="V241" s="142"/>
      <c r="W241" s="143"/>
      <c r="X241" s="144"/>
      <c r="Y241" s="174" t="s">
        <v>84</v>
      </c>
      <c r="Z241" s="198" t="n">
        <v>43510</v>
      </c>
      <c r="AG241" s="128" t="n">
        <f aca="false">VLOOKUP(D241,'School Code'!$D$2:$K$603,4,0)</f>
        <v>333</v>
      </c>
      <c r="AH241" s="129" t="n">
        <f aca="false">VLOOKUP(D241,'School Code'!$D$2:$K$603,6,0)</f>
        <v>1</v>
      </c>
      <c r="AI241" s="146" t="s">
        <v>818</v>
      </c>
      <c r="AK241" s="76" t="s">
        <v>86</v>
      </c>
    </row>
    <row r="242" customFormat="false" ht="14.05" hidden="true" customHeight="false" outlineLevel="0" collapsed="false">
      <c r="A242" s="134" t="n">
        <v>237</v>
      </c>
      <c r="B242" s="171" t="s">
        <v>1597</v>
      </c>
      <c r="C242" s="134" t="s">
        <v>1598</v>
      </c>
      <c r="D242" s="135" t="str">
        <f aca="false">VLOOKUP(N242,'Event Code'!$B$4:$AT$239,6,0)</f>
        <v>ĐH - Học Viện Bưu Chính Viễn Thông HCM</v>
      </c>
      <c r="E242" s="135" t="str">
        <f aca="false">VLOOKUP($D242,'School Code'!$D$2:$I$30,5,0)</f>
        <v>ICT</v>
      </c>
      <c r="F242" s="136" t="n">
        <v>0</v>
      </c>
      <c r="G242" s="137" t="s">
        <v>980</v>
      </c>
      <c r="H242" s="138" t="str">
        <f aca="false">B242</f>
        <v>N15DCCN169@student.ptithcm.edu.vn</v>
      </c>
      <c r="I242" s="172" t="s">
        <v>1599</v>
      </c>
      <c r="J242" s="139"/>
      <c r="K242" s="140"/>
      <c r="L242" s="140"/>
      <c r="M242" s="141" t="str">
        <f aca="false">'Event Code'!$A$4</f>
        <v>HCM</v>
      </c>
      <c r="N242" s="35" t="s">
        <v>1458</v>
      </c>
      <c r="O242" s="141" t="str">
        <f aca="false">VLOOKUP($N242,'Event Code'!$B$4:$AL$194,2,0)</f>
        <v>GST LITE</v>
      </c>
      <c r="P242" s="141" t="str">
        <f aca="false">VLOOKUP(N242,'Event Code'!$B$4:$AT$782,3,0)</f>
        <v>IT Technical</v>
      </c>
      <c r="Q242" s="141" t="str">
        <f aca="false">VLOOKUP(N242,'Event Code'!$B$4:$AT$782,4,0)</f>
        <v>ALL</v>
      </c>
      <c r="R242" s="141" t="str">
        <f aca="false">VLOOKUP($N242,'Event Code'!$B$4:$AT$782,5,0)</f>
        <v>Blended</v>
      </c>
      <c r="S242" s="141" t="n">
        <f aca="false">VLOOKUP(N242,'Event Code'!$B$4:$AT$782,7,0)</f>
        <v>43515</v>
      </c>
      <c r="T242" s="141" t="n">
        <f aca="false">VLOOKUP($N242,'Event Code'!$B$4:$AT$782,8,0)</f>
        <v>43543</v>
      </c>
      <c r="U242" s="37" t="s">
        <v>1128</v>
      </c>
      <c r="V242" s="142"/>
      <c r="W242" s="143"/>
      <c r="X242" s="144"/>
      <c r="Y242" s="174" t="s">
        <v>84</v>
      </c>
      <c r="Z242" s="198" t="n">
        <v>43510</v>
      </c>
      <c r="AG242" s="128" t="n">
        <f aca="false">VLOOKUP(D242,'School Code'!$D$2:$K$603,4,0)</f>
        <v>333</v>
      </c>
      <c r="AH242" s="129" t="n">
        <f aca="false">VLOOKUP(D242,'School Code'!$D$2:$K$603,6,0)</f>
        <v>1</v>
      </c>
      <c r="AI242" s="146" t="s">
        <v>818</v>
      </c>
      <c r="AK242" s="76" t="s">
        <v>86</v>
      </c>
    </row>
    <row r="243" customFormat="false" ht="14.05" hidden="true" customHeight="false" outlineLevel="0" collapsed="false">
      <c r="A243" s="134" t="n">
        <v>238</v>
      </c>
      <c r="B243" s="171" t="s">
        <v>1600</v>
      </c>
      <c r="C243" s="134" t="s">
        <v>1601</v>
      </c>
      <c r="D243" s="135" t="str">
        <f aca="false">VLOOKUP(N243,'Event Code'!$B$4:$AT$239,6,0)</f>
        <v>ĐH - Học Viện Bưu Chính Viễn Thông HCM</v>
      </c>
      <c r="E243" s="135" t="str">
        <f aca="false">VLOOKUP($D243,'School Code'!$D$2:$I$30,5,0)</f>
        <v>ICT</v>
      </c>
      <c r="F243" s="136" t="n">
        <v>0</v>
      </c>
      <c r="G243" s="137" t="s">
        <v>980</v>
      </c>
      <c r="H243" s="138" t="str">
        <f aca="false">B243</f>
        <v>N15DCCN136@student.ptithcm.edu.vn</v>
      </c>
      <c r="I243" s="172" t="s">
        <v>1602</v>
      </c>
      <c r="J243" s="139"/>
      <c r="K243" s="140"/>
      <c r="L243" s="140"/>
      <c r="M243" s="141" t="str">
        <f aca="false">'Event Code'!$A$4</f>
        <v>HCM</v>
      </c>
      <c r="N243" s="35" t="s">
        <v>1458</v>
      </c>
      <c r="O243" s="141" t="str">
        <f aca="false">VLOOKUP($N243,'Event Code'!$B$4:$AL$194,2,0)</f>
        <v>GST LITE</v>
      </c>
      <c r="P243" s="141" t="str">
        <f aca="false">VLOOKUP(N243,'Event Code'!$B$4:$AT$782,3,0)</f>
        <v>IT Technical</v>
      </c>
      <c r="Q243" s="141" t="str">
        <f aca="false">VLOOKUP(N243,'Event Code'!$B$4:$AT$782,4,0)</f>
        <v>ALL</v>
      </c>
      <c r="R243" s="141" t="str">
        <f aca="false">VLOOKUP($N243,'Event Code'!$B$4:$AT$782,5,0)</f>
        <v>Blended</v>
      </c>
      <c r="S243" s="141" t="n">
        <f aca="false">VLOOKUP(N243,'Event Code'!$B$4:$AT$782,7,0)</f>
        <v>43515</v>
      </c>
      <c r="T243" s="141" t="n">
        <f aca="false">VLOOKUP($N243,'Event Code'!$B$4:$AT$782,8,0)</f>
        <v>43543</v>
      </c>
      <c r="U243" s="37" t="s">
        <v>1128</v>
      </c>
      <c r="V243" s="142"/>
      <c r="W243" s="143"/>
      <c r="X243" s="144"/>
      <c r="Y243" s="174" t="s">
        <v>84</v>
      </c>
      <c r="Z243" s="198" t="n">
        <v>43510</v>
      </c>
      <c r="AG243" s="128" t="n">
        <f aca="false">VLOOKUP(D243,'School Code'!$D$2:$K$603,4,0)</f>
        <v>333</v>
      </c>
      <c r="AH243" s="129" t="n">
        <f aca="false">VLOOKUP(D243,'School Code'!$D$2:$K$603,6,0)</f>
        <v>1</v>
      </c>
      <c r="AI243" s="146" t="s">
        <v>818</v>
      </c>
      <c r="AK243" s="76" t="s">
        <v>86</v>
      </c>
    </row>
    <row r="244" customFormat="false" ht="14.05" hidden="true" customHeight="false" outlineLevel="0" collapsed="false">
      <c r="A244" s="134" t="n">
        <v>239</v>
      </c>
      <c r="B244" s="171" t="s">
        <v>1603</v>
      </c>
      <c r="C244" s="134" t="s">
        <v>1604</v>
      </c>
      <c r="D244" s="135" t="str">
        <f aca="false">VLOOKUP(N244,'Event Code'!$B$4:$AT$239,6,0)</f>
        <v>ĐH - Học Viện Bưu Chính Viễn Thông HCM</v>
      </c>
      <c r="E244" s="135" t="str">
        <f aca="false">VLOOKUP($D244,'School Code'!$D$2:$I$30,5,0)</f>
        <v>ICT</v>
      </c>
      <c r="F244" s="136" t="n">
        <v>0</v>
      </c>
      <c r="G244" s="137" t="s">
        <v>980</v>
      </c>
      <c r="H244" s="138" t="str">
        <f aca="false">B244</f>
        <v>N15DCCN008@student.ptithcm.edu.vn</v>
      </c>
      <c r="I244" s="172" t="s">
        <v>1605</v>
      </c>
      <c r="J244" s="139"/>
      <c r="K244" s="140"/>
      <c r="L244" s="140"/>
      <c r="M244" s="141" t="str">
        <f aca="false">'Event Code'!$A$4</f>
        <v>HCM</v>
      </c>
      <c r="N244" s="35" t="s">
        <v>1458</v>
      </c>
      <c r="O244" s="141" t="str">
        <f aca="false">VLOOKUP($N244,'Event Code'!$B$4:$AL$194,2,0)</f>
        <v>GST LITE</v>
      </c>
      <c r="P244" s="141" t="str">
        <f aca="false">VLOOKUP(N244,'Event Code'!$B$4:$AT$782,3,0)</f>
        <v>IT Technical</v>
      </c>
      <c r="Q244" s="141" t="str">
        <f aca="false">VLOOKUP(N244,'Event Code'!$B$4:$AT$782,4,0)</f>
        <v>ALL</v>
      </c>
      <c r="R244" s="141" t="str">
        <f aca="false">VLOOKUP($N244,'Event Code'!$B$4:$AT$782,5,0)</f>
        <v>Blended</v>
      </c>
      <c r="S244" s="141" t="n">
        <f aca="false">VLOOKUP(N244,'Event Code'!$B$4:$AT$782,7,0)</f>
        <v>43515</v>
      </c>
      <c r="T244" s="141" t="n">
        <f aca="false">VLOOKUP($N244,'Event Code'!$B$4:$AT$782,8,0)</f>
        <v>43543</v>
      </c>
      <c r="U244" s="37" t="s">
        <v>1128</v>
      </c>
      <c r="V244" s="142"/>
      <c r="W244" s="143"/>
      <c r="X244" s="144"/>
      <c r="Y244" s="174" t="s">
        <v>84</v>
      </c>
      <c r="Z244" s="198" t="n">
        <v>43510</v>
      </c>
      <c r="AG244" s="128" t="n">
        <f aca="false">VLOOKUP(D244,'School Code'!$D$2:$K$603,4,0)</f>
        <v>333</v>
      </c>
      <c r="AH244" s="129" t="n">
        <f aca="false">VLOOKUP(D244,'School Code'!$D$2:$K$603,6,0)</f>
        <v>1</v>
      </c>
      <c r="AI244" s="146" t="s">
        <v>818</v>
      </c>
      <c r="AK244" s="76" t="s">
        <v>86</v>
      </c>
    </row>
    <row r="245" customFormat="false" ht="14.05" hidden="true" customHeight="false" outlineLevel="0" collapsed="false">
      <c r="A245" s="134" t="n">
        <v>240</v>
      </c>
      <c r="B245" s="171" t="s">
        <v>1606</v>
      </c>
      <c r="C245" s="134" t="s">
        <v>1607</v>
      </c>
      <c r="D245" s="135" t="str">
        <f aca="false">VLOOKUP(N245,'Event Code'!$B$4:$AT$239,6,0)</f>
        <v>ĐH - Học Viện Bưu Chính Viễn Thông HCM</v>
      </c>
      <c r="E245" s="135" t="str">
        <f aca="false">VLOOKUP($D245,'School Code'!$D$2:$I$30,5,0)</f>
        <v>ICT</v>
      </c>
      <c r="F245" s="136" t="n">
        <v>0</v>
      </c>
      <c r="G245" s="137" t="s">
        <v>1025</v>
      </c>
      <c r="H245" s="138" t="str">
        <f aca="false">B245</f>
        <v>N15DCCN036@student.ptithcm.edu.vn</v>
      </c>
      <c r="I245" s="172" t="s">
        <v>1608</v>
      </c>
      <c r="J245" s="139"/>
      <c r="K245" s="140"/>
      <c r="L245" s="140"/>
      <c r="M245" s="141" t="str">
        <f aca="false">'Event Code'!$A$4</f>
        <v>HCM</v>
      </c>
      <c r="N245" s="35" t="s">
        <v>1458</v>
      </c>
      <c r="O245" s="141" t="str">
        <f aca="false">VLOOKUP($N245,'Event Code'!$B$4:$AL$194,2,0)</f>
        <v>GST LITE</v>
      </c>
      <c r="P245" s="141" t="str">
        <f aca="false">VLOOKUP(N245,'Event Code'!$B$4:$AT$782,3,0)</f>
        <v>IT Technical</v>
      </c>
      <c r="Q245" s="141" t="str">
        <f aca="false">VLOOKUP(N245,'Event Code'!$B$4:$AT$782,4,0)</f>
        <v>ALL</v>
      </c>
      <c r="R245" s="141" t="str">
        <f aca="false">VLOOKUP($N245,'Event Code'!$B$4:$AT$782,5,0)</f>
        <v>Blended</v>
      </c>
      <c r="S245" s="141" t="n">
        <f aca="false">VLOOKUP(N245,'Event Code'!$B$4:$AT$782,7,0)</f>
        <v>43515</v>
      </c>
      <c r="T245" s="141" t="n">
        <f aca="false">VLOOKUP($N245,'Event Code'!$B$4:$AT$782,8,0)</f>
        <v>43543</v>
      </c>
      <c r="U245" s="37" t="s">
        <v>1128</v>
      </c>
      <c r="V245" s="142"/>
      <c r="W245" s="143"/>
      <c r="X245" s="144"/>
      <c r="Y245" s="174" t="s">
        <v>84</v>
      </c>
      <c r="Z245" s="198" t="n">
        <v>43510</v>
      </c>
      <c r="AG245" s="128" t="n">
        <f aca="false">VLOOKUP(D245,'School Code'!$D$2:$K$603,4,0)</f>
        <v>333</v>
      </c>
      <c r="AH245" s="129" t="n">
        <f aca="false">VLOOKUP(D245,'School Code'!$D$2:$K$603,6,0)</f>
        <v>1</v>
      </c>
      <c r="AI245" s="146" t="s">
        <v>818</v>
      </c>
      <c r="AK245" s="76" t="s">
        <v>86</v>
      </c>
    </row>
    <row r="246" customFormat="false" ht="14.05" hidden="true" customHeight="false" outlineLevel="0" collapsed="false">
      <c r="A246" s="134" t="n">
        <v>241</v>
      </c>
      <c r="B246" s="171" t="s">
        <v>1609</v>
      </c>
      <c r="C246" s="134" t="s">
        <v>1610</v>
      </c>
      <c r="D246" s="135" t="str">
        <f aca="false">VLOOKUP(N246,'Event Code'!$B$4:$AT$239,6,0)</f>
        <v>ĐH - Học Viện Bưu Chính Viễn Thông HCM</v>
      </c>
      <c r="E246" s="135" t="str">
        <f aca="false">VLOOKUP($D246,'School Code'!$D$2:$I$30,5,0)</f>
        <v>ICT</v>
      </c>
      <c r="F246" s="136" t="n">
        <v>0</v>
      </c>
      <c r="G246" s="137" t="s">
        <v>980</v>
      </c>
      <c r="H246" s="138" t="str">
        <f aca="false">B246</f>
        <v>N15DCCN090@student.ptithcm.edu.vn</v>
      </c>
      <c r="I246" s="172" t="s">
        <v>1611</v>
      </c>
      <c r="J246" s="139"/>
      <c r="K246" s="140"/>
      <c r="L246" s="140"/>
      <c r="M246" s="141" t="str">
        <f aca="false">'Event Code'!$A$4</f>
        <v>HCM</v>
      </c>
      <c r="N246" s="35" t="s">
        <v>1458</v>
      </c>
      <c r="O246" s="141" t="str">
        <f aca="false">VLOOKUP($N246,'Event Code'!$B$4:$AL$194,2,0)</f>
        <v>GST LITE</v>
      </c>
      <c r="P246" s="141" t="str">
        <f aca="false">VLOOKUP(N246,'Event Code'!$B$4:$AT$782,3,0)</f>
        <v>IT Technical</v>
      </c>
      <c r="Q246" s="141" t="str">
        <f aca="false">VLOOKUP(N246,'Event Code'!$B$4:$AT$782,4,0)</f>
        <v>ALL</v>
      </c>
      <c r="R246" s="141" t="str">
        <f aca="false">VLOOKUP($N246,'Event Code'!$B$4:$AT$782,5,0)</f>
        <v>Blended</v>
      </c>
      <c r="S246" s="141" t="n">
        <f aca="false">VLOOKUP(N246,'Event Code'!$B$4:$AT$782,7,0)</f>
        <v>43515</v>
      </c>
      <c r="T246" s="141" t="n">
        <f aca="false">VLOOKUP($N246,'Event Code'!$B$4:$AT$782,8,0)</f>
        <v>43543</v>
      </c>
      <c r="U246" s="37" t="s">
        <v>1128</v>
      </c>
      <c r="V246" s="142"/>
      <c r="W246" s="143"/>
      <c r="X246" s="144"/>
      <c r="Y246" s="174" t="s">
        <v>84</v>
      </c>
      <c r="Z246" s="198" t="n">
        <v>43510</v>
      </c>
      <c r="AG246" s="128" t="n">
        <f aca="false">VLOOKUP(D246,'School Code'!$D$2:$K$603,4,0)</f>
        <v>333</v>
      </c>
      <c r="AH246" s="129" t="n">
        <f aca="false">VLOOKUP(D246,'School Code'!$D$2:$K$603,6,0)</f>
        <v>1</v>
      </c>
      <c r="AI246" s="146" t="s">
        <v>818</v>
      </c>
      <c r="AK246" s="76" t="s">
        <v>86</v>
      </c>
    </row>
    <row r="247" customFormat="false" ht="14.05" hidden="true" customHeight="false" outlineLevel="0" collapsed="false">
      <c r="A247" s="134" t="n">
        <v>242</v>
      </c>
      <c r="B247" s="171" t="s">
        <v>1612</v>
      </c>
      <c r="C247" s="134" t="s">
        <v>1613</v>
      </c>
      <c r="D247" s="135" t="str">
        <f aca="false">VLOOKUP(N247,'Event Code'!$B$4:$AT$239,6,0)</f>
        <v>ĐH - Học Viện Bưu Chính Viễn Thông HCM</v>
      </c>
      <c r="E247" s="135" t="str">
        <f aca="false">VLOOKUP($D247,'School Code'!$D$2:$I$30,5,0)</f>
        <v>ICT</v>
      </c>
      <c r="F247" s="136" t="n">
        <v>0</v>
      </c>
      <c r="G247" s="137" t="s">
        <v>980</v>
      </c>
      <c r="H247" s="138" t="str">
        <f aca="false">B247</f>
        <v>N15DCCN064@student.ptithcm.edu.vn</v>
      </c>
      <c r="I247" s="172" t="s">
        <v>1614</v>
      </c>
      <c r="J247" s="139"/>
      <c r="K247" s="140"/>
      <c r="L247" s="140"/>
      <c r="M247" s="141" t="str">
        <f aca="false">'Event Code'!$A$4</f>
        <v>HCM</v>
      </c>
      <c r="N247" s="35" t="s">
        <v>1458</v>
      </c>
      <c r="O247" s="141" t="str">
        <f aca="false">VLOOKUP($N247,'Event Code'!$B$4:$AL$194,2,0)</f>
        <v>GST LITE</v>
      </c>
      <c r="P247" s="141" t="str">
        <f aca="false">VLOOKUP(N247,'Event Code'!$B$4:$AT$782,3,0)</f>
        <v>IT Technical</v>
      </c>
      <c r="Q247" s="141" t="str">
        <f aca="false">VLOOKUP(N247,'Event Code'!$B$4:$AT$782,4,0)</f>
        <v>ALL</v>
      </c>
      <c r="R247" s="141" t="str">
        <f aca="false">VLOOKUP($N247,'Event Code'!$B$4:$AT$782,5,0)</f>
        <v>Blended</v>
      </c>
      <c r="S247" s="141" t="n">
        <f aca="false">VLOOKUP(N247,'Event Code'!$B$4:$AT$782,7,0)</f>
        <v>43515</v>
      </c>
      <c r="T247" s="141" t="n">
        <f aca="false">VLOOKUP($N247,'Event Code'!$B$4:$AT$782,8,0)</f>
        <v>43543</v>
      </c>
      <c r="U247" s="37" t="s">
        <v>1128</v>
      </c>
      <c r="V247" s="142"/>
      <c r="W247" s="143"/>
      <c r="X247" s="144"/>
      <c r="Y247" s="174" t="s">
        <v>84</v>
      </c>
      <c r="Z247" s="198" t="n">
        <v>43510</v>
      </c>
      <c r="AG247" s="128" t="n">
        <f aca="false">VLOOKUP(D247,'School Code'!$D$2:$K$603,4,0)</f>
        <v>333</v>
      </c>
      <c r="AH247" s="129" t="n">
        <f aca="false">VLOOKUP(D247,'School Code'!$D$2:$K$603,6,0)</f>
        <v>1</v>
      </c>
      <c r="AI247" s="146" t="s">
        <v>818</v>
      </c>
      <c r="AK247" s="76" t="s">
        <v>86</v>
      </c>
    </row>
    <row r="248" customFormat="false" ht="14.05" hidden="true" customHeight="false" outlineLevel="0" collapsed="false">
      <c r="A248" s="134" t="n">
        <v>243</v>
      </c>
      <c r="B248" s="171" t="s">
        <v>1615</v>
      </c>
      <c r="C248" s="134" t="s">
        <v>1616</v>
      </c>
      <c r="D248" s="135" t="str">
        <f aca="false">VLOOKUP(N248,'Event Code'!$B$4:$AT$239,6,0)</f>
        <v>ĐH - Học Viện Bưu Chính Viễn Thông HCM</v>
      </c>
      <c r="E248" s="135" t="str">
        <f aca="false">VLOOKUP($D248,'School Code'!$D$2:$I$30,5,0)</f>
        <v>ICT</v>
      </c>
      <c r="F248" s="136" t="n">
        <v>0</v>
      </c>
      <c r="G248" s="137" t="s">
        <v>980</v>
      </c>
      <c r="H248" s="138" t="str">
        <f aca="false">B248</f>
        <v>N15DCCN037@student.ptithcm.edu.vn</v>
      </c>
      <c r="I248" s="172" t="s">
        <v>1617</v>
      </c>
      <c r="J248" s="139"/>
      <c r="K248" s="140"/>
      <c r="L248" s="140"/>
      <c r="M248" s="141" t="str">
        <f aca="false">'Event Code'!$A$4</f>
        <v>HCM</v>
      </c>
      <c r="N248" s="35" t="s">
        <v>1458</v>
      </c>
      <c r="O248" s="141" t="str">
        <f aca="false">VLOOKUP($N248,'Event Code'!$B$4:$AL$194,2,0)</f>
        <v>GST LITE</v>
      </c>
      <c r="P248" s="141" t="str">
        <f aca="false">VLOOKUP(N248,'Event Code'!$B$4:$AT$782,3,0)</f>
        <v>IT Technical</v>
      </c>
      <c r="Q248" s="141" t="str">
        <f aca="false">VLOOKUP(N248,'Event Code'!$B$4:$AT$782,4,0)</f>
        <v>ALL</v>
      </c>
      <c r="R248" s="141" t="str">
        <f aca="false">VLOOKUP($N248,'Event Code'!$B$4:$AT$782,5,0)</f>
        <v>Blended</v>
      </c>
      <c r="S248" s="141" t="n">
        <f aca="false">VLOOKUP(N248,'Event Code'!$B$4:$AT$782,7,0)</f>
        <v>43515</v>
      </c>
      <c r="T248" s="141" t="n">
        <f aca="false">VLOOKUP($N248,'Event Code'!$B$4:$AT$782,8,0)</f>
        <v>43543</v>
      </c>
      <c r="U248" s="37" t="s">
        <v>1128</v>
      </c>
      <c r="V248" s="142"/>
      <c r="W248" s="143"/>
      <c r="X248" s="144"/>
      <c r="Y248" s="174" t="s">
        <v>84</v>
      </c>
      <c r="Z248" s="198" t="n">
        <v>43510</v>
      </c>
      <c r="AG248" s="128" t="n">
        <f aca="false">VLOOKUP(D248,'School Code'!$D$2:$K$603,4,0)</f>
        <v>333</v>
      </c>
      <c r="AH248" s="129" t="n">
        <f aca="false">VLOOKUP(D248,'School Code'!$D$2:$K$603,6,0)</f>
        <v>1</v>
      </c>
      <c r="AI248" s="146" t="s">
        <v>818</v>
      </c>
      <c r="AK248" s="76" t="s">
        <v>86</v>
      </c>
    </row>
    <row r="249" customFormat="false" ht="14.05" hidden="true" customHeight="false" outlineLevel="0" collapsed="false">
      <c r="A249" s="134" t="n">
        <v>244</v>
      </c>
      <c r="B249" s="171" t="s">
        <v>1618</v>
      </c>
      <c r="C249" s="134" t="s">
        <v>1619</v>
      </c>
      <c r="D249" s="135" t="str">
        <f aca="false">VLOOKUP(N249,'Event Code'!$B$4:$AT$239,6,0)</f>
        <v>ĐH - Học Viện Bưu Chính Viễn Thông HCM</v>
      </c>
      <c r="E249" s="135" t="str">
        <f aca="false">VLOOKUP($D249,'School Code'!$D$2:$I$30,5,0)</f>
        <v>ICT</v>
      </c>
      <c r="F249" s="136" t="n">
        <v>0</v>
      </c>
      <c r="G249" s="137" t="s">
        <v>980</v>
      </c>
      <c r="H249" s="138" t="str">
        <f aca="false">B249</f>
        <v>N15DCCN065@student.ptithcm.edu.vn</v>
      </c>
      <c r="I249" s="172" t="s">
        <v>1620</v>
      </c>
      <c r="J249" s="139"/>
      <c r="K249" s="140"/>
      <c r="L249" s="140"/>
      <c r="M249" s="141" t="str">
        <f aca="false">'Event Code'!$A$4</f>
        <v>HCM</v>
      </c>
      <c r="N249" s="35" t="s">
        <v>1458</v>
      </c>
      <c r="O249" s="141" t="str">
        <f aca="false">VLOOKUP($N249,'Event Code'!$B$4:$AL$194,2,0)</f>
        <v>GST LITE</v>
      </c>
      <c r="P249" s="141" t="str">
        <f aca="false">VLOOKUP(N249,'Event Code'!$B$4:$AT$782,3,0)</f>
        <v>IT Technical</v>
      </c>
      <c r="Q249" s="141" t="str">
        <f aca="false">VLOOKUP(N249,'Event Code'!$B$4:$AT$782,4,0)</f>
        <v>ALL</v>
      </c>
      <c r="R249" s="141" t="str">
        <f aca="false">VLOOKUP($N249,'Event Code'!$B$4:$AT$782,5,0)</f>
        <v>Blended</v>
      </c>
      <c r="S249" s="141" t="n">
        <f aca="false">VLOOKUP(N249,'Event Code'!$B$4:$AT$782,7,0)</f>
        <v>43515</v>
      </c>
      <c r="T249" s="141" t="n">
        <f aca="false">VLOOKUP($N249,'Event Code'!$B$4:$AT$782,8,0)</f>
        <v>43543</v>
      </c>
      <c r="U249" s="37" t="s">
        <v>1128</v>
      </c>
      <c r="V249" s="142"/>
      <c r="W249" s="143"/>
      <c r="X249" s="144"/>
      <c r="Y249" s="174" t="s">
        <v>84</v>
      </c>
      <c r="Z249" s="198" t="n">
        <v>43510</v>
      </c>
      <c r="AG249" s="128" t="n">
        <f aca="false">VLOOKUP(D249,'School Code'!$D$2:$K$603,4,0)</f>
        <v>333</v>
      </c>
      <c r="AH249" s="129" t="n">
        <f aca="false">VLOOKUP(D249,'School Code'!$D$2:$K$603,6,0)</f>
        <v>1</v>
      </c>
      <c r="AI249" s="146" t="s">
        <v>818</v>
      </c>
      <c r="AK249" s="76" t="s">
        <v>86</v>
      </c>
    </row>
    <row r="250" customFormat="false" ht="14.05" hidden="true" customHeight="false" outlineLevel="0" collapsed="false">
      <c r="A250" s="134" t="n">
        <v>245</v>
      </c>
      <c r="B250" s="171" t="s">
        <v>1621</v>
      </c>
      <c r="C250" s="134" t="s">
        <v>1622</v>
      </c>
      <c r="D250" s="135" t="str">
        <f aca="false">VLOOKUP(N250,'Event Code'!$B$4:$AT$239,6,0)</f>
        <v>ĐH - Học Viện Bưu Chính Viễn Thông HCM</v>
      </c>
      <c r="E250" s="135" t="str">
        <f aca="false">VLOOKUP($D250,'School Code'!$D$2:$I$30,5,0)</f>
        <v>ICT</v>
      </c>
      <c r="F250" s="136" t="n">
        <v>0</v>
      </c>
      <c r="G250" s="137" t="s">
        <v>980</v>
      </c>
      <c r="H250" s="138" t="str">
        <f aca="false">B250</f>
        <v>N15DCCN157@student.ptithcm.edu.vn</v>
      </c>
      <c r="I250" s="172" t="s">
        <v>1623</v>
      </c>
      <c r="J250" s="139"/>
      <c r="K250" s="140"/>
      <c r="L250" s="140"/>
      <c r="M250" s="141" t="str">
        <f aca="false">'Event Code'!$A$4</f>
        <v>HCM</v>
      </c>
      <c r="N250" s="35" t="s">
        <v>1458</v>
      </c>
      <c r="O250" s="141" t="str">
        <f aca="false">VLOOKUP($N250,'Event Code'!$B$4:$AL$194,2,0)</f>
        <v>GST LITE</v>
      </c>
      <c r="P250" s="141" t="str">
        <f aca="false">VLOOKUP(N250,'Event Code'!$B$4:$AT$782,3,0)</f>
        <v>IT Technical</v>
      </c>
      <c r="Q250" s="141" t="str">
        <f aca="false">VLOOKUP(N250,'Event Code'!$B$4:$AT$782,4,0)</f>
        <v>ALL</v>
      </c>
      <c r="R250" s="141" t="str">
        <f aca="false">VLOOKUP($N250,'Event Code'!$B$4:$AT$782,5,0)</f>
        <v>Blended</v>
      </c>
      <c r="S250" s="141" t="n">
        <f aca="false">VLOOKUP(N250,'Event Code'!$B$4:$AT$782,7,0)</f>
        <v>43515</v>
      </c>
      <c r="T250" s="141" t="n">
        <f aca="false">VLOOKUP($N250,'Event Code'!$B$4:$AT$782,8,0)</f>
        <v>43543</v>
      </c>
      <c r="U250" s="37" t="s">
        <v>1128</v>
      </c>
      <c r="V250" s="142"/>
      <c r="W250" s="143"/>
      <c r="X250" s="144"/>
      <c r="Y250" s="174" t="s">
        <v>84</v>
      </c>
      <c r="Z250" s="198" t="n">
        <v>43510</v>
      </c>
      <c r="AG250" s="128" t="n">
        <f aca="false">VLOOKUP(D250,'School Code'!$D$2:$K$603,4,0)</f>
        <v>333</v>
      </c>
      <c r="AH250" s="129" t="n">
        <f aca="false">VLOOKUP(D250,'School Code'!$D$2:$K$603,6,0)</f>
        <v>1</v>
      </c>
      <c r="AI250" s="146" t="s">
        <v>818</v>
      </c>
      <c r="AK250" s="76" t="s">
        <v>86</v>
      </c>
    </row>
    <row r="251" customFormat="false" ht="14.05" hidden="true" customHeight="false" outlineLevel="0" collapsed="false">
      <c r="A251" s="134" t="n">
        <v>246</v>
      </c>
      <c r="B251" s="171" t="s">
        <v>1624</v>
      </c>
      <c r="C251" s="134" t="s">
        <v>1625</v>
      </c>
      <c r="D251" s="135" t="str">
        <f aca="false">VLOOKUP(N251,'Event Code'!$B$4:$AT$239,6,0)</f>
        <v>ĐH - Học Viện Bưu Chính Viễn Thông HCM</v>
      </c>
      <c r="E251" s="135" t="str">
        <f aca="false">VLOOKUP($D251,'School Code'!$D$2:$I$30,5,0)</f>
        <v>ICT</v>
      </c>
      <c r="F251" s="136" t="n">
        <v>0</v>
      </c>
      <c r="G251" s="137" t="s">
        <v>980</v>
      </c>
      <c r="H251" s="138" t="str">
        <f aca="false">B251</f>
        <v>N15DCCN060@student.ptithcm.edu.vn</v>
      </c>
      <c r="I251" s="172"/>
      <c r="J251" s="139"/>
      <c r="K251" s="140"/>
      <c r="L251" s="140"/>
      <c r="M251" s="141" t="str">
        <f aca="false">'Event Code'!$A$4</f>
        <v>HCM</v>
      </c>
      <c r="N251" s="35" t="s">
        <v>1458</v>
      </c>
      <c r="O251" s="141" t="str">
        <f aca="false">VLOOKUP($N251,'Event Code'!$B$4:$AL$194,2,0)</f>
        <v>GST LITE</v>
      </c>
      <c r="P251" s="141" t="str">
        <f aca="false">VLOOKUP(N251,'Event Code'!$B$4:$AT$782,3,0)</f>
        <v>IT Technical</v>
      </c>
      <c r="Q251" s="141" t="str">
        <f aca="false">VLOOKUP(N251,'Event Code'!$B$4:$AT$782,4,0)</f>
        <v>ALL</v>
      </c>
      <c r="R251" s="141" t="str">
        <f aca="false">VLOOKUP($N251,'Event Code'!$B$4:$AT$782,5,0)</f>
        <v>Blended</v>
      </c>
      <c r="S251" s="141" t="n">
        <f aca="false">VLOOKUP(N251,'Event Code'!$B$4:$AT$782,7,0)</f>
        <v>43515</v>
      </c>
      <c r="T251" s="141" t="n">
        <f aca="false">VLOOKUP($N251,'Event Code'!$B$4:$AT$782,8,0)</f>
        <v>43543</v>
      </c>
      <c r="U251" s="37" t="s">
        <v>1128</v>
      </c>
      <c r="V251" s="142"/>
      <c r="W251" s="143"/>
      <c r="X251" s="144"/>
      <c r="Y251" s="174" t="s">
        <v>84</v>
      </c>
      <c r="Z251" s="198" t="n">
        <v>43510</v>
      </c>
      <c r="AG251" s="128" t="n">
        <f aca="false">VLOOKUP(D251,'School Code'!$D$2:$K$603,4,0)</f>
        <v>333</v>
      </c>
      <c r="AH251" s="129" t="n">
        <f aca="false">VLOOKUP(D251,'School Code'!$D$2:$K$603,6,0)</f>
        <v>1</v>
      </c>
      <c r="AI251" s="146" t="s">
        <v>818</v>
      </c>
      <c r="AK251" s="76" t="s">
        <v>86</v>
      </c>
    </row>
    <row r="252" customFormat="false" ht="14.05" hidden="true" customHeight="false" outlineLevel="0" collapsed="false">
      <c r="A252" s="134" t="n">
        <v>247</v>
      </c>
      <c r="B252" s="171" t="s">
        <v>1626</v>
      </c>
      <c r="C252" s="134" t="s">
        <v>1627</v>
      </c>
      <c r="D252" s="135" t="str">
        <f aca="false">VLOOKUP(N252,'Event Code'!$B$4:$AT$239,6,0)</f>
        <v>ĐH - Học Viện Bưu Chính Viễn Thông HCM</v>
      </c>
      <c r="E252" s="135" t="str">
        <f aca="false">VLOOKUP($D252,'School Code'!$D$2:$I$30,5,0)</f>
        <v>ICT</v>
      </c>
      <c r="F252" s="136" t="n">
        <v>0</v>
      </c>
      <c r="G252" s="137" t="s">
        <v>980</v>
      </c>
      <c r="H252" s="138" t="str">
        <f aca="false">B252</f>
        <v>N15DCCN121@student.ptithcm.edu.vn</v>
      </c>
      <c r="I252" s="172" t="s">
        <v>1628</v>
      </c>
      <c r="J252" s="139"/>
      <c r="K252" s="140"/>
      <c r="L252" s="140"/>
      <c r="M252" s="141" t="str">
        <f aca="false">'Event Code'!$A$4</f>
        <v>HCM</v>
      </c>
      <c r="N252" s="35" t="s">
        <v>1458</v>
      </c>
      <c r="O252" s="141" t="str">
        <f aca="false">VLOOKUP($N252,'Event Code'!$B$4:$AL$194,2,0)</f>
        <v>GST LITE</v>
      </c>
      <c r="P252" s="141" t="str">
        <f aca="false">VLOOKUP(N252,'Event Code'!$B$4:$AT$782,3,0)</f>
        <v>IT Technical</v>
      </c>
      <c r="Q252" s="141" t="str">
        <f aca="false">VLOOKUP(N252,'Event Code'!$B$4:$AT$782,4,0)</f>
        <v>ALL</v>
      </c>
      <c r="R252" s="141" t="str">
        <f aca="false">VLOOKUP($N252,'Event Code'!$B$4:$AT$782,5,0)</f>
        <v>Blended</v>
      </c>
      <c r="S252" s="141" t="n">
        <f aca="false">VLOOKUP(N252,'Event Code'!$B$4:$AT$782,7,0)</f>
        <v>43515</v>
      </c>
      <c r="T252" s="141" t="n">
        <f aca="false">VLOOKUP($N252,'Event Code'!$B$4:$AT$782,8,0)</f>
        <v>43543</v>
      </c>
      <c r="U252" s="37" t="s">
        <v>1128</v>
      </c>
      <c r="V252" s="142"/>
      <c r="W252" s="143"/>
      <c r="X252" s="144"/>
      <c r="Y252" s="174" t="s">
        <v>84</v>
      </c>
      <c r="Z252" s="198" t="n">
        <v>43510</v>
      </c>
      <c r="AG252" s="128" t="n">
        <f aca="false">VLOOKUP(D252,'School Code'!$D$2:$K$603,4,0)</f>
        <v>333</v>
      </c>
      <c r="AH252" s="129" t="n">
        <f aca="false">VLOOKUP(D252,'School Code'!$D$2:$K$603,6,0)</f>
        <v>1</v>
      </c>
      <c r="AI252" s="146" t="s">
        <v>818</v>
      </c>
      <c r="AK252" s="76" t="s">
        <v>86</v>
      </c>
    </row>
    <row r="253" customFormat="false" ht="14.05" hidden="true" customHeight="false" outlineLevel="0" collapsed="false">
      <c r="A253" s="134" t="n">
        <v>248</v>
      </c>
      <c r="B253" s="171" t="s">
        <v>1629</v>
      </c>
      <c r="C253" s="134" t="s">
        <v>1630</v>
      </c>
      <c r="D253" s="135" t="str">
        <f aca="false">VLOOKUP(N253,'Event Code'!$B$4:$AT$239,6,0)</f>
        <v>ĐH - Học Viện Bưu Chính Viễn Thông HCM</v>
      </c>
      <c r="E253" s="135" t="str">
        <f aca="false">VLOOKUP($D253,'School Code'!$D$2:$I$30,5,0)</f>
        <v>ICT</v>
      </c>
      <c r="F253" s="136" t="n">
        <v>0</v>
      </c>
      <c r="G253" s="137" t="s">
        <v>980</v>
      </c>
      <c r="H253" s="138" t="str">
        <f aca="false">B253</f>
        <v>N12DCCN087@student.ptithcm.edu.vn</v>
      </c>
      <c r="I253" s="172"/>
      <c r="J253" s="139"/>
      <c r="K253" s="140"/>
      <c r="L253" s="140"/>
      <c r="M253" s="141" t="str">
        <f aca="false">'Event Code'!$A$4</f>
        <v>HCM</v>
      </c>
      <c r="N253" s="35" t="s">
        <v>1458</v>
      </c>
      <c r="O253" s="141" t="str">
        <f aca="false">VLOOKUP($N253,'Event Code'!$B$4:$AL$194,2,0)</f>
        <v>GST LITE</v>
      </c>
      <c r="P253" s="141" t="str">
        <f aca="false">VLOOKUP(N253,'Event Code'!$B$4:$AT$782,3,0)</f>
        <v>IT Technical</v>
      </c>
      <c r="Q253" s="141" t="str">
        <f aca="false">VLOOKUP(N253,'Event Code'!$B$4:$AT$782,4,0)</f>
        <v>ALL</v>
      </c>
      <c r="R253" s="141" t="str">
        <f aca="false">VLOOKUP($N253,'Event Code'!$B$4:$AT$782,5,0)</f>
        <v>Blended</v>
      </c>
      <c r="S253" s="141" t="n">
        <f aca="false">VLOOKUP(N253,'Event Code'!$B$4:$AT$782,7,0)</f>
        <v>43515</v>
      </c>
      <c r="T253" s="141" t="n">
        <f aca="false">VLOOKUP($N253,'Event Code'!$B$4:$AT$782,8,0)</f>
        <v>43543</v>
      </c>
      <c r="U253" s="37" t="s">
        <v>1128</v>
      </c>
      <c r="V253" s="142"/>
      <c r="W253" s="143"/>
      <c r="X253" s="144"/>
      <c r="Y253" s="174" t="s">
        <v>84</v>
      </c>
      <c r="Z253" s="198" t="n">
        <v>43510</v>
      </c>
      <c r="AG253" s="128" t="n">
        <f aca="false">VLOOKUP(D253,'School Code'!$D$2:$K$603,4,0)</f>
        <v>333</v>
      </c>
      <c r="AH253" s="129" t="n">
        <f aca="false">VLOOKUP(D253,'School Code'!$D$2:$K$603,6,0)</f>
        <v>1</v>
      </c>
      <c r="AI253" s="146" t="s">
        <v>818</v>
      </c>
      <c r="AK253" s="76" t="s">
        <v>86</v>
      </c>
    </row>
    <row r="254" customFormat="false" ht="14.05" hidden="true" customHeight="false" outlineLevel="0" collapsed="false">
      <c r="A254" s="134" t="n">
        <v>249</v>
      </c>
      <c r="B254" s="171" t="s">
        <v>1631</v>
      </c>
      <c r="C254" s="134" t="s">
        <v>1632</v>
      </c>
      <c r="D254" s="135" t="str">
        <f aca="false">VLOOKUP(N254,'Event Code'!$B$4:$AT$239,6,0)</f>
        <v>ĐH - Học Viện Bưu Chính Viễn Thông HCM</v>
      </c>
      <c r="E254" s="135" t="str">
        <f aca="false">VLOOKUP($D254,'School Code'!$D$2:$I$30,5,0)</f>
        <v>ICT</v>
      </c>
      <c r="F254" s="136" t="n">
        <v>0</v>
      </c>
      <c r="G254" s="137" t="s">
        <v>980</v>
      </c>
      <c r="H254" s="138" t="str">
        <f aca="false">B254</f>
        <v>N15DCCN054@student.ptithcm.edu.vn</v>
      </c>
      <c r="I254" s="172" t="s">
        <v>1633</v>
      </c>
      <c r="J254" s="139"/>
      <c r="K254" s="140"/>
      <c r="L254" s="140"/>
      <c r="M254" s="141" t="str">
        <f aca="false">'Event Code'!$A$4</f>
        <v>HCM</v>
      </c>
      <c r="N254" s="35" t="s">
        <v>1458</v>
      </c>
      <c r="O254" s="141" t="str">
        <f aca="false">VLOOKUP($N254,'Event Code'!$B$4:$AL$194,2,0)</f>
        <v>GST LITE</v>
      </c>
      <c r="P254" s="141" t="str">
        <f aca="false">VLOOKUP(N254,'Event Code'!$B$4:$AT$782,3,0)</f>
        <v>IT Technical</v>
      </c>
      <c r="Q254" s="141" t="str">
        <f aca="false">VLOOKUP(N254,'Event Code'!$B$4:$AT$782,4,0)</f>
        <v>ALL</v>
      </c>
      <c r="R254" s="141" t="str">
        <f aca="false">VLOOKUP($N254,'Event Code'!$B$4:$AT$782,5,0)</f>
        <v>Blended</v>
      </c>
      <c r="S254" s="141" t="n">
        <f aca="false">VLOOKUP(N254,'Event Code'!$B$4:$AT$782,7,0)</f>
        <v>43515</v>
      </c>
      <c r="T254" s="141" t="n">
        <f aca="false">VLOOKUP($N254,'Event Code'!$B$4:$AT$782,8,0)</f>
        <v>43543</v>
      </c>
      <c r="U254" s="37" t="s">
        <v>1128</v>
      </c>
      <c r="V254" s="142"/>
      <c r="W254" s="143"/>
      <c r="X254" s="144"/>
      <c r="Y254" s="174" t="s">
        <v>84</v>
      </c>
      <c r="Z254" s="198" t="n">
        <v>43510</v>
      </c>
      <c r="AG254" s="128" t="n">
        <f aca="false">VLOOKUP(D254,'School Code'!$D$2:$K$603,4,0)</f>
        <v>333</v>
      </c>
      <c r="AH254" s="129" t="n">
        <f aca="false">VLOOKUP(D254,'School Code'!$D$2:$K$603,6,0)</f>
        <v>1</v>
      </c>
      <c r="AI254" s="146" t="s">
        <v>818</v>
      </c>
      <c r="AK254" s="76" t="s">
        <v>86</v>
      </c>
    </row>
    <row r="255" customFormat="false" ht="14.05" hidden="true" customHeight="false" outlineLevel="0" collapsed="false">
      <c r="A255" s="134" t="n">
        <v>250</v>
      </c>
      <c r="B255" s="171" t="s">
        <v>1634</v>
      </c>
      <c r="C255" s="134" t="s">
        <v>1635</v>
      </c>
      <c r="D255" s="135" t="str">
        <f aca="false">VLOOKUP(N255,'Event Code'!$B$4:$AT$239,6,0)</f>
        <v>ĐH - Học Viện Bưu Chính Viễn Thông HCM</v>
      </c>
      <c r="E255" s="135" t="str">
        <f aca="false">VLOOKUP($D255,'School Code'!$D$2:$I$30,5,0)</f>
        <v>ICT</v>
      </c>
      <c r="F255" s="136" t="n">
        <v>0</v>
      </c>
      <c r="G255" s="137" t="s">
        <v>980</v>
      </c>
      <c r="H255" s="138" t="str">
        <f aca="false">B255</f>
        <v>N15DCCN201@student.ptithcm.edu.vn</v>
      </c>
      <c r="I255" s="172" t="s">
        <v>1636</v>
      </c>
      <c r="J255" s="139"/>
      <c r="K255" s="140"/>
      <c r="L255" s="140"/>
      <c r="M255" s="141" t="str">
        <f aca="false">'Event Code'!$A$4</f>
        <v>HCM</v>
      </c>
      <c r="N255" s="35" t="s">
        <v>1458</v>
      </c>
      <c r="O255" s="141" t="str">
        <f aca="false">VLOOKUP($N255,'Event Code'!$B$4:$AL$194,2,0)</f>
        <v>GST LITE</v>
      </c>
      <c r="P255" s="141" t="str">
        <f aca="false">VLOOKUP(N255,'Event Code'!$B$4:$AT$782,3,0)</f>
        <v>IT Technical</v>
      </c>
      <c r="Q255" s="141" t="str">
        <f aca="false">VLOOKUP(N255,'Event Code'!$B$4:$AT$782,4,0)</f>
        <v>ALL</v>
      </c>
      <c r="R255" s="141" t="str">
        <f aca="false">VLOOKUP($N255,'Event Code'!$B$4:$AT$782,5,0)</f>
        <v>Blended</v>
      </c>
      <c r="S255" s="141" t="n">
        <f aca="false">VLOOKUP(N255,'Event Code'!$B$4:$AT$782,7,0)</f>
        <v>43515</v>
      </c>
      <c r="T255" s="141" t="n">
        <f aca="false">VLOOKUP($N255,'Event Code'!$B$4:$AT$782,8,0)</f>
        <v>43543</v>
      </c>
      <c r="U255" s="37" t="s">
        <v>1128</v>
      </c>
      <c r="V255" s="142"/>
      <c r="W255" s="143"/>
      <c r="X255" s="144"/>
      <c r="Y255" s="174" t="s">
        <v>84</v>
      </c>
      <c r="Z255" s="198" t="n">
        <v>43510</v>
      </c>
      <c r="AG255" s="128" t="n">
        <f aca="false">VLOOKUP(D255,'School Code'!$D$2:$K$603,4,0)</f>
        <v>333</v>
      </c>
      <c r="AH255" s="129" t="n">
        <f aca="false">VLOOKUP(D255,'School Code'!$D$2:$K$603,6,0)</f>
        <v>1</v>
      </c>
      <c r="AI255" s="146" t="s">
        <v>818</v>
      </c>
      <c r="AK255" s="76" t="s">
        <v>86</v>
      </c>
    </row>
    <row r="256" customFormat="false" ht="14.05" hidden="true" customHeight="false" outlineLevel="0" collapsed="false">
      <c r="A256" s="134" t="n">
        <v>251</v>
      </c>
      <c r="B256" s="171" t="s">
        <v>1637</v>
      </c>
      <c r="C256" s="134" t="s">
        <v>1638</v>
      </c>
      <c r="D256" s="135" t="str">
        <f aca="false">VLOOKUP(N256,'Event Code'!$B$4:$AT$239,6,0)</f>
        <v>ĐH - Học Viện Bưu Chính Viễn Thông HCM</v>
      </c>
      <c r="E256" s="135" t="str">
        <f aca="false">VLOOKUP($D256,'School Code'!$D$2:$I$30,5,0)</f>
        <v>ICT</v>
      </c>
      <c r="F256" s="136" t="n">
        <v>0</v>
      </c>
      <c r="G256" s="137" t="s">
        <v>980</v>
      </c>
      <c r="H256" s="138" t="str">
        <f aca="false">B256</f>
        <v>N15DCCN029@student.ptithcm.edu.vn</v>
      </c>
      <c r="I256" s="172" t="s">
        <v>1639</v>
      </c>
      <c r="J256" s="139"/>
      <c r="K256" s="140"/>
      <c r="L256" s="140"/>
      <c r="M256" s="141" t="str">
        <f aca="false">'Event Code'!$A$4</f>
        <v>HCM</v>
      </c>
      <c r="N256" s="35" t="s">
        <v>1458</v>
      </c>
      <c r="O256" s="141" t="str">
        <f aca="false">VLOOKUP($N256,'Event Code'!$B$4:$AL$194,2,0)</f>
        <v>GST LITE</v>
      </c>
      <c r="P256" s="141" t="str">
        <f aca="false">VLOOKUP(N256,'Event Code'!$B$4:$AT$782,3,0)</f>
        <v>IT Technical</v>
      </c>
      <c r="Q256" s="141" t="str">
        <f aca="false">VLOOKUP(N256,'Event Code'!$B$4:$AT$782,4,0)</f>
        <v>ALL</v>
      </c>
      <c r="R256" s="141" t="str">
        <f aca="false">VLOOKUP($N256,'Event Code'!$B$4:$AT$782,5,0)</f>
        <v>Blended</v>
      </c>
      <c r="S256" s="141" t="n">
        <f aca="false">VLOOKUP(N256,'Event Code'!$B$4:$AT$782,7,0)</f>
        <v>43515</v>
      </c>
      <c r="T256" s="141" t="n">
        <f aca="false">VLOOKUP($N256,'Event Code'!$B$4:$AT$782,8,0)</f>
        <v>43543</v>
      </c>
      <c r="U256" s="37" t="s">
        <v>1128</v>
      </c>
      <c r="V256" s="142"/>
      <c r="W256" s="143"/>
      <c r="X256" s="144"/>
      <c r="Y256" s="174" t="s">
        <v>84</v>
      </c>
      <c r="Z256" s="198" t="n">
        <v>43510</v>
      </c>
      <c r="AG256" s="128" t="n">
        <f aca="false">VLOOKUP(D256,'School Code'!$D$2:$K$603,4,0)</f>
        <v>333</v>
      </c>
      <c r="AH256" s="129" t="n">
        <f aca="false">VLOOKUP(D256,'School Code'!$D$2:$K$603,6,0)</f>
        <v>1</v>
      </c>
      <c r="AI256" s="146" t="s">
        <v>818</v>
      </c>
      <c r="AK256" s="76" t="s">
        <v>86</v>
      </c>
    </row>
    <row r="257" customFormat="false" ht="14.05" hidden="true" customHeight="false" outlineLevel="0" collapsed="false">
      <c r="A257" s="134" t="n">
        <v>252</v>
      </c>
      <c r="B257" s="171" t="s">
        <v>1640</v>
      </c>
      <c r="C257" s="134" t="s">
        <v>1641</v>
      </c>
      <c r="D257" s="135" t="str">
        <f aca="false">VLOOKUP(N257,'Event Code'!$B$4:$AT$239,6,0)</f>
        <v>ĐH - Học Viện Bưu Chính Viễn Thông HCM</v>
      </c>
      <c r="E257" s="135" t="str">
        <f aca="false">VLOOKUP($D257,'School Code'!$D$2:$I$30,5,0)</f>
        <v>ICT</v>
      </c>
      <c r="F257" s="136" t="n">
        <v>0</v>
      </c>
      <c r="G257" s="137" t="s">
        <v>980</v>
      </c>
      <c r="H257" s="138" t="str">
        <f aca="false">B257</f>
        <v>N15DCCN087@student.ptithcm.edu.vn</v>
      </c>
      <c r="I257" s="172"/>
      <c r="J257" s="139"/>
      <c r="K257" s="140"/>
      <c r="L257" s="140"/>
      <c r="M257" s="141" t="str">
        <f aca="false">'Event Code'!$A$4</f>
        <v>HCM</v>
      </c>
      <c r="N257" s="35" t="s">
        <v>1458</v>
      </c>
      <c r="O257" s="141" t="str">
        <f aca="false">VLOOKUP($N257,'Event Code'!$B$4:$AL$194,2,0)</f>
        <v>GST LITE</v>
      </c>
      <c r="P257" s="141" t="str">
        <f aca="false">VLOOKUP(N257,'Event Code'!$B$4:$AT$782,3,0)</f>
        <v>IT Technical</v>
      </c>
      <c r="Q257" s="141" t="str">
        <f aca="false">VLOOKUP(N257,'Event Code'!$B$4:$AT$782,4,0)</f>
        <v>ALL</v>
      </c>
      <c r="R257" s="141" t="str">
        <f aca="false">VLOOKUP($N257,'Event Code'!$B$4:$AT$782,5,0)</f>
        <v>Blended</v>
      </c>
      <c r="S257" s="141" t="n">
        <f aca="false">VLOOKUP(N257,'Event Code'!$B$4:$AT$782,7,0)</f>
        <v>43515</v>
      </c>
      <c r="T257" s="141" t="n">
        <f aca="false">VLOOKUP($N257,'Event Code'!$B$4:$AT$782,8,0)</f>
        <v>43543</v>
      </c>
      <c r="U257" s="37" t="s">
        <v>1128</v>
      </c>
      <c r="V257" s="142"/>
      <c r="W257" s="143"/>
      <c r="X257" s="144"/>
      <c r="Y257" s="174" t="s">
        <v>84</v>
      </c>
      <c r="Z257" s="198" t="n">
        <v>43510</v>
      </c>
      <c r="AG257" s="128" t="n">
        <f aca="false">VLOOKUP(D257,'School Code'!$D$2:$K$603,4,0)</f>
        <v>333</v>
      </c>
      <c r="AH257" s="129" t="n">
        <f aca="false">VLOOKUP(D257,'School Code'!$D$2:$K$603,6,0)</f>
        <v>1</v>
      </c>
      <c r="AI257" s="146" t="s">
        <v>818</v>
      </c>
      <c r="AK257" s="76" t="s">
        <v>86</v>
      </c>
    </row>
    <row r="258" customFormat="false" ht="14.05" hidden="true" customHeight="false" outlineLevel="0" collapsed="false">
      <c r="A258" s="134" t="n">
        <v>253</v>
      </c>
      <c r="B258" s="171" t="s">
        <v>1642</v>
      </c>
      <c r="C258" s="134" t="s">
        <v>1643</v>
      </c>
      <c r="D258" s="135" t="str">
        <f aca="false">VLOOKUP(N258,'Event Code'!$B$4:$AT$239,6,0)</f>
        <v>ĐH - Học Viện Bưu Chính Viễn Thông HCM</v>
      </c>
      <c r="E258" s="135" t="str">
        <f aca="false">VLOOKUP($D258,'School Code'!$D$2:$I$30,5,0)</f>
        <v>ICT</v>
      </c>
      <c r="F258" s="136" t="n">
        <v>0</v>
      </c>
      <c r="G258" s="137" t="s">
        <v>980</v>
      </c>
      <c r="H258" s="138" t="str">
        <f aca="false">B258</f>
        <v>N15DCCN019@student.ptithcm.edu.vn</v>
      </c>
      <c r="I258" s="172" t="s">
        <v>1644</v>
      </c>
      <c r="J258" s="139"/>
      <c r="K258" s="140"/>
      <c r="L258" s="140"/>
      <c r="M258" s="141" t="str">
        <f aca="false">'Event Code'!$A$4</f>
        <v>HCM</v>
      </c>
      <c r="N258" s="35" t="s">
        <v>1458</v>
      </c>
      <c r="O258" s="141" t="str">
        <f aca="false">VLOOKUP($N258,'Event Code'!$B$4:$AL$194,2,0)</f>
        <v>GST LITE</v>
      </c>
      <c r="P258" s="141" t="str">
        <f aca="false">VLOOKUP(N258,'Event Code'!$B$4:$AT$782,3,0)</f>
        <v>IT Technical</v>
      </c>
      <c r="Q258" s="141" t="str">
        <f aca="false">VLOOKUP(N258,'Event Code'!$B$4:$AT$782,4,0)</f>
        <v>ALL</v>
      </c>
      <c r="R258" s="141" t="str">
        <f aca="false">VLOOKUP($N258,'Event Code'!$B$4:$AT$782,5,0)</f>
        <v>Blended</v>
      </c>
      <c r="S258" s="141" t="n">
        <f aca="false">VLOOKUP(N258,'Event Code'!$B$4:$AT$782,7,0)</f>
        <v>43515</v>
      </c>
      <c r="T258" s="141" t="n">
        <f aca="false">VLOOKUP($N258,'Event Code'!$B$4:$AT$782,8,0)</f>
        <v>43543</v>
      </c>
      <c r="U258" s="37" t="s">
        <v>1128</v>
      </c>
      <c r="V258" s="142"/>
      <c r="W258" s="143"/>
      <c r="X258" s="144"/>
      <c r="Y258" s="174" t="s">
        <v>84</v>
      </c>
      <c r="Z258" s="198" t="n">
        <v>43510</v>
      </c>
      <c r="AG258" s="128" t="n">
        <f aca="false">VLOOKUP(D258,'School Code'!$D$2:$K$603,4,0)</f>
        <v>333</v>
      </c>
      <c r="AH258" s="129" t="n">
        <f aca="false">VLOOKUP(D258,'School Code'!$D$2:$K$603,6,0)</f>
        <v>1</v>
      </c>
      <c r="AI258" s="146" t="s">
        <v>818</v>
      </c>
      <c r="AK258" s="76" t="s">
        <v>86</v>
      </c>
    </row>
    <row r="259" customFormat="false" ht="14.05" hidden="true" customHeight="false" outlineLevel="0" collapsed="false">
      <c r="A259" s="134" t="n">
        <v>254</v>
      </c>
      <c r="B259" s="171" t="s">
        <v>1645</v>
      </c>
      <c r="C259" s="134" t="s">
        <v>1646</v>
      </c>
      <c r="D259" s="135" t="str">
        <f aca="false">VLOOKUP(N259,'Event Code'!$B$4:$AT$239,6,0)</f>
        <v>ĐH - Học Viện Bưu Chính Viễn Thông HCM</v>
      </c>
      <c r="E259" s="135" t="str">
        <f aca="false">VLOOKUP($D259,'School Code'!$D$2:$I$30,5,0)</f>
        <v>ICT</v>
      </c>
      <c r="F259" s="136" t="n">
        <v>0</v>
      </c>
      <c r="G259" s="137" t="s">
        <v>980</v>
      </c>
      <c r="H259" s="138" t="str">
        <f aca="false">B259</f>
        <v>N15DCCN159@student.ptithcm.edu.vn</v>
      </c>
      <c r="I259" s="172" t="s">
        <v>1647</v>
      </c>
      <c r="J259" s="139"/>
      <c r="K259" s="140"/>
      <c r="L259" s="140"/>
      <c r="M259" s="141" t="str">
        <f aca="false">'Event Code'!$A$4</f>
        <v>HCM</v>
      </c>
      <c r="N259" s="35" t="s">
        <v>1458</v>
      </c>
      <c r="O259" s="141" t="str">
        <f aca="false">VLOOKUP($N259,'Event Code'!$B$4:$AL$194,2,0)</f>
        <v>GST LITE</v>
      </c>
      <c r="P259" s="141" t="str">
        <f aca="false">VLOOKUP(N259,'Event Code'!$B$4:$AT$782,3,0)</f>
        <v>IT Technical</v>
      </c>
      <c r="Q259" s="141" t="str">
        <f aca="false">VLOOKUP(N259,'Event Code'!$B$4:$AT$782,4,0)</f>
        <v>ALL</v>
      </c>
      <c r="R259" s="141" t="str">
        <f aca="false">VLOOKUP($N259,'Event Code'!$B$4:$AT$782,5,0)</f>
        <v>Blended</v>
      </c>
      <c r="S259" s="141" t="n">
        <f aca="false">VLOOKUP(N259,'Event Code'!$B$4:$AT$782,7,0)</f>
        <v>43515</v>
      </c>
      <c r="T259" s="141" t="n">
        <f aca="false">VLOOKUP($N259,'Event Code'!$B$4:$AT$782,8,0)</f>
        <v>43543</v>
      </c>
      <c r="U259" s="37" t="s">
        <v>1128</v>
      </c>
      <c r="V259" s="142"/>
      <c r="W259" s="143"/>
      <c r="X259" s="144"/>
      <c r="Y259" s="174" t="s">
        <v>84</v>
      </c>
      <c r="Z259" s="198" t="n">
        <v>43510</v>
      </c>
      <c r="AG259" s="128" t="n">
        <f aca="false">VLOOKUP(D259,'School Code'!$D$2:$K$603,4,0)</f>
        <v>333</v>
      </c>
      <c r="AH259" s="129" t="n">
        <f aca="false">VLOOKUP(D259,'School Code'!$D$2:$K$603,6,0)</f>
        <v>1</v>
      </c>
      <c r="AI259" s="146" t="s">
        <v>818</v>
      </c>
      <c r="AK259" s="76" t="s">
        <v>86</v>
      </c>
    </row>
    <row r="260" customFormat="false" ht="14.05" hidden="true" customHeight="false" outlineLevel="0" collapsed="false">
      <c r="A260" s="134" t="n">
        <v>255</v>
      </c>
      <c r="B260" s="171" t="s">
        <v>1648</v>
      </c>
      <c r="C260" s="134" t="s">
        <v>1649</v>
      </c>
      <c r="D260" s="135" t="str">
        <f aca="false">VLOOKUP(N260,'Event Code'!$B$4:$AT$239,6,0)</f>
        <v>ĐH - Học Viện Bưu Chính Viễn Thông HCM</v>
      </c>
      <c r="E260" s="135" t="str">
        <f aca="false">VLOOKUP($D260,'School Code'!$D$2:$I$30,5,0)</f>
        <v>ICT</v>
      </c>
      <c r="F260" s="136" t="n">
        <v>0</v>
      </c>
      <c r="G260" s="137" t="s">
        <v>980</v>
      </c>
      <c r="H260" s="138" t="str">
        <f aca="false">B260</f>
        <v>N15DCCN020@student.ptithcm.edu.vn</v>
      </c>
      <c r="I260" s="172" t="s">
        <v>1650</v>
      </c>
      <c r="J260" s="139"/>
      <c r="K260" s="140"/>
      <c r="L260" s="140"/>
      <c r="M260" s="141" t="str">
        <f aca="false">'Event Code'!$A$4</f>
        <v>HCM</v>
      </c>
      <c r="N260" s="35" t="s">
        <v>1458</v>
      </c>
      <c r="O260" s="141" t="str">
        <f aca="false">VLOOKUP($N260,'Event Code'!$B$4:$AL$194,2,0)</f>
        <v>GST LITE</v>
      </c>
      <c r="P260" s="141" t="str">
        <f aca="false">VLOOKUP(N260,'Event Code'!$B$4:$AT$782,3,0)</f>
        <v>IT Technical</v>
      </c>
      <c r="Q260" s="141" t="str">
        <f aca="false">VLOOKUP(N260,'Event Code'!$B$4:$AT$782,4,0)</f>
        <v>ALL</v>
      </c>
      <c r="R260" s="141" t="str">
        <f aca="false">VLOOKUP($N260,'Event Code'!$B$4:$AT$782,5,0)</f>
        <v>Blended</v>
      </c>
      <c r="S260" s="141" t="n">
        <f aca="false">VLOOKUP(N260,'Event Code'!$B$4:$AT$782,7,0)</f>
        <v>43515</v>
      </c>
      <c r="T260" s="141" t="n">
        <f aca="false">VLOOKUP($N260,'Event Code'!$B$4:$AT$782,8,0)</f>
        <v>43543</v>
      </c>
      <c r="U260" s="37" t="s">
        <v>1128</v>
      </c>
      <c r="V260" s="142"/>
      <c r="W260" s="143"/>
      <c r="X260" s="144"/>
      <c r="Y260" s="174" t="s">
        <v>84</v>
      </c>
      <c r="Z260" s="198" t="n">
        <v>43510</v>
      </c>
      <c r="AG260" s="128" t="n">
        <f aca="false">VLOOKUP(D260,'School Code'!$D$2:$K$603,4,0)</f>
        <v>333</v>
      </c>
      <c r="AH260" s="129" t="n">
        <f aca="false">VLOOKUP(D260,'School Code'!$D$2:$K$603,6,0)</f>
        <v>1</v>
      </c>
      <c r="AI260" s="146" t="s">
        <v>818</v>
      </c>
      <c r="AK260" s="76" t="s">
        <v>86</v>
      </c>
    </row>
    <row r="261" customFormat="false" ht="14.05" hidden="true" customHeight="false" outlineLevel="0" collapsed="false">
      <c r="A261" s="134" t="n">
        <v>256</v>
      </c>
      <c r="B261" s="171" t="s">
        <v>1651</v>
      </c>
      <c r="C261" s="134" t="s">
        <v>1652</v>
      </c>
      <c r="D261" s="135" t="str">
        <f aca="false">VLOOKUP(N261,'Event Code'!$B$4:$AT$239,6,0)</f>
        <v>ĐH - Học Viện Bưu Chính Viễn Thông HCM</v>
      </c>
      <c r="E261" s="135" t="str">
        <f aca="false">VLOOKUP($D261,'School Code'!$D$2:$I$30,5,0)</f>
        <v>ICT</v>
      </c>
      <c r="F261" s="136" t="n">
        <v>0</v>
      </c>
      <c r="G261" s="137" t="s">
        <v>980</v>
      </c>
      <c r="H261" s="138" t="str">
        <f aca="false">B261</f>
        <v>N15DCCN160@student.ptithcm.edu.vn</v>
      </c>
      <c r="I261" s="172" t="s">
        <v>1653</v>
      </c>
      <c r="J261" s="139"/>
      <c r="K261" s="140"/>
      <c r="L261" s="140"/>
      <c r="M261" s="141" t="str">
        <f aca="false">'Event Code'!$A$4</f>
        <v>HCM</v>
      </c>
      <c r="N261" s="35" t="s">
        <v>1458</v>
      </c>
      <c r="O261" s="141" t="str">
        <f aca="false">VLOOKUP($N261,'Event Code'!$B$4:$AL$194,2,0)</f>
        <v>GST LITE</v>
      </c>
      <c r="P261" s="141" t="str">
        <f aca="false">VLOOKUP(N261,'Event Code'!$B$4:$AT$782,3,0)</f>
        <v>IT Technical</v>
      </c>
      <c r="Q261" s="141" t="str">
        <f aca="false">VLOOKUP(N261,'Event Code'!$B$4:$AT$782,4,0)</f>
        <v>ALL</v>
      </c>
      <c r="R261" s="141" t="str">
        <f aca="false">VLOOKUP($N261,'Event Code'!$B$4:$AT$782,5,0)</f>
        <v>Blended</v>
      </c>
      <c r="S261" s="141" t="n">
        <f aca="false">VLOOKUP(N261,'Event Code'!$B$4:$AT$782,7,0)</f>
        <v>43515</v>
      </c>
      <c r="T261" s="141" t="n">
        <f aca="false">VLOOKUP($N261,'Event Code'!$B$4:$AT$782,8,0)</f>
        <v>43543</v>
      </c>
      <c r="U261" s="37" t="s">
        <v>1128</v>
      </c>
      <c r="V261" s="142"/>
      <c r="W261" s="143"/>
      <c r="X261" s="144"/>
      <c r="Y261" s="174" t="s">
        <v>84</v>
      </c>
      <c r="Z261" s="198" t="n">
        <v>43510</v>
      </c>
      <c r="AG261" s="128" t="n">
        <f aca="false">VLOOKUP(D261,'School Code'!$D$2:$K$603,4,0)</f>
        <v>333</v>
      </c>
      <c r="AH261" s="129" t="n">
        <f aca="false">VLOOKUP(D261,'School Code'!$D$2:$K$603,6,0)</f>
        <v>1</v>
      </c>
      <c r="AI261" s="146" t="s">
        <v>818</v>
      </c>
      <c r="AK261" s="76" t="s">
        <v>86</v>
      </c>
    </row>
    <row r="262" customFormat="false" ht="14.05" hidden="true" customHeight="false" outlineLevel="0" collapsed="false">
      <c r="A262" s="134" t="n">
        <v>257</v>
      </c>
      <c r="B262" s="171" t="s">
        <v>1654</v>
      </c>
      <c r="C262" s="134" t="s">
        <v>1655</v>
      </c>
      <c r="D262" s="135" t="str">
        <f aca="false">VLOOKUP(N262,'Event Code'!$B$4:$AT$239,6,0)</f>
        <v>ĐH - Học Viện Bưu Chính Viễn Thông HCM</v>
      </c>
      <c r="E262" s="135" t="str">
        <f aca="false">VLOOKUP($D262,'School Code'!$D$2:$I$30,5,0)</f>
        <v>ICT</v>
      </c>
      <c r="F262" s="136" t="n">
        <v>0</v>
      </c>
      <c r="G262" s="137" t="s">
        <v>980</v>
      </c>
      <c r="H262" s="138" t="str">
        <f aca="false">B262</f>
        <v>N15DCCN130@student.ptithcm.edu.vn</v>
      </c>
      <c r="I262" s="172" t="s">
        <v>1656</v>
      </c>
      <c r="J262" s="139"/>
      <c r="K262" s="140"/>
      <c r="L262" s="140"/>
      <c r="M262" s="141" t="str">
        <f aca="false">'Event Code'!$A$4</f>
        <v>HCM</v>
      </c>
      <c r="N262" s="35" t="s">
        <v>1458</v>
      </c>
      <c r="O262" s="141" t="str">
        <f aca="false">VLOOKUP($N262,'Event Code'!$B$4:$AL$194,2,0)</f>
        <v>GST LITE</v>
      </c>
      <c r="P262" s="141" t="str">
        <f aca="false">VLOOKUP(N262,'Event Code'!$B$4:$AT$782,3,0)</f>
        <v>IT Technical</v>
      </c>
      <c r="Q262" s="141" t="str">
        <f aca="false">VLOOKUP(N262,'Event Code'!$B$4:$AT$782,4,0)</f>
        <v>ALL</v>
      </c>
      <c r="R262" s="141" t="str">
        <f aca="false">VLOOKUP($N262,'Event Code'!$B$4:$AT$782,5,0)</f>
        <v>Blended</v>
      </c>
      <c r="S262" s="141" t="n">
        <f aca="false">VLOOKUP(N262,'Event Code'!$B$4:$AT$782,7,0)</f>
        <v>43515</v>
      </c>
      <c r="T262" s="141" t="n">
        <f aca="false">VLOOKUP($N262,'Event Code'!$B$4:$AT$782,8,0)</f>
        <v>43543</v>
      </c>
      <c r="U262" s="37" t="s">
        <v>1128</v>
      </c>
      <c r="V262" s="142"/>
      <c r="W262" s="143"/>
      <c r="X262" s="144"/>
      <c r="Y262" s="174" t="s">
        <v>84</v>
      </c>
      <c r="Z262" s="198" t="n">
        <v>43510</v>
      </c>
      <c r="AG262" s="128" t="n">
        <f aca="false">VLOOKUP(D262,'School Code'!$D$2:$K$603,4,0)</f>
        <v>333</v>
      </c>
      <c r="AH262" s="129" t="n">
        <f aca="false">VLOOKUP(D262,'School Code'!$D$2:$K$603,6,0)</f>
        <v>1</v>
      </c>
      <c r="AI262" s="146" t="s">
        <v>818</v>
      </c>
      <c r="AK262" s="76" t="s">
        <v>86</v>
      </c>
    </row>
    <row r="263" customFormat="false" ht="14.05" hidden="true" customHeight="false" outlineLevel="0" collapsed="false">
      <c r="A263" s="134" t="n">
        <v>258</v>
      </c>
      <c r="B263" s="171" t="s">
        <v>1657</v>
      </c>
      <c r="C263" s="134" t="s">
        <v>1658</v>
      </c>
      <c r="D263" s="135" t="str">
        <f aca="false">VLOOKUP(N263,'Event Code'!$B$4:$AT$239,6,0)</f>
        <v>ĐH - Học Viện Bưu Chính Viễn Thông HCM</v>
      </c>
      <c r="E263" s="135" t="str">
        <f aca="false">VLOOKUP($D263,'School Code'!$D$2:$I$30,5,0)</f>
        <v>ICT</v>
      </c>
      <c r="F263" s="136" t="n">
        <v>0</v>
      </c>
      <c r="G263" s="137" t="s">
        <v>980</v>
      </c>
      <c r="H263" s="138" t="str">
        <f aca="false">B263</f>
        <v>N15DCCN003@student.ptithcm.edu.vn</v>
      </c>
      <c r="I263" s="172"/>
      <c r="J263" s="139"/>
      <c r="K263" s="140"/>
      <c r="L263" s="140"/>
      <c r="M263" s="141" t="str">
        <f aca="false">'Event Code'!$A$4</f>
        <v>HCM</v>
      </c>
      <c r="N263" s="35" t="s">
        <v>1458</v>
      </c>
      <c r="O263" s="141" t="str">
        <f aca="false">VLOOKUP($N263,'Event Code'!$B$4:$AL$194,2,0)</f>
        <v>GST LITE</v>
      </c>
      <c r="P263" s="141" t="str">
        <f aca="false">VLOOKUP(N263,'Event Code'!$B$4:$AT$782,3,0)</f>
        <v>IT Technical</v>
      </c>
      <c r="Q263" s="141" t="str">
        <f aca="false">VLOOKUP(N263,'Event Code'!$B$4:$AT$782,4,0)</f>
        <v>ALL</v>
      </c>
      <c r="R263" s="141" t="str">
        <f aca="false">VLOOKUP($N263,'Event Code'!$B$4:$AT$782,5,0)</f>
        <v>Blended</v>
      </c>
      <c r="S263" s="141" t="n">
        <f aca="false">VLOOKUP(N263,'Event Code'!$B$4:$AT$782,7,0)</f>
        <v>43515</v>
      </c>
      <c r="T263" s="141" t="n">
        <f aca="false">VLOOKUP($N263,'Event Code'!$B$4:$AT$782,8,0)</f>
        <v>43543</v>
      </c>
      <c r="U263" s="37" t="s">
        <v>1128</v>
      </c>
      <c r="V263" s="142"/>
      <c r="W263" s="143"/>
      <c r="X263" s="144"/>
      <c r="Y263" s="174" t="s">
        <v>84</v>
      </c>
      <c r="Z263" s="198" t="n">
        <v>43510</v>
      </c>
      <c r="AG263" s="128" t="n">
        <f aca="false">VLOOKUP(D263,'School Code'!$D$2:$K$603,4,0)</f>
        <v>333</v>
      </c>
      <c r="AH263" s="129" t="n">
        <f aca="false">VLOOKUP(D263,'School Code'!$D$2:$K$603,6,0)</f>
        <v>1</v>
      </c>
      <c r="AI263" s="146" t="s">
        <v>818</v>
      </c>
      <c r="AK263" s="76" t="s">
        <v>86</v>
      </c>
    </row>
    <row r="264" customFormat="false" ht="14.05" hidden="true" customHeight="false" outlineLevel="0" collapsed="false">
      <c r="A264" s="134" t="n">
        <v>259</v>
      </c>
      <c r="B264" s="171" t="s">
        <v>1659</v>
      </c>
      <c r="C264" s="134" t="s">
        <v>1660</v>
      </c>
      <c r="D264" s="135" t="str">
        <f aca="false">VLOOKUP(N264,'Event Code'!$B$4:$AT$239,6,0)</f>
        <v>ĐH - Học Viện Bưu Chính Viễn Thông HCM</v>
      </c>
      <c r="E264" s="135" t="str">
        <f aca="false">VLOOKUP($D264,'School Code'!$D$2:$I$30,5,0)</f>
        <v>ICT</v>
      </c>
      <c r="F264" s="136" t="n">
        <v>0</v>
      </c>
      <c r="G264" s="137" t="s">
        <v>980</v>
      </c>
      <c r="H264" s="138" t="str">
        <f aca="false">B264</f>
        <v>N15DCCN150@student.ptithcm.edu.vn</v>
      </c>
      <c r="I264" s="172" t="s">
        <v>1661</v>
      </c>
      <c r="J264" s="139"/>
      <c r="K264" s="140"/>
      <c r="L264" s="140"/>
      <c r="M264" s="141" t="str">
        <f aca="false">'Event Code'!$A$4</f>
        <v>HCM</v>
      </c>
      <c r="N264" s="35" t="s">
        <v>1458</v>
      </c>
      <c r="O264" s="141" t="str">
        <f aca="false">VLOOKUP($N264,'Event Code'!$B$4:$AL$194,2,0)</f>
        <v>GST LITE</v>
      </c>
      <c r="P264" s="141" t="str">
        <f aca="false">VLOOKUP(N264,'Event Code'!$B$4:$AT$782,3,0)</f>
        <v>IT Technical</v>
      </c>
      <c r="Q264" s="141" t="str">
        <f aca="false">VLOOKUP(N264,'Event Code'!$B$4:$AT$782,4,0)</f>
        <v>ALL</v>
      </c>
      <c r="R264" s="141" t="str">
        <f aca="false">VLOOKUP($N264,'Event Code'!$B$4:$AT$782,5,0)</f>
        <v>Blended</v>
      </c>
      <c r="S264" s="141" t="n">
        <f aca="false">VLOOKUP(N264,'Event Code'!$B$4:$AT$782,7,0)</f>
        <v>43515</v>
      </c>
      <c r="T264" s="141" t="n">
        <f aca="false">VLOOKUP($N264,'Event Code'!$B$4:$AT$782,8,0)</f>
        <v>43543</v>
      </c>
      <c r="U264" s="37" t="s">
        <v>1128</v>
      </c>
      <c r="V264" s="142"/>
      <c r="W264" s="143"/>
      <c r="X264" s="144"/>
      <c r="Y264" s="174" t="s">
        <v>84</v>
      </c>
      <c r="Z264" s="198" t="n">
        <v>43510</v>
      </c>
      <c r="AG264" s="128" t="n">
        <f aca="false">VLOOKUP(D264,'School Code'!$D$2:$K$603,4,0)</f>
        <v>333</v>
      </c>
      <c r="AH264" s="129" t="n">
        <f aca="false">VLOOKUP(D264,'School Code'!$D$2:$K$603,6,0)</f>
        <v>1</v>
      </c>
      <c r="AI264" s="146" t="s">
        <v>818</v>
      </c>
      <c r="AK264" s="76" t="s">
        <v>86</v>
      </c>
    </row>
    <row r="265" customFormat="false" ht="14.05" hidden="true" customHeight="false" outlineLevel="0" collapsed="false">
      <c r="A265" s="134" t="n">
        <v>260</v>
      </c>
      <c r="B265" s="134" t="s">
        <v>1662</v>
      </c>
      <c r="C265" s="134" t="s">
        <v>1663</v>
      </c>
      <c r="D265" s="135" t="str">
        <f aca="false">VLOOKUP(N265,'Event Code'!$B$4:$AT$239,6,0)</f>
        <v>ĐH - Học Viện Bưu Chính Viễn Thông HCM</v>
      </c>
      <c r="E265" s="135" t="str">
        <f aca="false">VLOOKUP($D265,'School Code'!$D$2:$I$30,5,0)</f>
        <v>ICT</v>
      </c>
      <c r="F265" s="136" t="n">
        <v>0</v>
      </c>
      <c r="G265" s="137" t="s">
        <v>980</v>
      </c>
      <c r="H265" s="138" t="str">
        <f aca="false">B265</f>
        <v>N15DCCN137@student.ptithcm.edu.vn</v>
      </c>
      <c r="I265" s="172" t="s">
        <v>1664</v>
      </c>
      <c r="J265" s="139"/>
      <c r="K265" s="140"/>
      <c r="L265" s="140"/>
      <c r="M265" s="141" t="str">
        <f aca="false">'Event Code'!$A$4</f>
        <v>HCM</v>
      </c>
      <c r="N265" s="35" t="s">
        <v>1458</v>
      </c>
      <c r="O265" s="141" t="str">
        <f aca="false">VLOOKUP($N265,'Event Code'!$B$4:$AL$194,2,0)</f>
        <v>GST LITE</v>
      </c>
      <c r="P265" s="141" t="str">
        <f aca="false">VLOOKUP(N265,'Event Code'!$B$4:$AT$782,3,0)</f>
        <v>IT Technical</v>
      </c>
      <c r="Q265" s="141" t="str">
        <f aca="false">VLOOKUP(N265,'Event Code'!$B$4:$AT$782,4,0)</f>
        <v>ALL</v>
      </c>
      <c r="R265" s="141" t="str">
        <f aca="false">VLOOKUP($N265,'Event Code'!$B$4:$AT$782,5,0)</f>
        <v>Blended</v>
      </c>
      <c r="S265" s="141" t="n">
        <f aca="false">VLOOKUP(N265,'Event Code'!$B$4:$AT$782,7,0)</f>
        <v>43515</v>
      </c>
      <c r="T265" s="141" t="n">
        <f aca="false">VLOOKUP($N265,'Event Code'!$B$4:$AT$782,8,0)</f>
        <v>43543</v>
      </c>
      <c r="U265" s="37" t="s">
        <v>1128</v>
      </c>
      <c r="V265" s="142"/>
      <c r="W265" s="143"/>
      <c r="X265" s="144"/>
      <c r="Y265" s="174" t="s">
        <v>84</v>
      </c>
      <c r="Z265" s="198" t="n">
        <v>43510</v>
      </c>
      <c r="AG265" s="128" t="n">
        <f aca="false">VLOOKUP(D265,'School Code'!$D$2:$K$603,4,0)</f>
        <v>333</v>
      </c>
      <c r="AH265" s="129" t="n">
        <f aca="false">VLOOKUP(D265,'School Code'!$D$2:$K$603,6,0)</f>
        <v>1</v>
      </c>
      <c r="AI265" s="146" t="s">
        <v>818</v>
      </c>
      <c r="AK265" s="76" t="s">
        <v>86</v>
      </c>
    </row>
    <row r="266" customFormat="false" ht="14.05" hidden="true" customHeight="false" outlineLevel="0" collapsed="false">
      <c r="A266" s="134" t="n">
        <v>261</v>
      </c>
      <c r="B266" s="134" t="s">
        <v>1665</v>
      </c>
      <c r="C266" s="134" t="s">
        <v>1666</v>
      </c>
      <c r="D266" s="135" t="str">
        <f aca="false">VLOOKUP(N266,'Event Code'!$B$4:$AT$239,6,0)</f>
        <v>ĐH - Học Viện Bưu Chính Viễn Thông HCM</v>
      </c>
      <c r="E266" s="135" t="str">
        <f aca="false">VLOOKUP($D266,'School Code'!$D$2:$I$30,5,0)</f>
        <v>ICT</v>
      </c>
      <c r="F266" s="136" t="n">
        <v>0</v>
      </c>
      <c r="G266" s="137" t="s">
        <v>980</v>
      </c>
      <c r="H266" s="138" t="str">
        <f aca="false">B266</f>
        <v>N15DCCN056@student.ptithcm.edu.vn</v>
      </c>
      <c r="I266" s="172" t="s">
        <v>1667</v>
      </c>
      <c r="J266" s="139"/>
      <c r="K266" s="140"/>
      <c r="L266" s="140"/>
      <c r="M266" s="141" t="str">
        <f aca="false">'Event Code'!$A$4</f>
        <v>HCM</v>
      </c>
      <c r="N266" s="35" t="s">
        <v>1458</v>
      </c>
      <c r="O266" s="141" t="str">
        <f aca="false">VLOOKUP($N266,'Event Code'!$B$4:$AL$194,2,0)</f>
        <v>GST LITE</v>
      </c>
      <c r="P266" s="141" t="str">
        <f aca="false">VLOOKUP(N266,'Event Code'!$B$4:$AT$782,3,0)</f>
        <v>IT Technical</v>
      </c>
      <c r="Q266" s="141" t="str">
        <f aca="false">VLOOKUP(N266,'Event Code'!$B$4:$AT$782,4,0)</f>
        <v>ALL</v>
      </c>
      <c r="R266" s="141" t="str">
        <f aca="false">VLOOKUP($N266,'Event Code'!$B$4:$AT$782,5,0)</f>
        <v>Blended</v>
      </c>
      <c r="S266" s="141" t="n">
        <f aca="false">VLOOKUP(N266,'Event Code'!$B$4:$AT$782,7,0)</f>
        <v>43515</v>
      </c>
      <c r="T266" s="141" t="n">
        <f aca="false">VLOOKUP($N266,'Event Code'!$B$4:$AT$782,8,0)</f>
        <v>43543</v>
      </c>
      <c r="U266" s="37" t="s">
        <v>1128</v>
      </c>
      <c r="V266" s="142"/>
      <c r="W266" s="143"/>
      <c r="X266" s="144"/>
      <c r="Y266" s="174" t="s">
        <v>84</v>
      </c>
      <c r="Z266" s="198" t="n">
        <v>43510</v>
      </c>
      <c r="AG266" s="128" t="n">
        <f aca="false">VLOOKUP(D266,'School Code'!$D$2:$K$603,4,0)</f>
        <v>333</v>
      </c>
      <c r="AH266" s="129" t="n">
        <f aca="false">VLOOKUP(D266,'School Code'!$D$2:$K$603,6,0)</f>
        <v>1</v>
      </c>
      <c r="AI266" s="146" t="s">
        <v>818</v>
      </c>
      <c r="AK266" s="76" t="s">
        <v>86</v>
      </c>
    </row>
    <row r="267" customFormat="false" ht="14.05" hidden="true" customHeight="false" outlineLevel="0" collapsed="false">
      <c r="A267" s="134" t="n">
        <v>262</v>
      </c>
      <c r="B267" s="134" t="s">
        <v>1668</v>
      </c>
      <c r="C267" s="134" t="s">
        <v>1669</v>
      </c>
      <c r="D267" s="135" t="str">
        <f aca="false">VLOOKUP(N267,'Event Code'!$B$4:$AT$239,6,0)</f>
        <v>ĐH - Học Viện Bưu Chính Viễn Thông HCM</v>
      </c>
      <c r="E267" s="135" t="str">
        <f aca="false">VLOOKUP($D267,'School Code'!$D$2:$I$30,5,0)</f>
        <v>ICT</v>
      </c>
      <c r="F267" s="136" t="n">
        <v>0</v>
      </c>
      <c r="G267" s="137" t="s">
        <v>980</v>
      </c>
      <c r="H267" s="138" t="str">
        <f aca="false">B267</f>
        <v>N15DCCN138@student.ptithcm.edu.vn</v>
      </c>
      <c r="I267" s="172" t="s">
        <v>1670</v>
      </c>
      <c r="J267" s="139"/>
      <c r="K267" s="140"/>
      <c r="L267" s="140"/>
      <c r="M267" s="141" t="str">
        <f aca="false">'Event Code'!$A$4</f>
        <v>HCM</v>
      </c>
      <c r="N267" s="35" t="s">
        <v>1458</v>
      </c>
      <c r="O267" s="141" t="str">
        <f aca="false">VLOOKUP($N267,'Event Code'!$B$4:$AL$194,2,0)</f>
        <v>GST LITE</v>
      </c>
      <c r="P267" s="141" t="str">
        <f aca="false">VLOOKUP(N267,'Event Code'!$B$4:$AT$782,3,0)</f>
        <v>IT Technical</v>
      </c>
      <c r="Q267" s="141" t="str">
        <f aca="false">VLOOKUP(N267,'Event Code'!$B$4:$AT$782,4,0)</f>
        <v>ALL</v>
      </c>
      <c r="R267" s="141" t="str">
        <f aca="false">VLOOKUP($N267,'Event Code'!$B$4:$AT$782,5,0)</f>
        <v>Blended</v>
      </c>
      <c r="S267" s="141" t="n">
        <f aca="false">VLOOKUP(N267,'Event Code'!$B$4:$AT$782,7,0)</f>
        <v>43515</v>
      </c>
      <c r="T267" s="141" t="n">
        <f aca="false">VLOOKUP($N267,'Event Code'!$B$4:$AT$782,8,0)</f>
        <v>43543</v>
      </c>
      <c r="U267" s="37" t="s">
        <v>1128</v>
      </c>
      <c r="V267" s="142"/>
      <c r="W267" s="143"/>
      <c r="X267" s="144"/>
      <c r="Y267" s="174" t="s">
        <v>84</v>
      </c>
      <c r="Z267" s="198" t="n">
        <v>43510</v>
      </c>
      <c r="AG267" s="128" t="n">
        <f aca="false">VLOOKUP(D267,'School Code'!$D$2:$K$603,4,0)</f>
        <v>333</v>
      </c>
      <c r="AH267" s="129" t="n">
        <f aca="false">VLOOKUP(D267,'School Code'!$D$2:$K$603,6,0)</f>
        <v>1</v>
      </c>
      <c r="AI267" s="146" t="s">
        <v>818</v>
      </c>
      <c r="AK267" s="76" t="s">
        <v>86</v>
      </c>
    </row>
    <row r="268" customFormat="false" ht="14.05" hidden="true" customHeight="false" outlineLevel="0" collapsed="false">
      <c r="A268" s="134" t="n">
        <v>263</v>
      </c>
      <c r="B268" s="134" t="s">
        <v>1671</v>
      </c>
      <c r="C268" s="134" t="s">
        <v>1672</v>
      </c>
      <c r="D268" s="135" t="str">
        <f aca="false">VLOOKUP(N268,'Event Code'!$B$4:$AT$239,6,0)</f>
        <v>ĐH - Học Viện Bưu Chính Viễn Thông HCM</v>
      </c>
      <c r="E268" s="135" t="str">
        <f aca="false">VLOOKUP($D268,'School Code'!$D$2:$I$30,5,0)</f>
        <v>ICT</v>
      </c>
      <c r="F268" s="136" t="n">
        <v>0</v>
      </c>
      <c r="G268" s="137" t="s">
        <v>980</v>
      </c>
      <c r="H268" s="138" t="str">
        <f aca="false">B268</f>
        <v>N15DCCN046@student.ptithcm.edu.vn</v>
      </c>
      <c r="I268" s="172" t="s">
        <v>1673</v>
      </c>
      <c r="J268" s="139"/>
      <c r="K268" s="140"/>
      <c r="L268" s="140"/>
      <c r="M268" s="141" t="str">
        <f aca="false">'Event Code'!$A$4</f>
        <v>HCM</v>
      </c>
      <c r="N268" s="35" t="s">
        <v>1458</v>
      </c>
      <c r="O268" s="141" t="str">
        <f aca="false">VLOOKUP($N268,'Event Code'!$B$4:$AL$194,2,0)</f>
        <v>GST LITE</v>
      </c>
      <c r="P268" s="141" t="str">
        <f aca="false">VLOOKUP(N268,'Event Code'!$B$4:$AT$782,3,0)</f>
        <v>IT Technical</v>
      </c>
      <c r="Q268" s="141" t="str">
        <f aca="false">VLOOKUP(N268,'Event Code'!$B$4:$AT$782,4,0)</f>
        <v>ALL</v>
      </c>
      <c r="R268" s="141" t="str">
        <f aca="false">VLOOKUP($N268,'Event Code'!$B$4:$AT$782,5,0)</f>
        <v>Blended</v>
      </c>
      <c r="S268" s="141" t="n">
        <f aca="false">VLOOKUP(N268,'Event Code'!$B$4:$AT$782,7,0)</f>
        <v>43515</v>
      </c>
      <c r="T268" s="141" t="n">
        <f aca="false">VLOOKUP($N268,'Event Code'!$B$4:$AT$782,8,0)</f>
        <v>43543</v>
      </c>
      <c r="U268" s="37" t="s">
        <v>1128</v>
      </c>
      <c r="V268" s="142"/>
      <c r="W268" s="143"/>
      <c r="X268" s="144"/>
      <c r="Y268" s="174" t="s">
        <v>84</v>
      </c>
      <c r="Z268" s="198" t="n">
        <v>43510</v>
      </c>
      <c r="AG268" s="128" t="n">
        <f aca="false">VLOOKUP(D268,'School Code'!$D$2:$K$603,4,0)</f>
        <v>333</v>
      </c>
      <c r="AH268" s="129" t="n">
        <f aca="false">VLOOKUP(D268,'School Code'!$D$2:$K$603,6,0)</f>
        <v>1</v>
      </c>
      <c r="AI268" s="146" t="s">
        <v>818</v>
      </c>
      <c r="AK268" s="76" t="s">
        <v>86</v>
      </c>
    </row>
    <row r="269" customFormat="false" ht="14.05" hidden="true" customHeight="false" outlineLevel="0" collapsed="false">
      <c r="A269" s="134" t="n">
        <v>264</v>
      </c>
      <c r="B269" s="134" t="s">
        <v>1674</v>
      </c>
      <c r="C269" s="134" t="s">
        <v>1675</v>
      </c>
      <c r="D269" s="135" t="str">
        <f aca="false">VLOOKUP(N269,'Event Code'!$B$4:$AT$239,6,0)</f>
        <v>ĐH - Học Viện Bưu Chính Viễn Thông HCM</v>
      </c>
      <c r="E269" s="135" t="str">
        <f aca="false">VLOOKUP($D269,'School Code'!$D$2:$I$30,5,0)</f>
        <v>ICT</v>
      </c>
      <c r="F269" s="136" t="n">
        <v>0</v>
      </c>
      <c r="G269" s="137" t="s">
        <v>980</v>
      </c>
      <c r="H269" s="138" t="str">
        <f aca="false">B269</f>
        <v>N15DCCN004@student.ptithcm.edu.vn</v>
      </c>
      <c r="I269" s="172" t="s">
        <v>1676</v>
      </c>
      <c r="J269" s="139"/>
      <c r="K269" s="140"/>
      <c r="L269" s="140"/>
      <c r="M269" s="141" t="str">
        <f aca="false">'Event Code'!$A$4</f>
        <v>HCM</v>
      </c>
      <c r="N269" s="35" t="s">
        <v>1458</v>
      </c>
      <c r="O269" s="141" t="str">
        <f aca="false">VLOOKUP($N269,'Event Code'!$B$4:$AL$194,2,0)</f>
        <v>GST LITE</v>
      </c>
      <c r="P269" s="141" t="str">
        <f aca="false">VLOOKUP(N269,'Event Code'!$B$4:$AT$782,3,0)</f>
        <v>IT Technical</v>
      </c>
      <c r="Q269" s="141" t="str">
        <f aca="false">VLOOKUP(N269,'Event Code'!$B$4:$AT$782,4,0)</f>
        <v>ALL</v>
      </c>
      <c r="R269" s="141" t="str">
        <f aca="false">VLOOKUP($N269,'Event Code'!$B$4:$AT$782,5,0)</f>
        <v>Blended</v>
      </c>
      <c r="S269" s="141" t="n">
        <f aca="false">VLOOKUP(N269,'Event Code'!$B$4:$AT$782,7,0)</f>
        <v>43515</v>
      </c>
      <c r="T269" s="141" t="n">
        <f aca="false">VLOOKUP($N269,'Event Code'!$B$4:$AT$782,8,0)</f>
        <v>43543</v>
      </c>
      <c r="U269" s="37" t="s">
        <v>1128</v>
      </c>
      <c r="V269" s="142"/>
      <c r="W269" s="143"/>
      <c r="X269" s="144"/>
      <c r="Y269" s="174" t="s">
        <v>84</v>
      </c>
      <c r="Z269" s="198" t="n">
        <v>43510</v>
      </c>
      <c r="AG269" s="128" t="n">
        <f aca="false">VLOOKUP(D269,'School Code'!$D$2:$K$603,4,0)</f>
        <v>333</v>
      </c>
      <c r="AH269" s="129" t="n">
        <f aca="false">VLOOKUP(D269,'School Code'!$D$2:$K$603,6,0)</f>
        <v>1</v>
      </c>
      <c r="AI269" s="146" t="s">
        <v>818</v>
      </c>
      <c r="AK269" s="76" t="s">
        <v>86</v>
      </c>
    </row>
    <row r="270" customFormat="false" ht="14.05" hidden="true" customHeight="false" outlineLevel="0" collapsed="false">
      <c r="A270" s="134" t="n">
        <v>265</v>
      </c>
      <c r="B270" s="134" t="s">
        <v>1677</v>
      </c>
      <c r="C270" s="134" t="s">
        <v>1678</v>
      </c>
      <c r="D270" s="135" t="str">
        <f aca="false">VLOOKUP(N270,'Event Code'!$B$4:$AT$239,6,0)</f>
        <v>ĐH - Học Viện Bưu Chính Viễn Thông HCM</v>
      </c>
      <c r="E270" s="135" t="str">
        <f aca="false">VLOOKUP($D270,'School Code'!$D$2:$I$30,5,0)</f>
        <v>ICT</v>
      </c>
      <c r="F270" s="136" t="n">
        <v>0</v>
      </c>
      <c r="G270" s="137" t="s">
        <v>980</v>
      </c>
      <c r="H270" s="138" t="str">
        <f aca="false">B270</f>
        <v>N14DCCN265@student.ptithcm.edu.vn</v>
      </c>
      <c r="I270" s="172" t="s">
        <v>1679</v>
      </c>
      <c r="J270" s="139"/>
      <c r="K270" s="140"/>
      <c r="L270" s="140"/>
      <c r="M270" s="141" t="str">
        <f aca="false">'Event Code'!$A$4</f>
        <v>HCM</v>
      </c>
      <c r="N270" s="35" t="s">
        <v>1458</v>
      </c>
      <c r="O270" s="141" t="str">
        <f aca="false">VLOOKUP($N270,'Event Code'!$B$4:$AL$194,2,0)</f>
        <v>GST LITE</v>
      </c>
      <c r="P270" s="141" t="str">
        <f aca="false">VLOOKUP(N270,'Event Code'!$B$4:$AT$782,3,0)</f>
        <v>IT Technical</v>
      </c>
      <c r="Q270" s="141" t="str">
        <f aca="false">VLOOKUP(N270,'Event Code'!$B$4:$AT$782,4,0)</f>
        <v>ALL</v>
      </c>
      <c r="R270" s="141" t="str">
        <f aca="false">VLOOKUP($N270,'Event Code'!$B$4:$AT$782,5,0)</f>
        <v>Blended</v>
      </c>
      <c r="S270" s="141" t="n">
        <f aca="false">VLOOKUP(N270,'Event Code'!$B$4:$AT$782,7,0)</f>
        <v>43515</v>
      </c>
      <c r="T270" s="141" t="n">
        <f aca="false">VLOOKUP($N270,'Event Code'!$B$4:$AT$782,8,0)</f>
        <v>43543</v>
      </c>
      <c r="U270" s="37" t="s">
        <v>1128</v>
      </c>
      <c r="V270" s="142"/>
      <c r="W270" s="143"/>
      <c r="X270" s="144"/>
      <c r="Y270" s="174" t="s">
        <v>84</v>
      </c>
      <c r="Z270" s="198" t="n">
        <v>43510</v>
      </c>
      <c r="AG270" s="128" t="n">
        <f aca="false">VLOOKUP(D270,'School Code'!$D$2:$K$603,4,0)</f>
        <v>333</v>
      </c>
      <c r="AH270" s="129" t="n">
        <f aca="false">VLOOKUP(D270,'School Code'!$D$2:$K$603,6,0)</f>
        <v>1</v>
      </c>
      <c r="AI270" s="146" t="s">
        <v>818</v>
      </c>
      <c r="AK270" s="76" t="s">
        <v>86</v>
      </c>
    </row>
    <row r="271" customFormat="false" ht="14.05" hidden="true" customHeight="false" outlineLevel="0" collapsed="false">
      <c r="A271" s="134" t="n">
        <v>266</v>
      </c>
      <c r="B271" s="134" t="s">
        <v>1680</v>
      </c>
      <c r="C271" s="134" t="s">
        <v>1681</v>
      </c>
      <c r="D271" s="135" t="str">
        <f aca="false">VLOOKUP(N271,'Event Code'!$B$4:$AT$239,6,0)</f>
        <v>ĐH - Học Viện Bưu Chính Viễn Thông HCM</v>
      </c>
      <c r="E271" s="135" t="str">
        <f aca="false">VLOOKUP($D271,'School Code'!$D$2:$I$30,5,0)</f>
        <v>ICT</v>
      </c>
      <c r="F271" s="136" t="n">
        <v>0</v>
      </c>
      <c r="G271" s="137" t="s">
        <v>980</v>
      </c>
      <c r="H271" s="138" t="str">
        <f aca="false">B271</f>
        <v>N15DCCN021@student.ptithcm.edu.vn</v>
      </c>
      <c r="I271" s="172" t="s">
        <v>1682</v>
      </c>
      <c r="J271" s="139"/>
      <c r="K271" s="140"/>
      <c r="L271" s="140"/>
      <c r="M271" s="141" t="str">
        <f aca="false">'Event Code'!$A$4</f>
        <v>HCM</v>
      </c>
      <c r="N271" s="35" t="s">
        <v>1458</v>
      </c>
      <c r="O271" s="141" t="str">
        <f aca="false">VLOOKUP($N271,'Event Code'!$B$4:$AL$194,2,0)</f>
        <v>GST LITE</v>
      </c>
      <c r="P271" s="141" t="str">
        <f aca="false">VLOOKUP(N271,'Event Code'!$B$4:$AT$782,3,0)</f>
        <v>IT Technical</v>
      </c>
      <c r="Q271" s="141" t="str">
        <f aca="false">VLOOKUP(N271,'Event Code'!$B$4:$AT$782,4,0)</f>
        <v>ALL</v>
      </c>
      <c r="R271" s="141" t="str">
        <f aca="false">VLOOKUP($N271,'Event Code'!$B$4:$AT$782,5,0)</f>
        <v>Blended</v>
      </c>
      <c r="S271" s="141" t="n">
        <f aca="false">VLOOKUP(N271,'Event Code'!$B$4:$AT$782,7,0)</f>
        <v>43515</v>
      </c>
      <c r="T271" s="141" t="n">
        <f aca="false">VLOOKUP($N271,'Event Code'!$B$4:$AT$782,8,0)</f>
        <v>43543</v>
      </c>
      <c r="U271" s="37" t="s">
        <v>1128</v>
      </c>
      <c r="V271" s="142"/>
      <c r="W271" s="143"/>
      <c r="X271" s="144"/>
      <c r="Y271" s="174" t="s">
        <v>84</v>
      </c>
      <c r="Z271" s="198" t="n">
        <v>43510</v>
      </c>
      <c r="AG271" s="128" t="n">
        <f aca="false">VLOOKUP(D271,'School Code'!$D$2:$K$603,4,0)</f>
        <v>333</v>
      </c>
      <c r="AH271" s="129" t="n">
        <f aca="false">VLOOKUP(D271,'School Code'!$D$2:$K$603,6,0)</f>
        <v>1</v>
      </c>
      <c r="AI271" s="146" t="s">
        <v>818</v>
      </c>
      <c r="AK271" s="76" t="s">
        <v>86</v>
      </c>
    </row>
    <row r="272" customFormat="false" ht="14.05" hidden="true" customHeight="false" outlineLevel="0" collapsed="false">
      <c r="A272" s="134" t="n">
        <v>267</v>
      </c>
      <c r="B272" s="134" t="s">
        <v>1683</v>
      </c>
      <c r="C272" s="134" t="s">
        <v>1684</v>
      </c>
      <c r="D272" s="135" t="str">
        <f aca="false">VLOOKUP(N272,'Event Code'!$B$4:$AT$239,6,0)</f>
        <v>ĐH - Học Viện Bưu Chính Viễn Thông HCM</v>
      </c>
      <c r="E272" s="135" t="str">
        <f aca="false">VLOOKUP($D272,'School Code'!$D$2:$I$30,5,0)</f>
        <v>ICT</v>
      </c>
      <c r="F272" s="136" t="n">
        <v>0</v>
      </c>
      <c r="G272" s="137" t="s">
        <v>980</v>
      </c>
      <c r="H272" s="138" t="str">
        <f aca="false">B272</f>
        <v>N15DCCN123@student.ptithcm.edu.vn</v>
      </c>
      <c r="I272" s="172" t="s">
        <v>1685</v>
      </c>
      <c r="J272" s="139"/>
      <c r="K272" s="140"/>
      <c r="L272" s="140"/>
      <c r="M272" s="141" t="str">
        <f aca="false">'Event Code'!$A$4</f>
        <v>HCM</v>
      </c>
      <c r="N272" s="35" t="s">
        <v>1458</v>
      </c>
      <c r="O272" s="141" t="str">
        <f aca="false">VLOOKUP($N272,'Event Code'!$B$4:$AL$194,2,0)</f>
        <v>GST LITE</v>
      </c>
      <c r="P272" s="141" t="str">
        <f aca="false">VLOOKUP(N272,'Event Code'!$B$4:$AT$782,3,0)</f>
        <v>IT Technical</v>
      </c>
      <c r="Q272" s="141" t="str">
        <f aca="false">VLOOKUP(N272,'Event Code'!$B$4:$AT$782,4,0)</f>
        <v>ALL</v>
      </c>
      <c r="R272" s="141" t="str">
        <f aca="false">VLOOKUP($N272,'Event Code'!$B$4:$AT$782,5,0)</f>
        <v>Blended</v>
      </c>
      <c r="S272" s="141" t="n">
        <f aca="false">VLOOKUP(N272,'Event Code'!$B$4:$AT$782,7,0)</f>
        <v>43515</v>
      </c>
      <c r="T272" s="141" t="n">
        <f aca="false">VLOOKUP($N272,'Event Code'!$B$4:$AT$782,8,0)</f>
        <v>43543</v>
      </c>
      <c r="U272" s="37" t="s">
        <v>1128</v>
      </c>
      <c r="V272" s="142"/>
      <c r="W272" s="143"/>
      <c r="X272" s="144"/>
      <c r="Y272" s="174" t="s">
        <v>84</v>
      </c>
      <c r="Z272" s="198" t="n">
        <v>43510</v>
      </c>
      <c r="AG272" s="128" t="n">
        <f aca="false">VLOOKUP(D272,'School Code'!$D$2:$K$603,4,0)</f>
        <v>333</v>
      </c>
      <c r="AH272" s="129" t="n">
        <f aca="false">VLOOKUP(D272,'School Code'!$D$2:$K$603,6,0)</f>
        <v>1</v>
      </c>
      <c r="AI272" s="146" t="s">
        <v>818</v>
      </c>
      <c r="AK272" s="76" t="s">
        <v>86</v>
      </c>
    </row>
    <row r="273" customFormat="false" ht="14.05" hidden="true" customHeight="false" outlineLevel="0" collapsed="false">
      <c r="A273" s="134" t="n">
        <v>268</v>
      </c>
      <c r="B273" s="134" t="s">
        <v>1686</v>
      </c>
      <c r="C273" s="134" t="s">
        <v>1687</v>
      </c>
      <c r="D273" s="135" t="str">
        <f aca="false">VLOOKUP(N273,'Event Code'!$B$4:$AT$239,6,0)</f>
        <v>ĐH - Học Viện Bưu Chính Viễn Thông HCM</v>
      </c>
      <c r="E273" s="135" t="str">
        <f aca="false">VLOOKUP($D273,'School Code'!$D$2:$I$30,5,0)</f>
        <v>ICT</v>
      </c>
      <c r="F273" s="136" t="n">
        <v>0</v>
      </c>
      <c r="G273" s="137" t="s">
        <v>980</v>
      </c>
      <c r="H273" s="138" t="str">
        <f aca="false">B273</f>
        <v>N15DCCN107@student.ptithcm.edu.vn</v>
      </c>
      <c r="I273" s="172" t="s">
        <v>1688</v>
      </c>
      <c r="J273" s="139"/>
      <c r="K273" s="140"/>
      <c r="L273" s="140"/>
      <c r="M273" s="141" t="str">
        <f aca="false">'Event Code'!$A$4</f>
        <v>HCM</v>
      </c>
      <c r="N273" s="35" t="s">
        <v>1458</v>
      </c>
      <c r="O273" s="141" t="str">
        <f aca="false">VLOOKUP($N273,'Event Code'!$B$4:$AL$194,2,0)</f>
        <v>GST LITE</v>
      </c>
      <c r="P273" s="141" t="str">
        <f aca="false">VLOOKUP(N273,'Event Code'!$B$4:$AT$782,3,0)</f>
        <v>IT Technical</v>
      </c>
      <c r="Q273" s="141" t="str">
        <f aca="false">VLOOKUP(N273,'Event Code'!$B$4:$AT$782,4,0)</f>
        <v>ALL</v>
      </c>
      <c r="R273" s="141" t="str">
        <f aca="false">VLOOKUP($N273,'Event Code'!$B$4:$AT$782,5,0)</f>
        <v>Blended</v>
      </c>
      <c r="S273" s="141" t="n">
        <f aca="false">VLOOKUP(N273,'Event Code'!$B$4:$AT$782,7,0)</f>
        <v>43515</v>
      </c>
      <c r="T273" s="141" t="n">
        <f aca="false">VLOOKUP($N273,'Event Code'!$B$4:$AT$782,8,0)</f>
        <v>43543</v>
      </c>
      <c r="U273" s="37" t="s">
        <v>1128</v>
      </c>
      <c r="V273" s="142"/>
      <c r="W273" s="143"/>
      <c r="X273" s="144"/>
      <c r="Y273" s="174" t="s">
        <v>84</v>
      </c>
      <c r="Z273" s="198" t="n">
        <v>43510</v>
      </c>
      <c r="AG273" s="128" t="n">
        <f aca="false">VLOOKUP(D273,'School Code'!$D$2:$K$603,4,0)</f>
        <v>333</v>
      </c>
      <c r="AH273" s="129" t="n">
        <f aca="false">VLOOKUP(D273,'School Code'!$D$2:$K$603,6,0)</f>
        <v>1</v>
      </c>
      <c r="AI273" s="146" t="s">
        <v>818</v>
      </c>
      <c r="AK273" s="76" t="s">
        <v>86</v>
      </c>
    </row>
    <row r="274" customFormat="false" ht="14.05" hidden="true" customHeight="false" outlineLevel="0" collapsed="false">
      <c r="A274" s="134" t="n">
        <v>269</v>
      </c>
      <c r="B274" s="134" t="s">
        <v>1689</v>
      </c>
      <c r="C274" s="134" t="s">
        <v>1141</v>
      </c>
      <c r="D274" s="135" t="str">
        <f aca="false">VLOOKUP(N274,'Event Code'!$B$4:$AT$239,6,0)</f>
        <v>ĐH - Học Viện Bưu Chính Viễn Thông HCM</v>
      </c>
      <c r="E274" s="135" t="str">
        <f aca="false">VLOOKUP($D274,'School Code'!$D$2:$I$30,5,0)</f>
        <v>ICT</v>
      </c>
      <c r="F274" s="136" t="n">
        <v>0</v>
      </c>
      <c r="G274" s="137" t="s">
        <v>980</v>
      </c>
      <c r="H274" s="138" t="str">
        <f aca="false">B274</f>
        <v>N15DCCN139@student.ptithcm.edu.vn</v>
      </c>
      <c r="I274" s="172" t="s">
        <v>1690</v>
      </c>
      <c r="J274" s="139"/>
      <c r="K274" s="140"/>
      <c r="L274" s="140"/>
      <c r="M274" s="141" t="str">
        <f aca="false">'Event Code'!$A$4</f>
        <v>HCM</v>
      </c>
      <c r="N274" s="35" t="s">
        <v>1458</v>
      </c>
      <c r="O274" s="141" t="str">
        <f aca="false">VLOOKUP($N274,'Event Code'!$B$4:$AL$194,2,0)</f>
        <v>GST LITE</v>
      </c>
      <c r="P274" s="141" t="str">
        <f aca="false">VLOOKUP(N274,'Event Code'!$B$4:$AT$782,3,0)</f>
        <v>IT Technical</v>
      </c>
      <c r="Q274" s="141" t="str">
        <f aca="false">VLOOKUP(N274,'Event Code'!$B$4:$AT$782,4,0)</f>
        <v>ALL</v>
      </c>
      <c r="R274" s="141" t="str">
        <f aca="false">VLOOKUP($N274,'Event Code'!$B$4:$AT$782,5,0)</f>
        <v>Blended</v>
      </c>
      <c r="S274" s="141" t="n">
        <f aca="false">VLOOKUP(N274,'Event Code'!$B$4:$AT$782,7,0)</f>
        <v>43515</v>
      </c>
      <c r="T274" s="141" t="n">
        <f aca="false">VLOOKUP($N274,'Event Code'!$B$4:$AT$782,8,0)</f>
        <v>43543</v>
      </c>
      <c r="U274" s="37" t="s">
        <v>1128</v>
      </c>
      <c r="V274" s="142"/>
      <c r="W274" s="143"/>
      <c r="X274" s="144"/>
      <c r="Y274" s="174" t="s">
        <v>84</v>
      </c>
      <c r="Z274" s="198" t="n">
        <v>43510</v>
      </c>
      <c r="AG274" s="128" t="n">
        <f aca="false">VLOOKUP(D274,'School Code'!$D$2:$K$603,4,0)</f>
        <v>333</v>
      </c>
      <c r="AH274" s="129" t="n">
        <f aca="false">VLOOKUP(D274,'School Code'!$D$2:$K$603,6,0)</f>
        <v>1</v>
      </c>
      <c r="AI274" s="146" t="s">
        <v>818</v>
      </c>
      <c r="AK274" s="76" t="s">
        <v>86</v>
      </c>
    </row>
    <row r="275" customFormat="false" ht="14.05" hidden="true" customHeight="false" outlineLevel="0" collapsed="false">
      <c r="A275" s="134" t="n">
        <v>270</v>
      </c>
      <c r="B275" s="134" t="s">
        <v>1691</v>
      </c>
      <c r="C275" s="134" t="s">
        <v>1692</v>
      </c>
      <c r="D275" s="135" t="str">
        <f aca="false">VLOOKUP(N275,'Event Code'!$B$4:$AT$239,6,0)</f>
        <v>ĐH - Học Viện Bưu Chính Viễn Thông HCM</v>
      </c>
      <c r="E275" s="135" t="str">
        <f aca="false">VLOOKUP($D275,'School Code'!$D$2:$I$30,5,0)</f>
        <v>ICT</v>
      </c>
      <c r="F275" s="136" t="n">
        <v>0</v>
      </c>
      <c r="G275" s="137" t="s">
        <v>980</v>
      </c>
      <c r="H275" s="138" t="str">
        <f aca="false">B275</f>
        <v>N15DCCN151@student.ptithcm.edu.vn</v>
      </c>
      <c r="I275" s="190" t="s">
        <v>1693</v>
      </c>
      <c r="J275" s="139"/>
      <c r="K275" s="140"/>
      <c r="L275" s="140"/>
      <c r="M275" s="141" t="str">
        <f aca="false">'Event Code'!$A$4</f>
        <v>HCM</v>
      </c>
      <c r="N275" s="35" t="s">
        <v>1458</v>
      </c>
      <c r="O275" s="141" t="str">
        <f aca="false">VLOOKUP($N275,'Event Code'!$B$4:$AL$194,2,0)</f>
        <v>GST LITE</v>
      </c>
      <c r="P275" s="141" t="str">
        <f aca="false">VLOOKUP(N275,'Event Code'!$B$4:$AT$782,3,0)</f>
        <v>IT Technical</v>
      </c>
      <c r="Q275" s="141" t="str">
        <f aca="false">VLOOKUP(N275,'Event Code'!$B$4:$AT$782,4,0)</f>
        <v>ALL</v>
      </c>
      <c r="R275" s="141" t="str">
        <f aca="false">VLOOKUP($N275,'Event Code'!$B$4:$AT$782,5,0)</f>
        <v>Blended</v>
      </c>
      <c r="S275" s="141" t="n">
        <f aca="false">VLOOKUP(N275,'Event Code'!$B$4:$AT$782,7,0)</f>
        <v>43515</v>
      </c>
      <c r="T275" s="141" t="n">
        <f aca="false">VLOOKUP($N275,'Event Code'!$B$4:$AT$782,8,0)</f>
        <v>43543</v>
      </c>
      <c r="U275" s="37" t="s">
        <v>1128</v>
      </c>
      <c r="V275" s="142"/>
      <c r="W275" s="143"/>
      <c r="X275" s="144"/>
      <c r="Y275" s="174" t="s">
        <v>84</v>
      </c>
      <c r="Z275" s="198" t="n">
        <v>43510</v>
      </c>
      <c r="AG275" s="128" t="n">
        <f aca="false">VLOOKUP(D275,'School Code'!$D$2:$K$603,4,0)</f>
        <v>333</v>
      </c>
      <c r="AH275" s="129" t="n">
        <f aca="false">VLOOKUP(D275,'School Code'!$D$2:$K$603,6,0)</f>
        <v>1</v>
      </c>
      <c r="AI275" s="146" t="s">
        <v>818</v>
      </c>
      <c r="AK275" s="76" t="s">
        <v>86</v>
      </c>
    </row>
    <row r="276" customFormat="false" ht="14.05" hidden="true" customHeight="false" outlineLevel="0" collapsed="false">
      <c r="A276" s="134" t="n">
        <v>271</v>
      </c>
      <c r="B276" s="134" t="s">
        <v>1694</v>
      </c>
      <c r="C276" s="134" t="s">
        <v>1695</v>
      </c>
      <c r="D276" s="135" t="str">
        <f aca="false">VLOOKUP(N276,'Event Code'!$B$4:$AT$239,6,0)</f>
        <v>ĐH - Học Viện Bưu Chính Viễn Thông HCM</v>
      </c>
      <c r="E276" s="135" t="str">
        <f aca="false">VLOOKUP($D276,'School Code'!$D$2:$I$30,5,0)</f>
        <v>ICT</v>
      </c>
      <c r="F276" s="136" t="n">
        <v>0</v>
      </c>
      <c r="G276" s="137" t="s">
        <v>980</v>
      </c>
      <c r="H276" s="138" t="str">
        <f aca="false">B276</f>
        <v>N15DCCN186@student.ptithcm.edu.vn</v>
      </c>
      <c r="I276" s="190" t="s">
        <v>1696</v>
      </c>
      <c r="J276" s="139"/>
      <c r="K276" s="140"/>
      <c r="L276" s="140"/>
      <c r="M276" s="141" t="str">
        <f aca="false">'Event Code'!$A$4</f>
        <v>HCM</v>
      </c>
      <c r="N276" s="35" t="s">
        <v>1458</v>
      </c>
      <c r="O276" s="141" t="str">
        <f aca="false">VLOOKUP($N276,'Event Code'!$B$4:$AL$194,2,0)</f>
        <v>GST LITE</v>
      </c>
      <c r="P276" s="141" t="str">
        <f aca="false">VLOOKUP(N276,'Event Code'!$B$4:$AT$782,3,0)</f>
        <v>IT Technical</v>
      </c>
      <c r="Q276" s="141" t="str">
        <f aca="false">VLOOKUP(N276,'Event Code'!$B$4:$AT$782,4,0)</f>
        <v>ALL</v>
      </c>
      <c r="R276" s="141" t="str">
        <f aca="false">VLOOKUP($N276,'Event Code'!$B$4:$AT$782,5,0)</f>
        <v>Blended</v>
      </c>
      <c r="S276" s="141" t="n">
        <f aca="false">VLOOKUP(N276,'Event Code'!$B$4:$AT$782,7,0)</f>
        <v>43515</v>
      </c>
      <c r="T276" s="141" t="n">
        <f aca="false">VLOOKUP($N276,'Event Code'!$B$4:$AT$782,8,0)</f>
        <v>43543</v>
      </c>
      <c r="U276" s="37" t="s">
        <v>1128</v>
      </c>
      <c r="V276" s="142"/>
      <c r="W276" s="143"/>
      <c r="X276" s="144"/>
      <c r="Y276" s="174" t="s">
        <v>84</v>
      </c>
      <c r="Z276" s="198" t="n">
        <v>43510</v>
      </c>
      <c r="AG276" s="128" t="n">
        <f aca="false">VLOOKUP(D276,'School Code'!$D$2:$K$603,4,0)</f>
        <v>333</v>
      </c>
      <c r="AH276" s="129" t="n">
        <f aca="false">VLOOKUP(D276,'School Code'!$D$2:$K$603,6,0)</f>
        <v>1</v>
      </c>
      <c r="AI276" s="146" t="s">
        <v>818</v>
      </c>
      <c r="AK276" s="76" t="s">
        <v>86</v>
      </c>
    </row>
    <row r="277" customFormat="false" ht="14.05" hidden="true" customHeight="false" outlineLevel="0" collapsed="false">
      <c r="A277" s="134" t="n">
        <v>272</v>
      </c>
      <c r="B277" s="134" t="s">
        <v>1697</v>
      </c>
      <c r="C277" s="134" t="s">
        <v>1698</v>
      </c>
      <c r="D277" s="135" t="str">
        <f aca="false">VLOOKUP(N277,'Event Code'!$B$4:$AT$239,6,0)</f>
        <v>ĐH - Học Viện Bưu Chính Viễn Thông HCM</v>
      </c>
      <c r="E277" s="135" t="str">
        <f aca="false">VLOOKUP($D277,'School Code'!$D$2:$I$30,5,0)</f>
        <v>ICT</v>
      </c>
      <c r="F277" s="136" t="n">
        <v>0</v>
      </c>
      <c r="G277" s="137" t="s">
        <v>980</v>
      </c>
      <c r="H277" s="138" t="str">
        <f aca="false">B277</f>
        <v>N15DCCN152@student.ptithcm.edu.vn</v>
      </c>
      <c r="I277" s="190" t="s">
        <v>1699</v>
      </c>
      <c r="J277" s="139"/>
      <c r="K277" s="140"/>
      <c r="L277" s="140"/>
      <c r="M277" s="141" t="str">
        <f aca="false">'Event Code'!$A$4</f>
        <v>HCM</v>
      </c>
      <c r="N277" s="35" t="s">
        <v>1458</v>
      </c>
      <c r="O277" s="141" t="str">
        <f aca="false">VLOOKUP($N277,'Event Code'!$B$4:$AL$194,2,0)</f>
        <v>GST LITE</v>
      </c>
      <c r="P277" s="141" t="str">
        <f aca="false">VLOOKUP(N277,'Event Code'!$B$4:$AT$782,3,0)</f>
        <v>IT Technical</v>
      </c>
      <c r="Q277" s="141" t="str">
        <f aca="false">VLOOKUP(N277,'Event Code'!$B$4:$AT$782,4,0)</f>
        <v>ALL</v>
      </c>
      <c r="R277" s="141" t="str">
        <f aca="false">VLOOKUP($N277,'Event Code'!$B$4:$AT$782,5,0)</f>
        <v>Blended</v>
      </c>
      <c r="S277" s="141" t="n">
        <f aca="false">VLOOKUP(N277,'Event Code'!$B$4:$AT$782,7,0)</f>
        <v>43515</v>
      </c>
      <c r="T277" s="141" t="n">
        <f aca="false">VLOOKUP($N277,'Event Code'!$B$4:$AT$782,8,0)</f>
        <v>43543</v>
      </c>
      <c r="U277" s="37" t="s">
        <v>1128</v>
      </c>
      <c r="V277" s="142"/>
      <c r="W277" s="143"/>
      <c r="X277" s="144"/>
      <c r="Y277" s="174" t="s">
        <v>84</v>
      </c>
      <c r="Z277" s="198" t="n">
        <v>43510</v>
      </c>
      <c r="AG277" s="128" t="n">
        <f aca="false">VLOOKUP(D277,'School Code'!$D$2:$K$603,4,0)</f>
        <v>333</v>
      </c>
      <c r="AH277" s="129" t="n">
        <f aca="false">VLOOKUP(D277,'School Code'!$D$2:$K$603,6,0)</f>
        <v>1</v>
      </c>
      <c r="AI277" s="146" t="s">
        <v>818</v>
      </c>
      <c r="AK277" s="76" t="s">
        <v>86</v>
      </c>
    </row>
    <row r="278" customFormat="false" ht="14.05" hidden="true" customHeight="false" outlineLevel="0" collapsed="false">
      <c r="A278" s="134" t="n">
        <v>273</v>
      </c>
      <c r="B278" s="134" t="s">
        <v>1700</v>
      </c>
      <c r="C278" s="134" t="s">
        <v>1701</v>
      </c>
      <c r="D278" s="135" t="str">
        <f aca="false">VLOOKUP(N278,'Event Code'!$B$4:$AT$239,6,0)</f>
        <v>ĐH - Học Viện Bưu Chính Viễn Thông HCM</v>
      </c>
      <c r="E278" s="135" t="str">
        <f aca="false">VLOOKUP($D278,'School Code'!$D$2:$I$30,5,0)</f>
        <v>ICT</v>
      </c>
      <c r="F278" s="136" t="n">
        <v>0</v>
      </c>
      <c r="G278" s="137" t="s">
        <v>980</v>
      </c>
      <c r="H278" s="138" t="str">
        <f aca="false">B278</f>
        <v>N15DCCN187@student.ptithcm.edu.vn</v>
      </c>
      <c r="I278" s="190" t="s">
        <v>1702</v>
      </c>
      <c r="J278" s="139"/>
      <c r="K278" s="140"/>
      <c r="L278" s="140"/>
      <c r="M278" s="141" t="str">
        <f aca="false">'Event Code'!$A$4</f>
        <v>HCM</v>
      </c>
      <c r="N278" s="35" t="s">
        <v>1458</v>
      </c>
      <c r="O278" s="141" t="str">
        <f aca="false">VLOOKUP($N278,'Event Code'!$B$4:$AL$194,2,0)</f>
        <v>GST LITE</v>
      </c>
      <c r="P278" s="141" t="str">
        <f aca="false">VLOOKUP(N278,'Event Code'!$B$4:$AT$782,3,0)</f>
        <v>IT Technical</v>
      </c>
      <c r="Q278" s="141" t="str">
        <f aca="false">VLOOKUP(N278,'Event Code'!$B$4:$AT$782,4,0)</f>
        <v>ALL</v>
      </c>
      <c r="R278" s="141" t="str">
        <f aca="false">VLOOKUP($N278,'Event Code'!$B$4:$AT$782,5,0)</f>
        <v>Blended</v>
      </c>
      <c r="S278" s="141" t="n">
        <f aca="false">VLOOKUP(N278,'Event Code'!$B$4:$AT$782,7,0)</f>
        <v>43515</v>
      </c>
      <c r="T278" s="141" t="n">
        <f aca="false">VLOOKUP($N278,'Event Code'!$B$4:$AT$782,8,0)</f>
        <v>43543</v>
      </c>
      <c r="U278" s="37" t="s">
        <v>1128</v>
      </c>
      <c r="V278" s="142"/>
      <c r="W278" s="143"/>
      <c r="X278" s="144"/>
      <c r="Y278" s="174" t="s">
        <v>84</v>
      </c>
      <c r="Z278" s="198" t="n">
        <v>43510</v>
      </c>
      <c r="AG278" s="128" t="n">
        <f aca="false">VLOOKUP(D278,'School Code'!$D$2:$K$603,4,0)</f>
        <v>333</v>
      </c>
      <c r="AH278" s="129" t="n">
        <f aca="false">VLOOKUP(D278,'School Code'!$D$2:$K$603,6,0)</f>
        <v>1</v>
      </c>
      <c r="AI278" s="146" t="s">
        <v>818</v>
      </c>
      <c r="AK278" s="76" t="s">
        <v>86</v>
      </c>
    </row>
    <row r="279" customFormat="false" ht="14.05" hidden="true" customHeight="false" outlineLevel="0" collapsed="false">
      <c r="A279" s="134" t="n">
        <v>274</v>
      </c>
      <c r="B279" s="134" t="s">
        <v>1703</v>
      </c>
      <c r="C279" s="134" t="s">
        <v>1704</v>
      </c>
      <c r="D279" s="135" t="str">
        <f aca="false">VLOOKUP(N279,'Event Code'!$B$4:$AT$239,6,0)</f>
        <v>ĐH - Học Viện Bưu Chính Viễn Thông HCM</v>
      </c>
      <c r="E279" s="135" t="str">
        <f aca="false">VLOOKUP($D279,'School Code'!$D$2:$I$30,5,0)</f>
        <v>ICT</v>
      </c>
      <c r="F279" s="136" t="n">
        <v>0</v>
      </c>
      <c r="G279" s="137" t="s">
        <v>980</v>
      </c>
      <c r="H279" s="138" t="str">
        <f aca="false">B279</f>
        <v>N15DCCN162@student.ptithcm.edu.vn</v>
      </c>
      <c r="I279" s="190" t="s">
        <v>1705</v>
      </c>
      <c r="J279" s="139"/>
      <c r="K279" s="140"/>
      <c r="L279" s="140"/>
      <c r="M279" s="141" t="str">
        <f aca="false">'Event Code'!$A$4</f>
        <v>HCM</v>
      </c>
      <c r="N279" s="35" t="s">
        <v>1458</v>
      </c>
      <c r="O279" s="141" t="str">
        <f aca="false">VLOOKUP($N279,'Event Code'!$B$4:$AL$194,2,0)</f>
        <v>GST LITE</v>
      </c>
      <c r="P279" s="141" t="str">
        <f aca="false">VLOOKUP(N279,'Event Code'!$B$4:$AT$782,3,0)</f>
        <v>IT Technical</v>
      </c>
      <c r="Q279" s="141" t="str">
        <f aca="false">VLOOKUP(N279,'Event Code'!$B$4:$AT$782,4,0)</f>
        <v>ALL</v>
      </c>
      <c r="R279" s="141" t="str">
        <f aca="false">VLOOKUP($N279,'Event Code'!$B$4:$AT$782,5,0)</f>
        <v>Blended</v>
      </c>
      <c r="S279" s="141" t="n">
        <f aca="false">VLOOKUP(N279,'Event Code'!$B$4:$AT$782,7,0)</f>
        <v>43515</v>
      </c>
      <c r="T279" s="141" t="n">
        <f aca="false">VLOOKUP($N279,'Event Code'!$B$4:$AT$782,8,0)</f>
        <v>43543</v>
      </c>
      <c r="U279" s="37" t="s">
        <v>1128</v>
      </c>
      <c r="V279" s="142"/>
      <c r="W279" s="143"/>
      <c r="X279" s="144"/>
      <c r="Y279" s="174" t="s">
        <v>84</v>
      </c>
      <c r="Z279" s="198" t="n">
        <v>43510</v>
      </c>
      <c r="AG279" s="128" t="n">
        <f aca="false">VLOOKUP(D279,'School Code'!$D$2:$K$603,4,0)</f>
        <v>333</v>
      </c>
      <c r="AH279" s="129" t="n">
        <f aca="false">VLOOKUP(D279,'School Code'!$D$2:$K$603,6,0)</f>
        <v>1</v>
      </c>
      <c r="AI279" s="146" t="s">
        <v>818</v>
      </c>
      <c r="AK279" s="76" t="s">
        <v>86</v>
      </c>
    </row>
    <row r="280" customFormat="false" ht="14.05" hidden="true" customHeight="false" outlineLevel="0" collapsed="false">
      <c r="A280" s="134" t="n">
        <v>275</v>
      </c>
      <c r="B280" s="134" t="s">
        <v>1706</v>
      </c>
      <c r="C280" s="134" t="s">
        <v>1707</v>
      </c>
      <c r="D280" s="135" t="str">
        <f aca="false">VLOOKUP(N280,'Event Code'!$B$4:$AT$239,6,0)</f>
        <v>ĐH - Học Viện Bưu Chính Viễn Thông HCM</v>
      </c>
      <c r="E280" s="135" t="str">
        <f aca="false">VLOOKUP($D280,'School Code'!$D$2:$I$30,5,0)</f>
        <v>ICT</v>
      </c>
      <c r="F280" s="136" t="n">
        <v>0</v>
      </c>
      <c r="G280" s="137" t="s">
        <v>980</v>
      </c>
      <c r="H280" s="138" t="str">
        <f aca="false">B280</f>
        <v>N15DCCN039@student.ptithcm.edu.vn</v>
      </c>
      <c r="I280" s="190" t="s">
        <v>1708</v>
      </c>
      <c r="J280" s="139"/>
      <c r="K280" s="140"/>
      <c r="L280" s="140"/>
      <c r="M280" s="141" t="str">
        <f aca="false">'Event Code'!$A$4</f>
        <v>HCM</v>
      </c>
      <c r="N280" s="35" t="s">
        <v>1458</v>
      </c>
      <c r="O280" s="141" t="str">
        <f aca="false">VLOOKUP($N280,'Event Code'!$B$4:$AL$194,2,0)</f>
        <v>GST LITE</v>
      </c>
      <c r="P280" s="141" t="str">
        <f aca="false">VLOOKUP(N280,'Event Code'!$B$4:$AT$782,3,0)</f>
        <v>IT Technical</v>
      </c>
      <c r="Q280" s="141" t="str">
        <f aca="false">VLOOKUP(N280,'Event Code'!$B$4:$AT$782,4,0)</f>
        <v>ALL</v>
      </c>
      <c r="R280" s="141" t="str">
        <f aca="false">VLOOKUP($N280,'Event Code'!$B$4:$AT$782,5,0)</f>
        <v>Blended</v>
      </c>
      <c r="S280" s="141" t="n">
        <f aca="false">VLOOKUP(N280,'Event Code'!$B$4:$AT$782,7,0)</f>
        <v>43515</v>
      </c>
      <c r="T280" s="141" t="n">
        <f aca="false">VLOOKUP($N280,'Event Code'!$B$4:$AT$782,8,0)</f>
        <v>43543</v>
      </c>
      <c r="U280" s="37" t="s">
        <v>1128</v>
      </c>
      <c r="V280" s="142"/>
      <c r="W280" s="143"/>
      <c r="X280" s="144"/>
      <c r="Y280" s="174" t="s">
        <v>84</v>
      </c>
      <c r="Z280" s="198" t="n">
        <v>43510</v>
      </c>
      <c r="AG280" s="128" t="n">
        <f aca="false">VLOOKUP(D280,'School Code'!$D$2:$K$603,4,0)</f>
        <v>333</v>
      </c>
      <c r="AH280" s="129" t="n">
        <f aca="false">VLOOKUP(D280,'School Code'!$D$2:$K$603,6,0)</f>
        <v>1</v>
      </c>
      <c r="AI280" s="146" t="s">
        <v>818</v>
      </c>
      <c r="AK280" s="76" t="s">
        <v>86</v>
      </c>
    </row>
    <row r="281" customFormat="false" ht="14.05" hidden="true" customHeight="false" outlineLevel="0" collapsed="false">
      <c r="A281" s="134" t="n">
        <v>276</v>
      </c>
      <c r="B281" s="134" t="s">
        <v>1709</v>
      </c>
      <c r="C281" s="134" t="s">
        <v>1710</v>
      </c>
      <c r="D281" s="135" t="str">
        <f aca="false">VLOOKUP(N281,'Event Code'!$B$4:$AT$239,6,0)</f>
        <v>ĐH - Học Viện Bưu Chính Viễn Thông HCM</v>
      </c>
      <c r="E281" s="135" t="str">
        <f aca="false">VLOOKUP($D281,'School Code'!$D$2:$I$30,5,0)</f>
        <v>ICT</v>
      </c>
      <c r="F281" s="136" t="n">
        <v>0</v>
      </c>
      <c r="G281" s="137" t="s">
        <v>980</v>
      </c>
      <c r="H281" s="138" t="str">
        <f aca="false">B281</f>
        <v>N15DCCN057@student.ptithcm.edu.vn</v>
      </c>
      <c r="I281" s="190"/>
      <c r="J281" s="139"/>
      <c r="K281" s="140"/>
      <c r="L281" s="140"/>
      <c r="M281" s="141" t="str">
        <f aca="false">'Event Code'!$A$4</f>
        <v>HCM</v>
      </c>
      <c r="N281" s="35" t="s">
        <v>1458</v>
      </c>
      <c r="O281" s="141" t="str">
        <f aca="false">VLOOKUP($N281,'Event Code'!$B$4:$AL$194,2,0)</f>
        <v>GST LITE</v>
      </c>
      <c r="P281" s="141" t="str">
        <f aca="false">VLOOKUP(N281,'Event Code'!$B$4:$AT$782,3,0)</f>
        <v>IT Technical</v>
      </c>
      <c r="Q281" s="141" t="str">
        <f aca="false">VLOOKUP(N281,'Event Code'!$B$4:$AT$782,4,0)</f>
        <v>ALL</v>
      </c>
      <c r="R281" s="141" t="str">
        <f aca="false">VLOOKUP($N281,'Event Code'!$B$4:$AT$782,5,0)</f>
        <v>Blended</v>
      </c>
      <c r="S281" s="141" t="n">
        <f aca="false">VLOOKUP(N281,'Event Code'!$B$4:$AT$782,7,0)</f>
        <v>43515</v>
      </c>
      <c r="T281" s="141" t="n">
        <f aca="false">VLOOKUP($N281,'Event Code'!$B$4:$AT$782,8,0)</f>
        <v>43543</v>
      </c>
      <c r="U281" s="37" t="s">
        <v>1128</v>
      </c>
      <c r="V281" s="142"/>
      <c r="W281" s="143"/>
      <c r="X281" s="144"/>
      <c r="Y281" s="174" t="s">
        <v>84</v>
      </c>
      <c r="Z281" s="198" t="n">
        <v>43510</v>
      </c>
      <c r="AG281" s="128" t="n">
        <f aca="false">VLOOKUP(D281,'School Code'!$D$2:$K$603,4,0)</f>
        <v>333</v>
      </c>
      <c r="AH281" s="129" t="n">
        <f aca="false">VLOOKUP(D281,'School Code'!$D$2:$K$603,6,0)</f>
        <v>1</v>
      </c>
      <c r="AI281" s="146" t="s">
        <v>818</v>
      </c>
      <c r="AK281" s="76" t="s">
        <v>86</v>
      </c>
    </row>
    <row r="282" customFormat="false" ht="14.05" hidden="true" customHeight="false" outlineLevel="0" collapsed="false">
      <c r="A282" s="134" t="n">
        <v>277</v>
      </c>
      <c r="B282" s="134" t="s">
        <v>1711</v>
      </c>
      <c r="C282" s="134" t="s">
        <v>1712</v>
      </c>
      <c r="D282" s="135" t="str">
        <f aca="false">VLOOKUP(N282,'Event Code'!$B$4:$AT$239,6,0)</f>
        <v>ĐH - Học Viện Bưu Chính Viễn Thông HCM</v>
      </c>
      <c r="E282" s="135" t="str">
        <f aca="false">VLOOKUP($D282,'School Code'!$D$2:$I$30,5,0)</f>
        <v>ICT</v>
      </c>
      <c r="F282" s="136" t="n">
        <v>0</v>
      </c>
      <c r="G282" s="137" t="s">
        <v>1025</v>
      </c>
      <c r="H282" s="138" t="str">
        <f aca="false">B282</f>
        <v>N15DCCN040@student.ptithcm.edu.vn</v>
      </c>
      <c r="I282" s="190" t="s">
        <v>1713</v>
      </c>
      <c r="J282" s="139"/>
      <c r="K282" s="140"/>
      <c r="L282" s="140"/>
      <c r="M282" s="141" t="str">
        <f aca="false">'Event Code'!$A$4</f>
        <v>HCM</v>
      </c>
      <c r="N282" s="35" t="s">
        <v>1458</v>
      </c>
      <c r="O282" s="141" t="str">
        <f aca="false">VLOOKUP($N282,'Event Code'!$B$4:$AL$194,2,0)</f>
        <v>GST LITE</v>
      </c>
      <c r="P282" s="141" t="str">
        <f aca="false">VLOOKUP(N282,'Event Code'!$B$4:$AT$782,3,0)</f>
        <v>IT Technical</v>
      </c>
      <c r="Q282" s="141" t="str">
        <f aca="false">VLOOKUP(N282,'Event Code'!$B$4:$AT$782,4,0)</f>
        <v>ALL</v>
      </c>
      <c r="R282" s="141" t="str">
        <f aca="false">VLOOKUP($N282,'Event Code'!$B$4:$AT$782,5,0)</f>
        <v>Blended</v>
      </c>
      <c r="S282" s="141" t="n">
        <f aca="false">VLOOKUP(N282,'Event Code'!$B$4:$AT$782,7,0)</f>
        <v>43515</v>
      </c>
      <c r="T282" s="141" t="n">
        <f aca="false">VLOOKUP($N282,'Event Code'!$B$4:$AT$782,8,0)</f>
        <v>43543</v>
      </c>
      <c r="U282" s="37" t="s">
        <v>1128</v>
      </c>
      <c r="V282" s="142"/>
      <c r="W282" s="143"/>
      <c r="X282" s="144"/>
      <c r="Y282" s="174" t="s">
        <v>84</v>
      </c>
      <c r="Z282" s="198" t="n">
        <v>43510</v>
      </c>
      <c r="AG282" s="128" t="n">
        <f aca="false">VLOOKUP(D282,'School Code'!$D$2:$K$603,4,0)</f>
        <v>333</v>
      </c>
      <c r="AH282" s="129" t="n">
        <f aca="false">VLOOKUP(D282,'School Code'!$D$2:$K$603,6,0)</f>
        <v>1</v>
      </c>
      <c r="AI282" s="146" t="s">
        <v>818</v>
      </c>
      <c r="AK282" s="76" t="s">
        <v>86</v>
      </c>
    </row>
    <row r="283" customFormat="false" ht="14.05" hidden="true" customHeight="false" outlineLevel="0" collapsed="false">
      <c r="A283" s="134" t="n">
        <v>278</v>
      </c>
      <c r="B283" s="134" t="s">
        <v>1714</v>
      </c>
      <c r="C283" s="134" t="s">
        <v>1715</v>
      </c>
      <c r="D283" s="135" t="str">
        <f aca="false">VLOOKUP(N283,'Event Code'!$B$4:$AT$239,6,0)</f>
        <v>ĐH - Học Viện Bưu Chính Viễn Thông HCM</v>
      </c>
      <c r="E283" s="135" t="str">
        <f aca="false">VLOOKUP($D283,'School Code'!$D$2:$I$30,5,0)</f>
        <v>ICT</v>
      </c>
      <c r="F283" s="136" t="n">
        <v>0</v>
      </c>
      <c r="G283" s="137" t="s">
        <v>980</v>
      </c>
      <c r="H283" s="138" t="str">
        <f aca="false">B283</f>
        <v>N15DCCN022@student.ptithcm.edu.vn</v>
      </c>
      <c r="I283" s="190" t="s">
        <v>1716</v>
      </c>
      <c r="J283" s="139"/>
      <c r="K283" s="140"/>
      <c r="L283" s="140"/>
      <c r="M283" s="141" t="str">
        <f aca="false">'Event Code'!$A$4</f>
        <v>HCM</v>
      </c>
      <c r="N283" s="35" t="s">
        <v>1458</v>
      </c>
      <c r="O283" s="141" t="str">
        <f aca="false">VLOOKUP($N283,'Event Code'!$B$4:$AL$194,2,0)</f>
        <v>GST LITE</v>
      </c>
      <c r="P283" s="141" t="str">
        <f aca="false">VLOOKUP(N283,'Event Code'!$B$4:$AT$782,3,0)</f>
        <v>IT Technical</v>
      </c>
      <c r="Q283" s="141" t="str">
        <f aca="false">VLOOKUP(N283,'Event Code'!$B$4:$AT$782,4,0)</f>
        <v>ALL</v>
      </c>
      <c r="R283" s="141" t="str">
        <f aca="false">VLOOKUP($N283,'Event Code'!$B$4:$AT$782,5,0)</f>
        <v>Blended</v>
      </c>
      <c r="S283" s="141" t="n">
        <f aca="false">VLOOKUP(N283,'Event Code'!$B$4:$AT$782,7,0)</f>
        <v>43515</v>
      </c>
      <c r="T283" s="141" t="n">
        <f aca="false">VLOOKUP($N283,'Event Code'!$B$4:$AT$782,8,0)</f>
        <v>43543</v>
      </c>
      <c r="U283" s="37" t="s">
        <v>1128</v>
      </c>
      <c r="V283" s="142"/>
      <c r="W283" s="143"/>
      <c r="X283" s="144"/>
      <c r="Y283" s="174" t="s">
        <v>84</v>
      </c>
      <c r="Z283" s="198" t="n">
        <v>43510</v>
      </c>
      <c r="AG283" s="128" t="n">
        <f aca="false">VLOOKUP(D283,'School Code'!$D$2:$K$603,4,0)</f>
        <v>333</v>
      </c>
      <c r="AH283" s="129" t="n">
        <f aca="false">VLOOKUP(D283,'School Code'!$D$2:$K$603,6,0)</f>
        <v>1</v>
      </c>
      <c r="AI283" s="146" t="s">
        <v>818</v>
      </c>
      <c r="AK283" s="76" t="s">
        <v>86</v>
      </c>
    </row>
    <row r="284" customFormat="false" ht="14.05" hidden="true" customHeight="false" outlineLevel="0" collapsed="false">
      <c r="A284" s="134" t="n">
        <v>279</v>
      </c>
      <c r="B284" s="134" t="s">
        <v>1717</v>
      </c>
      <c r="C284" s="134" t="s">
        <v>1718</v>
      </c>
      <c r="D284" s="135" t="str">
        <f aca="false">VLOOKUP(N284,'Event Code'!$B$4:$AT$239,6,0)</f>
        <v>ĐH - Học Viện Bưu Chính Viễn Thông HCM</v>
      </c>
      <c r="E284" s="135" t="str">
        <f aca="false">VLOOKUP($D284,'School Code'!$D$2:$I$30,5,0)</f>
        <v>ICT</v>
      </c>
      <c r="F284" s="136" t="n">
        <v>0</v>
      </c>
      <c r="G284" s="137" t="s">
        <v>980</v>
      </c>
      <c r="H284" s="138" t="str">
        <f aca="false">B284</f>
        <v>N15DCCN188@student.ptithcm.edu.vn</v>
      </c>
      <c r="I284" s="190" t="s">
        <v>1719</v>
      </c>
      <c r="J284" s="139"/>
      <c r="K284" s="140"/>
      <c r="L284" s="140"/>
      <c r="M284" s="141" t="str">
        <f aca="false">'Event Code'!$A$4</f>
        <v>HCM</v>
      </c>
      <c r="N284" s="35" t="s">
        <v>1458</v>
      </c>
      <c r="O284" s="141" t="str">
        <f aca="false">VLOOKUP($N284,'Event Code'!$B$4:$AL$194,2,0)</f>
        <v>GST LITE</v>
      </c>
      <c r="P284" s="141" t="str">
        <f aca="false">VLOOKUP(N284,'Event Code'!$B$4:$AT$782,3,0)</f>
        <v>IT Technical</v>
      </c>
      <c r="Q284" s="141" t="str">
        <f aca="false">VLOOKUP(N284,'Event Code'!$B$4:$AT$782,4,0)</f>
        <v>ALL</v>
      </c>
      <c r="R284" s="141" t="str">
        <f aca="false">VLOOKUP($N284,'Event Code'!$B$4:$AT$782,5,0)</f>
        <v>Blended</v>
      </c>
      <c r="S284" s="141" t="n">
        <f aca="false">VLOOKUP(N284,'Event Code'!$B$4:$AT$782,7,0)</f>
        <v>43515</v>
      </c>
      <c r="T284" s="141" t="n">
        <f aca="false">VLOOKUP($N284,'Event Code'!$B$4:$AT$782,8,0)</f>
        <v>43543</v>
      </c>
      <c r="U284" s="37" t="s">
        <v>1128</v>
      </c>
      <c r="V284" s="142"/>
      <c r="W284" s="143"/>
      <c r="X284" s="144"/>
      <c r="Y284" s="174" t="s">
        <v>84</v>
      </c>
      <c r="Z284" s="198" t="n">
        <v>43510</v>
      </c>
      <c r="AG284" s="128" t="n">
        <f aca="false">VLOOKUP(D284,'School Code'!$D$2:$K$603,4,0)</f>
        <v>333</v>
      </c>
      <c r="AH284" s="129" t="n">
        <f aca="false">VLOOKUP(D284,'School Code'!$D$2:$K$603,6,0)</f>
        <v>1</v>
      </c>
      <c r="AI284" s="146" t="s">
        <v>818</v>
      </c>
      <c r="AK284" s="76" t="s">
        <v>86</v>
      </c>
    </row>
    <row r="285" customFormat="false" ht="14.05" hidden="true" customHeight="false" outlineLevel="0" collapsed="false">
      <c r="A285" s="134" t="n">
        <v>280</v>
      </c>
      <c r="B285" s="134" t="s">
        <v>1720</v>
      </c>
      <c r="C285" s="134" t="s">
        <v>1721</v>
      </c>
      <c r="D285" s="135" t="str">
        <f aca="false">VLOOKUP(N285,'Event Code'!$B$4:$AT$239,6,0)</f>
        <v>ĐH - Học Viện Bưu Chính Viễn Thông HCM</v>
      </c>
      <c r="E285" s="135" t="str">
        <f aca="false">VLOOKUP($D285,'School Code'!$D$2:$I$30,5,0)</f>
        <v>ICT</v>
      </c>
      <c r="F285" s="136" t="n">
        <v>0</v>
      </c>
      <c r="G285" s="137" t="s">
        <v>980</v>
      </c>
      <c r="H285" s="138" t="str">
        <f aca="false">B285</f>
        <v>N15DCCN088@student.ptithcm.edu.vn</v>
      </c>
      <c r="I285" s="190"/>
      <c r="J285" s="139"/>
      <c r="K285" s="140"/>
      <c r="L285" s="140"/>
      <c r="M285" s="141" t="str">
        <f aca="false">'Event Code'!$A$4</f>
        <v>HCM</v>
      </c>
      <c r="N285" s="35" t="s">
        <v>1458</v>
      </c>
      <c r="O285" s="141" t="str">
        <f aca="false">VLOOKUP($N285,'Event Code'!$B$4:$AL$194,2,0)</f>
        <v>GST LITE</v>
      </c>
      <c r="P285" s="141" t="str">
        <f aca="false">VLOOKUP(N285,'Event Code'!$B$4:$AT$782,3,0)</f>
        <v>IT Technical</v>
      </c>
      <c r="Q285" s="141" t="str">
        <f aca="false">VLOOKUP(N285,'Event Code'!$B$4:$AT$782,4,0)</f>
        <v>ALL</v>
      </c>
      <c r="R285" s="141" t="str">
        <f aca="false">VLOOKUP($N285,'Event Code'!$B$4:$AT$782,5,0)</f>
        <v>Blended</v>
      </c>
      <c r="S285" s="141" t="n">
        <f aca="false">VLOOKUP(N285,'Event Code'!$B$4:$AT$782,7,0)</f>
        <v>43515</v>
      </c>
      <c r="T285" s="141" t="n">
        <f aca="false">VLOOKUP($N285,'Event Code'!$B$4:$AT$782,8,0)</f>
        <v>43543</v>
      </c>
      <c r="U285" s="37" t="s">
        <v>1128</v>
      </c>
      <c r="V285" s="142"/>
      <c r="W285" s="143"/>
      <c r="X285" s="144"/>
      <c r="Y285" s="174" t="s">
        <v>84</v>
      </c>
      <c r="Z285" s="198" t="n">
        <v>43510</v>
      </c>
      <c r="AG285" s="128" t="n">
        <f aca="false">VLOOKUP(D285,'School Code'!$D$2:$K$603,4,0)</f>
        <v>333</v>
      </c>
      <c r="AH285" s="129" t="n">
        <f aca="false">VLOOKUP(D285,'School Code'!$D$2:$K$603,6,0)</f>
        <v>1</v>
      </c>
      <c r="AI285" s="146" t="s">
        <v>818</v>
      </c>
      <c r="AK285" s="76" t="s">
        <v>86</v>
      </c>
    </row>
    <row r="286" customFormat="false" ht="14.05" hidden="true" customHeight="false" outlineLevel="0" collapsed="false">
      <c r="A286" s="134" t="n">
        <v>281</v>
      </c>
      <c r="B286" s="134" t="s">
        <v>1722</v>
      </c>
      <c r="C286" s="134" t="s">
        <v>1723</v>
      </c>
      <c r="D286" s="135" t="str">
        <f aca="false">VLOOKUP(N286,'Event Code'!$B$4:$AT$239,6,0)</f>
        <v>ĐH - Học Viện Bưu Chính Viễn Thông HCM</v>
      </c>
      <c r="E286" s="135" t="str">
        <f aca="false">VLOOKUP($D286,'School Code'!$D$2:$I$30,5,0)</f>
        <v>ICT</v>
      </c>
      <c r="F286" s="136" t="n">
        <v>0</v>
      </c>
      <c r="G286" s="137" t="s">
        <v>980</v>
      </c>
      <c r="H286" s="138" t="str">
        <f aca="false">B286</f>
        <v>N15DCCN042@student.ptithcm.edu.vn</v>
      </c>
      <c r="I286" s="190" t="s">
        <v>1724</v>
      </c>
      <c r="J286" s="139"/>
      <c r="K286" s="140"/>
      <c r="L286" s="140"/>
      <c r="M286" s="141" t="str">
        <f aca="false">'Event Code'!$A$4</f>
        <v>HCM</v>
      </c>
      <c r="N286" s="35" t="s">
        <v>1458</v>
      </c>
      <c r="O286" s="141" t="str">
        <f aca="false">VLOOKUP($N286,'Event Code'!$B$4:$AL$194,2,0)</f>
        <v>GST LITE</v>
      </c>
      <c r="P286" s="141" t="str">
        <f aca="false">VLOOKUP(N286,'Event Code'!$B$4:$AT$782,3,0)</f>
        <v>IT Technical</v>
      </c>
      <c r="Q286" s="141" t="str">
        <f aca="false">VLOOKUP(N286,'Event Code'!$B$4:$AT$782,4,0)</f>
        <v>ALL</v>
      </c>
      <c r="R286" s="141" t="str">
        <f aca="false">VLOOKUP($N286,'Event Code'!$B$4:$AT$782,5,0)</f>
        <v>Blended</v>
      </c>
      <c r="S286" s="141" t="n">
        <f aca="false">VLOOKUP(N286,'Event Code'!$B$4:$AT$782,7,0)</f>
        <v>43515</v>
      </c>
      <c r="T286" s="141" t="n">
        <f aca="false">VLOOKUP($N286,'Event Code'!$B$4:$AT$782,8,0)</f>
        <v>43543</v>
      </c>
      <c r="U286" s="37" t="s">
        <v>1128</v>
      </c>
      <c r="V286" s="142"/>
      <c r="W286" s="143"/>
      <c r="X286" s="144"/>
      <c r="Y286" s="174" t="s">
        <v>84</v>
      </c>
      <c r="Z286" s="198" t="n">
        <v>43510</v>
      </c>
      <c r="AG286" s="128" t="n">
        <f aca="false">VLOOKUP(D286,'School Code'!$D$2:$K$603,4,0)</f>
        <v>333</v>
      </c>
      <c r="AH286" s="129" t="n">
        <f aca="false">VLOOKUP(D286,'School Code'!$D$2:$K$603,6,0)</f>
        <v>1</v>
      </c>
      <c r="AI286" s="146" t="s">
        <v>818</v>
      </c>
      <c r="AK286" s="76" t="s">
        <v>86</v>
      </c>
    </row>
    <row r="287" customFormat="false" ht="14.05" hidden="true" customHeight="false" outlineLevel="0" collapsed="false">
      <c r="A287" s="134" t="n">
        <v>282</v>
      </c>
      <c r="B287" s="134" t="s">
        <v>1725</v>
      </c>
      <c r="C287" s="134" t="s">
        <v>1726</v>
      </c>
      <c r="D287" s="135" t="str">
        <f aca="false">VLOOKUP(N287,'Event Code'!$B$4:$AT$239,6,0)</f>
        <v>ĐH - Học Viện Bưu Chính Viễn Thông HCM</v>
      </c>
      <c r="E287" s="135" t="str">
        <f aca="false">VLOOKUP($D287,'School Code'!$D$2:$I$30,5,0)</f>
        <v>ICT</v>
      </c>
      <c r="F287" s="136" t="n">
        <v>0</v>
      </c>
      <c r="G287" s="137" t="s">
        <v>980</v>
      </c>
      <c r="H287" s="138" t="str">
        <f aca="false">B287</f>
        <v>N15DCCN012@student.ptithcm.edu.vn</v>
      </c>
      <c r="I287" s="190" t="s">
        <v>1727</v>
      </c>
      <c r="J287" s="139"/>
      <c r="K287" s="140"/>
      <c r="L287" s="140"/>
      <c r="M287" s="141" t="str">
        <f aca="false">'Event Code'!$A$4</f>
        <v>HCM</v>
      </c>
      <c r="N287" s="35" t="s">
        <v>1458</v>
      </c>
      <c r="O287" s="141" t="str">
        <f aca="false">VLOOKUP($N287,'Event Code'!$B$4:$AL$194,2,0)</f>
        <v>GST LITE</v>
      </c>
      <c r="P287" s="141" t="str">
        <f aca="false">VLOOKUP(N287,'Event Code'!$B$4:$AT$782,3,0)</f>
        <v>IT Technical</v>
      </c>
      <c r="Q287" s="141" t="str">
        <f aca="false">VLOOKUP(N287,'Event Code'!$B$4:$AT$782,4,0)</f>
        <v>ALL</v>
      </c>
      <c r="R287" s="141" t="str">
        <f aca="false">VLOOKUP($N287,'Event Code'!$B$4:$AT$782,5,0)</f>
        <v>Blended</v>
      </c>
      <c r="S287" s="141" t="n">
        <f aca="false">VLOOKUP(N287,'Event Code'!$B$4:$AT$782,7,0)</f>
        <v>43515</v>
      </c>
      <c r="T287" s="141" t="n">
        <f aca="false">VLOOKUP($N287,'Event Code'!$B$4:$AT$782,8,0)</f>
        <v>43543</v>
      </c>
      <c r="U287" s="37" t="s">
        <v>1128</v>
      </c>
      <c r="V287" s="142"/>
      <c r="W287" s="143"/>
      <c r="X287" s="144"/>
      <c r="Y287" s="174" t="s">
        <v>84</v>
      </c>
      <c r="Z287" s="198" t="n">
        <v>43510</v>
      </c>
      <c r="AG287" s="128" t="n">
        <f aca="false">VLOOKUP(D287,'School Code'!$D$2:$K$603,4,0)</f>
        <v>333</v>
      </c>
      <c r="AH287" s="129" t="n">
        <f aca="false">VLOOKUP(D287,'School Code'!$D$2:$K$603,6,0)</f>
        <v>1</v>
      </c>
      <c r="AI287" s="146" t="s">
        <v>818</v>
      </c>
      <c r="AK287" s="76" t="s">
        <v>86</v>
      </c>
    </row>
    <row r="288" customFormat="false" ht="14.05" hidden="true" customHeight="false" outlineLevel="0" collapsed="false">
      <c r="A288" s="134" t="n">
        <v>283</v>
      </c>
      <c r="B288" s="134" t="s">
        <v>1728</v>
      </c>
      <c r="C288" s="134" t="s">
        <v>1729</v>
      </c>
      <c r="D288" s="135" t="str">
        <f aca="false">VLOOKUP(N288,'Event Code'!$B$4:$AT$239,6,0)</f>
        <v>ĐH - Học Viện Bưu Chính Viễn Thông HCM</v>
      </c>
      <c r="E288" s="135" t="str">
        <f aca="false">VLOOKUP($D288,'School Code'!$D$2:$I$30,5,0)</f>
        <v>ICT</v>
      </c>
      <c r="F288" s="136" t="n">
        <v>0</v>
      </c>
      <c r="G288" s="137" t="s">
        <v>980</v>
      </c>
      <c r="H288" s="138" t="str">
        <f aca="false">B288</f>
        <v>N15DCCN089@student.ptithcm.edu.vn</v>
      </c>
      <c r="I288" s="190" t="s">
        <v>1730</v>
      </c>
      <c r="J288" s="139"/>
      <c r="K288" s="140"/>
      <c r="L288" s="140"/>
      <c r="M288" s="141" t="str">
        <f aca="false">'Event Code'!$A$4</f>
        <v>HCM</v>
      </c>
      <c r="N288" s="35" t="s">
        <v>1458</v>
      </c>
      <c r="O288" s="141" t="str">
        <f aca="false">VLOOKUP($N288,'Event Code'!$B$4:$AL$194,2,0)</f>
        <v>GST LITE</v>
      </c>
      <c r="P288" s="141" t="str">
        <f aca="false">VLOOKUP(N288,'Event Code'!$B$4:$AT$782,3,0)</f>
        <v>IT Technical</v>
      </c>
      <c r="Q288" s="141" t="str">
        <f aca="false">VLOOKUP(N288,'Event Code'!$B$4:$AT$782,4,0)</f>
        <v>ALL</v>
      </c>
      <c r="R288" s="141" t="str">
        <f aca="false">VLOOKUP($N288,'Event Code'!$B$4:$AT$782,5,0)</f>
        <v>Blended</v>
      </c>
      <c r="S288" s="141" t="n">
        <f aca="false">VLOOKUP(N288,'Event Code'!$B$4:$AT$782,7,0)</f>
        <v>43515</v>
      </c>
      <c r="T288" s="141" t="n">
        <f aca="false">VLOOKUP($N288,'Event Code'!$B$4:$AT$782,8,0)</f>
        <v>43543</v>
      </c>
      <c r="U288" s="37" t="s">
        <v>1128</v>
      </c>
      <c r="V288" s="142"/>
      <c r="W288" s="143"/>
      <c r="X288" s="144"/>
      <c r="Y288" s="174" t="s">
        <v>84</v>
      </c>
      <c r="Z288" s="198" t="n">
        <v>43510</v>
      </c>
      <c r="AG288" s="128" t="n">
        <f aca="false">VLOOKUP(D288,'School Code'!$D$2:$K$603,4,0)</f>
        <v>333</v>
      </c>
      <c r="AH288" s="129" t="n">
        <f aca="false">VLOOKUP(D288,'School Code'!$D$2:$K$603,6,0)</f>
        <v>1</v>
      </c>
      <c r="AI288" s="146" t="s">
        <v>818</v>
      </c>
      <c r="AK288" s="76" t="s">
        <v>86</v>
      </c>
    </row>
    <row r="289" customFormat="false" ht="14.05" hidden="true" customHeight="false" outlineLevel="0" collapsed="false">
      <c r="A289" s="134" t="n">
        <v>284</v>
      </c>
      <c r="B289" s="134" t="s">
        <v>1731</v>
      </c>
      <c r="C289" s="134" t="s">
        <v>1732</v>
      </c>
      <c r="D289" s="135" t="str">
        <f aca="false">VLOOKUP(N289,'Event Code'!$B$4:$AT$239,6,0)</f>
        <v>ĐH - Học Viện Bưu Chính Viễn Thông HCM</v>
      </c>
      <c r="E289" s="135" t="str">
        <f aca="false">VLOOKUP($D289,'School Code'!$D$2:$I$30,5,0)</f>
        <v>ICT</v>
      </c>
      <c r="F289" s="136" t="n">
        <v>0</v>
      </c>
      <c r="G289" s="137" t="s">
        <v>980</v>
      </c>
      <c r="H289" s="138" t="str">
        <f aca="false">B289</f>
        <v>N15DCCN141@student.ptithcm.edu.vn</v>
      </c>
      <c r="I289" s="190" t="s">
        <v>1733</v>
      </c>
      <c r="J289" s="139"/>
      <c r="K289" s="140"/>
      <c r="L289" s="140"/>
      <c r="M289" s="141" t="str">
        <f aca="false">'Event Code'!$A$4</f>
        <v>HCM</v>
      </c>
      <c r="N289" s="35" t="s">
        <v>1458</v>
      </c>
      <c r="O289" s="141" t="str">
        <f aca="false">VLOOKUP($N289,'Event Code'!$B$4:$AL$194,2,0)</f>
        <v>GST LITE</v>
      </c>
      <c r="P289" s="141" t="str">
        <f aca="false">VLOOKUP(N289,'Event Code'!$B$4:$AT$782,3,0)</f>
        <v>IT Technical</v>
      </c>
      <c r="Q289" s="141" t="str">
        <f aca="false">VLOOKUP(N289,'Event Code'!$B$4:$AT$782,4,0)</f>
        <v>ALL</v>
      </c>
      <c r="R289" s="141" t="str">
        <f aca="false">VLOOKUP($N289,'Event Code'!$B$4:$AT$782,5,0)</f>
        <v>Blended</v>
      </c>
      <c r="S289" s="141" t="n">
        <f aca="false">VLOOKUP(N289,'Event Code'!$B$4:$AT$782,7,0)</f>
        <v>43515</v>
      </c>
      <c r="T289" s="141" t="n">
        <f aca="false">VLOOKUP($N289,'Event Code'!$B$4:$AT$782,8,0)</f>
        <v>43543</v>
      </c>
      <c r="U289" s="37" t="s">
        <v>1128</v>
      </c>
      <c r="V289" s="142"/>
      <c r="W289" s="143"/>
      <c r="X289" s="144"/>
      <c r="Y289" s="174" t="s">
        <v>84</v>
      </c>
      <c r="Z289" s="198" t="n">
        <v>43510</v>
      </c>
      <c r="AG289" s="128" t="n">
        <f aca="false">VLOOKUP(D289,'School Code'!$D$2:$K$603,4,0)</f>
        <v>333</v>
      </c>
      <c r="AH289" s="129" t="n">
        <f aca="false">VLOOKUP(D289,'School Code'!$D$2:$K$603,6,0)</f>
        <v>1</v>
      </c>
      <c r="AI289" s="146" t="s">
        <v>818</v>
      </c>
      <c r="AK289" s="76" t="s">
        <v>86</v>
      </c>
    </row>
    <row r="290" customFormat="false" ht="14.05" hidden="true" customHeight="false" outlineLevel="0" collapsed="false">
      <c r="A290" s="134" t="n">
        <v>285</v>
      </c>
      <c r="B290" s="134" t="s">
        <v>1734</v>
      </c>
      <c r="C290" s="134" t="s">
        <v>1735</v>
      </c>
      <c r="D290" s="135" t="str">
        <f aca="false">VLOOKUP(N290,'Event Code'!$B$4:$AT$239,6,0)</f>
        <v>ĐH - Học Viện Bưu Chính Viễn Thông HCM</v>
      </c>
      <c r="E290" s="135" t="str">
        <f aca="false">VLOOKUP($D290,'School Code'!$D$2:$I$30,5,0)</f>
        <v>ICT</v>
      </c>
      <c r="F290" s="136" t="n">
        <v>0</v>
      </c>
      <c r="G290" s="137" t="s">
        <v>980</v>
      </c>
      <c r="H290" s="138" t="str">
        <f aca="false">B290</f>
        <v>N15DCCN058@student.ptithcm.edu.vn</v>
      </c>
      <c r="I290" s="190" t="s">
        <v>1736</v>
      </c>
      <c r="J290" s="139"/>
      <c r="K290" s="140"/>
      <c r="L290" s="140"/>
      <c r="M290" s="141" t="str">
        <f aca="false">'Event Code'!$A$4</f>
        <v>HCM</v>
      </c>
      <c r="N290" s="35" t="s">
        <v>1458</v>
      </c>
      <c r="O290" s="141" t="str">
        <f aca="false">VLOOKUP($N290,'Event Code'!$B$4:$AL$194,2,0)</f>
        <v>GST LITE</v>
      </c>
      <c r="P290" s="141" t="str">
        <f aca="false">VLOOKUP(N290,'Event Code'!$B$4:$AT$782,3,0)</f>
        <v>IT Technical</v>
      </c>
      <c r="Q290" s="141" t="str">
        <f aca="false">VLOOKUP(N290,'Event Code'!$B$4:$AT$782,4,0)</f>
        <v>ALL</v>
      </c>
      <c r="R290" s="141" t="str">
        <f aca="false">VLOOKUP($N290,'Event Code'!$B$4:$AT$782,5,0)</f>
        <v>Blended</v>
      </c>
      <c r="S290" s="141" t="n">
        <f aca="false">VLOOKUP(N290,'Event Code'!$B$4:$AT$782,7,0)</f>
        <v>43515</v>
      </c>
      <c r="T290" s="141" t="n">
        <f aca="false">VLOOKUP($N290,'Event Code'!$B$4:$AT$782,8,0)</f>
        <v>43543</v>
      </c>
      <c r="U290" s="37" t="s">
        <v>1128</v>
      </c>
      <c r="V290" s="142"/>
      <c r="W290" s="143"/>
      <c r="X290" s="144"/>
      <c r="Y290" s="174" t="s">
        <v>84</v>
      </c>
      <c r="Z290" s="198" t="n">
        <v>43510</v>
      </c>
      <c r="AG290" s="128" t="n">
        <f aca="false">VLOOKUP(D290,'School Code'!$D$2:$K$603,4,0)</f>
        <v>333</v>
      </c>
      <c r="AH290" s="129" t="n">
        <f aca="false">VLOOKUP(D290,'School Code'!$D$2:$K$603,6,0)</f>
        <v>1</v>
      </c>
      <c r="AI290" s="146" t="s">
        <v>818</v>
      </c>
      <c r="AK290" s="76" t="s">
        <v>86</v>
      </c>
    </row>
    <row r="291" customFormat="false" ht="14.05" hidden="true" customHeight="false" outlineLevel="0" collapsed="false">
      <c r="A291" s="134" t="n">
        <v>286</v>
      </c>
      <c r="B291" s="134" t="s">
        <v>1737</v>
      </c>
      <c r="C291" s="134" t="s">
        <v>1738</v>
      </c>
      <c r="D291" s="135" t="str">
        <f aca="false">VLOOKUP(N291,'Event Code'!$B$4:$AT$239,6,0)</f>
        <v>ĐH - Học Viện Bưu Chính Viễn Thông HCM</v>
      </c>
      <c r="E291" s="135" t="str">
        <f aca="false">VLOOKUP($D291,'School Code'!$D$2:$I$30,5,0)</f>
        <v>ICT</v>
      </c>
      <c r="F291" s="136" t="n">
        <v>0</v>
      </c>
      <c r="G291" s="137" t="s">
        <v>980</v>
      </c>
      <c r="H291" s="138" t="str">
        <f aca="false">B291</f>
        <v>N15DCCN033@student.ptithcm.edu.vn</v>
      </c>
      <c r="I291" s="190" t="s">
        <v>1739</v>
      </c>
      <c r="J291" s="139"/>
      <c r="K291" s="140"/>
      <c r="L291" s="140"/>
      <c r="M291" s="141" t="str">
        <f aca="false">'Event Code'!$A$4</f>
        <v>HCM</v>
      </c>
      <c r="N291" s="35" t="s">
        <v>1458</v>
      </c>
      <c r="O291" s="141" t="str">
        <f aca="false">VLOOKUP($N291,'Event Code'!$B$4:$AL$194,2,0)</f>
        <v>GST LITE</v>
      </c>
      <c r="P291" s="141" t="str">
        <f aca="false">VLOOKUP(N291,'Event Code'!$B$4:$AT$782,3,0)</f>
        <v>IT Technical</v>
      </c>
      <c r="Q291" s="141" t="str">
        <f aca="false">VLOOKUP(N291,'Event Code'!$B$4:$AT$782,4,0)</f>
        <v>ALL</v>
      </c>
      <c r="R291" s="141" t="str">
        <f aca="false">VLOOKUP($N291,'Event Code'!$B$4:$AT$782,5,0)</f>
        <v>Blended</v>
      </c>
      <c r="S291" s="141" t="n">
        <f aca="false">VLOOKUP(N291,'Event Code'!$B$4:$AT$782,7,0)</f>
        <v>43515</v>
      </c>
      <c r="T291" s="141" t="n">
        <f aca="false">VLOOKUP($N291,'Event Code'!$B$4:$AT$782,8,0)</f>
        <v>43543</v>
      </c>
      <c r="U291" s="37" t="s">
        <v>1128</v>
      </c>
      <c r="V291" s="142"/>
      <c r="W291" s="143"/>
      <c r="X291" s="144"/>
      <c r="Y291" s="174" t="s">
        <v>84</v>
      </c>
      <c r="Z291" s="198" t="n">
        <v>43510</v>
      </c>
      <c r="AG291" s="128" t="n">
        <f aca="false">VLOOKUP(D291,'School Code'!$D$2:$K$603,4,0)</f>
        <v>333</v>
      </c>
      <c r="AH291" s="129" t="n">
        <f aca="false">VLOOKUP(D291,'School Code'!$D$2:$K$603,6,0)</f>
        <v>1</v>
      </c>
      <c r="AI291" s="146" t="s">
        <v>818</v>
      </c>
      <c r="AK291" s="76" t="s">
        <v>86</v>
      </c>
    </row>
    <row r="292" customFormat="false" ht="14.05" hidden="true" customHeight="false" outlineLevel="0" collapsed="false">
      <c r="A292" s="134" t="n">
        <v>287</v>
      </c>
      <c r="B292" s="134" t="s">
        <v>1740</v>
      </c>
      <c r="C292" s="134" t="s">
        <v>1741</v>
      </c>
      <c r="D292" s="135" t="str">
        <f aca="false">VLOOKUP(N292,'Event Code'!$B$4:$AT$239,6,0)</f>
        <v>ĐH - Học Viện Bưu Chính Viễn Thông HCM</v>
      </c>
      <c r="E292" s="135" t="str">
        <f aca="false">VLOOKUP($D292,'School Code'!$D$2:$I$30,5,0)</f>
        <v>ICT</v>
      </c>
      <c r="F292" s="136" t="n">
        <v>0</v>
      </c>
      <c r="G292" s="137" t="s">
        <v>1025</v>
      </c>
      <c r="H292" s="138" t="str">
        <f aca="false">B292</f>
        <v>N14DCCN098@student.ptithcm.edu.vn</v>
      </c>
      <c r="I292" s="190"/>
      <c r="J292" s="139"/>
      <c r="K292" s="140"/>
      <c r="L292" s="140"/>
      <c r="M292" s="141" t="str">
        <f aca="false">'Event Code'!$A$4</f>
        <v>HCM</v>
      </c>
      <c r="N292" s="35" t="s">
        <v>1458</v>
      </c>
      <c r="O292" s="141" t="str">
        <f aca="false">VLOOKUP($N292,'Event Code'!$B$4:$AL$194,2,0)</f>
        <v>GST LITE</v>
      </c>
      <c r="P292" s="141" t="str">
        <f aca="false">VLOOKUP(N292,'Event Code'!$B$4:$AT$782,3,0)</f>
        <v>IT Technical</v>
      </c>
      <c r="Q292" s="141" t="str">
        <f aca="false">VLOOKUP(N292,'Event Code'!$B$4:$AT$782,4,0)</f>
        <v>ALL</v>
      </c>
      <c r="R292" s="141" t="str">
        <f aca="false">VLOOKUP($N292,'Event Code'!$B$4:$AT$782,5,0)</f>
        <v>Blended</v>
      </c>
      <c r="S292" s="141" t="n">
        <f aca="false">VLOOKUP(N292,'Event Code'!$B$4:$AT$782,7,0)</f>
        <v>43515</v>
      </c>
      <c r="T292" s="141" t="n">
        <f aca="false">VLOOKUP($N292,'Event Code'!$B$4:$AT$782,8,0)</f>
        <v>43543</v>
      </c>
      <c r="U292" s="37" t="s">
        <v>1128</v>
      </c>
      <c r="V292" s="142"/>
      <c r="W292" s="143"/>
      <c r="X292" s="144"/>
      <c r="Y292" s="174" t="s">
        <v>84</v>
      </c>
      <c r="Z292" s="198" t="n">
        <v>43510</v>
      </c>
      <c r="AG292" s="128" t="n">
        <f aca="false">VLOOKUP(D292,'School Code'!$D$2:$K$603,4,0)</f>
        <v>333</v>
      </c>
      <c r="AH292" s="129" t="n">
        <f aca="false">VLOOKUP(D292,'School Code'!$D$2:$K$603,6,0)</f>
        <v>1</v>
      </c>
      <c r="AI292" s="146" t="s">
        <v>818</v>
      </c>
      <c r="AK292" s="76" t="s">
        <v>86</v>
      </c>
    </row>
    <row r="293" customFormat="false" ht="14.05" hidden="true" customHeight="false" outlineLevel="0" collapsed="false">
      <c r="A293" s="134" t="n">
        <v>288</v>
      </c>
      <c r="B293" s="134" t="s">
        <v>1742</v>
      </c>
      <c r="C293" s="134" t="s">
        <v>1743</v>
      </c>
      <c r="D293" s="135" t="str">
        <f aca="false">VLOOKUP(N293,'Event Code'!$B$4:$AT$239,6,0)</f>
        <v>ĐH - Học Viện Bưu Chính Viễn Thông HCM</v>
      </c>
      <c r="E293" s="135" t="str">
        <f aca="false">VLOOKUP($D293,'School Code'!$D$2:$I$30,5,0)</f>
        <v>ICT</v>
      </c>
      <c r="F293" s="136" t="n">
        <v>0</v>
      </c>
      <c r="G293" s="137" t="s">
        <v>980</v>
      </c>
      <c r="H293" s="138" t="str">
        <f aca="false">B293</f>
        <v>N15DCCN126@student.ptithcm.edu.vn</v>
      </c>
      <c r="I293" s="190"/>
      <c r="J293" s="139"/>
      <c r="K293" s="140"/>
      <c r="L293" s="140"/>
      <c r="M293" s="141" t="str">
        <f aca="false">'Event Code'!$A$4</f>
        <v>HCM</v>
      </c>
      <c r="N293" s="35" t="s">
        <v>1458</v>
      </c>
      <c r="O293" s="141" t="str">
        <f aca="false">VLOOKUP($N293,'Event Code'!$B$4:$AL$194,2,0)</f>
        <v>GST LITE</v>
      </c>
      <c r="P293" s="141" t="str">
        <f aca="false">VLOOKUP(N293,'Event Code'!$B$4:$AT$782,3,0)</f>
        <v>IT Technical</v>
      </c>
      <c r="Q293" s="141" t="str">
        <f aca="false">VLOOKUP(N293,'Event Code'!$B$4:$AT$782,4,0)</f>
        <v>ALL</v>
      </c>
      <c r="R293" s="141" t="str">
        <f aca="false">VLOOKUP($N293,'Event Code'!$B$4:$AT$782,5,0)</f>
        <v>Blended</v>
      </c>
      <c r="S293" s="141" t="n">
        <f aca="false">VLOOKUP(N293,'Event Code'!$B$4:$AT$782,7,0)</f>
        <v>43515</v>
      </c>
      <c r="T293" s="141" t="n">
        <f aca="false">VLOOKUP($N293,'Event Code'!$B$4:$AT$782,8,0)</f>
        <v>43543</v>
      </c>
      <c r="U293" s="37" t="s">
        <v>1128</v>
      </c>
      <c r="V293" s="142"/>
      <c r="W293" s="143"/>
      <c r="X293" s="144"/>
      <c r="Y293" s="174" t="s">
        <v>84</v>
      </c>
      <c r="Z293" s="198" t="n">
        <v>43510</v>
      </c>
      <c r="AG293" s="128" t="n">
        <f aca="false">VLOOKUP(D293,'School Code'!$D$2:$K$603,4,0)</f>
        <v>333</v>
      </c>
      <c r="AH293" s="129" t="n">
        <f aca="false">VLOOKUP(D293,'School Code'!$D$2:$K$603,6,0)</f>
        <v>1</v>
      </c>
      <c r="AI293" s="146" t="s">
        <v>818</v>
      </c>
      <c r="AK293" s="76" t="s">
        <v>86</v>
      </c>
    </row>
    <row r="294" customFormat="false" ht="14.05" hidden="true" customHeight="false" outlineLevel="0" collapsed="false">
      <c r="A294" s="134" t="n">
        <v>289</v>
      </c>
      <c r="B294" s="134" t="s">
        <v>1744</v>
      </c>
      <c r="C294" s="134" t="s">
        <v>1745</v>
      </c>
      <c r="D294" s="135" t="str">
        <f aca="false">VLOOKUP(N294,'Event Code'!$B$4:$AT$239,6,0)</f>
        <v>ĐH - Học Viện Bưu Chính Viễn Thông HCM</v>
      </c>
      <c r="E294" s="135" t="str">
        <f aca="false">VLOOKUP($D294,'School Code'!$D$2:$I$30,5,0)</f>
        <v>ICT</v>
      </c>
      <c r="F294" s="136" t="n">
        <v>0</v>
      </c>
      <c r="G294" s="137" t="s">
        <v>980</v>
      </c>
      <c r="H294" s="138" t="str">
        <f aca="false">B294</f>
        <v>N13DCCN061@student.ptithcm.edu.vn</v>
      </c>
      <c r="I294" s="190"/>
      <c r="J294" s="139"/>
      <c r="K294" s="140"/>
      <c r="L294" s="140"/>
      <c r="M294" s="141" t="str">
        <f aca="false">'Event Code'!$A$4</f>
        <v>HCM</v>
      </c>
      <c r="N294" s="35" t="s">
        <v>1458</v>
      </c>
      <c r="O294" s="141" t="str">
        <f aca="false">VLOOKUP($N294,'Event Code'!$B$4:$AL$194,2,0)</f>
        <v>GST LITE</v>
      </c>
      <c r="P294" s="141" t="str">
        <f aca="false">VLOOKUP(N294,'Event Code'!$B$4:$AT$782,3,0)</f>
        <v>IT Technical</v>
      </c>
      <c r="Q294" s="141" t="str">
        <f aca="false">VLOOKUP(N294,'Event Code'!$B$4:$AT$782,4,0)</f>
        <v>ALL</v>
      </c>
      <c r="R294" s="141" t="str">
        <f aca="false">VLOOKUP($N294,'Event Code'!$B$4:$AT$782,5,0)</f>
        <v>Blended</v>
      </c>
      <c r="S294" s="141" t="n">
        <f aca="false">VLOOKUP(N294,'Event Code'!$B$4:$AT$782,7,0)</f>
        <v>43515</v>
      </c>
      <c r="T294" s="141" t="n">
        <f aca="false">VLOOKUP($N294,'Event Code'!$B$4:$AT$782,8,0)</f>
        <v>43543</v>
      </c>
      <c r="U294" s="37" t="s">
        <v>1128</v>
      </c>
      <c r="V294" s="142"/>
      <c r="W294" s="143"/>
      <c r="X294" s="144"/>
      <c r="Y294" s="174" t="s">
        <v>84</v>
      </c>
      <c r="Z294" s="198" t="n">
        <v>43510</v>
      </c>
      <c r="AG294" s="128" t="n">
        <f aca="false">VLOOKUP(D294,'School Code'!$D$2:$K$603,4,0)</f>
        <v>333</v>
      </c>
      <c r="AH294" s="129" t="n">
        <f aca="false">VLOOKUP(D294,'School Code'!$D$2:$K$603,6,0)</f>
        <v>1</v>
      </c>
      <c r="AI294" s="146" t="s">
        <v>818</v>
      </c>
      <c r="AK294" s="76" t="s">
        <v>86</v>
      </c>
    </row>
    <row r="295" customFormat="false" ht="14.05" hidden="true" customHeight="false" outlineLevel="0" collapsed="false">
      <c r="A295" s="134" t="n">
        <v>290</v>
      </c>
      <c r="B295" s="134" t="s">
        <v>1746</v>
      </c>
      <c r="C295" s="134" t="s">
        <v>1747</v>
      </c>
      <c r="D295" s="135" t="str">
        <f aca="false">VLOOKUP(N295,'Event Code'!$B$4:$AT$239,6,0)</f>
        <v>ĐH - Học Viện Bưu Chính Viễn Thông HCM</v>
      </c>
      <c r="E295" s="135" t="str">
        <f aca="false">VLOOKUP($D295,'School Code'!$D$2:$I$30,5,0)</f>
        <v>ICT</v>
      </c>
      <c r="F295" s="136" t="n">
        <v>0</v>
      </c>
      <c r="G295" s="137" t="s">
        <v>1025</v>
      </c>
      <c r="H295" s="138" t="str">
        <f aca="false">B295</f>
        <v>N15DCCN086@student.ptithcm.edu.vn</v>
      </c>
      <c r="I295" s="190" t="s">
        <v>1748</v>
      </c>
      <c r="J295" s="139"/>
      <c r="K295" s="140"/>
      <c r="L295" s="140"/>
      <c r="M295" s="141" t="str">
        <f aca="false">'Event Code'!$A$4</f>
        <v>HCM</v>
      </c>
      <c r="N295" s="35" t="s">
        <v>1458</v>
      </c>
      <c r="O295" s="141" t="str">
        <f aca="false">VLOOKUP($N295,'Event Code'!$B$4:$AL$194,2,0)</f>
        <v>GST LITE</v>
      </c>
      <c r="P295" s="141" t="str">
        <f aca="false">VLOOKUP(N295,'Event Code'!$B$4:$AT$782,3,0)</f>
        <v>IT Technical</v>
      </c>
      <c r="Q295" s="141" t="str">
        <f aca="false">VLOOKUP(N295,'Event Code'!$B$4:$AT$782,4,0)</f>
        <v>ALL</v>
      </c>
      <c r="R295" s="141" t="str">
        <f aca="false">VLOOKUP($N295,'Event Code'!$B$4:$AT$782,5,0)</f>
        <v>Blended</v>
      </c>
      <c r="S295" s="141" t="n">
        <f aca="false">VLOOKUP(N295,'Event Code'!$B$4:$AT$782,7,0)</f>
        <v>43515</v>
      </c>
      <c r="T295" s="141" t="n">
        <f aca="false">VLOOKUP($N295,'Event Code'!$B$4:$AT$782,8,0)</f>
        <v>43543</v>
      </c>
      <c r="U295" s="37" t="s">
        <v>1128</v>
      </c>
      <c r="V295" s="142"/>
      <c r="W295" s="143"/>
      <c r="X295" s="144"/>
      <c r="Y295" s="174" t="s">
        <v>84</v>
      </c>
      <c r="Z295" s="198" t="n">
        <v>43510</v>
      </c>
      <c r="AG295" s="128" t="n">
        <f aca="false">VLOOKUP(D295,'School Code'!$D$2:$K$603,4,0)</f>
        <v>333</v>
      </c>
      <c r="AH295" s="129" t="n">
        <f aca="false">VLOOKUP(D295,'School Code'!$D$2:$K$603,6,0)</f>
        <v>1</v>
      </c>
      <c r="AI295" s="146" t="s">
        <v>818</v>
      </c>
      <c r="AK295" s="76" t="s">
        <v>86</v>
      </c>
    </row>
    <row r="296" customFormat="false" ht="14.05" hidden="true" customHeight="false" outlineLevel="0" collapsed="false">
      <c r="A296" s="134" t="n">
        <v>291</v>
      </c>
      <c r="B296" s="134" t="s">
        <v>1749</v>
      </c>
      <c r="C296" s="134" t="s">
        <v>1750</v>
      </c>
      <c r="D296" s="135" t="str">
        <f aca="false">VLOOKUP(N296,'Event Code'!$B$4:$AT$239,6,0)</f>
        <v>ĐH - Học Viện Bưu Chính Viễn Thông HCM</v>
      </c>
      <c r="E296" s="135" t="str">
        <f aca="false">VLOOKUP($D296,'School Code'!$D$2:$I$30,5,0)</f>
        <v>ICT</v>
      </c>
      <c r="F296" s="136" t="n">
        <v>0</v>
      </c>
      <c r="G296" s="137" t="s">
        <v>980</v>
      </c>
      <c r="H296" s="138" t="str">
        <f aca="false">B296</f>
        <v>N15DCCN015@student.ptithcm.edu.vn</v>
      </c>
      <c r="I296" s="190" t="s">
        <v>1751</v>
      </c>
      <c r="J296" s="139"/>
      <c r="K296" s="140"/>
      <c r="L296" s="140"/>
      <c r="M296" s="141" t="str">
        <f aca="false">'Event Code'!$A$4</f>
        <v>HCM</v>
      </c>
      <c r="N296" s="35" t="s">
        <v>1458</v>
      </c>
      <c r="O296" s="141" t="str">
        <f aca="false">VLOOKUP($N296,'Event Code'!$B$4:$AL$194,2,0)</f>
        <v>GST LITE</v>
      </c>
      <c r="P296" s="141" t="str">
        <f aca="false">VLOOKUP(N296,'Event Code'!$B$4:$AT$782,3,0)</f>
        <v>IT Technical</v>
      </c>
      <c r="Q296" s="141" t="str">
        <f aca="false">VLOOKUP(N296,'Event Code'!$B$4:$AT$782,4,0)</f>
        <v>ALL</v>
      </c>
      <c r="R296" s="141" t="str">
        <f aca="false">VLOOKUP($N296,'Event Code'!$B$4:$AT$782,5,0)</f>
        <v>Blended</v>
      </c>
      <c r="S296" s="141" t="n">
        <f aca="false">VLOOKUP(N296,'Event Code'!$B$4:$AT$782,7,0)</f>
        <v>43515</v>
      </c>
      <c r="T296" s="141" t="n">
        <f aca="false">VLOOKUP($N296,'Event Code'!$B$4:$AT$782,8,0)</f>
        <v>43543</v>
      </c>
      <c r="U296" s="37" t="s">
        <v>1128</v>
      </c>
      <c r="V296" s="142"/>
      <c r="W296" s="143"/>
      <c r="X296" s="144"/>
      <c r="Y296" s="174" t="s">
        <v>84</v>
      </c>
      <c r="Z296" s="198" t="n">
        <v>43510</v>
      </c>
      <c r="AG296" s="128" t="n">
        <f aca="false">VLOOKUP(D296,'School Code'!$D$2:$K$603,4,0)</f>
        <v>333</v>
      </c>
      <c r="AH296" s="129" t="n">
        <f aca="false">VLOOKUP(D296,'School Code'!$D$2:$K$603,6,0)</f>
        <v>1</v>
      </c>
      <c r="AI296" s="146" t="s">
        <v>818</v>
      </c>
      <c r="AK296" s="76" t="s">
        <v>86</v>
      </c>
    </row>
    <row r="297" customFormat="false" ht="14.05" hidden="true" customHeight="false" outlineLevel="0" collapsed="false">
      <c r="A297" s="134" t="n">
        <v>292</v>
      </c>
      <c r="B297" s="134" t="s">
        <v>1752</v>
      </c>
      <c r="C297" s="134" t="s">
        <v>1753</v>
      </c>
      <c r="D297" s="135" t="str">
        <f aca="false">VLOOKUP(N297,'Event Code'!$B$4:$AT$239,6,0)</f>
        <v>ĐH - Học Viện Bưu Chính Viễn Thông HCM</v>
      </c>
      <c r="E297" s="135" t="str">
        <f aca="false">VLOOKUP($D297,'School Code'!$D$2:$I$30,5,0)</f>
        <v>ICT</v>
      </c>
      <c r="F297" s="136" t="n">
        <v>0</v>
      </c>
      <c r="G297" s="137" t="s">
        <v>1025</v>
      </c>
      <c r="H297" s="138" t="str">
        <f aca="false">B297</f>
        <v>N15DCCN167@student.ptithcm.edu.vn</v>
      </c>
      <c r="I297" s="190" t="s">
        <v>1754</v>
      </c>
      <c r="J297" s="139"/>
      <c r="K297" s="140"/>
      <c r="L297" s="140"/>
      <c r="M297" s="141" t="str">
        <f aca="false">'Event Code'!$A$4</f>
        <v>HCM</v>
      </c>
      <c r="N297" s="35" t="s">
        <v>1458</v>
      </c>
      <c r="O297" s="141" t="str">
        <f aca="false">VLOOKUP($N297,'Event Code'!$B$4:$AL$194,2,0)</f>
        <v>GST LITE</v>
      </c>
      <c r="P297" s="141" t="str">
        <f aca="false">VLOOKUP(N297,'Event Code'!$B$4:$AT$782,3,0)</f>
        <v>IT Technical</v>
      </c>
      <c r="Q297" s="141" t="str">
        <f aca="false">VLOOKUP(N297,'Event Code'!$B$4:$AT$782,4,0)</f>
        <v>ALL</v>
      </c>
      <c r="R297" s="141" t="str">
        <f aca="false">VLOOKUP($N297,'Event Code'!$B$4:$AT$782,5,0)</f>
        <v>Blended</v>
      </c>
      <c r="S297" s="141" t="n">
        <f aca="false">VLOOKUP(N297,'Event Code'!$B$4:$AT$782,7,0)</f>
        <v>43515</v>
      </c>
      <c r="T297" s="141" t="n">
        <f aca="false">VLOOKUP($N297,'Event Code'!$B$4:$AT$782,8,0)</f>
        <v>43543</v>
      </c>
      <c r="U297" s="37" t="s">
        <v>1128</v>
      </c>
      <c r="V297" s="142"/>
      <c r="W297" s="143"/>
      <c r="X297" s="144"/>
      <c r="Y297" s="174" t="s">
        <v>84</v>
      </c>
      <c r="Z297" s="198" t="n">
        <v>43510</v>
      </c>
      <c r="AG297" s="128" t="n">
        <f aca="false">VLOOKUP(D297,'School Code'!$D$2:$K$603,4,0)</f>
        <v>333</v>
      </c>
      <c r="AH297" s="129" t="n">
        <f aca="false">VLOOKUP(D297,'School Code'!$D$2:$K$603,6,0)</f>
        <v>1</v>
      </c>
      <c r="AI297" s="146" t="s">
        <v>818</v>
      </c>
      <c r="AK297" s="76" t="s">
        <v>86</v>
      </c>
    </row>
    <row r="298" customFormat="false" ht="14.05" hidden="true" customHeight="false" outlineLevel="0" collapsed="false">
      <c r="A298" s="134" t="n">
        <v>293</v>
      </c>
      <c r="B298" s="134" t="s">
        <v>1755</v>
      </c>
      <c r="C298" s="134" t="s">
        <v>1756</v>
      </c>
      <c r="D298" s="135" t="str">
        <f aca="false">VLOOKUP(N298,'Event Code'!$B$4:$AT$239,6,0)</f>
        <v>ĐH - Học Viện Bưu Chính Viễn Thông HCM</v>
      </c>
      <c r="E298" s="135" t="str">
        <f aca="false">VLOOKUP($D298,'School Code'!$D$2:$I$30,5,0)</f>
        <v>ICT</v>
      </c>
      <c r="F298" s="136" t="n">
        <v>0</v>
      </c>
      <c r="G298" s="137" t="s">
        <v>1025</v>
      </c>
      <c r="H298" s="138" t="str">
        <f aca="false">B298</f>
        <v>N14DCCN039@student.ptithcm.edu.vn</v>
      </c>
      <c r="I298" s="190"/>
      <c r="J298" s="139"/>
      <c r="K298" s="140"/>
      <c r="L298" s="140"/>
      <c r="M298" s="141" t="str">
        <f aca="false">'Event Code'!$A$4</f>
        <v>HCM</v>
      </c>
      <c r="N298" s="35" t="s">
        <v>1458</v>
      </c>
      <c r="O298" s="141" t="str">
        <f aca="false">VLOOKUP($N298,'Event Code'!$B$4:$AL$194,2,0)</f>
        <v>GST LITE</v>
      </c>
      <c r="P298" s="141" t="str">
        <f aca="false">VLOOKUP(N298,'Event Code'!$B$4:$AT$782,3,0)</f>
        <v>IT Technical</v>
      </c>
      <c r="Q298" s="141" t="str">
        <f aca="false">VLOOKUP(N298,'Event Code'!$B$4:$AT$782,4,0)</f>
        <v>ALL</v>
      </c>
      <c r="R298" s="141" t="str">
        <f aca="false">VLOOKUP($N298,'Event Code'!$B$4:$AT$782,5,0)</f>
        <v>Blended</v>
      </c>
      <c r="S298" s="141" t="n">
        <f aca="false">VLOOKUP(N298,'Event Code'!$B$4:$AT$782,7,0)</f>
        <v>43515</v>
      </c>
      <c r="T298" s="141" t="n">
        <f aca="false">VLOOKUP($N298,'Event Code'!$B$4:$AT$782,8,0)</f>
        <v>43543</v>
      </c>
      <c r="U298" s="37" t="s">
        <v>1128</v>
      </c>
      <c r="V298" s="142"/>
      <c r="W298" s="143"/>
      <c r="X298" s="144"/>
      <c r="Y298" s="174" t="s">
        <v>84</v>
      </c>
      <c r="Z298" s="198" t="n">
        <v>43510</v>
      </c>
      <c r="AG298" s="128" t="n">
        <f aca="false">VLOOKUP(D298,'School Code'!$D$2:$K$603,4,0)</f>
        <v>333</v>
      </c>
      <c r="AH298" s="129" t="n">
        <f aca="false">VLOOKUP(D298,'School Code'!$D$2:$K$603,6,0)</f>
        <v>1</v>
      </c>
      <c r="AI298" s="146" t="s">
        <v>818</v>
      </c>
      <c r="AK298" s="76" t="s">
        <v>86</v>
      </c>
    </row>
    <row r="299" customFormat="false" ht="14.05" hidden="true" customHeight="false" outlineLevel="0" collapsed="false">
      <c r="A299" s="134" t="n">
        <v>294</v>
      </c>
      <c r="B299" s="134" t="s">
        <v>1757</v>
      </c>
      <c r="C299" s="134" t="s">
        <v>1758</v>
      </c>
      <c r="D299" s="135" t="str">
        <f aca="false">VLOOKUP(N299,'Event Code'!$B$4:$AT$239,6,0)</f>
        <v>ĐH - Học Viện Bưu Chính Viễn Thông HCM</v>
      </c>
      <c r="E299" s="135" t="str">
        <f aca="false">VLOOKUP($D299,'School Code'!$D$2:$I$30,5,0)</f>
        <v>ICT</v>
      </c>
      <c r="F299" s="136" t="n">
        <v>0</v>
      </c>
      <c r="G299" s="137" t="s">
        <v>1025</v>
      </c>
      <c r="H299" s="138" t="str">
        <f aca="false">B299</f>
        <v>N14DCCN031@student.ptithcm.edu.vn</v>
      </c>
      <c r="I299" s="190"/>
      <c r="J299" s="139"/>
      <c r="K299" s="140"/>
      <c r="L299" s="140"/>
      <c r="M299" s="141" t="str">
        <f aca="false">'Event Code'!$A$4</f>
        <v>HCM</v>
      </c>
      <c r="N299" s="35" t="s">
        <v>1458</v>
      </c>
      <c r="O299" s="141" t="str">
        <f aca="false">VLOOKUP($N299,'Event Code'!$B$4:$AL$194,2,0)</f>
        <v>GST LITE</v>
      </c>
      <c r="P299" s="141" t="str">
        <f aca="false">VLOOKUP(N299,'Event Code'!$B$4:$AT$782,3,0)</f>
        <v>IT Technical</v>
      </c>
      <c r="Q299" s="141" t="str">
        <f aca="false">VLOOKUP(N299,'Event Code'!$B$4:$AT$782,4,0)</f>
        <v>ALL</v>
      </c>
      <c r="R299" s="141" t="str">
        <f aca="false">VLOOKUP($N299,'Event Code'!$B$4:$AT$782,5,0)</f>
        <v>Blended</v>
      </c>
      <c r="S299" s="141" t="n">
        <f aca="false">VLOOKUP(N299,'Event Code'!$B$4:$AT$782,7,0)</f>
        <v>43515</v>
      </c>
      <c r="T299" s="141" t="n">
        <f aca="false">VLOOKUP($N299,'Event Code'!$B$4:$AT$782,8,0)</f>
        <v>43543</v>
      </c>
      <c r="U299" s="37" t="s">
        <v>1128</v>
      </c>
      <c r="V299" s="142"/>
      <c r="W299" s="143"/>
      <c r="X299" s="144"/>
      <c r="Y299" s="174" t="s">
        <v>84</v>
      </c>
      <c r="Z299" s="198" t="n">
        <v>43510</v>
      </c>
      <c r="AG299" s="128" t="n">
        <f aca="false">VLOOKUP(D299,'School Code'!$D$2:$K$603,4,0)</f>
        <v>333</v>
      </c>
      <c r="AH299" s="129" t="n">
        <f aca="false">VLOOKUP(D299,'School Code'!$D$2:$K$603,6,0)</f>
        <v>1</v>
      </c>
      <c r="AI299" s="146" t="s">
        <v>818</v>
      </c>
      <c r="AK299" s="76" t="s">
        <v>86</v>
      </c>
    </row>
    <row r="300" customFormat="false" ht="14.05" hidden="true" customHeight="false" outlineLevel="0" collapsed="false">
      <c r="A300" s="134" t="n">
        <v>295</v>
      </c>
      <c r="B300" s="134" t="s">
        <v>1759</v>
      </c>
      <c r="C300" s="134" t="s">
        <v>1760</v>
      </c>
      <c r="D300" s="135" t="str">
        <f aca="false">VLOOKUP(N300,'Event Code'!$B$4:$AT$239,6,0)</f>
        <v>ĐH - Học Viện Bưu Chính Viễn Thông HCM</v>
      </c>
      <c r="E300" s="135" t="str">
        <f aca="false">VLOOKUP($D300,'School Code'!$D$2:$I$30,5,0)</f>
        <v>ICT</v>
      </c>
      <c r="F300" s="136" t="n">
        <v>0</v>
      </c>
      <c r="G300" s="137" t="s">
        <v>980</v>
      </c>
      <c r="H300" s="138" t="str">
        <f aca="false">B300</f>
        <v>N15DCCN017@student.ptithcm.edu.vn</v>
      </c>
      <c r="I300" s="190" t="s">
        <v>1761</v>
      </c>
      <c r="J300" s="139"/>
      <c r="K300" s="140"/>
      <c r="L300" s="140"/>
      <c r="M300" s="141" t="str">
        <f aca="false">'Event Code'!$A$4</f>
        <v>HCM</v>
      </c>
      <c r="N300" s="35" t="s">
        <v>1458</v>
      </c>
      <c r="O300" s="141" t="str">
        <f aca="false">VLOOKUP($N300,'Event Code'!$B$4:$AL$194,2,0)</f>
        <v>GST LITE</v>
      </c>
      <c r="P300" s="141" t="str">
        <f aca="false">VLOOKUP(N300,'Event Code'!$B$4:$AT$782,3,0)</f>
        <v>IT Technical</v>
      </c>
      <c r="Q300" s="141" t="str">
        <f aca="false">VLOOKUP(N300,'Event Code'!$B$4:$AT$782,4,0)</f>
        <v>ALL</v>
      </c>
      <c r="R300" s="141" t="str">
        <f aca="false">VLOOKUP($N300,'Event Code'!$B$4:$AT$782,5,0)</f>
        <v>Blended</v>
      </c>
      <c r="S300" s="141" t="n">
        <f aca="false">VLOOKUP(N300,'Event Code'!$B$4:$AT$782,7,0)</f>
        <v>43515</v>
      </c>
      <c r="T300" s="141" t="n">
        <f aca="false">VLOOKUP($N300,'Event Code'!$B$4:$AT$782,8,0)</f>
        <v>43543</v>
      </c>
      <c r="U300" s="37" t="s">
        <v>1128</v>
      </c>
      <c r="V300" s="142"/>
      <c r="W300" s="143"/>
      <c r="X300" s="144"/>
      <c r="Y300" s="174" t="s">
        <v>84</v>
      </c>
      <c r="Z300" s="198" t="n">
        <v>43510</v>
      </c>
      <c r="AG300" s="128" t="n">
        <f aca="false">VLOOKUP(D300,'School Code'!$D$2:$K$603,4,0)</f>
        <v>333</v>
      </c>
      <c r="AH300" s="129" t="n">
        <f aca="false">VLOOKUP(D300,'School Code'!$D$2:$K$603,6,0)</f>
        <v>1</v>
      </c>
      <c r="AI300" s="146" t="s">
        <v>818</v>
      </c>
      <c r="AK300" s="76" t="s">
        <v>86</v>
      </c>
    </row>
    <row r="301" customFormat="false" ht="14.05" hidden="true" customHeight="false" outlineLevel="0" collapsed="false">
      <c r="A301" s="134" t="n">
        <v>296</v>
      </c>
      <c r="B301" s="134" t="s">
        <v>1762</v>
      </c>
      <c r="C301" s="134" t="s">
        <v>1763</v>
      </c>
      <c r="D301" s="135" t="str">
        <f aca="false">VLOOKUP(N301,'Event Code'!$B$4:$AT$239,6,0)</f>
        <v>ĐH - Học Viện Bưu Chính Viễn Thông HCM</v>
      </c>
      <c r="E301" s="135" t="str">
        <f aca="false">VLOOKUP($D301,'School Code'!$D$2:$I$30,5,0)</f>
        <v>ICT</v>
      </c>
      <c r="F301" s="136" t="n">
        <v>0</v>
      </c>
      <c r="G301" s="137" t="s">
        <v>980</v>
      </c>
      <c r="H301" s="138" t="str">
        <f aca="false">B301</f>
        <v>N13DCCN114@student.ptithcm.edu.vn</v>
      </c>
      <c r="I301" s="190" t="s">
        <v>1764</v>
      </c>
      <c r="J301" s="139"/>
      <c r="K301" s="140"/>
      <c r="L301" s="140"/>
      <c r="M301" s="141" t="str">
        <f aca="false">'Event Code'!$A$4</f>
        <v>HCM</v>
      </c>
      <c r="N301" s="35" t="s">
        <v>1458</v>
      </c>
      <c r="O301" s="141" t="str">
        <f aca="false">VLOOKUP($N301,'Event Code'!$B$4:$AL$194,2,0)</f>
        <v>GST LITE</v>
      </c>
      <c r="P301" s="141" t="str">
        <f aca="false">VLOOKUP(N301,'Event Code'!$B$4:$AT$782,3,0)</f>
        <v>IT Technical</v>
      </c>
      <c r="Q301" s="141" t="str">
        <f aca="false">VLOOKUP(N301,'Event Code'!$B$4:$AT$782,4,0)</f>
        <v>ALL</v>
      </c>
      <c r="R301" s="141" t="str">
        <f aca="false">VLOOKUP($N301,'Event Code'!$B$4:$AT$782,5,0)</f>
        <v>Blended</v>
      </c>
      <c r="S301" s="141" t="n">
        <f aca="false">VLOOKUP(N301,'Event Code'!$B$4:$AT$782,7,0)</f>
        <v>43515</v>
      </c>
      <c r="T301" s="141" t="n">
        <f aca="false">VLOOKUP($N301,'Event Code'!$B$4:$AT$782,8,0)</f>
        <v>43543</v>
      </c>
      <c r="U301" s="37" t="s">
        <v>1128</v>
      </c>
      <c r="V301" s="142"/>
      <c r="W301" s="143"/>
      <c r="X301" s="144"/>
      <c r="Y301" s="174" t="s">
        <v>84</v>
      </c>
      <c r="Z301" s="198" t="n">
        <v>43510</v>
      </c>
      <c r="AG301" s="128" t="n">
        <f aca="false">VLOOKUP(D301,'School Code'!$D$2:$K$603,4,0)</f>
        <v>333</v>
      </c>
      <c r="AH301" s="129" t="n">
        <f aca="false">VLOOKUP(D301,'School Code'!$D$2:$K$603,6,0)</f>
        <v>1</v>
      </c>
      <c r="AI301" s="146" t="s">
        <v>818</v>
      </c>
      <c r="AK301" s="76" t="s">
        <v>86</v>
      </c>
    </row>
    <row r="302" customFormat="false" ht="14.05" hidden="true" customHeight="false" outlineLevel="0" collapsed="false">
      <c r="A302" s="134" t="n">
        <v>297</v>
      </c>
      <c r="B302" s="134" t="s">
        <v>1765</v>
      </c>
      <c r="C302" s="134" t="s">
        <v>827</v>
      </c>
      <c r="D302" s="135" t="str">
        <f aca="false">VLOOKUP(N302,'Event Code'!$B$4:$AT$239,6,0)</f>
        <v>ĐH - Học Viện Bưu Chính Viễn Thông HCM</v>
      </c>
      <c r="E302" s="135" t="str">
        <f aca="false">VLOOKUP($D302,'School Code'!$D$2:$I$30,5,0)</f>
        <v>ICT</v>
      </c>
      <c r="F302" s="136" t="n">
        <v>0</v>
      </c>
      <c r="G302" s="137" t="s">
        <v>980</v>
      </c>
      <c r="H302" s="138" t="str">
        <f aca="false">B302</f>
        <v>N15DCCN077@student.ptithcm.edu.vn</v>
      </c>
      <c r="I302" s="190" t="s">
        <v>1766</v>
      </c>
      <c r="J302" s="139"/>
      <c r="K302" s="140"/>
      <c r="L302" s="140"/>
      <c r="M302" s="141" t="str">
        <f aca="false">'Event Code'!$A$4</f>
        <v>HCM</v>
      </c>
      <c r="N302" s="35" t="s">
        <v>1458</v>
      </c>
      <c r="O302" s="141" t="str">
        <f aca="false">VLOOKUP($N302,'Event Code'!$B$4:$AL$194,2,0)</f>
        <v>GST LITE</v>
      </c>
      <c r="P302" s="141" t="str">
        <f aca="false">VLOOKUP(N302,'Event Code'!$B$4:$AT$782,3,0)</f>
        <v>IT Technical</v>
      </c>
      <c r="Q302" s="141" t="str">
        <f aca="false">VLOOKUP(N302,'Event Code'!$B$4:$AT$782,4,0)</f>
        <v>ALL</v>
      </c>
      <c r="R302" s="141" t="str">
        <f aca="false">VLOOKUP($N302,'Event Code'!$B$4:$AT$782,5,0)</f>
        <v>Blended</v>
      </c>
      <c r="S302" s="141" t="n">
        <f aca="false">VLOOKUP(N302,'Event Code'!$B$4:$AT$782,7,0)</f>
        <v>43515</v>
      </c>
      <c r="T302" s="141" t="n">
        <f aca="false">VLOOKUP($N302,'Event Code'!$B$4:$AT$782,8,0)</f>
        <v>43543</v>
      </c>
      <c r="U302" s="37" t="s">
        <v>1128</v>
      </c>
      <c r="V302" s="142"/>
      <c r="W302" s="143"/>
      <c r="X302" s="144"/>
      <c r="Y302" s="174" t="s">
        <v>84</v>
      </c>
      <c r="Z302" s="198" t="n">
        <v>43510</v>
      </c>
      <c r="AG302" s="128" t="n">
        <f aca="false">VLOOKUP(D302,'School Code'!$D$2:$K$603,4,0)</f>
        <v>333</v>
      </c>
      <c r="AH302" s="129" t="n">
        <f aca="false">VLOOKUP(D302,'School Code'!$D$2:$K$603,6,0)</f>
        <v>1</v>
      </c>
      <c r="AI302" s="146" t="s">
        <v>818</v>
      </c>
      <c r="AK302" s="76" t="s">
        <v>86</v>
      </c>
    </row>
    <row r="303" customFormat="false" ht="14.05" hidden="true" customHeight="false" outlineLevel="0" collapsed="false">
      <c r="A303" s="134" t="n">
        <v>298</v>
      </c>
      <c r="B303" s="134" t="s">
        <v>1767</v>
      </c>
      <c r="C303" s="134" t="s">
        <v>1768</v>
      </c>
      <c r="D303" s="135" t="str">
        <f aca="false">VLOOKUP(N303,'Event Code'!$B$4:$AT$239,6,0)</f>
        <v>ĐH - Học Viện Bưu Chính Viễn Thông HCM</v>
      </c>
      <c r="E303" s="135" t="str">
        <f aca="false">VLOOKUP($D303,'School Code'!$D$2:$I$30,5,0)</f>
        <v>ICT</v>
      </c>
      <c r="F303" s="136" t="n">
        <v>0</v>
      </c>
      <c r="G303" s="137" t="s">
        <v>980</v>
      </c>
      <c r="H303" s="138" t="str">
        <f aca="false">B303</f>
        <v>N15DCCN105@student.ptithcm.edu.vn</v>
      </c>
      <c r="I303" s="190" t="s">
        <v>1769</v>
      </c>
      <c r="J303" s="139"/>
      <c r="K303" s="140"/>
      <c r="L303" s="140"/>
      <c r="M303" s="141" t="str">
        <f aca="false">'Event Code'!$A$4</f>
        <v>HCM</v>
      </c>
      <c r="N303" s="35" t="s">
        <v>1458</v>
      </c>
      <c r="O303" s="141" t="str">
        <f aca="false">VLOOKUP($N303,'Event Code'!$B$4:$AL$194,2,0)</f>
        <v>GST LITE</v>
      </c>
      <c r="P303" s="141" t="str">
        <f aca="false">VLOOKUP(N303,'Event Code'!$B$4:$AT$782,3,0)</f>
        <v>IT Technical</v>
      </c>
      <c r="Q303" s="141" t="str">
        <f aca="false">VLOOKUP(N303,'Event Code'!$B$4:$AT$782,4,0)</f>
        <v>ALL</v>
      </c>
      <c r="R303" s="141" t="str">
        <f aca="false">VLOOKUP($N303,'Event Code'!$B$4:$AT$782,5,0)</f>
        <v>Blended</v>
      </c>
      <c r="S303" s="141" t="n">
        <f aca="false">VLOOKUP(N303,'Event Code'!$B$4:$AT$782,7,0)</f>
        <v>43515</v>
      </c>
      <c r="T303" s="141" t="n">
        <f aca="false">VLOOKUP($N303,'Event Code'!$B$4:$AT$782,8,0)</f>
        <v>43543</v>
      </c>
      <c r="U303" s="37" t="s">
        <v>1128</v>
      </c>
      <c r="V303" s="142"/>
      <c r="W303" s="143"/>
      <c r="X303" s="144"/>
      <c r="Y303" s="174" t="s">
        <v>84</v>
      </c>
      <c r="Z303" s="198" t="n">
        <v>43510</v>
      </c>
      <c r="AG303" s="128" t="n">
        <f aca="false">VLOOKUP(D303,'School Code'!$D$2:$K$603,4,0)</f>
        <v>333</v>
      </c>
      <c r="AH303" s="129" t="n">
        <f aca="false">VLOOKUP(D303,'School Code'!$D$2:$K$603,6,0)</f>
        <v>1</v>
      </c>
      <c r="AI303" s="146" t="s">
        <v>818</v>
      </c>
      <c r="AK303" s="76" t="s">
        <v>86</v>
      </c>
    </row>
    <row r="304" customFormat="false" ht="14.05" hidden="true" customHeight="false" outlineLevel="0" collapsed="false">
      <c r="A304" s="134" t="n">
        <v>299</v>
      </c>
      <c r="B304" s="134" t="s">
        <v>1770</v>
      </c>
      <c r="C304" s="134" t="s">
        <v>1771</v>
      </c>
      <c r="D304" s="135" t="str">
        <f aca="false">VLOOKUP(N304,'Event Code'!$B$4:$AT$239,6,0)</f>
        <v>ĐH - Học Viện Bưu Chính Viễn Thông HCM</v>
      </c>
      <c r="E304" s="135" t="str">
        <f aca="false">VLOOKUP($D304,'School Code'!$D$2:$I$30,5,0)</f>
        <v>ICT</v>
      </c>
      <c r="F304" s="136" t="n">
        <v>0</v>
      </c>
      <c r="G304" s="137" t="s">
        <v>980</v>
      </c>
      <c r="H304" s="138" t="str">
        <f aca="false">B304</f>
        <v>N15DCCN129@student.ptithcm.edu.vn</v>
      </c>
      <c r="I304" s="190" t="s">
        <v>1772</v>
      </c>
      <c r="J304" s="139"/>
      <c r="K304" s="140"/>
      <c r="L304" s="140"/>
      <c r="M304" s="141" t="str">
        <f aca="false">'Event Code'!$A$4</f>
        <v>HCM</v>
      </c>
      <c r="N304" s="35" t="s">
        <v>1458</v>
      </c>
      <c r="O304" s="141" t="str">
        <f aca="false">VLOOKUP($N304,'Event Code'!$B$4:$AL$194,2,0)</f>
        <v>GST LITE</v>
      </c>
      <c r="P304" s="141" t="str">
        <f aca="false">VLOOKUP(N304,'Event Code'!$B$4:$AT$782,3,0)</f>
        <v>IT Technical</v>
      </c>
      <c r="Q304" s="141" t="str">
        <f aca="false">VLOOKUP(N304,'Event Code'!$B$4:$AT$782,4,0)</f>
        <v>ALL</v>
      </c>
      <c r="R304" s="141" t="str">
        <f aca="false">VLOOKUP($N304,'Event Code'!$B$4:$AT$782,5,0)</f>
        <v>Blended</v>
      </c>
      <c r="S304" s="141" t="n">
        <f aca="false">VLOOKUP(N304,'Event Code'!$B$4:$AT$782,7,0)</f>
        <v>43515</v>
      </c>
      <c r="T304" s="141" t="n">
        <f aca="false">VLOOKUP($N304,'Event Code'!$B$4:$AT$782,8,0)</f>
        <v>43543</v>
      </c>
      <c r="U304" s="37" t="s">
        <v>1128</v>
      </c>
      <c r="V304" s="142"/>
      <c r="W304" s="143"/>
      <c r="X304" s="144"/>
      <c r="Y304" s="174" t="s">
        <v>84</v>
      </c>
      <c r="Z304" s="198" t="n">
        <v>43510</v>
      </c>
      <c r="AG304" s="128" t="n">
        <f aca="false">VLOOKUP(D304,'School Code'!$D$2:$K$603,4,0)</f>
        <v>333</v>
      </c>
      <c r="AH304" s="129" t="n">
        <f aca="false">VLOOKUP(D304,'School Code'!$D$2:$K$603,6,0)</f>
        <v>1</v>
      </c>
      <c r="AI304" s="146" t="s">
        <v>818</v>
      </c>
      <c r="AK304" s="76" t="s">
        <v>86</v>
      </c>
    </row>
    <row r="305" customFormat="false" ht="14.05" hidden="true" customHeight="false" outlineLevel="0" collapsed="false">
      <c r="A305" s="134" t="n">
        <v>300</v>
      </c>
      <c r="B305" s="134" t="s">
        <v>1773</v>
      </c>
      <c r="C305" s="134" t="s">
        <v>1774</v>
      </c>
      <c r="D305" s="135" t="str">
        <f aca="false">VLOOKUP(N305,'Event Code'!$B$4:$AT$239,6,0)</f>
        <v>ĐH - Học Viện Bưu Chính Viễn Thông HCM</v>
      </c>
      <c r="E305" s="135" t="str">
        <f aca="false">VLOOKUP($D305,'School Code'!$D$2:$I$30,5,0)</f>
        <v>ICT</v>
      </c>
      <c r="F305" s="136" t="n">
        <v>0</v>
      </c>
      <c r="G305" s="137" t="s">
        <v>980</v>
      </c>
      <c r="H305" s="138" t="str">
        <f aca="false">B305</f>
        <v>N15DCCN200@student.ptithcm.edu.vn</v>
      </c>
      <c r="I305" s="190" t="s">
        <v>1775</v>
      </c>
      <c r="J305" s="139"/>
      <c r="K305" s="140"/>
      <c r="L305" s="140"/>
      <c r="M305" s="141" t="str">
        <f aca="false">'Event Code'!$A$4</f>
        <v>HCM</v>
      </c>
      <c r="N305" s="35" t="s">
        <v>1458</v>
      </c>
      <c r="O305" s="141" t="str">
        <f aca="false">VLOOKUP($N305,'Event Code'!$B$4:$AL$194,2,0)</f>
        <v>GST LITE</v>
      </c>
      <c r="P305" s="141" t="str">
        <f aca="false">VLOOKUP(N305,'Event Code'!$B$4:$AT$782,3,0)</f>
        <v>IT Technical</v>
      </c>
      <c r="Q305" s="141" t="str">
        <f aca="false">VLOOKUP(N305,'Event Code'!$B$4:$AT$782,4,0)</f>
        <v>ALL</v>
      </c>
      <c r="R305" s="141" t="str">
        <f aca="false">VLOOKUP($N305,'Event Code'!$B$4:$AT$782,5,0)</f>
        <v>Blended</v>
      </c>
      <c r="S305" s="141" t="n">
        <f aca="false">VLOOKUP(N305,'Event Code'!$B$4:$AT$782,7,0)</f>
        <v>43515</v>
      </c>
      <c r="T305" s="141" t="n">
        <f aca="false">VLOOKUP($N305,'Event Code'!$B$4:$AT$782,8,0)</f>
        <v>43543</v>
      </c>
      <c r="U305" s="37" t="s">
        <v>1128</v>
      </c>
      <c r="V305" s="142"/>
      <c r="W305" s="143"/>
      <c r="X305" s="144"/>
      <c r="Y305" s="174" t="s">
        <v>84</v>
      </c>
      <c r="Z305" s="198" t="n">
        <v>43510</v>
      </c>
      <c r="AG305" s="128" t="n">
        <f aca="false">VLOOKUP(D305,'School Code'!$D$2:$K$603,4,0)</f>
        <v>333</v>
      </c>
      <c r="AH305" s="129" t="n">
        <f aca="false">VLOOKUP(D305,'School Code'!$D$2:$K$603,6,0)</f>
        <v>1</v>
      </c>
      <c r="AI305" s="146" t="s">
        <v>818</v>
      </c>
      <c r="AK305" s="76" t="s">
        <v>86</v>
      </c>
    </row>
    <row r="306" customFormat="false" ht="14.05" hidden="true" customHeight="false" outlineLevel="0" collapsed="false">
      <c r="A306" s="134" t="n">
        <v>301</v>
      </c>
      <c r="B306" s="134" t="s">
        <v>1776</v>
      </c>
      <c r="C306" s="134" t="s">
        <v>1777</v>
      </c>
      <c r="D306" s="135" t="str">
        <f aca="false">VLOOKUP(N306,'Event Code'!$B$4:$AT$239,6,0)</f>
        <v>ĐH - Học Viện Bưu Chính Viễn Thông HCM</v>
      </c>
      <c r="E306" s="135" t="str">
        <f aca="false">VLOOKUP($D306,'School Code'!$D$2:$I$30,5,0)</f>
        <v>ICT</v>
      </c>
      <c r="F306" s="136" t="n">
        <v>0</v>
      </c>
      <c r="G306" s="137" t="s">
        <v>980</v>
      </c>
      <c r="H306" s="138" t="str">
        <f aca="false">B306</f>
        <v>N15DCCN038@student.ptithcm.edu.vn</v>
      </c>
      <c r="I306" s="190" t="s">
        <v>1778</v>
      </c>
      <c r="J306" s="139"/>
      <c r="K306" s="140"/>
      <c r="L306" s="140"/>
      <c r="M306" s="141" t="str">
        <f aca="false">'Event Code'!$A$4</f>
        <v>HCM</v>
      </c>
      <c r="N306" s="35" t="s">
        <v>1458</v>
      </c>
      <c r="O306" s="141" t="str">
        <f aca="false">VLOOKUP($N306,'Event Code'!$B$4:$AL$194,2,0)</f>
        <v>GST LITE</v>
      </c>
      <c r="P306" s="141" t="str">
        <f aca="false">VLOOKUP(N306,'Event Code'!$B$4:$AT$782,3,0)</f>
        <v>IT Technical</v>
      </c>
      <c r="Q306" s="141" t="str">
        <f aca="false">VLOOKUP(N306,'Event Code'!$B$4:$AT$782,4,0)</f>
        <v>ALL</v>
      </c>
      <c r="R306" s="141" t="str">
        <f aca="false">VLOOKUP($N306,'Event Code'!$B$4:$AT$782,5,0)</f>
        <v>Blended</v>
      </c>
      <c r="S306" s="141" t="n">
        <f aca="false">VLOOKUP(N306,'Event Code'!$B$4:$AT$782,7,0)</f>
        <v>43515</v>
      </c>
      <c r="T306" s="141" t="n">
        <f aca="false">VLOOKUP($N306,'Event Code'!$B$4:$AT$782,8,0)</f>
        <v>43543</v>
      </c>
      <c r="U306" s="37" t="s">
        <v>1128</v>
      </c>
      <c r="V306" s="142"/>
      <c r="W306" s="143"/>
      <c r="X306" s="144"/>
      <c r="Y306" s="174" t="s">
        <v>84</v>
      </c>
      <c r="Z306" s="198" t="n">
        <v>43510</v>
      </c>
      <c r="AG306" s="128" t="n">
        <f aca="false">VLOOKUP(D306,'School Code'!$D$2:$K$603,4,0)</f>
        <v>333</v>
      </c>
      <c r="AH306" s="129" t="n">
        <f aca="false">VLOOKUP(D306,'School Code'!$D$2:$K$603,6,0)</f>
        <v>1</v>
      </c>
      <c r="AI306" s="146" t="s">
        <v>818</v>
      </c>
      <c r="AK306" s="76" t="s">
        <v>86</v>
      </c>
    </row>
    <row r="307" customFormat="false" ht="14.05" hidden="true" customHeight="false" outlineLevel="0" collapsed="false">
      <c r="A307" s="134" t="n">
        <v>302</v>
      </c>
      <c r="B307" s="134" t="s">
        <v>1779</v>
      </c>
      <c r="C307" s="134" t="s">
        <v>1780</v>
      </c>
      <c r="D307" s="135" t="str">
        <f aca="false">VLOOKUP(N307,'Event Code'!$B$4:$AT$239,6,0)</f>
        <v>ĐH - Học Viện Bưu Chính Viễn Thông HCM</v>
      </c>
      <c r="E307" s="135" t="str">
        <f aca="false">VLOOKUP($D307,'School Code'!$D$2:$I$30,5,0)</f>
        <v>ICT</v>
      </c>
      <c r="F307" s="136" t="n">
        <v>0</v>
      </c>
      <c r="G307" s="137" t="s">
        <v>980</v>
      </c>
      <c r="H307" s="138" t="str">
        <f aca="false">B307</f>
        <v>N15DCCN106@student.ptithcm.edu.vn</v>
      </c>
      <c r="I307" s="190" t="s">
        <v>1781</v>
      </c>
      <c r="J307" s="139"/>
      <c r="K307" s="140"/>
      <c r="L307" s="140"/>
      <c r="M307" s="141" t="str">
        <f aca="false">'Event Code'!$A$4</f>
        <v>HCM</v>
      </c>
      <c r="N307" s="35" t="s">
        <v>1458</v>
      </c>
      <c r="O307" s="141" t="str">
        <f aca="false">VLOOKUP($N307,'Event Code'!$B$4:$AL$194,2,0)</f>
        <v>GST LITE</v>
      </c>
      <c r="P307" s="141" t="str">
        <f aca="false">VLOOKUP(N307,'Event Code'!$B$4:$AT$782,3,0)</f>
        <v>IT Technical</v>
      </c>
      <c r="Q307" s="141" t="str">
        <f aca="false">VLOOKUP(N307,'Event Code'!$B$4:$AT$782,4,0)</f>
        <v>ALL</v>
      </c>
      <c r="R307" s="141" t="str">
        <f aca="false">VLOOKUP($N307,'Event Code'!$B$4:$AT$782,5,0)</f>
        <v>Blended</v>
      </c>
      <c r="S307" s="141" t="n">
        <f aca="false">VLOOKUP(N307,'Event Code'!$B$4:$AT$782,7,0)</f>
        <v>43515</v>
      </c>
      <c r="T307" s="141" t="n">
        <f aca="false">VLOOKUP($N307,'Event Code'!$B$4:$AT$782,8,0)</f>
        <v>43543</v>
      </c>
      <c r="U307" s="37" t="s">
        <v>1128</v>
      </c>
      <c r="V307" s="142"/>
      <c r="W307" s="143"/>
      <c r="X307" s="144"/>
      <c r="Y307" s="174" t="s">
        <v>84</v>
      </c>
      <c r="Z307" s="198" t="n">
        <v>43510</v>
      </c>
      <c r="AG307" s="128" t="n">
        <f aca="false">VLOOKUP(D307,'School Code'!$D$2:$K$603,4,0)</f>
        <v>333</v>
      </c>
      <c r="AH307" s="129" t="n">
        <f aca="false">VLOOKUP(D307,'School Code'!$D$2:$K$603,6,0)</f>
        <v>1</v>
      </c>
      <c r="AI307" s="146" t="s">
        <v>818</v>
      </c>
      <c r="AK307" s="76" t="s">
        <v>86</v>
      </c>
    </row>
    <row r="308" customFormat="false" ht="14.05" hidden="true" customHeight="false" outlineLevel="0" collapsed="false">
      <c r="A308" s="134" t="n">
        <v>303</v>
      </c>
      <c r="B308" s="134" t="s">
        <v>1782</v>
      </c>
      <c r="C308" s="134" t="s">
        <v>1783</v>
      </c>
      <c r="D308" s="135" t="str">
        <f aca="false">VLOOKUP(N308,'Event Code'!$B$4:$AT$239,6,0)</f>
        <v>ĐH - Học Viện Bưu Chính Viễn Thông HCM</v>
      </c>
      <c r="E308" s="135" t="str">
        <f aca="false">VLOOKUP($D308,'School Code'!$D$2:$I$30,5,0)</f>
        <v>ICT</v>
      </c>
      <c r="F308" s="136" t="n">
        <v>0</v>
      </c>
      <c r="G308" s="137" t="s">
        <v>980</v>
      </c>
      <c r="H308" s="138" t="str">
        <f aca="false">B308</f>
        <v>N15DCCN055@student.ptithcm.edu.vn</v>
      </c>
      <c r="I308" s="190" t="s">
        <v>1784</v>
      </c>
      <c r="J308" s="139"/>
      <c r="K308" s="140"/>
      <c r="L308" s="140"/>
      <c r="M308" s="141" t="str">
        <f aca="false">'Event Code'!$A$4</f>
        <v>HCM</v>
      </c>
      <c r="N308" s="35" t="s">
        <v>1458</v>
      </c>
      <c r="O308" s="141" t="str">
        <f aca="false">VLOOKUP($N308,'Event Code'!$B$4:$AL$194,2,0)</f>
        <v>GST LITE</v>
      </c>
      <c r="P308" s="141" t="str">
        <f aca="false">VLOOKUP(N308,'Event Code'!$B$4:$AT$782,3,0)</f>
        <v>IT Technical</v>
      </c>
      <c r="Q308" s="141" t="str">
        <f aca="false">VLOOKUP(N308,'Event Code'!$B$4:$AT$782,4,0)</f>
        <v>ALL</v>
      </c>
      <c r="R308" s="141" t="str">
        <f aca="false">VLOOKUP($N308,'Event Code'!$B$4:$AT$782,5,0)</f>
        <v>Blended</v>
      </c>
      <c r="S308" s="141" t="n">
        <f aca="false">VLOOKUP(N308,'Event Code'!$B$4:$AT$782,7,0)</f>
        <v>43515</v>
      </c>
      <c r="T308" s="141" t="n">
        <f aca="false">VLOOKUP($N308,'Event Code'!$B$4:$AT$782,8,0)</f>
        <v>43543</v>
      </c>
      <c r="U308" s="37" t="s">
        <v>1128</v>
      </c>
      <c r="V308" s="142"/>
      <c r="W308" s="143"/>
      <c r="X308" s="144"/>
      <c r="Y308" s="174" t="s">
        <v>84</v>
      </c>
      <c r="Z308" s="198" t="n">
        <v>43510</v>
      </c>
      <c r="AG308" s="128" t="n">
        <f aca="false">VLOOKUP(D308,'School Code'!$D$2:$K$603,4,0)</f>
        <v>333</v>
      </c>
      <c r="AH308" s="129" t="n">
        <f aca="false">VLOOKUP(D308,'School Code'!$D$2:$K$603,6,0)</f>
        <v>1</v>
      </c>
      <c r="AI308" s="146" t="s">
        <v>818</v>
      </c>
      <c r="AK308" s="76" t="s">
        <v>86</v>
      </c>
    </row>
    <row r="309" customFormat="false" ht="14.05" hidden="true" customHeight="false" outlineLevel="0" collapsed="false">
      <c r="A309" s="134" t="n">
        <v>304</v>
      </c>
      <c r="B309" s="134" t="s">
        <v>1785</v>
      </c>
      <c r="C309" s="134" t="s">
        <v>1786</v>
      </c>
      <c r="D309" s="135" t="str">
        <f aca="false">VLOOKUP(N309,'Event Code'!$B$4:$AT$239,6,0)</f>
        <v>ĐH - Học Viện Bưu Chính Viễn Thông HCM</v>
      </c>
      <c r="E309" s="135" t="str">
        <f aca="false">VLOOKUP($D309,'School Code'!$D$2:$I$30,5,0)</f>
        <v>ICT</v>
      </c>
      <c r="F309" s="136" t="n">
        <v>0</v>
      </c>
      <c r="G309" s="137" t="s">
        <v>980</v>
      </c>
      <c r="H309" s="138" t="str">
        <f aca="false">B309</f>
        <v>N15DCCN198@student.ptithcm.edu.vn</v>
      </c>
      <c r="I309" s="190" t="s">
        <v>1787</v>
      </c>
      <c r="J309" s="139"/>
      <c r="K309" s="140"/>
      <c r="L309" s="140"/>
      <c r="M309" s="141" t="str">
        <f aca="false">'Event Code'!$A$4</f>
        <v>HCM</v>
      </c>
      <c r="N309" s="35" t="s">
        <v>1458</v>
      </c>
      <c r="O309" s="141" t="str">
        <f aca="false">VLOOKUP($N309,'Event Code'!$B$4:$AL$194,2,0)</f>
        <v>GST LITE</v>
      </c>
      <c r="P309" s="141" t="str">
        <f aca="false">VLOOKUP(N309,'Event Code'!$B$4:$AT$782,3,0)</f>
        <v>IT Technical</v>
      </c>
      <c r="Q309" s="141" t="str">
        <f aca="false">VLOOKUP(N309,'Event Code'!$B$4:$AT$782,4,0)</f>
        <v>ALL</v>
      </c>
      <c r="R309" s="141" t="str">
        <f aca="false">VLOOKUP($N309,'Event Code'!$B$4:$AT$782,5,0)</f>
        <v>Blended</v>
      </c>
      <c r="S309" s="141" t="n">
        <f aca="false">VLOOKUP(N309,'Event Code'!$B$4:$AT$782,7,0)</f>
        <v>43515</v>
      </c>
      <c r="T309" s="141" t="n">
        <f aca="false">VLOOKUP($N309,'Event Code'!$B$4:$AT$782,8,0)</f>
        <v>43543</v>
      </c>
      <c r="U309" s="37" t="s">
        <v>1128</v>
      </c>
      <c r="V309" s="142"/>
      <c r="W309" s="143"/>
      <c r="X309" s="144"/>
      <c r="Y309" s="174" t="s">
        <v>84</v>
      </c>
      <c r="Z309" s="198" t="n">
        <v>43510</v>
      </c>
      <c r="AG309" s="128" t="n">
        <f aca="false">VLOOKUP(D309,'School Code'!$D$2:$K$603,4,0)</f>
        <v>333</v>
      </c>
      <c r="AH309" s="129" t="n">
        <f aca="false">VLOOKUP(D309,'School Code'!$D$2:$K$603,6,0)</f>
        <v>1</v>
      </c>
      <c r="AI309" s="146" t="s">
        <v>818</v>
      </c>
      <c r="AK309" s="76" t="s">
        <v>86</v>
      </c>
    </row>
    <row r="310" customFormat="false" ht="14.05" hidden="true" customHeight="false" outlineLevel="0" collapsed="false">
      <c r="A310" s="134" t="n">
        <v>305</v>
      </c>
      <c r="B310" s="134" t="s">
        <v>1788</v>
      </c>
      <c r="C310" s="134" t="s">
        <v>1789</v>
      </c>
      <c r="D310" s="135" t="str">
        <f aca="false">VLOOKUP(N310,'Event Code'!$B$4:$AT$239,6,0)</f>
        <v>ĐH - Học Viện Bưu Chính Viễn Thông HCM</v>
      </c>
      <c r="E310" s="135" t="str">
        <f aca="false">VLOOKUP($D310,'School Code'!$D$2:$I$30,5,0)</f>
        <v>ICT</v>
      </c>
      <c r="F310" s="136" t="n">
        <v>0</v>
      </c>
      <c r="G310" s="137" t="s">
        <v>980</v>
      </c>
      <c r="H310" s="138" t="str">
        <f aca="false">B310</f>
        <v>N15DCCN122@student.ptithcm.edu.vn</v>
      </c>
      <c r="I310" s="190" t="s">
        <v>1790</v>
      </c>
      <c r="J310" s="139"/>
      <c r="K310" s="140"/>
      <c r="L310" s="140"/>
      <c r="M310" s="141" t="str">
        <f aca="false">'Event Code'!$A$4</f>
        <v>HCM</v>
      </c>
      <c r="N310" s="35" t="s">
        <v>1458</v>
      </c>
      <c r="O310" s="141" t="str">
        <f aca="false">VLOOKUP($N310,'Event Code'!$B$4:$AL$194,2,0)</f>
        <v>GST LITE</v>
      </c>
      <c r="P310" s="141" t="str">
        <f aca="false">VLOOKUP(N310,'Event Code'!$B$4:$AT$782,3,0)</f>
        <v>IT Technical</v>
      </c>
      <c r="Q310" s="141" t="str">
        <f aca="false">VLOOKUP(N310,'Event Code'!$B$4:$AT$782,4,0)</f>
        <v>ALL</v>
      </c>
      <c r="R310" s="141" t="str">
        <f aca="false">VLOOKUP($N310,'Event Code'!$B$4:$AT$782,5,0)</f>
        <v>Blended</v>
      </c>
      <c r="S310" s="141" t="n">
        <f aca="false">VLOOKUP(N310,'Event Code'!$B$4:$AT$782,7,0)</f>
        <v>43515</v>
      </c>
      <c r="T310" s="141" t="n">
        <f aca="false">VLOOKUP($N310,'Event Code'!$B$4:$AT$782,8,0)</f>
        <v>43543</v>
      </c>
      <c r="U310" s="37" t="s">
        <v>1128</v>
      </c>
      <c r="V310" s="142"/>
      <c r="W310" s="143"/>
      <c r="X310" s="144"/>
      <c r="Y310" s="174" t="s">
        <v>84</v>
      </c>
      <c r="Z310" s="198" t="n">
        <v>43510</v>
      </c>
      <c r="AG310" s="128" t="n">
        <f aca="false">VLOOKUP(D310,'School Code'!$D$2:$K$603,4,0)</f>
        <v>333</v>
      </c>
      <c r="AH310" s="129" t="n">
        <f aca="false">VLOOKUP(D310,'School Code'!$D$2:$K$603,6,0)</f>
        <v>1</v>
      </c>
      <c r="AI310" s="146" t="s">
        <v>818</v>
      </c>
      <c r="AK310" s="76" t="s">
        <v>86</v>
      </c>
    </row>
    <row r="311" customFormat="false" ht="14.05" hidden="true" customHeight="false" outlineLevel="0" collapsed="false">
      <c r="A311" s="134" t="n">
        <v>306</v>
      </c>
      <c r="B311" s="134" t="s">
        <v>1791</v>
      </c>
      <c r="C311" s="134" t="s">
        <v>1792</v>
      </c>
      <c r="D311" s="135" t="str">
        <f aca="false">VLOOKUP(N311,'Event Code'!$B$4:$AT$239,6,0)</f>
        <v>ĐH - Học Viện Bưu Chính Viễn Thông HCM</v>
      </c>
      <c r="E311" s="135" t="str">
        <f aca="false">VLOOKUP($D311,'School Code'!$D$2:$I$30,5,0)</f>
        <v>ICT</v>
      </c>
      <c r="F311" s="136" t="n">
        <v>0</v>
      </c>
      <c r="G311" s="137" t="s">
        <v>980</v>
      </c>
      <c r="H311" s="138" t="str">
        <f aca="false">B311</f>
        <v>N14DCCN037@student.ptithcm.edu.vn</v>
      </c>
      <c r="I311" s="190"/>
      <c r="J311" s="139"/>
      <c r="K311" s="140"/>
      <c r="L311" s="140"/>
      <c r="M311" s="141" t="str">
        <f aca="false">'Event Code'!$A$4</f>
        <v>HCM</v>
      </c>
      <c r="N311" s="35" t="s">
        <v>1458</v>
      </c>
      <c r="O311" s="141" t="str">
        <f aca="false">VLOOKUP($N311,'Event Code'!$B$4:$AL$194,2,0)</f>
        <v>GST LITE</v>
      </c>
      <c r="P311" s="141" t="str">
        <f aca="false">VLOOKUP(N311,'Event Code'!$B$4:$AT$782,3,0)</f>
        <v>IT Technical</v>
      </c>
      <c r="Q311" s="141" t="str">
        <f aca="false">VLOOKUP(N311,'Event Code'!$B$4:$AT$782,4,0)</f>
        <v>ALL</v>
      </c>
      <c r="R311" s="141" t="str">
        <f aca="false">VLOOKUP($N311,'Event Code'!$B$4:$AT$782,5,0)</f>
        <v>Blended</v>
      </c>
      <c r="S311" s="141" t="n">
        <f aca="false">VLOOKUP(N311,'Event Code'!$B$4:$AT$782,7,0)</f>
        <v>43515</v>
      </c>
      <c r="T311" s="141" t="n">
        <f aca="false">VLOOKUP($N311,'Event Code'!$B$4:$AT$782,8,0)</f>
        <v>43543</v>
      </c>
      <c r="U311" s="37" t="s">
        <v>1128</v>
      </c>
      <c r="V311" s="142"/>
      <c r="W311" s="143"/>
      <c r="X311" s="144"/>
      <c r="Y311" s="174" t="s">
        <v>84</v>
      </c>
      <c r="Z311" s="198" t="n">
        <v>43510</v>
      </c>
      <c r="AG311" s="128" t="n">
        <f aca="false">VLOOKUP(D311,'School Code'!$D$2:$K$603,4,0)</f>
        <v>333</v>
      </c>
      <c r="AH311" s="129" t="n">
        <f aca="false">VLOOKUP(D311,'School Code'!$D$2:$K$603,6,0)</f>
        <v>1</v>
      </c>
      <c r="AI311" s="146" t="s">
        <v>818</v>
      </c>
      <c r="AK311" s="76" t="s">
        <v>86</v>
      </c>
    </row>
    <row r="312" customFormat="false" ht="14.05" hidden="true" customHeight="false" outlineLevel="0" collapsed="false">
      <c r="A312" s="134" t="n">
        <v>307</v>
      </c>
      <c r="B312" s="134" t="s">
        <v>1793</v>
      </c>
      <c r="C312" s="134" t="s">
        <v>1794</v>
      </c>
      <c r="D312" s="135" t="str">
        <f aca="false">VLOOKUP(N312,'Event Code'!$B$4:$AT$239,6,0)</f>
        <v>ĐH - Học Viện Bưu Chính Viễn Thông HCM</v>
      </c>
      <c r="E312" s="135" t="str">
        <f aca="false">VLOOKUP($D312,'School Code'!$D$2:$I$30,5,0)</f>
        <v>ICT</v>
      </c>
      <c r="F312" s="136" t="n">
        <v>0</v>
      </c>
      <c r="G312" s="137" t="s">
        <v>980</v>
      </c>
      <c r="H312" s="138" t="str">
        <f aca="false">B312</f>
        <v>N15DCCN041@student.ptithcm.edu.vn</v>
      </c>
      <c r="I312" s="190" t="s">
        <v>1795</v>
      </c>
      <c r="J312" s="139"/>
      <c r="K312" s="140"/>
      <c r="L312" s="140"/>
      <c r="M312" s="141" t="str">
        <f aca="false">'Event Code'!$A$4</f>
        <v>HCM</v>
      </c>
      <c r="N312" s="35" t="s">
        <v>1458</v>
      </c>
      <c r="O312" s="141" t="str">
        <f aca="false">VLOOKUP($N312,'Event Code'!$B$4:$AL$194,2,0)</f>
        <v>GST LITE</v>
      </c>
      <c r="P312" s="141" t="str">
        <f aca="false">VLOOKUP(N312,'Event Code'!$B$4:$AT$782,3,0)</f>
        <v>IT Technical</v>
      </c>
      <c r="Q312" s="141" t="str">
        <f aca="false">VLOOKUP(N312,'Event Code'!$B$4:$AT$782,4,0)</f>
        <v>ALL</v>
      </c>
      <c r="R312" s="141" t="str">
        <f aca="false">VLOOKUP($N312,'Event Code'!$B$4:$AT$782,5,0)</f>
        <v>Blended</v>
      </c>
      <c r="S312" s="141" t="n">
        <f aca="false">VLOOKUP(N312,'Event Code'!$B$4:$AT$782,7,0)</f>
        <v>43515</v>
      </c>
      <c r="T312" s="141" t="n">
        <f aca="false">VLOOKUP($N312,'Event Code'!$B$4:$AT$782,8,0)</f>
        <v>43543</v>
      </c>
      <c r="U312" s="37" t="s">
        <v>1128</v>
      </c>
      <c r="V312" s="142"/>
      <c r="W312" s="143"/>
      <c r="X312" s="144"/>
      <c r="Y312" s="174" t="s">
        <v>84</v>
      </c>
      <c r="Z312" s="198" t="n">
        <v>43510</v>
      </c>
      <c r="AG312" s="128" t="n">
        <f aca="false">VLOOKUP(D312,'School Code'!$D$2:$K$603,4,0)</f>
        <v>333</v>
      </c>
      <c r="AH312" s="129" t="n">
        <f aca="false">VLOOKUP(D312,'School Code'!$D$2:$K$603,6,0)</f>
        <v>1</v>
      </c>
      <c r="AI312" s="146" t="s">
        <v>818</v>
      </c>
      <c r="AK312" s="76" t="s">
        <v>86</v>
      </c>
    </row>
    <row r="313" customFormat="false" ht="14.05" hidden="true" customHeight="false" outlineLevel="0" collapsed="false">
      <c r="A313" s="134" t="n">
        <v>308</v>
      </c>
      <c r="B313" s="134" t="s">
        <v>1796</v>
      </c>
      <c r="C313" s="134" t="s">
        <v>1797</v>
      </c>
      <c r="D313" s="135" t="str">
        <f aca="false">VLOOKUP(N313,'Event Code'!$B$4:$AT$239,6,0)</f>
        <v>ĐH - Học Viện Bưu Chính Viễn Thông HCM</v>
      </c>
      <c r="E313" s="135" t="str">
        <f aca="false">VLOOKUP($D313,'School Code'!$D$2:$I$30,5,0)</f>
        <v>ICT</v>
      </c>
      <c r="F313" s="136" t="n">
        <v>0</v>
      </c>
      <c r="G313" s="137" t="s">
        <v>980</v>
      </c>
      <c r="H313" s="138" t="str">
        <f aca="false">B313</f>
        <v>N15DCCN109@student.ptithcm.edu.vn</v>
      </c>
      <c r="I313" s="190" t="s">
        <v>1798</v>
      </c>
      <c r="J313" s="139"/>
      <c r="K313" s="140"/>
      <c r="L313" s="140"/>
      <c r="M313" s="141" t="str">
        <f aca="false">'Event Code'!$A$4</f>
        <v>HCM</v>
      </c>
      <c r="N313" s="35" t="s">
        <v>1458</v>
      </c>
      <c r="O313" s="141" t="str">
        <f aca="false">VLOOKUP($N313,'Event Code'!$B$4:$AL$194,2,0)</f>
        <v>GST LITE</v>
      </c>
      <c r="P313" s="141" t="str">
        <f aca="false">VLOOKUP(N313,'Event Code'!$B$4:$AT$782,3,0)</f>
        <v>IT Technical</v>
      </c>
      <c r="Q313" s="141" t="str">
        <f aca="false">VLOOKUP(N313,'Event Code'!$B$4:$AT$782,4,0)</f>
        <v>ALL</v>
      </c>
      <c r="R313" s="141" t="str">
        <f aca="false">VLOOKUP($N313,'Event Code'!$B$4:$AT$782,5,0)</f>
        <v>Blended</v>
      </c>
      <c r="S313" s="141" t="n">
        <f aca="false">VLOOKUP(N313,'Event Code'!$B$4:$AT$782,7,0)</f>
        <v>43515</v>
      </c>
      <c r="T313" s="141" t="n">
        <f aca="false">VLOOKUP($N313,'Event Code'!$B$4:$AT$782,8,0)</f>
        <v>43543</v>
      </c>
      <c r="U313" s="37" t="s">
        <v>1128</v>
      </c>
      <c r="V313" s="142"/>
      <c r="W313" s="143"/>
      <c r="X313" s="144"/>
      <c r="Y313" s="174" t="s">
        <v>84</v>
      </c>
      <c r="Z313" s="198" t="n">
        <v>43510</v>
      </c>
      <c r="AG313" s="128" t="n">
        <f aca="false">VLOOKUP(D313,'School Code'!$D$2:$K$603,4,0)</f>
        <v>333</v>
      </c>
      <c r="AH313" s="129" t="n">
        <f aca="false">VLOOKUP(D313,'School Code'!$D$2:$K$603,6,0)</f>
        <v>1</v>
      </c>
      <c r="AI313" s="146" t="s">
        <v>818</v>
      </c>
      <c r="AK313" s="76" t="s">
        <v>86</v>
      </c>
    </row>
    <row r="314" customFormat="false" ht="15" hidden="true" customHeight="false" outlineLevel="0" collapsed="false">
      <c r="A314" s="138" t="n">
        <v>309</v>
      </c>
      <c r="B314" s="189" t="s">
        <v>1799</v>
      </c>
      <c r="C314" s="220" t="s">
        <v>1800</v>
      </c>
      <c r="D314" s="221" t="str">
        <f aca="false">VLOOKUP(N314,'Event Code'!$B$4:$AT$239,6,0)</f>
        <v>ĐH Công Nghệ Thông Tin, ĐH Quốc gia TP HCM (KTPM)</v>
      </c>
      <c r="E314" s="135" t="str">
        <f aca="false">VLOOKUP($D314,'School Code'!$D$2:$I$30,5,0)</f>
        <v>ICT-SE</v>
      </c>
      <c r="F314" s="136" t="n">
        <v>0</v>
      </c>
      <c r="G314" s="137" t="s">
        <v>980</v>
      </c>
      <c r="H314" s="138" t="str">
        <f aca="false">B314</f>
        <v>14521039@gm.uit.edu.vn</v>
      </c>
      <c r="I314" s="190"/>
      <c r="J314" s="139"/>
      <c r="K314" s="136" t="n">
        <v>2019</v>
      </c>
      <c r="L314" s="140"/>
      <c r="M314" s="141" t="str">
        <f aca="false">'Event Code'!$A$4</f>
        <v>HCM</v>
      </c>
      <c r="N314" s="49" t="s">
        <v>1801</v>
      </c>
      <c r="O314" s="141" t="str">
        <f aca="false">VLOOKUP($N314,'Event Code'!$B$4:$AL$194,2,0)</f>
        <v>THESIS</v>
      </c>
      <c r="P314" s="141" t="str">
        <f aca="false">VLOOKUP(N314,'Event Code'!$B$4:$AT$782,3,0)</f>
        <v>IT Technical</v>
      </c>
      <c r="Q314" s="141" t="str">
        <f aca="false">VLOOKUP(N314,'Event Code'!$B$4:$AT$782,4,0)</f>
        <v>ALL</v>
      </c>
      <c r="R314" s="141" t="str">
        <f aca="false">VLOOKUP($N314,'Event Code'!$B$4:$AT$782,5,0)</f>
        <v>Blended</v>
      </c>
      <c r="S314" s="141" t="n">
        <f aca="false">VLOOKUP(N314,'Event Code'!$B$4:$AT$782,7,0)</f>
        <v>43509</v>
      </c>
      <c r="T314" s="141" t="n">
        <f aca="false">VLOOKUP($N314,'Event Code'!$B$4:$AT$782,8,0)</f>
        <v>43510</v>
      </c>
      <c r="U314" s="37" t="s">
        <v>1128</v>
      </c>
      <c r="V314" s="142"/>
      <c r="W314" s="143"/>
      <c r="X314" s="144"/>
      <c r="Y314" s="174" t="s">
        <v>95</v>
      </c>
      <c r="Z314" s="198" t="n">
        <v>43514</v>
      </c>
      <c r="AA314" s="80" t="s">
        <v>1802</v>
      </c>
      <c r="AG314" s="128" t="n">
        <f aca="false">VLOOKUP(D314,'School Code'!$D$2:$K$603,4,0)</f>
        <v>304</v>
      </c>
      <c r="AH314" s="129" t="n">
        <f aca="false">VLOOKUP(D314,'School Code'!$D$2:$K$603,6,0)</f>
        <v>3</v>
      </c>
      <c r="AI314" s="146" t="s">
        <v>1803</v>
      </c>
      <c r="AK314" s="76" t="s">
        <v>86</v>
      </c>
    </row>
    <row r="315" customFormat="false" ht="15" hidden="true" customHeight="false" outlineLevel="0" collapsed="false">
      <c r="A315" s="134" t="n">
        <v>310</v>
      </c>
      <c r="B315" s="189" t="s">
        <v>1804</v>
      </c>
      <c r="C315" s="220" t="s">
        <v>1805</v>
      </c>
      <c r="D315" s="221" t="str">
        <f aca="false">VLOOKUP(N315,'Event Code'!$B$4:$AT$239,6,0)</f>
        <v>ĐH Công Nghệ Thông Tin, ĐH Quốc gia TP HCM (KTPM)</v>
      </c>
      <c r="E315" s="135" t="str">
        <f aca="false">VLOOKUP($D315,'School Code'!$D$2:$I$30,5,0)</f>
        <v>ICT-SE</v>
      </c>
      <c r="F315" s="136" t="n">
        <v>0</v>
      </c>
      <c r="G315" s="137" t="s">
        <v>980</v>
      </c>
      <c r="H315" s="138" t="str">
        <f aca="false">B315</f>
        <v>14520829@gm.uit.edu.vn</v>
      </c>
      <c r="I315" s="190"/>
      <c r="J315" s="139"/>
      <c r="K315" s="136" t="n">
        <v>2019</v>
      </c>
      <c r="L315" s="140"/>
      <c r="M315" s="141" t="str">
        <f aca="false">'Event Code'!$A$4</f>
        <v>HCM</v>
      </c>
      <c r="N315" s="49" t="s">
        <v>1801</v>
      </c>
      <c r="O315" s="141" t="str">
        <f aca="false">VLOOKUP($N315,'Event Code'!$B$4:$AL$194,2,0)</f>
        <v>THESIS</v>
      </c>
      <c r="P315" s="141" t="str">
        <f aca="false">VLOOKUP(N315,'Event Code'!$B$4:$AT$782,3,0)</f>
        <v>IT Technical</v>
      </c>
      <c r="Q315" s="141" t="str">
        <f aca="false">VLOOKUP(N315,'Event Code'!$B$4:$AT$782,4,0)</f>
        <v>ALL</v>
      </c>
      <c r="R315" s="141" t="str">
        <f aca="false">VLOOKUP($N315,'Event Code'!$B$4:$AT$782,5,0)</f>
        <v>Blended</v>
      </c>
      <c r="S315" s="141" t="n">
        <f aca="false">VLOOKUP(N315,'Event Code'!$B$4:$AT$782,7,0)</f>
        <v>43509</v>
      </c>
      <c r="T315" s="141" t="n">
        <f aca="false">VLOOKUP($N315,'Event Code'!$B$4:$AT$782,8,0)</f>
        <v>43510</v>
      </c>
      <c r="U315" s="37" t="s">
        <v>1128</v>
      </c>
      <c r="V315" s="142"/>
      <c r="W315" s="143"/>
      <c r="X315" s="144"/>
      <c r="Y315" s="174" t="s">
        <v>95</v>
      </c>
      <c r="Z315" s="198" t="n">
        <v>43514</v>
      </c>
      <c r="AA315" s="80" t="s">
        <v>1802</v>
      </c>
      <c r="AG315" s="128" t="n">
        <f aca="false">VLOOKUP(D315,'School Code'!$D$2:$K$603,4,0)</f>
        <v>304</v>
      </c>
      <c r="AH315" s="129" t="n">
        <f aca="false">VLOOKUP(D315,'School Code'!$D$2:$K$603,6,0)</f>
        <v>3</v>
      </c>
      <c r="AI315" s="146" t="s">
        <v>1803</v>
      </c>
      <c r="AK315" s="76" t="s">
        <v>86</v>
      </c>
    </row>
    <row r="316" customFormat="false" ht="15" hidden="true" customHeight="false" outlineLevel="0" collapsed="false">
      <c r="A316" s="134" t="n">
        <v>311</v>
      </c>
      <c r="B316" s="189" t="s">
        <v>1806</v>
      </c>
      <c r="C316" s="220" t="s">
        <v>1018</v>
      </c>
      <c r="D316" s="221" t="str">
        <f aca="false">VLOOKUP(N316,'Event Code'!$B$4:$AT$239,6,0)</f>
        <v>ĐH Công Nghệ Thông Tin, ĐH Quốc gia TP HCM (KTPM)</v>
      </c>
      <c r="E316" s="135" t="str">
        <f aca="false">VLOOKUP($D316,'School Code'!$D$2:$I$30,5,0)</f>
        <v>ICT-SE</v>
      </c>
      <c r="F316" s="136" t="n">
        <v>0</v>
      </c>
      <c r="G316" s="137" t="s">
        <v>980</v>
      </c>
      <c r="H316" s="138" t="str">
        <f aca="false">B316</f>
        <v>14520807@gm.uit.edu.vn</v>
      </c>
      <c r="I316" s="190"/>
      <c r="J316" s="139"/>
      <c r="K316" s="136" t="n">
        <v>2019</v>
      </c>
      <c r="L316" s="140"/>
      <c r="M316" s="141" t="str">
        <f aca="false">'Event Code'!$A$4</f>
        <v>HCM</v>
      </c>
      <c r="N316" s="49" t="s">
        <v>1801</v>
      </c>
      <c r="O316" s="141" t="str">
        <f aca="false">VLOOKUP($N316,'Event Code'!$B$4:$AL$194,2,0)</f>
        <v>THESIS</v>
      </c>
      <c r="P316" s="141" t="str">
        <f aca="false">VLOOKUP(N316,'Event Code'!$B$4:$AT$782,3,0)</f>
        <v>IT Technical</v>
      </c>
      <c r="Q316" s="141" t="str">
        <f aca="false">VLOOKUP(N316,'Event Code'!$B$4:$AT$782,4,0)</f>
        <v>ALL</v>
      </c>
      <c r="R316" s="141" t="str">
        <f aca="false">VLOOKUP($N316,'Event Code'!$B$4:$AT$782,5,0)</f>
        <v>Blended</v>
      </c>
      <c r="S316" s="141" t="n">
        <f aca="false">VLOOKUP(N316,'Event Code'!$B$4:$AT$782,7,0)</f>
        <v>43509</v>
      </c>
      <c r="T316" s="141" t="n">
        <f aca="false">VLOOKUP($N316,'Event Code'!$B$4:$AT$782,8,0)</f>
        <v>43510</v>
      </c>
      <c r="U316" s="37" t="s">
        <v>1128</v>
      </c>
      <c r="V316" s="142"/>
      <c r="W316" s="143"/>
      <c r="X316" s="144"/>
      <c r="Y316" s="174" t="s">
        <v>95</v>
      </c>
      <c r="Z316" s="198" t="n">
        <v>43514</v>
      </c>
      <c r="AA316" s="80" t="s">
        <v>1802</v>
      </c>
      <c r="AG316" s="128" t="n">
        <f aca="false">VLOOKUP(D316,'School Code'!$D$2:$K$603,4,0)</f>
        <v>304</v>
      </c>
      <c r="AH316" s="129" t="n">
        <f aca="false">VLOOKUP(D316,'School Code'!$D$2:$K$603,6,0)</f>
        <v>3</v>
      </c>
      <c r="AI316" s="146" t="s">
        <v>1803</v>
      </c>
      <c r="AK316" s="76" t="s">
        <v>86</v>
      </c>
    </row>
    <row r="317" customFormat="false" ht="15" hidden="true" customHeight="false" outlineLevel="0" collapsed="false">
      <c r="A317" s="134" t="n">
        <v>312</v>
      </c>
      <c r="B317" s="189" t="s">
        <v>1807</v>
      </c>
      <c r="C317" s="220" t="s">
        <v>1808</v>
      </c>
      <c r="D317" s="221" t="str">
        <f aca="false">VLOOKUP(N317,'Event Code'!$B$4:$AT$239,6,0)</f>
        <v>ĐH Công Nghệ Thông Tin, ĐH Quốc gia TP HCM (KTPM)</v>
      </c>
      <c r="E317" s="135" t="str">
        <f aca="false">VLOOKUP($D317,'School Code'!$D$2:$I$30,5,0)</f>
        <v>ICT-SE</v>
      </c>
      <c r="F317" s="136" t="n">
        <v>0</v>
      </c>
      <c r="G317" s="137" t="s">
        <v>980</v>
      </c>
      <c r="H317" s="138" t="str">
        <f aca="false">B317</f>
        <v>thanhsu604@gmail.com</v>
      </c>
      <c r="I317" s="190"/>
      <c r="J317" s="139"/>
      <c r="K317" s="136" t="n">
        <v>2019</v>
      </c>
      <c r="L317" s="140"/>
      <c r="M317" s="141" t="str">
        <f aca="false">'Event Code'!$A$4</f>
        <v>HCM</v>
      </c>
      <c r="N317" s="49" t="s">
        <v>1801</v>
      </c>
      <c r="O317" s="141" t="str">
        <f aca="false">VLOOKUP($N317,'Event Code'!$B$4:$AL$194,2,0)</f>
        <v>THESIS</v>
      </c>
      <c r="P317" s="141" t="str">
        <f aca="false">VLOOKUP(N317,'Event Code'!$B$4:$AT$782,3,0)</f>
        <v>IT Technical</v>
      </c>
      <c r="Q317" s="141" t="str">
        <f aca="false">VLOOKUP(N317,'Event Code'!$B$4:$AT$782,4,0)</f>
        <v>ALL</v>
      </c>
      <c r="R317" s="141" t="str">
        <f aca="false">VLOOKUP($N317,'Event Code'!$B$4:$AT$782,5,0)</f>
        <v>Blended</v>
      </c>
      <c r="S317" s="141" t="n">
        <f aca="false">VLOOKUP(N317,'Event Code'!$B$4:$AT$782,7,0)</f>
        <v>43509</v>
      </c>
      <c r="T317" s="141" t="n">
        <f aca="false">VLOOKUP($N317,'Event Code'!$B$4:$AT$782,8,0)</f>
        <v>43510</v>
      </c>
      <c r="U317" s="37" t="s">
        <v>1128</v>
      </c>
      <c r="V317" s="142"/>
      <c r="W317" s="143"/>
      <c r="X317" s="144"/>
      <c r="Y317" s="174" t="s">
        <v>95</v>
      </c>
      <c r="Z317" s="198" t="n">
        <v>43514</v>
      </c>
      <c r="AA317" s="80" t="s">
        <v>1802</v>
      </c>
      <c r="AG317" s="128" t="n">
        <f aca="false">VLOOKUP(D317,'School Code'!$D$2:$K$603,4,0)</f>
        <v>304</v>
      </c>
      <c r="AH317" s="129" t="n">
        <f aca="false">VLOOKUP(D317,'School Code'!$D$2:$K$603,6,0)</f>
        <v>3</v>
      </c>
      <c r="AI317" s="146" t="s">
        <v>1803</v>
      </c>
      <c r="AK317" s="76" t="s">
        <v>86</v>
      </c>
    </row>
    <row r="318" customFormat="false" ht="15" hidden="true" customHeight="false" outlineLevel="0" collapsed="false">
      <c r="A318" s="134" t="n">
        <v>313</v>
      </c>
      <c r="B318" s="189" t="s">
        <v>1809</v>
      </c>
      <c r="C318" s="220" t="s">
        <v>1810</v>
      </c>
      <c r="D318" s="221" t="str">
        <f aca="false">VLOOKUP(N318,'Event Code'!$B$4:$AT$239,6,0)</f>
        <v>ĐH Công Nghệ Thông Tin, ĐH Quốc gia TP HCM (KTPM)</v>
      </c>
      <c r="E318" s="135" t="str">
        <f aca="false">VLOOKUP($D318,'School Code'!$D$2:$I$30,5,0)</f>
        <v>ICT-SE</v>
      </c>
      <c r="F318" s="136" t="n">
        <v>0</v>
      </c>
      <c r="G318" s="137" t="s">
        <v>980</v>
      </c>
      <c r="H318" s="138" t="str">
        <f aca="false">B318</f>
        <v>14521022@gm.uit.edu.vn</v>
      </c>
      <c r="I318" s="190" t="s">
        <v>1811</v>
      </c>
      <c r="J318" s="139"/>
      <c r="K318" s="136" t="n">
        <v>2019</v>
      </c>
      <c r="L318" s="140"/>
      <c r="M318" s="141" t="str">
        <f aca="false">'Event Code'!$A$4</f>
        <v>HCM</v>
      </c>
      <c r="N318" s="49" t="s">
        <v>1801</v>
      </c>
      <c r="O318" s="141" t="str">
        <f aca="false">VLOOKUP($N318,'Event Code'!$B$4:$AL$194,2,0)</f>
        <v>THESIS</v>
      </c>
      <c r="P318" s="141" t="str">
        <f aca="false">VLOOKUP(N318,'Event Code'!$B$4:$AT$782,3,0)</f>
        <v>IT Technical</v>
      </c>
      <c r="Q318" s="141" t="str">
        <f aca="false">VLOOKUP(N318,'Event Code'!$B$4:$AT$782,4,0)</f>
        <v>ALL</v>
      </c>
      <c r="R318" s="141" t="str">
        <f aca="false">VLOOKUP($N318,'Event Code'!$B$4:$AT$782,5,0)</f>
        <v>Blended</v>
      </c>
      <c r="S318" s="141" t="n">
        <f aca="false">VLOOKUP(N318,'Event Code'!$B$4:$AT$782,7,0)</f>
        <v>43509</v>
      </c>
      <c r="T318" s="141" t="n">
        <f aca="false">VLOOKUP($N318,'Event Code'!$B$4:$AT$782,8,0)</f>
        <v>43510</v>
      </c>
      <c r="U318" s="37" t="s">
        <v>1128</v>
      </c>
      <c r="V318" s="142"/>
      <c r="W318" s="143"/>
      <c r="X318" s="144"/>
      <c r="Y318" s="174" t="s">
        <v>95</v>
      </c>
      <c r="Z318" s="198" t="n">
        <v>43514</v>
      </c>
      <c r="AA318" s="80" t="s">
        <v>1802</v>
      </c>
      <c r="AG318" s="128" t="n">
        <f aca="false">VLOOKUP(D318,'School Code'!$D$2:$K$603,4,0)</f>
        <v>304</v>
      </c>
      <c r="AH318" s="129" t="n">
        <f aca="false">VLOOKUP(D318,'School Code'!$D$2:$K$603,6,0)</f>
        <v>3</v>
      </c>
      <c r="AI318" s="146" t="s">
        <v>1803</v>
      </c>
      <c r="AK318" s="76" t="s">
        <v>86</v>
      </c>
    </row>
    <row r="319" customFormat="false" ht="15" hidden="true" customHeight="false" outlineLevel="0" collapsed="false">
      <c r="A319" s="134" t="n">
        <v>314</v>
      </c>
      <c r="B319" s="189" t="s">
        <v>1812</v>
      </c>
      <c r="C319" s="220" t="s">
        <v>1813</v>
      </c>
      <c r="D319" s="221" t="str">
        <f aca="false">VLOOKUP(N319,'Event Code'!$B$4:$AT$239,6,0)</f>
        <v>ĐH Công Nghệ Thông Tin, ĐH Quốc gia TP HCM (KTPM)</v>
      </c>
      <c r="E319" s="135" t="str">
        <f aca="false">VLOOKUP($D319,'School Code'!$D$2:$I$30,5,0)</f>
        <v>ICT-SE</v>
      </c>
      <c r="F319" s="136" t="n">
        <v>0</v>
      </c>
      <c r="G319" s="137" t="s">
        <v>980</v>
      </c>
      <c r="H319" s="138" t="str">
        <f aca="false">B319</f>
        <v>14520272@gm.uit.edu.vn</v>
      </c>
      <c r="I319" s="190"/>
      <c r="J319" s="139"/>
      <c r="K319" s="136" t="n">
        <v>2019</v>
      </c>
      <c r="L319" s="140"/>
      <c r="M319" s="141" t="str">
        <f aca="false">'Event Code'!$A$4</f>
        <v>HCM</v>
      </c>
      <c r="N319" s="49" t="s">
        <v>1801</v>
      </c>
      <c r="O319" s="141" t="str">
        <f aca="false">VLOOKUP($N319,'Event Code'!$B$4:$AL$194,2,0)</f>
        <v>THESIS</v>
      </c>
      <c r="P319" s="141" t="str">
        <f aca="false">VLOOKUP(N319,'Event Code'!$B$4:$AT$782,3,0)</f>
        <v>IT Technical</v>
      </c>
      <c r="Q319" s="141" t="str">
        <f aca="false">VLOOKUP(N319,'Event Code'!$B$4:$AT$782,4,0)</f>
        <v>ALL</v>
      </c>
      <c r="R319" s="141" t="str">
        <f aca="false">VLOOKUP($N319,'Event Code'!$B$4:$AT$782,5,0)</f>
        <v>Blended</v>
      </c>
      <c r="S319" s="141" t="n">
        <f aca="false">VLOOKUP(N319,'Event Code'!$B$4:$AT$782,7,0)</f>
        <v>43509</v>
      </c>
      <c r="T319" s="141" t="n">
        <f aca="false">VLOOKUP($N319,'Event Code'!$B$4:$AT$782,8,0)</f>
        <v>43510</v>
      </c>
      <c r="U319" s="37" t="s">
        <v>1128</v>
      </c>
      <c r="V319" s="142"/>
      <c r="W319" s="143"/>
      <c r="X319" s="144"/>
      <c r="Y319" s="174" t="s">
        <v>95</v>
      </c>
      <c r="Z319" s="198" t="n">
        <v>43514</v>
      </c>
      <c r="AA319" s="80" t="s">
        <v>1802</v>
      </c>
      <c r="AG319" s="128" t="n">
        <f aca="false">VLOOKUP(D319,'School Code'!$D$2:$K$603,4,0)</f>
        <v>304</v>
      </c>
      <c r="AH319" s="129" t="n">
        <f aca="false">VLOOKUP(D319,'School Code'!$D$2:$K$603,6,0)</f>
        <v>3</v>
      </c>
      <c r="AI319" s="146" t="s">
        <v>1803</v>
      </c>
      <c r="AK319" s="76" t="s">
        <v>86</v>
      </c>
    </row>
    <row r="320" customFormat="false" ht="15" hidden="true" customHeight="false" outlineLevel="0" collapsed="false">
      <c r="A320" s="134" t="n">
        <v>315</v>
      </c>
      <c r="B320" s="189" t="s">
        <v>1814</v>
      </c>
      <c r="C320" s="220" t="s">
        <v>1815</v>
      </c>
      <c r="D320" s="221" t="str">
        <f aca="false">VLOOKUP(N320,'Event Code'!$B$4:$AT$239,6,0)</f>
        <v>ĐH Công Nghệ Thông Tin, ĐH Quốc gia TP HCM (KTPM)</v>
      </c>
      <c r="E320" s="135" t="str">
        <f aca="false">VLOOKUP($D320,'School Code'!$D$2:$I$30,5,0)</f>
        <v>ICT-SE</v>
      </c>
      <c r="F320" s="136" t="n">
        <v>0</v>
      </c>
      <c r="G320" s="137" t="s">
        <v>980</v>
      </c>
      <c r="H320" s="138" t="str">
        <f aca="false">B320</f>
        <v>trisinh1996@yahoo.com.vn</v>
      </c>
      <c r="I320" s="190"/>
      <c r="J320" s="139"/>
      <c r="K320" s="136" t="n">
        <v>2019</v>
      </c>
      <c r="L320" s="140"/>
      <c r="M320" s="141" t="str">
        <f aca="false">'Event Code'!$A$4</f>
        <v>HCM</v>
      </c>
      <c r="N320" s="49" t="s">
        <v>1801</v>
      </c>
      <c r="O320" s="141" t="str">
        <f aca="false">VLOOKUP($N320,'Event Code'!$B$4:$AL$194,2,0)</f>
        <v>THESIS</v>
      </c>
      <c r="P320" s="141" t="str">
        <f aca="false">VLOOKUP(N320,'Event Code'!$B$4:$AT$782,3,0)</f>
        <v>IT Technical</v>
      </c>
      <c r="Q320" s="141" t="str">
        <f aca="false">VLOOKUP(N320,'Event Code'!$B$4:$AT$782,4,0)</f>
        <v>ALL</v>
      </c>
      <c r="R320" s="141" t="str">
        <f aca="false">VLOOKUP($N320,'Event Code'!$B$4:$AT$782,5,0)</f>
        <v>Blended</v>
      </c>
      <c r="S320" s="141" t="n">
        <f aca="false">VLOOKUP(N320,'Event Code'!$B$4:$AT$782,7,0)</f>
        <v>43509</v>
      </c>
      <c r="T320" s="141" t="n">
        <f aca="false">VLOOKUP($N320,'Event Code'!$B$4:$AT$782,8,0)</f>
        <v>43510</v>
      </c>
      <c r="U320" s="37" t="s">
        <v>1128</v>
      </c>
      <c r="V320" s="142"/>
      <c r="W320" s="143"/>
      <c r="X320" s="144"/>
      <c r="Y320" s="174" t="s">
        <v>95</v>
      </c>
      <c r="Z320" s="198" t="n">
        <v>43514</v>
      </c>
      <c r="AA320" s="80" t="s">
        <v>1802</v>
      </c>
      <c r="AG320" s="128" t="n">
        <f aca="false">VLOOKUP(D320,'School Code'!$D$2:$K$603,4,0)</f>
        <v>304</v>
      </c>
      <c r="AH320" s="129" t="n">
        <f aca="false">VLOOKUP(D320,'School Code'!$D$2:$K$603,6,0)</f>
        <v>3</v>
      </c>
      <c r="AI320" s="146" t="s">
        <v>1803</v>
      </c>
      <c r="AK320" s="76" t="s">
        <v>86</v>
      </c>
    </row>
    <row r="321" customFormat="false" ht="15" hidden="true" customHeight="false" outlineLevel="0" collapsed="false">
      <c r="A321" s="134" t="n">
        <v>316</v>
      </c>
      <c r="B321" s="189" t="s">
        <v>1816</v>
      </c>
      <c r="C321" s="220" t="s">
        <v>1817</v>
      </c>
      <c r="D321" s="221" t="str">
        <f aca="false">VLOOKUP(N321,'Event Code'!$B$4:$AT$239,6,0)</f>
        <v>ĐH Công Nghệ Thông Tin, ĐH Quốc gia TP HCM (KTPM)</v>
      </c>
      <c r="E321" s="135" t="str">
        <f aca="false">VLOOKUP($D321,'School Code'!$D$2:$I$30,5,0)</f>
        <v>ICT-SE</v>
      </c>
      <c r="F321" s="136" t="n">
        <v>0</v>
      </c>
      <c r="G321" s="137" t="s">
        <v>980</v>
      </c>
      <c r="H321" s="138" t="str">
        <f aca="false">B321</f>
        <v>liemnt.uit@gmail.com</v>
      </c>
      <c r="I321" s="190"/>
      <c r="J321" s="139"/>
      <c r="K321" s="136" t="n">
        <v>2019</v>
      </c>
      <c r="L321" s="140"/>
      <c r="M321" s="141" t="str">
        <f aca="false">'Event Code'!$A$4</f>
        <v>HCM</v>
      </c>
      <c r="N321" s="49" t="s">
        <v>1801</v>
      </c>
      <c r="O321" s="141" t="str">
        <f aca="false">VLOOKUP($N321,'Event Code'!$B$4:$AL$194,2,0)</f>
        <v>THESIS</v>
      </c>
      <c r="P321" s="141" t="str">
        <f aca="false">VLOOKUP(N321,'Event Code'!$B$4:$AT$782,3,0)</f>
        <v>IT Technical</v>
      </c>
      <c r="Q321" s="141" t="str">
        <f aca="false">VLOOKUP(N321,'Event Code'!$B$4:$AT$782,4,0)</f>
        <v>ALL</v>
      </c>
      <c r="R321" s="141" t="str">
        <f aca="false">VLOOKUP($N321,'Event Code'!$B$4:$AT$782,5,0)</f>
        <v>Blended</v>
      </c>
      <c r="S321" s="141" t="n">
        <f aca="false">VLOOKUP(N321,'Event Code'!$B$4:$AT$782,7,0)</f>
        <v>43509</v>
      </c>
      <c r="T321" s="141" t="n">
        <f aca="false">VLOOKUP($N321,'Event Code'!$B$4:$AT$782,8,0)</f>
        <v>43510</v>
      </c>
      <c r="U321" s="37" t="s">
        <v>1128</v>
      </c>
      <c r="V321" s="142"/>
      <c r="W321" s="143"/>
      <c r="X321" s="144"/>
      <c r="Y321" s="174" t="s">
        <v>95</v>
      </c>
      <c r="Z321" s="198" t="n">
        <v>43514</v>
      </c>
      <c r="AA321" s="80" t="s">
        <v>1802</v>
      </c>
      <c r="AG321" s="128" t="n">
        <f aca="false">VLOOKUP(D321,'School Code'!$D$2:$K$603,4,0)</f>
        <v>304</v>
      </c>
      <c r="AH321" s="129" t="n">
        <f aca="false">VLOOKUP(D321,'School Code'!$D$2:$K$603,6,0)</f>
        <v>3</v>
      </c>
      <c r="AI321" s="146" t="s">
        <v>1803</v>
      </c>
      <c r="AK321" s="76" t="s">
        <v>86</v>
      </c>
    </row>
    <row r="322" customFormat="false" ht="15.9" hidden="true" customHeight="false" outlineLevel="0" collapsed="false">
      <c r="A322" s="134" t="n">
        <v>317</v>
      </c>
      <c r="B322" s="189" t="s">
        <v>1818</v>
      </c>
      <c r="C322" s="222" t="s">
        <v>1819</v>
      </c>
      <c r="D322" s="221" t="str">
        <f aca="false">VLOOKUP(N322,'Event Code'!$B$4:$AT$239,6,0)</f>
        <v>ĐH Công Nghệ Thông Tin, ĐH Quốc gia TP HCM (KTPM)</v>
      </c>
      <c r="E322" s="135" t="str">
        <f aca="false">VLOOKUP($D322,'School Code'!$D$2:$I$30,5,0)</f>
        <v>ICT-SE</v>
      </c>
      <c r="F322" s="136" t="n">
        <v>0</v>
      </c>
      <c r="G322" s="137" t="s">
        <v>980</v>
      </c>
      <c r="H322" s="138" t="str">
        <f aca="false">B322</f>
        <v>mrd4296@gmail.com</v>
      </c>
      <c r="I322" s="190"/>
      <c r="J322" s="139"/>
      <c r="K322" s="136" t="n">
        <v>2019</v>
      </c>
      <c r="L322" s="140"/>
      <c r="M322" s="141" t="str">
        <f aca="false">'Event Code'!$A$4</f>
        <v>HCM</v>
      </c>
      <c r="N322" s="49" t="s">
        <v>1801</v>
      </c>
      <c r="O322" s="141" t="str">
        <f aca="false">VLOOKUP($N322,'Event Code'!$B$4:$AL$194,2,0)</f>
        <v>THESIS</v>
      </c>
      <c r="P322" s="141" t="str">
        <f aca="false">VLOOKUP(N322,'Event Code'!$B$4:$AT$782,3,0)</f>
        <v>IT Technical</v>
      </c>
      <c r="Q322" s="141" t="str">
        <f aca="false">VLOOKUP(N322,'Event Code'!$B$4:$AT$782,4,0)</f>
        <v>ALL</v>
      </c>
      <c r="R322" s="141" t="str">
        <f aca="false">VLOOKUP($N322,'Event Code'!$B$4:$AT$782,5,0)</f>
        <v>Blended</v>
      </c>
      <c r="S322" s="141" t="n">
        <f aca="false">VLOOKUP(N322,'Event Code'!$B$4:$AT$782,7,0)</f>
        <v>43509</v>
      </c>
      <c r="T322" s="141" t="n">
        <f aca="false">VLOOKUP($N322,'Event Code'!$B$4:$AT$782,8,0)</f>
        <v>43510</v>
      </c>
      <c r="U322" s="37" t="s">
        <v>1128</v>
      </c>
      <c r="V322" s="142"/>
      <c r="W322" s="143"/>
      <c r="X322" s="144"/>
      <c r="Y322" s="174" t="s">
        <v>95</v>
      </c>
      <c r="Z322" s="198" t="n">
        <v>43514</v>
      </c>
      <c r="AA322" s="80" t="s">
        <v>1802</v>
      </c>
      <c r="AG322" s="128" t="n">
        <f aca="false">VLOOKUP(D322,'School Code'!$D$2:$K$603,4,0)</f>
        <v>304</v>
      </c>
      <c r="AH322" s="129" t="n">
        <f aca="false">VLOOKUP(D322,'School Code'!$D$2:$K$603,6,0)</f>
        <v>3</v>
      </c>
      <c r="AI322" s="146" t="s">
        <v>1803</v>
      </c>
      <c r="AK322" s="76" t="s">
        <v>86</v>
      </c>
    </row>
    <row r="323" customFormat="false" ht="15.9" hidden="true" customHeight="false" outlineLevel="0" collapsed="false">
      <c r="A323" s="134" t="n">
        <v>318</v>
      </c>
      <c r="B323" s="189" t="s">
        <v>1820</v>
      </c>
      <c r="C323" s="222" t="s">
        <v>1821</v>
      </c>
      <c r="D323" s="221" t="str">
        <f aca="false">VLOOKUP(N323,'Event Code'!$B$4:$AT$239,6,0)</f>
        <v>ĐH Công Nghệ Thông Tin, ĐH Quốc gia TP HCM (KTPM)</v>
      </c>
      <c r="E323" s="135" t="str">
        <f aca="false">VLOOKUP($D323,'School Code'!$D$2:$I$30,5,0)</f>
        <v>ICT-SE</v>
      </c>
      <c r="F323" s="136" t="n">
        <v>0</v>
      </c>
      <c r="G323" s="137" t="s">
        <v>980</v>
      </c>
      <c r="H323" s="138" t="str">
        <f aca="false">B323</f>
        <v>14520440@gm.uit.edu.vn</v>
      </c>
      <c r="I323" s="190"/>
      <c r="J323" s="139"/>
      <c r="K323" s="136" t="n">
        <v>2019</v>
      </c>
      <c r="L323" s="140"/>
      <c r="M323" s="141" t="str">
        <f aca="false">'Event Code'!$A$4</f>
        <v>HCM</v>
      </c>
      <c r="N323" s="49" t="s">
        <v>1801</v>
      </c>
      <c r="O323" s="141" t="str">
        <f aca="false">VLOOKUP($N323,'Event Code'!$B$4:$AL$194,2,0)</f>
        <v>THESIS</v>
      </c>
      <c r="P323" s="141" t="str">
        <f aca="false">VLOOKUP(N323,'Event Code'!$B$4:$AT$782,3,0)</f>
        <v>IT Technical</v>
      </c>
      <c r="Q323" s="141" t="str">
        <f aca="false">VLOOKUP(N323,'Event Code'!$B$4:$AT$782,4,0)</f>
        <v>ALL</v>
      </c>
      <c r="R323" s="141" t="str">
        <f aca="false">VLOOKUP($N323,'Event Code'!$B$4:$AT$782,5,0)</f>
        <v>Blended</v>
      </c>
      <c r="S323" s="141" t="n">
        <f aca="false">VLOOKUP(N323,'Event Code'!$B$4:$AT$782,7,0)</f>
        <v>43509</v>
      </c>
      <c r="T323" s="141" t="n">
        <f aca="false">VLOOKUP($N323,'Event Code'!$B$4:$AT$782,8,0)</f>
        <v>43510</v>
      </c>
      <c r="U323" s="37" t="s">
        <v>1128</v>
      </c>
      <c r="V323" s="142"/>
      <c r="W323" s="143"/>
      <c r="X323" s="144"/>
      <c r="Y323" s="174" t="s">
        <v>95</v>
      </c>
      <c r="Z323" s="198" t="n">
        <v>43514</v>
      </c>
      <c r="AA323" s="80" t="s">
        <v>1802</v>
      </c>
      <c r="AG323" s="128" t="n">
        <f aca="false">VLOOKUP(D323,'School Code'!$D$2:$K$603,4,0)</f>
        <v>304</v>
      </c>
      <c r="AH323" s="129" t="n">
        <f aca="false">VLOOKUP(D323,'School Code'!$D$2:$K$603,6,0)</f>
        <v>3</v>
      </c>
      <c r="AI323" s="146" t="s">
        <v>1803</v>
      </c>
      <c r="AK323" s="76" t="s">
        <v>86</v>
      </c>
    </row>
    <row r="324" customFormat="false" ht="15" hidden="true" customHeight="false" outlineLevel="0" collapsed="false">
      <c r="A324" s="134" t="n">
        <v>319</v>
      </c>
      <c r="B324" s="189" t="s">
        <v>1822</v>
      </c>
      <c r="C324" s="220" t="s">
        <v>1823</v>
      </c>
      <c r="D324" s="221" t="str">
        <f aca="false">VLOOKUP(N324,'Event Code'!$B$4:$AT$239,6,0)</f>
        <v>ĐH Công Nghệ Thông Tin, ĐH Quốc gia TP HCM (KTPM)</v>
      </c>
      <c r="E324" s="135" t="str">
        <f aca="false">VLOOKUP($D324,'School Code'!$D$2:$I$30,5,0)</f>
        <v>ICT-SE</v>
      </c>
      <c r="F324" s="136" t="n">
        <v>0</v>
      </c>
      <c r="G324" s="137" t="s">
        <v>1025</v>
      </c>
      <c r="H324" s="138" t="str">
        <f aca="false">B324</f>
        <v>minhtrang96.it@gmail.com</v>
      </c>
      <c r="I324" s="190"/>
      <c r="J324" s="139"/>
      <c r="K324" s="136" t="n">
        <v>2019</v>
      </c>
      <c r="L324" s="140"/>
      <c r="M324" s="141" t="str">
        <f aca="false">'Event Code'!$A$4</f>
        <v>HCM</v>
      </c>
      <c r="N324" s="49" t="s">
        <v>1801</v>
      </c>
      <c r="O324" s="141" t="str">
        <f aca="false">VLOOKUP($N324,'Event Code'!$B$4:$AL$194,2,0)</f>
        <v>THESIS</v>
      </c>
      <c r="P324" s="141" t="str">
        <f aca="false">VLOOKUP(N324,'Event Code'!$B$4:$AT$782,3,0)</f>
        <v>IT Technical</v>
      </c>
      <c r="Q324" s="141" t="str">
        <f aca="false">VLOOKUP(N324,'Event Code'!$B$4:$AT$782,4,0)</f>
        <v>ALL</v>
      </c>
      <c r="R324" s="141" t="str">
        <f aca="false">VLOOKUP($N324,'Event Code'!$B$4:$AT$782,5,0)</f>
        <v>Blended</v>
      </c>
      <c r="S324" s="141" t="n">
        <f aca="false">VLOOKUP(N324,'Event Code'!$B$4:$AT$782,7,0)</f>
        <v>43509</v>
      </c>
      <c r="T324" s="141" t="n">
        <f aca="false">VLOOKUP($N324,'Event Code'!$B$4:$AT$782,8,0)</f>
        <v>43510</v>
      </c>
      <c r="U324" s="37" t="s">
        <v>1128</v>
      </c>
      <c r="V324" s="142"/>
      <c r="W324" s="143"/>
      <c r="X324" s="144"/>
      <c r="Y324" s="174" t="s">
        <v>95</v>
      </c>
      <c r="Z324" s="198" t="n">
        <v>43514</v>
      </c>
      <c r="AA324" s="80" t="s">
        <v>1802</v>
      </c>
      <c r="AG324" s="128" t="n">
        <f aca="false">VLOOKUP(D324,'School Code'!$D$2:$K$603,4,0)</f>
        <v>304</v>
      </c>
      <c r="AH324" s="129" t="n">
        <f aca="false">VLOOKUP(D324,'School Code'!$D$2:$K$603,6,0)</f>
        <v>3</v>
      </c>
      <c r="AI324" s="146" t="s">
        <v>1803</v>
      </c>
      <c r="AK324" s="76" t="s">
        <v>86</v>
      </c>
    </row>
    <row r="325" customFormat="false" ht="15" hidden="true" customHeight="false" outlineLevel="0" collapsed="false">
      <c r="A325" s="134" t="n">
        <v>320</v>
      </c>
      <c r="B325" s="189" t="s">
        <v>1824</v>
      </c>
      <c r="C325" s="220" t="s">
        <v>1825</v>
      </c>
      <c r="D325" s="221" t="str">
        <f aca="false">VLOOKUP(N325,'Event Code'!$B$4:$AT$239,6,0)</f>
        <v>ĐH Công Nghệ Thông Tin, ĐH Quốc gia TP HCM (KTPM)</v>
      </c>
      <c r="E325" s="135" t="str">
        <f aca="false">VLOOKUP($D325,'School Code'!$D$2:$I$30,5,0)</f>
        <v>ICT-SE</v>
      </c>
      <c r="F325" s="136" t="n">
        <v>0</v>
      </c>
      <c r="G325" s="137" t="s">
        <v>980</v>
      </c>
      <c r="H325" s="138" t="str">
        <f aca="false">B325</f>
        <v>hoangkimtuan1996@gmail.com</v>
      </c>
      <c r="I325" s="190"/>
      <c r="J325" s="139"/>
      <c r="K325" s="136" t="n">
        <v>2019</v>
      </c>
      <c r="L325" s="140"/>
      <c r="M325" s="141" t="str">
        <f aca="false">'Event Code'!$A$4</f>
        <v>HCM</v>
      </c>
      <c r="N325" s="49" t="s">
        <v>1801</v>
      </c>
      <c r="O325" s="141" t="str">
        <f aca="false">VLOOKUP($N325,'Event Code'!$B$4:$AL$194,2,0)</f>
        <v>THESIS</v>
      </c>
      <c r="P325" s="141" t="str">
        <f aca="false">VLOOKUP(N325,'Event Code'!$B$4:$AT$782,3,0)</f>
        <v>IT Technical</v>
      </c>
      <c r="Q325" s="141" t="str">
        <f aca="false">VLOOKUP(N325,'Event Code'!$B$4:$AT$782,4,0)</f>
        <v>ALL</v>
      </c>
      <c r="R325" s="141" t="str">
        <f aca="false">VLOOKUP($N325,'Event Code'!$B$4:$AT$782,5,0)</f>
        <v>Blended</v>
      </c>
      <c r="S325" s="141" t="n">
        <f aca="false">VLOOKUP(N325,'Event Code'!$B$4:$AT$782,7,0)</f>
        <v>43509</v>
      </c>
      <c r="T325" s="141" t="n">
        <f aca="false">VLOOKUP($N325,'Event Code'!$B$4:$AT$782,8,0)</f>
        <v>43510</v>
      </c>
      <c r="U325" s="37" t="s">
        <v>1128</v>
      </c>
      <c r="V325" s="142"/>
      <c r="W325" s="143"/>
      <c r="X325" s="144"/>
      <c r="Y325" s="174" t="s">
        <v>95</v>
      </c>
      <c r="Z325" s="198" t="n">
        <v>43514</v>
      </c>
      <c r="AA325" s="80" t="s">
        <v>1802</v>
      </c>
      <c r="AG325" s="128" t="n">
        <f aca="false">VLOOKUP(D325,'School Code'!$D$2:$K$603,4,0)</f>
        <v>304</v>
      </c>
      <c r="AH325" s="129" t="n">
        <f aca="false">VLOOKUP(D325,'School Code'!$D$2:$K$603,6,0)</f>
        <v>3</v>
      </c>
      <c r="AI325" s="146" t="s">
        <v>1803</v>
      </c>
      <c r="AK325" s="76" t="s">
        <v>86</v>
      </c>
    </row>
    <row r="326" customFormat="false" ht="15" hidden="true" customHeight="false" outlineLevel="0" collapsed="false">
      <c r="A326" s="134" t="n">
        <v>321</v>
      </c>
      <c r="B326" s="189" t="s">
        <v>1826</v>
      </c>
      <c r="C326" s="220" t="s">
        <v>1827</v>
      </c>
      <c r="D326" s="221" t="str">
        <f aca="false">VLOOKUP(N326,'Event Code'!$B$4:$AT$239,6,0)</f>
        <v>ĐH Công Nghệ Thông Tin, ĐH Quốc gia TP HCM (KTPM)</v>
      </c>
      <c r="E326" s="135" t="str">
        <f aca="false">VLOOKUP($D326,'School Code'!$D$2:$I$30,5,0)</f>
        <v>ICT-SE</v>
      </c>
      <c r="F326" s="136" t="n">
        <v>0</v>
      </c>
      <c r="G326" s="137" t="s">
        <v>980</v>
      </c>
      <c r="H326" s="138" t="str">
        <f aca="false">B326</f>
        <v>14520700@gm.uit.edu.vn</v>
      </c>
      <c r="I326" s="190"/>
      <c r="J326" s="139"/>
      <c r="K326" s="136" t="n">
        <v>2019</v>
      </c>
      <c r="L326" s="140"/>
      <c r="M326" s="141" t="str">
        <f aca="false">'Event Code'!$A$4</f>
        <v>HCM</v>
      </c>
      <c r="N326" s="49" t="s">
        <v>1801</v>
      </c>
      <c r="O326" s="141" t="str">
        <f aca="false">VLOOKUP($N326,'Event Code'!$B$4:$AL$194,2,0)</f>
        <v>THESIS</v>
      </c>
      <c r="P326" s="141" t="str">
        <f aca="false">VLOOKUP(N326,'Event Code'!$B$4:$AT$782,3,0)</f>
        <v>IT Technical</v>
      </c>
      <c r="Q326" s="141" t="str">
        <f aca="false">VLOOKUP(N326,'Event Code'!$B$4:$AT$782,4,0)</f>
        <v>ALL</v>
      </c>
      <c r="R326" s="141" t="str">
        <f aca="false">VLOOKUP($N326,'Event Code'!$B$4:$AT$782,5,0)</f>
        <v>Blended</v>
      </c>
      <c r="S326" s="141" t="n">
        <f aca="false">VLOOKUP(N326,'Event Code'!$B$4:$AT$782,7,0)</f>
        <v>43509</v>
      </c>
      <c r="T326" s="141" t="n">
        <f aca="false">VLOOKUP($N326,'Event Code'!$B$4:$AT$782,8,0)</f>
        <v>43510</v>
      </c>
      <c r="U326" s="37" t="s">
        <v>1128</v>
      </c>
      <c r="V326" s="142"/>
      <c r="W326" s="143"/>
      <c r="X326" s="144"/>
      <c r="Y326" s="174" t="s">
        <v>95</v>
      </c>
      <c r="Z326" s="198" t="n">
        <v>43514</v>
      </c>
      <c r="AA326" s="80" t="s">
        <v>1802</v>
      </c>
      <c r="AG326" s="128" t="n">
        <f aca="false">VLOOKUP(D326,'School Code'!$D$2:$K$603,4,0)</f>
        <v>304</v>
      </c>
      <c r="AH326" s="129" t="n">
        <f aca="false">VLOOKUP(D326,'School Code'!$D$2:$K$603,6,0)</f>
        <v>3</v>
      </c>
      <c r="AI326" s="146" t="s">
        <v>1803</v>
      </c>
      <c r="AK326" s="76" t="s">
        <v>86</v>
      </c>
    </row>
    <row r="327" customFormat="false" ht="15" hidden="true" customHeight="false" outlineLevel="0" collapsed="false">
      <c r="A327" s="134" t="n">
        <v>322</v>
      </c>
      <c r="B327" s="189" t="s">
        <v>1828</v>
      </c>
      <c r="C327" s="220" t="s">
        <v>1829</v>
      </c>
      <c r="D327" s="221" t="str">
        <f aca="false">VLOOKUP(N327,'Event Code'!$B$4:$AT$239,6,0)</f>
        <v>ĐH Công Nghệ Thông Tin, ĐH Quốc gia TP HCM (KTPM)</v>
      </c>
      <c r="E327" s="135" t="str">
        <f aca="false">VLOOKUP($D327,'School Code'!$D$2:$I$30,5,0)</f>
        <v>ICT-SE</v>
      </c>
      <c r="F327" s="136" t="n">
        <v>0</v>
      </c>
      <c r="G327" s="137" t="s">
        <v>980</v>
      </c>
      <c r="H327" s="138" t="str">
        <f aca="false">B327</f>
        <v>14520500@gm.uit.edu.vn</v>
      </c>
      <c r="I327" s="190"/>
      <c r="J327" s="139"/>
      <c r="K327" s="136" t="n">
        <v>2019</v>
      </c>
      <c r="L327" s="140"/>
      <c r="M327" s="141" t="str">
        <f aca="false">'Event Code'!$A$4</f>
        <v>HCM</v>
      </c>
      <c r="N327" s="49" t="s">
        <v>1801</v>
      </c>
      <c r="O327" s="141" t="str">
        <f aca="false">VLOOKUP($N327,'Event Code'!$B$4:$AL$194,2,0)</f>
        <v>THESIS</v>
      </c>
      <c r="P327" s="141" t="str">
        <f aca="false">VLOOKUP(N327,'Event Code'!$B$4:$AT$782,3,0)</f>
        <v>IT Technical</v>
      </c>
      <c r="Q327" s="141" t="str">
        <f aca="false">VLOOKUP(N327,'Event Code'!$B$4:$AT$782,4,0)</f>
        <v>ALL</v>
      </c>
      <c r="R327" s="141" t="str">
        <f aca="false">VLOOKUP($N327,'Event Code'!$B$4:$AT$782,5,0)</f>
        <v>Blended</v>
      </c>
      <c r="S327" s="141" t="n">
        <f aca="false">VLOOKUP(N327,'Event Code'!$B$4:$AT$782,7,0)</f>
        <v>43509</v>
      </c>
      <c r="T327" s="141" t="n">
        <f aca="false">VLOOKUP($N327,'Event Code'!$B$4:$AT$782,8,0)</f>
        <v>43510</v>
      </c>
      <c r="U327" s="37" t="s">
        <v>1128</v>
      </c>
      <c r="V327" s="142"/>
      <c r="W327" s="143"/>
      <c r="X327" s="144"/>
      <c r="Y327" s="174" t="s">
        <v>95</v>
      </c>
      <c r="Z327" s="198" t="n">
        <v>43514</v>
      </c>
      <c r="AA327" s="80" t="s">
        <v>1802</v>
      </c>
      <c r="AG327" s="128" t="n">
        <f aca="false">VLOOKUP(D327,'School Code'!$D$2:$K$603,4,0)</f>
        <v>304</v>
      </c>
      <c r="AH327" s="129" t="n">
        <f aca="false">VLOOKUP(D327,'School Code'!$D$2:$K$603,6,0)</f>
        <v>3</v>
      </c>
      <c r="AI327" s="146" t="s">
        <v>1803</v>
      </c>
      <c r="AK327" s="76" t="s">
        <v>86</v>
      </c>
    </row>
    <row r="328" customFormat="false" ht="15" hidden="true" customHeight="false" outlineLevel="0" collapsed="false">
      <c r="A328" s="134" t="n">
        <v>323</v>
      </c>
      <c r="B328" s="189" t="s">
        <v>1830</v>
      </c>
      <c r="C328" s="220" t="s">
        <v>1831</v>
      </c>
      <c r="D328" s="221" t="str">
        <f aca="false">VLOOKUP(N328,'Event Code'!$B$4:$AT$239,6,0)</f>
        <v>ĐH Công Nghệ Thông Tin, ĐH Quốc gia TP HCM (KTPM)</v>
      </c>
      <c r="E328" s="135" t="str">
        <f aca="false">VLOOKUP($D328,'School Code'!$D$2:$I$30,5,0)</f>
        <v>ICT-SE</v>
      </c>
      <c r="F328" s="136" t="n">
        <v>0</v>
      </c>
      <c r="G328" s="137" t="s">
        <v>1025</v>
      </c>
      <c r="H328" s="138" t="str">
        <f aca="false">B328</f>
        <v>14520466@gm.uit.edu.vn</v>
      </c>
      <c r="I328" s="190"/>
      <c r="J328" s="139"/>
      <c r="K328" s="136" t="n">
        <v>2019</v>
      </c>
      <c r="L328" s="140"/>
      <c r="M328" s="141" t="str">
        <f aca="false">'Event Code'!$A$4</f>
        <v>HCM</v>
      </c>
      <c r="N328" s="49" t="s">
        <v>1801</v>
      </c>
      <c r="O328" s="141" t="str">
        <f aca="false">VLOOKUP($N328,'Event Code'!$B$4:$AL$194,2,0)</f>
        <v>THESIS</v>
      </c>
      <c r="P328" s="141" t="str">
        <f aca="false">VLOOKUP(N328,'Event Code'!$B$4:$AT$782,3,0)</f>
        <v>IT Technical</v>
      </c>
      <c r="Q328" s="141" t="str">
        <f aca="false">VLOOKUP(N328,'Event Code'!$B$4:$AT$782,4,0)</f>
        <v>ALL</v>
      </c>
      <c r="R328" s="141" t="str">
        <f aca="false">VLOOKUP($N328,'Event Code'!$B$4:$AT$782,5,0)</f>
        <v>Blended</v>
      </c>
      <c r="S328" s="141" t="n">
        <f aca="false">VLOOKUP(N328,'Event Code'!$B$4:$AT$782,7,0)</f>
        <v>43509</v>
      </c>
      <c r="T328" s="141" t="n">
        <f aca="false">VLOOKUP($N328,'Event Code'!$B$4:$AT$782,8,0)</f>
        <v>43510</v>
      </c>
      <c r="U328" s="37" t="s">
        <v>1128</v>
      </c>
      <c r="V328" s="142"/>
      <c r="W328" s="143"/>
      <c r="X328" s="144"/>
      <c r="Y328" s="174" t="s">
        <v>95</v>
      </c>
      <c r="Z328" s="198" t="n">
        <v>43514</v>
      </c>
      <c r="AA328" s="80" t="s">
        <v>1802</v>
      </c>
      <c r="AG328" s="128" t="n">
        <f aca="false">VLOOKUP(D328,'School Code'!$D$2:$K$603,4,0)</f>
        <v>304</v>
      </c>
      <c r="AH328" s="129" t="n">
        <f aca="false">VLOOKUP(D328,'School Code'!$D$2:$K$603,6,0)</f>
        <v>3</v>
      </c>
      <c r="AI328" s="146" t="s">
        <v>1803</v>
      </c>
      <c r="AK328" s="76" t="s">
        <v>86</v>
      </c>
    </row>
    <row r="329" customFormat="false" ht="15" hidden="true" customHeight="false" outlineLevel="0" collapsed="false">
      <c r="A329" s="134" t="n">
        <v>324</v>
      </c>
      <c r="B329" s="189" t="s">
        <v>1832</v>
      </c>
      <c r="C329" s="220" t="s">
        <v>1833</v>
      </c>
      <c r="D329" s="221" t="str">
        <f aca="false">VLOOKUP(N329,'Event Code'!$B$4:$AT$239,6,0)</f>
        <v>ĐH Công Nghệ Thông Tin, ĐH Quốc gia TP HCM (KTPM)</v>
      </c>
      <c r="E329" s="135" t="str">
        <f aca="false">VLOOKUP($D329,'School Code'!$D$2:$I$30,5,0)</f>
        <v>ICT-SE</v>
      </c>
      <c r="F329" s="136" t="n">
        <v>0</v>
      </c>
      <c r="G329" s="137" t="s">
        <v>980</v>
      </c>
      <c r="H329" s="138" t="str">
        <f aca="false">B329</f>
        <v>14520565@gm.uit.edu.vn</v>
      </c>
      <c r="I329" s="190"/>
      <c r="J329" s="139"/>
      <c r="K329" s="136" t="n">
        <v>2019</v>
      </c>
      <c r="L329" s="140"/>
      <c r="M329" s="141" t="str">
        <f aca="false">'Event Code'!$A$4</f>
        <v>HCM</v>
      </c>
      <c r="N329" s="49" t="s">
        <v>1801</v>
      </c>
      <c r="O329" s="141" t="str">
        <f aca="false">VLOOKUP($N329,'Event Code'!$B$4:$AL$194,2,0)</f>
        <v>THESIS</v>
      </c>
      <c r="P329" s="141" t="str">
        <f aca="false">VLOOKUP(N329,'Event Code'!$B$4:$AT$782,3,0)</f>
        <v>IT Technical</v>
      </c>
      <c r="Q329" s="141" t="str">
        <f aca="false">VLOOKUP(N329,'Event Code'!$B$4:$AT$782,4,0)</f>
        <v>ALL</v>
      </c>
      <c r="R329" s="141" t="str">
        <f aca="false">VLOOKUP($N329,'Event Code'!$B$4:$AT$782,5,0)</f>
        <v>Blended</v>
      </c>
      <c r="S329" s="141" t="n">
        <f aca="false">VLOOKUP(N329,'Event Code'!$B$4:$AT$782,7,0)</f>
        <v>43509</v>
      </c>
      <c r="T329" s="141" t="n">
        <f aca="false">VLOOKUP($N329,'Event Code'!$B$4:$AT$782,8,0)</f>
        <v>43510</v>
      </c>
      <c r="U329" s="37" t="s">
        <v>1128</v>
      </c>
      <c r="V329" s="142"/>
      <c r="W329" s="143"/>
      <c r="X329" s="144"/>
      <c r="Y329" s="174" t="s">
        <v>95</v>
      </c>
      <c r="Z329" s="198" t="n">
        <v>43514</v>
      </c>
      <c r="AA329" s="80" t="s">
        <v>1802</v>
      </c>
      <c r="AG329" s="128" t="n">
        <f aca="false">VLOOKUP(D329,'School Code'!$D$2:$K$603,4,0)</f>
        <v>304</v>
      </c>
      <c r="AH329" s="129" t="n">
        <f aca="false">VLOOKUP(D329,'School Code'!$D$2:$K$603,6,0)</f>
        <v>3</v>
      </c>
      <c r="AI329" s="146" t="s">
        <v>1803</v>
      </c>
      <c r="AK329" s="76" t="s">
        <v>86</v>
      </c>
    </row>
    <row r="330" customFormat="false" ht="15" hidden="true" customHeight="false" outlineLevel="0" collapsed="false">
      <c r="A330" s="134" t="n">
        <v>325</v>
      </c>
      <c r="B330" s="189" t="s">
        <v>1834</v>
      </c>
      <c r="C330" s="220" t="s">
        <v>1835</v>
      </c>
      <c r="D330" s="221" t="str">
        <f aca="false">VLOOKUP(N330,'Event Code'!$B$4:$AT$239,6,0)</f>
        <v>ĐH Công Nghệ Thông Tin, ĐH Quốc gia TP HCM (KTPM)</v>
      </c>
      <c r="E330" s="135" t="str">
        <f aca="false">VLOOKUP($D330,'School Code'!$D$2:$I$30,5,0)</f>
        <v>ICT-SE</v>
      </c>
      <c r="F330" s="136" t="n">
        <v>0</v>
      </c>
      <c r="G330" s="137" t="s">
        <v>980</v>
      </c>
      <c r="H330" s="138" t="str">
        <f aca="false">B330</f>
        <v>14520217@gm.uit.edu.vn</v>
      </c>
      <c r="I330" s="190"/>
      <c r="J330" s="139"/>
      <c r="K330" s="136" t="n">
        <v>2019</v>
      </c>
      <c r="L330" s="140"/>
      <c r="M330" s="141" t="str">
        <f aca="false">'Event Code'!$A$4</f>
        <v>HCM</v>
      </c>
      <c r="N330" s="49" t="s">
        <v>1801</v>
      </c>
      <c r="O330" s="141" t="str">
        <f aca="false">VLOOKUP($N330,'Event Code'!$B$4:$AL$194,2,0)</f>
        <v>THESIS</v>
      </c>
      <c r="P330" s="141" t="str">
        <f aca="false">VLOOKUP(N330,'Event Code'!$B$4:$AT$782,3,0)</f>
        <v>IT Technical</v>
      </c>
      <c r="Q330" s="141" t="str">
        <f aca="false">VLOOKUP(N330,'Event Code'!$B$4:$AT$782,4,0)</f>
        <v>ALL</v>
      </c>
      <c r="R330" s="141" t="str">
        <f aca="false">VLOOKUP($N330,'Event Code'!$B$4:$AT$782,5,0)</f>
        <v>Blended</v>
      </c>
      <c r="S330" s="141" t="n">
        <f aca="false">VLOOKUP(N330,'Event Code'!$B$4:$AT$782,7,0)</f>
        <v>43509</v>
      </c>
      <c r="T330" s="141" t="n">
        <f aca="false">VLOOKUP($N330,'Event Code'!$B$4:$AT$782,8,0)</f>
        <v>43510</v>
      </c>
      <c r="U330" s="37" t="s">
        <v>1128</v>
      </c>
      <c r="V330" s="142"/>
      <c r="W330" s="143"/>
      <c r="X330" s="144"/>
      <c r="Y330" s="174" t="s">
        <v>95</v>
      </c>
      <c r="Z330" s="198" t="n">
        <v>43514</v>
      </c>
      <c r="AA330" s="80" t="s">
        <v>1802</v>
      </c>
      <c r="AG330" s="128" t="n">
        <f aca="false">VLOOKUP(D330,'School Code'!$D$2:$K$603,4,0)</f>
        <v>304</v>
      </c>
      <c r="AH330" s="129" t="n">
        <f aca="false">VLOOKUP(D330,'School Code'!$D$2:$K$603,6,0)</f>
        <v>3</v>
      </c>
      <c r="AI330" s="146" t="s">
        <v>1803</v>
      </c>
      <c r="AK330" s="76" t="s">
        <v>86</v>
      </c>
    </row>
    <row r="331" customFormat="false" ht="15" hidden="true" customHeight="false" outlineLevel="0" collapsed="false">
      <c r="A331" s="134" t="n">
        <v>326</v>
      </c>
      <c r="B331" s="189" t="s">
        <v>1836</v>
      </c>
      <c r="C331" s="220" t="s">
        <v>1837</v>
      </c>
      <c r="D331" s="221" t="str">
        <f aca="false">VLOOKUP(N331,'Event Code'!$B$4:$AT$239,6,0)</f>
        <v>ĐH Công Nghệ Thông Tin, ĐH Quốc gia TP HCM (KTPM)</v>
      </c>
      <c r="E331" s="135" t="str">
        <f aca="false">VLOOKUP($D331,'School Code'!$D$2:$I$30,5,0)</f>
        <v>ICT-SE</v>
      </c>
      <c r="F331" s="136" t="n">
        <v>0</v>
      </c>
      <c r="G331" s="137" t="s">
        <v>980</v>
      </c>
      <c r="H331" s="138" t="str">
        <f aca="false">B331</f>
        <v>14520235@gm.uit.edu.vn</v>
      </c>
      <c r="I331" s="190"/>
      <c r="J331" s="139"/>
      <c r="K331" s="136" t="n">
        <v>2019</v>
      </c>
      <c r="L331" s="140"/>
      <c r="M331" s="141" t="str">
        <f aca="false">'Event Code'!$A$4</f>
        <v>HCM</v>
      </c>
      <c r="N331" s="49" t="s">
        <v>1801</v>
      </c>
      <c r="O331" s="141" t="str">
        <f aca="false">VLOOKUP($N331,'Event Code'!$B$4:$AL$194,2,0)</f>
        <v>THESIS</v>
      </c>
      <c r="P331" s="141" t="str">
        <f aca="false">VLOOKUP(N331,'Event Code'!$B$4:$AT$782,3,0)</f>
        <v>IT Technical</v>
      </c>
      <c r="Q331" s="141" t="str">
        <f aca="false">VLOOKUP(N331,'Event Code'!$B$4:$AT$782,4,0)</f>
        <v>ALL</v>
      </c>
      <c r="R331" s="141" t="str">
        <f aca="false">VLOOKUP($N331,'Event Code'!$B$4:$AT$782,5,0)</f>
        <v>Blended</v>
      </c>
      <c r="S331" s="141" t="n">
        <f aca="false">VLOOKUP(N331,'Event Code'!$B$4:$AT$782,7,0)</f>
        <v>43509</v>
      </c>
      <c r="T331" s="141" t="n">
        <f aca="false">VLOOKUP($N331,'Event Code'!$B$4:$AT$782,8,0)</f>
        <v>43510</v>
      </c>
      <c r="U331" s="37" t="s">
        <v>1128</v>
      </c>
      <c r="V331" s="142"/>
      <c r="W331" s="143"/>
      <c r="X331" s="144"/>
      <c r="Y331" s="174" t="s">
        <v>95</v>
      </c>
      <c r="Z331" s="198" t="n">
        <v>43514</v>
      </c>
      <c r="AA331" s="80" t="s">
        <v>1802</v>
      </c>
      <c r="AG331" s="128" t="n">
        <f aca="false">VLOOKUP(D331,'School Code'!$D$2:$K$603,4,0)</f>
        <v>304</v>
      </c>
      <c r="AH331" s="129" t="n">
        <f aca="false">VLOOKUP(D331,'School Code'!$D$2:$K$603,6,0)</f>
        <v>3</v>
      </c>
      <c r="AI331" s="146" t="s">
        <v>1803</v>
      </c>
      <c r="AK331" s="76" t="s">
        <v>86</v>
      </c>
    </row>
    <row r="332" customFormat="false" ht="15.9" hidden="true" customHeight="false" outlineLevel="0" collapsed="false">
      <c r="A332" s="134" t="n">
        <v>327</v>
      </c>
      <c r="B332" s="189" t="s">
        <v>1838</v>
      </c>
      <c r="C332" s="222" t="s">
        <v>1839</v>
      </c>
      <c r="D332" s="221" t="str">
        <f aca="false">VLOOKUP(N332,'Event Code'!$B$4:$AT$239,6,0)</f>
        <v>ĐH Công Nghệ Thông Tin, ĐH Quốc gia TP HCM (KTPM)</v>
      </c>
      <c r="E332" s="135" t="str">
        <f aca="false">VLOOKUP($D332,'School Code'!$D$2:$I$30,5,0)</f>
        <v>ICT-SE</v>
      </c>
      <c r="F332" s="136" t="n">
        <v>0</v>
      </c>
      <c r="G332" s="137" t="s">
        <v>980</v>
      </c>
      <c r="H332" s="138" t="str">
        <f aca="false">B332</f>
        <v>14520626@gm.uit.edu.vn</v>
      </c>
      <c r="I332" s="190"/>
      <c r="J332" s="139"/>
      <c r="K332" s="136" t="n">
        <v>2019</v>
      </c>
      <c r="L332" s="140"/>
      <c r="M332" s="141" t="str">
        <f aca="false">'Event Code'!$A$4</f>
        <v>HCM</v>
      </c>
      <c r="N332" s="49" t="s">
        <v>1801</v>
      </c>
      <c r="O332" s="141" t="str">
        <f aca="false">VLOOKUP($N332,'Event Code'!$B$4:$AL$194,2,0)</f>
        <v>THESIS</v>
      </c>
      <c r="P332" s="141" t="str">
        <f aca="false">VLOOKUP(N332,'Event Code'!$B$4:$AT$782,3,0)</f>
        <v>IT Technical</v>
      </c>
      <c r="Q332" s="141" t="str">
        <f aca="false">VLOOKUP(N332,'Event Code'!$B$4:$AT$782,4,0)</f>
        <v>ALL</v>
      </c>
      <c r="R332" s="141" t="str">
        <f aca="false">VLOOKUP($N332,'Event Code'!$B$4:$AT$782,5,0)</f>
        <v>Blended</v>
      </c>
      <c r="S332" s="141" t="n">
        <f aca="false">VLOOKUP(N332,'Event Code'!$B$4:$AT$782,7,0)</f>
        <v>43509</v>
      </c>
      <c r="T332" s="141" t="n">
        <f aca="false">VLOOKUP($N332,'Event Code'!$B$4:$AT$782,8,0)</f>
        <v>43510</v>
      </c>
      <c r="U332" s="37" t="s">
        <v>1128</v>
      </c>
      <c r="V332" s="142"/>
      <c r="W332" s="143"/>
      <c r="X332" s="144"/>
      <c r="Y332" s="174" t="s">
        <v>95</v>
      </c>
      <c r="Z332" s="198" t="n">
        <v>43514</v>
      </c>
      <c r="AA332" s="80" t="s">
        <v>1802</v>
      </c>
      <c r="AG332" s="128" t="n">
        <f aca="false">VLOOKUP(D332,'School Code'!$D$2:$K$603,4,0)</f>
        <v>304</v>
      </c>
      <c r="AH332" s="129" t="n">
        <f aca="false">VLOOKUP(D332,'School Code'!$D$2:$K$603,6,0)</f>
        <v>3</v>
      </c>
      <c r="AI332" s="146" t="s">
        <v>1803</v>
      </c>
      <c r="AK332" s="76" t="s">
        <v>86</v>
      </c>
    </row>
    <row r="333" customFormat="false" ht="15.9" hidden="true" customHeight="false" outlineLevel="0" collapsed="false">
      <c r="A333" s="134" t="n">
        <v>328</v>
      </c>
      <c r="B333" s="189" t="s">
        <v>1840</v>
      </c>
      <c r="C333" s="222" t="s">
        <v>1841</v>
      </c>
      <c r="D333" s="221" t="str">
        <f aca="false">VLOOKUP(N333,'Event Code'!$B$4:$AT$239,6,0)</f>
        <v>ĐH Công Nghệ Thông Tin, ĐH Quốc gia TP HCM (KTPM)</v>
      </c>
      <c r="E333" s="135" t="str">
        <f aca="false">VLOOKUP($D333,'School Code'!$D$2:$I$30,5,0)</f>
        <v>ICT-SE</v>
      </c>
      <c r="F333" s="136" t="n">
        <v>0</v>
      </c>
      <c r="G333" s="137" t="s">
        <v>980</v>
      </c>
      <c r="H333" s="138" t="str">
        <f aca="false">B333</f>
        <v>14520100@gm.uit.edu.vn</v>
      </c>
      <c r="I333" s="190"/>
      <c r="J333" s="139"/>
      <c r="K333" s="136" t="n">
        <v>2019</v>
      </c>
      <c r="L333" s="140"/>
      <c r="M333" s="141" t="str">
        <f aca="false">'Event Code'!$A$4</f>
        <v>HCM</v>
      </c>
      <c r="N333" s="49" t="s">
        <v>1801</v>
      </c>
      <c r="O333" s="141" t="str">
        <f aca="false">VLOOKUP($N333,'Event Code'!$B$4:$AL$194,2,0)</f>
        <v>THESIS</v>
      </c>
      <c r="P333" s="141" t="str">
        <f aca="false">VLOOKUP(N333,'Event Code'!$B$4:$AT$782,3,0)</f>
        <v>IT Technical</v>
      </c>
      <c r="Q333" s="141" t="str">
        <f aca="false">VLOOKUP(N333,'Event Code'!$B$4:$AT$782,4,0)</f>
        <v>ALL</v>
      </c>
      <c r="R333" s="141" t="str">
        <f aca="false">VLOOKUP($N333,'Event Code'!$B$4:$AT$782,5,0)</f>
        <v>Blended</v>
      </c>
      <c r="S333" s="141" t="n">
        <f aca="false">VLOOKUP(N333,'Event Code'!$B$4:$AT$782,7,0)</f>
        <v>43509</v>
      </c>
      <c r="T333" s="141" t="n">
        <f aca="false">VLOOKUP($N333,'Event Code'!$B$4:$AT$782,8,0)</f>
        <v>43510</v>
      </c>
      <c r="U333" s="37" t="s">
        <v>1128</v>
      </c>
      <c r="V333" s="142"/>
      <c r="W333" s="143"/>
      <c r="X333" s="144"/>
      <c r="Y333" s="174" t="s">
        <v>95</v>
      </c>
      <c r="Z333" s="198" t="n">
        <v>43514</v>
      </c>
      <c r="AA333" s="80" t="s">
        <v>1802</v>
      </c>
      <c r="AG333" s="128" t="n">
        <f aca="false">VLOOKUP(D333,'School Code'!$D$2:$K$603,4,0)</f>
        <v>304</v>
      </c>
      <c r="AH333" s="129" t="n">
        <f aca="false">VLOOKUP(D333,'School Code'!$D$2:$K$603,6,0)</f>
        <v>3</v>
      </c>
      <c r="AI333" s="146" t="s">
        <v>1803</v>
      </c>
      <c r="AK333" s="76" t="s">
        <v>86</v>
      </c>
    </row>
    <row r="334" customFormat="false" ht="15" hidden="true" customHeight="false" outlineLevel="0" collapsed="false">
      <c r="A334" s="134" t="n">
        <v>329</v>
      </c>
      <c r="B334" s="189" t="s">
        <v>1842</v>
      </c>
      <c r="C334" s="220" t="s">
        <v>1843</v>
      </c>
      <c r="D334" s="221" t="str">
        <f aca="false">VLOOKUP(N334,'Event Code'!$B$4:$AT$239,6,0)</f>
        <v>ĐH Công Nghệ Thông Tin, ĐH Quốc gia TP HCM (KTPM)</v>
      </c>
      <c r="E334" s="135" t="str">
        <f aca="false">VLOOKUP($D334,'School Code'!$D$2:$I$30,5,0)</f>
        <v>ICT-SE</v>
      </c>
      <c r="F334" s="136" t="n">
        <v>0</v>
      </c>
      <c r="G334" s="137" t="s">
        <v>980</v>
      </c>
      <c r="H334" s="138" t="str">
        <f aca="false">B334</f>
        <v>hoaidung229@gmail.com</v>
      </c>
      <c r="I334" s="139" t="s">
        <v>1844</v>
      </c>
      <c r="J334" s="139"/>
      <c r="K334" s="136" t="n">
        <v>2019</v>
      </c>
      <c r="L334" s="140"/>
      <c r="M334" s="141" t="str">
        <f aca="false">'Event Code'!$A$4</f>
        <v>HCM</v>
      </c>
      <c r="N334" s="49" t="s">
        <v>1801</v>
      </c>
      <c r="O334" s="141" t="str">
        <f aca="false">VLOOKUP($N334,'Event Code'!$B$4:$AL$194,2,0)</f>
        <v>THESIS</v>
      </c>
      <c r="P334" s="141" t="str">
        <f aca="false">VLOOKUP(N334,'Event Code'!$B$4:$AT$782,3,0)</f>
        <v>IT Technical</v>
      </c>
      <c r="Q334" s="141" t="str">
        <f aca="false">VLOOKUP(N334,'Event Code'!$B$4:$AT$782,4,0)</f>
        <v>ALL</v>
      </c>
      <c r="R334" s="141" t="str">
        <f aca="false">VLOOKUP($N334,'Event Code'!$B$4:$AT$782,5,0)</f>
        <v>Blended</v>
      </c>
      <c r="S334" s="141" t="n">
        <f aca="false">VLOOKUP(N334,'Event Code'!$B$4:$AT$782,7,0)</f>
        <v>43509</v>
      </c>
      <c r="T334" s="141" t="n">
        <f aca="false">VLOOKUP($N334,'Event Code'!$B$4:$AT$782,8,0)</f>
        <v>43510</v>
      </c>
      <c r="U334" s="37" t="s">
        <v>1128</v>
      </c>
      <c r="V334" s="184"/>
      <c r="W334" s="223"/>
      <c r="X334" s="224"/>
      <c r="Y334" s="174" t="s">
        <v>95</v>
      </c>
      <c r="Z334" s="198" t="n">
        <v>43514</v>
      </c>
      <c r="AA334" s="80" t="s">
        <v>1845</v>
      </c>
      <c r="AG334" s="128" t="n">
        <f aca="false">VLOOKUP(D334,'School Code'!$D$2:$K$603,4,0)</f>
        <v>304</v>
      </c>
      <c r="AH334" s="129" t="n">
        <f aca="false">VLOOKUP(D334,'School Code'!$D$2:$K$603,6,0)</f>
        <v>3</v>
      </c>
      <c r="AI334" s="146" t="s">
        <v>1803</v>
      </c>
      <c r="AK334" s="76" t="s">
        <v>86</v>
      </c>
    </row>
    <row r="335" customFormat="false" ht="15" hidden="true" customHeight="false" outlineLevel="0" collapsed="false">
      <c r="A335" s="134" t="n">
        <v>330</v>
      </c>
      <c r="B335" s="189" t="s">
        <v>1846</v>
      </c>
      <c r="C335" s="220" t="s">
        <v>1847</v>
      </c>
      <c r="D335" s="221" t="str">
        <f aca="false">VLOOKUP(N335,'Event Code'!$B$4:$AT$239,6,0)</f>
        <v>ĐH Công Nghệ Thông Tin, ĐH Quốc gia TP HCM (KTPM)</v>
      </c>
      <c r="E335" s="135" t="str">
        <f aca="false">VLOOKUP($D335,'School Code'!$D$2:$I$30,5,0)</f>
        <v>ICT-SE</v>
      </c>
      <c r="F335" s="136" t="n">
        <v>0</v>
      </c>
      <c r="G335" s="137" t="s">
        <v>980</v>
      </c>
      <c r="H335" s="138" t="str">
        <f aca="false">B335</f>
        <v>trantichvan1996@gmail.com</v>
      </c>
      <c r="I335" s="190" t="s">
        <v>1848</v>
      </c>
      <c r="J335" s="139"/>
      <c r="K335" s="136" t="n">
        <v>2019</v>
      </c>
      <c r="L335" s="140"/>
      <c r="M335" s="141" t="str">
        <f aca="false">'Event Code'!$A$4</f>
        <v>HCM</v>
      </c>
      <c r="N335" s="49" t="s">
        <v>1801</v>
      </c>
      <c r="O335" s="141" t="str">
        <f aca="false">VLOOKUP($N335,'Event Code'!$B$4:$AL$194,2,0)</f>
        <v>THESIS</v>
      </c>
      <c r="P335" s="141" t="str">
        <f aca="false">VLOOKUP(N335,'Event Code'!$B$4:$AT$782,3,0)</f>
        <v>IT Technical</v>
      </c>
      <c r="Q335" s="141" t="str">
        <f aca="false">VLOOKUP(N335,'Event Code'!$B$4:$AT$782,4,0)</f>
        <v>ALL</v>
      </c>
      <c r="R335" s="141" t="str">
        <f aca="false">VLOOKUP($N335,'Event Code'!$B$4:$AT$782,5,0)</f>
        <v>Blended</v>
      </c>
      <c r="S335" s="141" t="n">
        <f aca="false">VLOOKUP(N335,'Event Code'!$B$4:$AT$782,7,0)</f>
        <v>43509</v>
      </c>
      <c r="T335" s="141" t="n">
        <f aca="false">VLOOKUP($N335,'Event Code'!$B$4:$AT$782,8,0)</f>
        <v>43510</v>
      </c>
      <c r="U335" s="37" t="s">
        <v>1128</v>
      </c>
      <c r="V335" s="184"/>
      <c r="W335" s="223"/>
      <c r="X335" s="224"/>
      <c r="Y335" s="174" t="s">
        <v>95</v>
      </c>
      <c r="Z335" s="198" t="n">
        <v>43514</v>
      </c>
      <c r="AA335" s="80" t="s">
        <v>1845</v>
      </c>
      <c r="AG335" s="128" t="n">
        <f aca="false">VLOOKUP(D335,'School Code'!$D$2:$K$603,4,0)</f>
        <v>304</v>
      </c>
      <c r="AH335" s="129" t="n">
        <f aca="false">VLOOKUP(D335,'School Code'!$D$2:$K$603,6,0)</f>
        <v>3</v>
      </c>
      <c r="AI335" s="146" t="s">
        <v>1803</v>
      </c>
      <c r="AK335" s="76" t="s">
        <v>86</v>
      </c>
    </row>
    <row r="336" customFormat="false" ht="15.9" hidden="true" customHeight="false" outlineLevel="0" collapsed="false">
      <c r="A336" s="134" t="n">
        <v>331</v>
      </c>
      <c r="B336" s="189" t="s">
        <v>1849</v>
      </c>
      <c r="C336" s="225" t="s">
        <v>1850</v>
      </c>
      <c r="D336" s="221" t="str">
        <f aca="false">VLOOKUP(N336,'Event Code'!$B$4:$AT$239,6,0)</f>
        <v>ĐH Công Nghệ Thông Tin, ĐH Quốc gia TP HCM (KTPM)</v>
      </c>
      <c r="E336" s="135" t="str">
        <f aca="false">VLOOKUP($D336,'School Code'!$D$2:$I$30,5,0)</f>
        <v>ICT-SE</v>
      </c>
      <c r="F336" s="136" t="n">
        <v>0</v>
      </c>
      <c r="G336" s="137" t="s">
        <v>1025</v>
      </c>
      <c r="H336" s="138" t="str">
        <f aca="false">B336</f>
        <v>lananh.nghiem0502@gmail.com</v>
      </c>
      <c r="I336" s="190"/>
      <c r="J336" s="139"/>
      <c r="K336" s="136" t="n">
        <v>2019</v>
      </c>
      <c r="L336" s="140"/>
      <c r="M336" s="141" t="str">
        <f aca="false">'Event Code'!$A$4</f>
        <v>HCM</v>
      </c>
      <c r="N336" s="49" t="s">
        <v>1801</v>
      </c>
      <c r="O336" s="141" t="str">
        <f aca="false">VLOOKUP($N336,'Event Code'!$B$4:$AL$194,2,0)</f>
        <v>THESIS</v>
      </c>
      <c r="P336" s="141" t="str">
        <f aca="false">VLOOKUP(N336,'Event Code'!$B$4:$AT$782,3,0)</f>
        <v>IT Technical</v>
      </c>
      <c r="Q336" s="141" t="str">
        <f aca="false">VLOOKUP(N336,'Event Code'!$B$4:$AT$782,4,0)</f>
        <v>ALL</v>
      </c>
      <c r="R336" s="141" t="str">
        <f aca="false">VLOOKUP($N336,'Event Code'!$B$4:$AT$782,5,0)</f>
        <v>Blended</v>
      </c>
      <c r="S336" s="141" t="n">
        <f aca="false">VLOOKUP(N336,'Event Code'!$B$4:$AT$782,7,0)</f>
        <v>43509</v>
      </c>
      <c r="T336" s="141" t="n">
        <f aca="false">VLOOKUP($N336,'Event Code'!$B$4:$AT$782,8,0)</f>
        <v>43510</v>
      </c>
      <c r="U336" s="37" t="s">
        <v>1128</v>
      </c>
      <c r="V336" s="184"/>
      <c r="W336" s="223"/>
      <c r="X336" s="224"/>
      <c r="Y336" s="174" t="s">
        <v>95</v>
      </c>
      <c r="Z336" s="198" t="n">
        <v>43514</v>
      </c>
      <c r="AA336" s="80" t="s">
        <v>1802</v>
      </c>
      <c r="AG336" s="128" t="n">
        <f aca="false">VLOOKUP(D336,'School Code'!$D$2:$K$603,4,0)</f>
        <v>304</v>
      </c>
      <c r="AH336" s="129" t="n">
        <f aca="false">VLOOKUP(D336,'School Code'!$D$2:$K$603,6,0)</f>
        <v>3</v>
      </c>
      <c r="AI336" s="146" t="s">
        <v>1803</v>
      </c>
      <c r="AK336" s="76" t="s">
        <v>86</v>
      </c>
    </row>
    <row r="337" customFormat="false" ht="15.9" hidden="true" customHeight="false" outlineLevel="0" collapsed="false">
      <c r="A337" s="134" t="n">
        <v>332</v>
      </c>
      <c r="B337" s="189" t="s">
        <v>1851</v>
      </c>
      <c r="C337" s="225" t="s">
        <v>1852</v>
      </c>
      <c r="D337" s="221" t="str">
        <f aca="false">VLOOKUP(N337,'Event Code'!$B$4:$AT$239,6,0)</f>
        <v>ĐH Công Nghệ Thông Tin, ĐH Quốc gia TP HCM (KTPM)</v>
      </c>
      <c r="E337" s="135" t="str">
        <f aca="false">VLOOKUP($D337,'School Code'!$D$2:$I$30,5,0)</f>
        <v>ICT-SE</v>
      </c>
      <c r="F337" s="136" t="n">
        <v>0</v>
      </c>
      <c r="G337" s="137" t="s">
        <v>980</v>
      </c>
      <c r="H337" s="138" t="str">
        <f aca="false">B337</f>
        <v>hoangthi.ktm@gmail.com</v>
      </c>
      <c r="I337" s="190"/>
      <c r="J337" s="139"/>
      <c r="K337" s="136" t="n">
        <v>2019</v>
      </c>
      <c r="L337" s="140"/>
      <c r="M337" s="141" t="str">
        <f aca="false">'Event Code'!$A$4</f>
        <v>HCM</v>
      </c>
      <c r="N337" s="49" t="s">
        <v>1801</v>
      </c>
      <c r="O337" s="141" t="str">
        <f aca="false">VLOOKUP($N337,'Event Code'!$B$4:$AL$194,2,0)</f>
        <v>THESIS</v>
      </c>
      <c r="P337" s="141" t="str">
        <f aca="false">VLOOKUP(N337,'Event Code'!$B$4:$AT$782,3,0)</f>
        <v>IT Technical</v>
      </c>
      <c r="Q337" s="141" t="str">
        <f aca="false">VLOOKUP(N337,'Event Code'!$B$4:$AT$782,4,0)</f>
        <v>ALL</v>
      </c>
      <c r="R337" s="141" t="str">
        <f aca="false">VLOOKUP($N337,'Event Code'!$B$4:$AT$782,5,0)</f>
        <v>Blended</v>
      </c>
      <c r="S337" s="141" t="n">
        <f aca="false">VLOOKUP(N337,'Event Code'!$B$4:$AT$782,7,0)</f>
        <v>43509</v>
      </c>
      <c r="T337" s="141" t="n">
        <f aca="false">VLOOKUP($N337,'Event Code'!$B$4:$AT$782,8,0)</f>
        <v>43510</v>
      </c>
      <c r="U337" s="37" t="s">
        <v>1128</v>
      </c>
      <c r="V337" s="184"/>
      <c r="W337" s="223"/>
      <c r="X337" s="224"/>
      <c r="Y337" s="174" t="s">
        <v>95</v>
      </c>
      <c r="Z337" s="198" t="n">
        <v>43514</v>
      </c>
      <c r="AA337" s="80" t="s">
        <v>1802</v>
      </c>
      <c r="AG337" s="128" t="n">
        <f aca="false">VLOOKUP(D337,'School Code'!$D$2:$K$603,4,0)</f>
        <v>304</v>
      </c>
      <c r="AH337" s="129" t="n">
        <f aca="false">VLOOKUP(D337,'School Code'!$D$2:$K$603,6,0)</f>
        <v>3</v>
      </c>
      <c r="AI337" s="146" t="s">
        <v>1803</v>
      </c>
      <c r="AK337" s="76" t="s">
        <v>86</v>
      </c>
    </row>
    <row r="338" customFormat="false" ht="15.9" hidden="true" customHeight="false" outlineLevel="0" collapsed="false">
      <c r="A338" s="134" t="n">
        <v>333</v>
      </c>
      <c r="B338" s="76" t="s">
        <v>1853</v>
      </c>
      <c r="C338" s="225" t="s">
        <v>1854</v>
      </c>
      <c r="D338" s="221" t="str">
        <f aca="false">VLOOKUP(N338,'Event Code'!$B$4:$AT$239,6,0)</f>
        <v>ĐH Công Nghệ Thông Tin, ĐH Quốc gia TP HCM (KTPM)</v>
      </c>
      <c r="E338" s="135" t="str">
        <f aca="false">VLOOKUP($D338,'School Code'!$D$2:$I$30,5,0)</f>
        <v>ICT-SE</v>
      </c>
      <c r="F338" s="136" t="n">
        <v>0</v>
      </c>
      <c r="G338" s="137" t="s">
        <v>980</v>
      </c>
      <c r="H338" s="138" t="str">
        <f aca="false">B338</f>
        <v>14520761@gm.uit.edu.vn</v>
      </c>
      <c r="I338" s="190"/>
      <c r="J338" s="139"/>
      <c r="K338" s="136" t="n">
        <v>2019</v>
      </c>
      <c r="L338" s="140"/>
      <c r="M338" s="141" t="str">
        <f aca="false">'Event Code'!$A$4</f>
        <v>HCM</v>
      </c>
      <c r="N338" s="49" t="s">
        <v>1801</v>
      </c>
      <c r="O338" s="141" t="str">
        <f aca="false">VLOOKUP($N338,'Event Code'!$B$4:$AL$194,2,0)</f>
        <v>THESIS</v>
      </c>
      <c r="P338" s="141" t="str">
        <f aca="false">VLOOKUP(N338,'Event Code'!$B$4:$AT$782,3,0)</f>
        <v>IT Technical</v>
      </c>
      <c r="Q338" s="141" t="str">
        <f aca="false">VLOOKUP(N338,'Event Code'!$B$4:$AT$782,4,0)</f>
        <v>ALL</v>
      </c>
      <c r="R338" s="141" t="str">
        <f aca="false">VLOOKUP($N338,'Event Code'!$B$4:$AT$782,5,0)</f>
        <v>Blended</v>
      </c>
      <c r="S338" s="141" t="n">
        <f aca="false">VLOOKUP(N338,'Event Code'!$B$4:$AT$782,7,0)</f>
        <v>43509</v>
      </c>
      <c r="T338" s="141" t="n">
        <f aca="false">VLOOKUP($N338,'Event Code'!$B$4:$AT$782,8,0)</f>
        <v>43510</v>
      </c>
      <c r="U338" s="37" t="s">
        <v>1128</v>
      </c>
      <c r="V338" s="184"/>
      <c r="W338" s="223"/>
      <c r="X338" s="224"/>
      <c r="Y338" s="174" t="s">
        <v>95</v>
      </c>
      <c r="Z338" s="198" t="n">
        <v>43514</v>
      </c>
      <c r="AA338" s="80" t="s">
        <v>1802</v>
      </c>
      <c r="AG338" s="128" t="n">
        <f aca="false">VLOOKUP(D338,'School Code'!$D$2:$K$603,4,0)</f>
        <v>304</v>
      </c>
      <c r="AH338" s="129" t="n">
        <f aca="false">VLOOKUP(D338,'School Code'!$D$2:$K$603,6,0)</f>
        <v>3</v>
      </c>
      <c r="AI338" s="146" t="s">
        <v>1803</v>
      </c>
      <c r="AK338" s="76" t="s">
        <v>86</v>
      </c>
    </row>
    <row r="339" customFormat="false" ht="15.9" hidden="true" customHeight="false" outlineLevel="0" collapsed="false">
      <c r="A339" s="134" t="n">
        <v>334</v>
      </c>
      <c r="B339" s="76" t="s">
        <v>1855</v>
      </c>
      <c r="C339" s="225" t="s">
        <v>1856</v>
      </c>
      <c r="D339" s="221" t="str">
        <f aca="false">VLOOKUP(N339,'Event Code'!$B$4:$AT$239,6,0)</f>
        <v>ĐH Công Nghệ Thông Tin, ĐH Quốc gia TP HCM (KTPM)</v>
      </c>
      <c r="E339" s="135" t="str">
        <f aca="false">VLOOKUP($D339,'School Code'!$D$2:$I$30,5,0)</f>
        <v>ICT-SE</v>
      </c>
      <c r="F339" s="136" t="n">
        <v>0</v>
      </c>
      <c r="G339" s="137" t="s">
        <v>980</v>
      </c>
      <c r="H339" s="138" t="str">
        <f aca="false">B339</f>
        <v>14520684@gm.uit.edu.vn</v>
      </c>
      <c r="I339" s="190"/>
      <c r="J339" s="139"/>
      <c r="K339" s="136" t="n">
        <v>2019</v>
      </c>
      <c r="L339" s="140"/>
      <c r="M339" s="141" t="str">
        <f aca="false">'Event Code'!$A$4</f>
        <v>HCM</v>
      </c>
      <c r="N339" s="49" t="s">
        <v>1801</v>
      </c>
      <c r="O339" s="141" t="str">
        <f aca="false">VLOOKUP($N339,'Event Code'!$B$4:$AL$194,2,0)</f>
        <v>THESIS</v>
      </c>
      <c r="P339" s="141" t="str">
        <f aca="false">VLOOKUP(N339,'Event Code'!$B$4:$AT$782,3,0)</f>
        <v>IT Technical</v>
      </c>
      <c r="Q339" s="141" t="str">
        <f aca="false">VLOOKUP(N339,'Event Code'!$B$4:$AT$782,4,0)</f>
        <v>ALL</v>
      </c>
      <c r="R339" s="141" t="str">
        <f aca="false">VLOOKUP($N339,'Event Code'!$B$4:$AT$782,5,0)</f>
        <v>Blended</v>
      </c>
      <c r="S339" s="141" t="n">
        <f aca="false">VLOOKUP(N339,'Event Code'!$B$4:$AT$782,7,0)</f>
        <v>43509</v>
      </c>
      <c r="T339" s="141" t="n">
        <f aca="false">VLOOKUP($N339,'Event Code'!$B$4:$AT$782,8,0)</f>
        <v>43510</v>
      </c>
      <c r="U339" s="37" t="s">
        <v>1128</v>
      </c>
      <c r="V339" s="184"/>
      <c r="W339" s="223"/>
      <c r="X339" s="224"/>
      <c r="Y339" s="174" t="s">
        <v>95</v>
      </c>
      <c r="Z339" s="198" t="n">
        <v>43514</v>
      </c>
      <c r="AA339" s="80" t="s">
        <v>1802</v>
      </c>
      <c r="AG339" s="128" t="n">
        <f aca="false">VLOOKUP(D339,'School Code'!$D$2:$K$603,4,0)</f>
        <v>304</v>
      </c>
      <c r="AH339" s="129" t="n">
        <f aca="false">VLOOKUP(D339,'School Code'!$D$2:$K$603,6,0)</f>
        <v>3</v>
      </c>
      <c r="AI339" s="146" t="s">
        <v>1803</v>
      </c>
      <c r="AK339" s="76" t="s">
        <v>86</v>
      </c>
    </row>
    <row r="340" customFormat="false" ht="15.9" hidden="true" customHeight="false" outlineLevel="0" collapsed="false">
      <c r="A340" s="134" t="n">
        <v>335</v>
      </c>
      <c r="B340" s="76" t="s">
        <v>1857</v>
      </c>
      <c r="C340" s="225" t="s">
        <v>1858</v>
      </c>
      <c r="D340" s="221" t="str">
        <f aca="false">VLOOKUP(N340,'Event Code'!$B$4:$AT$239,6,0)</f>
        <v>ĐH Công Nghệ Thông Tin, ĐH Quốc gia TP HCM (KTPM)</v>
      </c>
      <c r="E340" s="135" t="str">
        <f aca="false">VLOOKUP($D340,'School Code'!$D$2:$I$30,5,0)</f>
        <v>ICT-SE</v>
      </c>
      <c r="F340" s="136" t="n">
        <v>0</v>
      </c>
      <c r="G340" s="137" t="s">
        <v>980</v>
      </c>
      <c r="H340" s="138" t="str">
        <f aca="false">B340</f>
        <v>14520848@gm.uit.edu.vn</v>
      </c>
      <c r="I340" s="190"/>
      <c r="J340" s="139"/>
      <c r="K340" s="136" t="n">
        <v>2019</v>
      </c>
      <c r="L340" s="140"/>
      <c r="M340" s="141" t="str">
        <f aca="false">'Event Code'!$A$4</f>
        <v>HCM</v>
      </c>
      <c r="N340" s="49" t="s">
        <v>1801</v>
      </c>
      <c r="O340" s="141" t="str">
        <f aca="false">VLOOKUP($N340,'Event Code'!$B$4:$AL$194,2,0)</f>
        <v>THESIS</v>
      </c>
      <c r="P340" s="141" t="str">
        <f aca="false">VLOOKUP(N340,'Event Code'!$B$4:$AT$782,3,0)</f>
        <v>IT Technical</v>
      </c>
      <c r="Q340" s="141" t="str">
        <f aca="false">VLOOKUP(N340,'Event Code'!$B$4:$AT$782,4,0)</f>
        <v>ALL</v>
      </c>
      <c r="R340" s="141" t="str">
        <f aca="false">VLOOKUP($N340,'Event Code'!$B$4:$AT$782,5,0)</f>
        <v>Blended</v>
      </c>
      <c r="S340" s="141" t="n">
        <f aca="false">VLOOKUP(N340,'Event Code'!$B$4:$AT$782,7,0)</f>
        <v>43509</v>
      </c>
      <c r="T340" s="141" t="n">
        <f aca="false">VLOOKUP($N340,'Event Code'!$B$4:$AT$782,8,0)</f>
        <v>43510</v>
      </c>
      <c r="U340" s="37" t="s">
        <v>1128</v>
      </c>
      <c r="V340" s="184"/>
      <c r="W340" s="223"/>
      <c r="X340" s="224"/>
      <c r="Y340" s="174" t="s">
        <v>95</v>
      </c>
      <c r="Z340" s="198" t="n">
        <v>43514</v>
      </c>
      <c r="AA340" s="80" t="s">
        <v>1802</v>
      </c>
      <c r="AG340" s="128" t="n">
        <f aca="false">VLOOKUP(D340,'School Code'!$D$2:$K$603,4,0)</f>
        <v>304</v>
      </c>
      <c r="AH340" s="129" t="n">
        <f aca="false">VLOOKUP(D340,'School Code'!$D$2:$K$603,6,0)</f>
        <v>3</v>
      </c>
      <c r="AI340" s="146" t="s">
        <v>1803</v>
      </c>
      <c r="AK340" s="76" t="s">
        <v>86</v>
      </c>
    </row>
    <row r="341" customFormat="false" ht="15" hidden="true" customHeight="false" outlineLevel="0" collapsed="false">
      <c r="A341" s="134" t="n">
        <v>336</v>
      </c>
      <c r="B341" s="189" t="s">
        <v>1859</v>
      </c>
      <c r="C341" s="220" t="s">
        <v>1860</v>
      </c>
      <c r="D341" s="221" t="str">
        <f aca="false">VLOOKUP(N341,'Event Code'!$B$4:$AT$239,6,0)</f>
        <v>ĐH Công Nghệ Thông Tin, ĐH Quốc gia TP HCM (KTPM)</v>
      </c>
      <c r="E341" s="135" t="str">
        <f aca="false">VLOOKUP($D341,'School Code'!$D$2:$I$30,5,0)</f>
        <v>ICT-SE</v>
      </c>
      <c r="F341" s="136" t="n">
        <v>0</v>
      </c>
      <c r="G341" s="137" t="s">
        <v>980</v>
      </c>
      <c r="H341" s="138" t="str">
        <f aca="false">B341</f>
        <v>vankhoa0603@gmail.com</v>
      </c>
      <c r="I341" s="190"/>
      <c r="J341" s="139"/>
      <c r="K341" s="136" t="n">
        <v>2019</v>
      </c>
      <c r="L341" s="140"/>
      <c r="M341" s="141" t="str">
        <f aca="false">'Event Code'!$A$4</f>
        <v>HCM</v>
      </c>
      <c r="N341" s="49" t="s">
        <v>1801</v>
      </c>
      <c r="O341" s="141" t="str">
        <f aca="false">VLOOKUP($N341,'Event Code'!$B$4:$AL$194,2,0)</f>
        <v>THESIS</v>
      </c>
      <c r="P341" s="141" t="str">
        <f aca="false">VLOOKUP(N341,'Event Code'!$B$4:$AT$782,3,0)</f>
        <v>IT Technical</v>
      </c>
      <c r="Q341" s="141" t="str">
        <f aca="false">VLOOKUP(N341,'Event Code'!$B$4:$AT$782,4,0)</f>
        <v>ALL</v>
      </c>
      <c r="R341" s="141" t="str">
        <f aca="false">VLOOKUP($N341,'Event Code'!$B$4:$AT$782,5,0)</f>
        <v>Blended</v>
      </c>
      <c r="S341" s="141" t="n">
        <f aca="false">VLOOKUP(N341,'Event Code'!$B$4:$AT$782,7,0)</f>
        <v>43509</v>
      </c>
      <c r="T341" s="141" t="n">
        <f aca="false">VLOOKUP($N341,'Event Code'!$B$4:$AT$782,8,0)</f>
        <v>43510</v>
      </c>
      <c r="U341" s="37" t="s">
        <v>1128</v>
      </c>
      <c r="V341" s="184"/>
      <c r="W341" s="223"/>
      <c r="X341" s="224"/>
      <c r="Y341" s="174" t="s">
        <v>95</v>
      </c>
      <c r="Z341" s="198" t="n">
        <v>43514</v>
      </c>
      <c r="AA341" s="80" t="s">
        <v>1802</v>
      </c>
      <c r="AG341" s="128" t="n">
        <f aca="false">VLOOKUP(D341,'School Code'!$D$2:$K$603,4,0)</f>
        <v>304</v>
      </c>
      <c r="AH341" s="129" t="n">
        <f aca="false">VLOOKUP(D341,'School Code'!$D$2:$K$603,6,0)</f>
        <v>3</v>
      </c>
      <c r="AI341" s="146" t="s">
        <v>1803</v>
      </c>
      <c r="AK341" s="76" t="s">
        <v>86</v>
      </c>
    </row>
    <row r="342" customFormat="false" ht="15" hidden="true" customHeight="false" outlineLevel="0" collapsed="false">
      <c r="A342" s="134" t="n">
        <v>337</v>
      </c>
      <c r="B342" s="189" t="s">
        <v>1861</v>
      </c>
      <c r="C342" s="220" t="s">
        <v>1862</v>
      </c>
      <c r="D342" s="221" t="str">
        <f aca="false">VLOOKUP(N342,'Event Code'!$B$4:$AT$239,6,0)</f>
        <v>ĐH Công Nghệ Thông Tin, ĐH Quốc gia TP HCM (KTPM)</v>
      </c>
      <c r="E342" s="135" t="str">
        <f aca="false">VLOOKUP($D342,'School Code'!$D$2:$I$30,5,0)</f>
        <v>ICT-SE</v>
      </c>
      <c r="F342" s="136" t="n">
        <v>0</v>
      </c>
      <c r="G342" s="137" t="s">
        <v>980</v>
      </c>
      <c r="H342" s="138" t="str">
        <f aca="false">B342</f>
        <v>droidmaxxx@gamil.com</v>
      </c>
      <c r="I342" s="190"/>
      <c r="J342" s="139"/>
      <c r="K342" s="136" t="n">
        <v>2019</v>
      </c>
      <c r="L342" s="140"/>
      <c r="M342" s="141" t="str">
        <f aca="false">'Event Code'!$A$4</f>
        <v>HCM</v>
      </c>
      <c r="N342" s="49" t="s">
        <v>1801</v>
      </c>
      <c r="O342" s="141" t="str">
        <f aca="false">VLOOKUP($N342,'Event Code'!$B$4:$AL$194,2,0)</f>
        <v>THESIS</v>
      </c>
      <c r="P342" s="141" t="str">
        <f aca="false">VLOOKUP(N342,'Event Code'!$B$4:$AT$782,3,0)</f>
        <v>IT Technical</v>
      </c>
      <c r="Q342" s="141" t="str">
        <f aca="false">VLOOKUP(N342,'Event Code'!$B$4:$AT$782,4,0)</f>
        <v>ALL</v>
      </c>
      <c r="R342" s="141" t="str">
        <f aca="false">VLOOKUP($N342,'Event Code'!$B$4:$AT$782,5,0)</f>
        <v>Blended</v>
      </c>
      <c r="S342" s="141" t="n">
        <f aca="false">VLOOKUP(N342,'Event Code'!$B$4:$AT$782,7,0)</f>
        <v>43509</v>
      </c>
      <c r="T342" s="141" t="n">
        <f aca="false">VLOOKUP($N342,'Event Code'!$B$4:$AT$782,8,0)</f>
        <v>43510</v>
      </c>
      <c r="U342" s="37" t="s">
        <v>1128</v>
      </c>
      <c r="V342" s="184"/>
      <c r="W342" s="223"/>
      <c r="X342" s="224"/>
      <c r="Y342" s="174" t="s">
        <v>95</v>
      </c>
      <c r="Z342" s="198" t="n">
        <v>43514</v>
      </c>
      <c r="AA342" s="80" t="s">
        <v>1802</v>
      </c>
      <c r="AG342" s="128" t="n">
        <f aca="false">VLOOKUP(D342,'School Code'!$D$2:$K$603,4,0)</f>
        <v>304</v>
      </c>
      <c r="AH342" s="129" t="n">
        <f aca="false">VLOOKUP(D342,'School Code'!$D$2:$K$603,6,0)</f>
        <v>3</v>
      </c>
      <c r="AI342" s="146" t="s">
        <v>1803</v>
      </c>
      <c r="AK342" s="76" t="s">
        <v>86</v>
      </c>
    </row>
    <row r="343" customFormat="false" ht="15" hidden="true" customHeight="false" outlineLevel="0" collapsed="false">
      <c r="A343" s="134" t="n">
        <v>338</v>
      </c>
      <c r="B343" s="189" t="s">
        <v>1863</v>
      </c>
      <c r="C343" s="220" t="s">
        <v>1864</v>
      </c>
      <c r="D343" s="221" t="str">
        <f aca="false">VLOOKUP(N343,'Event Code'!$B$4:$AT$239,6,0)</f>
        <v>ĐH Công Nghệ Thông Tin, ĐH Quốc gia TP HCM (KTPM)</v>
      </c>
      <c r="E343" s="135" t="str">
        <f aca="false">VLOOKUP($D343,'School Code'!$D$2:$I$30,5,0)</f>
        <v>ICT-SE</v>
      </c>
      <c r="F343" s="136" t="n">
        <v>0</v>
      </c>
      <c r="G343" s="137" t="s">
        <v>980</v>
      </c>
      <c r="H343" s="138" t="str">
        <f aca="false">B343</f>
        <v>vanminhnguyenbmt@gmail.com</v>
      </c>
      <c r="I343" s="190"/>
      <c r="J343" s="139"/>
      <c r="K343" s="136" t="n">
        <v>2019</v>
      </c>
      <c r="L343" s="140"/>
      <c r="M343" s="141" t="str">
        <f aca="false">'Event Code'!$A$4</f>
        <v>HCM</v>
      </c>
      <c r="N343" s="49" t="s">
        <v>1801</v>
      </c>
      <c r="O343" s="141" t="str">
        <f aca="false">VLOOKUP($N343,'Event Code'!$B$4:$AL$194,2,0)</f>
        <v>THESIS</v>
      </c>
      <c r="P343" s="141" t="str">
        <f aca="false">VLOOKUP(N343,'Event Code'!$B$4:$AT$782,3,0)</f>
        <v>IT Technical</v>
      </c>
      <c r="Q343" s="141" t="str">
        <f aca="false">VLOOKUP(N343,'Event Code'!$B$4:$AT$782,4,0)</f>
        <v>ALL</v>
      </c>
      <c r="R343" s="141" t="str">
        <f aca="false">VLOOKUP($N343,'Event Code'!$B$4:$AT$782,5,0)</f>
        <v>Blended</v>
      </c>
      <c r="S343" s="141" t="n">
        <f aca="false">VLOOKUP(N343,'Event Code'!$B$4:$AT$782,7,0)</f>
        <v>43509</v>
      </c>
      <c r="T343" s="141" t="n">
        <f aca="false">VLOOKUP($N343,'Event Code'!$B$4:$AT$782,8,0)</f>
        <v>43510</v>
      </c>
      <c r="U343" s="37" t="s">
        <v>1128</v>
      </c>
      <c r="V343" s="184"/>
      <c r="W343" s="223"/>
      <c r="X343" s="224"/>
      <c r="Y343" s="174" t="s">
        <v>95</v>
      </c>
      <c r="Z343" s="198" t="n">
        <v>43514</v>
      </c>
      <c r="AA343" s="80" t="s">
        <v>1802</v>
      </c>
      <c r="AG343" s="128" t="n">
        <f aca="false">VLOOKUP(D343,'School Code'!$D$2:$K$603,4,0)</f>
        <v>304</v>
      </c>
      <c r="AH343" s="129" t="n">
        <f aca="false">VLOOKUP(D343,'School Code'!$D$2:$K$603,6,0)</f>
        <v>3</v>
      </c>
      <c r="AI343" s="146" t="s">
        <v>1803</v>
      </c>
      <c r="AK343" s="76" t="s">
        <v>86</v>
      </c>
    </row>
    <row r="344" customFormat="false" ht="15" hidden="true" customHeight="false" outlineLevel="0" collapsed="false">
      <c r="A344" s="134" t="n">
        <v>339</v>
      </c>
      <c r="B344" s="189" t="s">
        <v>1865</v>
      </c>
      <c r="C344" s="220" t="s">
        <v>1866</v>
      </c>
      <c r="D344" s="221" t="str">
        <f aca="false">VLOOKUP(N344,'Event Code'!$B$4:$AT$239,6,0)</f>
        <v>ĐH Công Nghệ Thông Tin, ĐH Quốc gia TP HCM (KTPM)</v>
      </c>
      <c r="E344" s="135" t="str">
        <f aca="false">VLOOKUP($D344,'School Code'!$D$2:$I$30,5,0)</f>
        <v>ICT-SE</v>
      </c>
      <c r="F344" s="136" t="n">
        <v>0</v>
      </c>
      <c r="G344" s="137" t="s">
        <v>980</v>
      </c>
      <c r="H344" s="138" t="str">
        <f aca="false">B344</f>
        <v>son.tran@kyanon.digital</v>
      </c>
      <c r="I344" s="190"/>
      <c r="J344" s="139"/>
      <c r="K344" s="136" t="n">
        <v>2019</v>
      </c>
      <c r="L344" s="140"/>
      <c r="M344" s="141" t="str">
        <f aca="false">'Event Code'!$A$4</f>
        <v>HCM</v>
      </c>
      <c r="N344" s="49" t="s">
        <v>1801</v>
      </c>
      <c r="O344" s="141" t="str">
        <f aca="false">VLOOKUP($N344,'Event Code'!$B$4:$AL$194,2,0)</f>
        <v>THESIS</v>
      </c>
      <c r="P344" s="141" t="str">
        <f aca="false">VLOOKUP(N344,'Event Code'!$B$4:$AT$782,3,0)</f>
        <v>IT Technical</v>
      </c>
      <c r="Q344" s="141" t="str">
        <f aca="false">VLOOKUP(N344,'Event Code'!$B$4:$AT$782,4,0)</f>
        <v>ALL</v>
      </c>
      <c r="R344" s="141" t="str">
        <f aca="false">VLOOKUP($N344,'Event Code'!$B$4:$AT$782,5,0)</f>
        <v>Blended</v>
      </c>
      <c r="S344" s="141" t="n">
        <f aca="false">VLOOKUP(N344,'Event Code'!$B$4:$AT$782,7,0)</f>
        <v>43509</v>
      </c>
      <c r="T344" s="141" t="n">
        <f aca="false">VLOOKUP($N344,'Event Code'!$B$4:$AT$782,8,0)</f>
        <v>43510</v>
      </c>
      <c r="U344" s="37" t="s">
        <v>1128</v>
      </c>
      <c r="V344" s="184"/>
      <c r="W344" s="223"/>
      <c r="X344" s="224"/>
      <c r="Y344" s="174" t="s">
        <v>95</v>
      </c>
      <c r="Z344" s="198" t="n">
        <v>43514</v>
      </c>
      <c r="AA344" s="80" t="s">
        <v>1802</v>
      </c>
      <c r="AG344" s="128" t="n">
        <f aca="false">VLOOKUP(D344,'School Code'!$D$2:$K$603,4,0)</f>
        <v>304</v>
      </c>
      <c r="AH344" s="129" t="n">
        <f aca="false">VLOOKUP(D344,'School Code'!$D$2:$K$603,6,0)</f>
        <v>3</v>
      </c>
      <c r="AI344" s="146" t="s">
        <v>1803</v>
      </c>
      <c r="AK344" s="76" t="s">
        <v>86</v>
      </c>
    </row>
    <row r="345" customFormat="false" ht="15" hidden="true" customHeight="false" outlineLevel="0" collapsed="false">
      <c r="A345" s="134" t="n">
        <v>340</v>
      </c>
      <c r="B345" s="189" t="s">
        <v>1867</v>
      </c>
      <c r="C345" s="220" t="s">
        <v>1868</v>
      </c>
      <c r="D345" s="221" t="str">
        <f aca="false">VLOOKUP(N345,'Event Code'!$B$4:$AT$239,6,0)</f>
        <v>ĐH Công Nghệ Thông Tin, ĐH Quốc gia TP HCM (KTPM)</v>
      </c>
      <c r="E345" s="135" t="str">
        <f aca="false">VLOOKUP($D345,'School Code'!$D$2:$I$30,5,0)</f>
        <v>ICT-SE</v>
      </c>
      <c r="F345" s="136" t="n">
        <v>0</v>
      </c>
      <c r="G345" s="137" t="s">
        <v>980</v>
      </c>
      <c r="H345" s="138" t="str">
        <f aca="false">B345</f>
        <v>14520165@gm.uit.edu.vn</v>
      </c>
      <c r="I345" s="190" t="s">
        <v>1869</v>
      </c>
      <c r="J345" s="139"/>
      <c r="K345" s="136" t="n">
        <v>2019</v>
      </c>
      <c r="L345" s="140"/>
      <c r="M345" s="141" t="str">
        <f aca="false">'Event Code'!$A$4</f>
        <v>HCM</v>
      </c>
      <c r="N345" s="49" t="s">
        <v>1801</v>
      </c>
      <c r="O345" s="141" t="str">
        <f aca="false">VLOOKUP($N345,'Event Code'!$B$4:$AL$194,2,0)</f>
        <v>THESIS</v>
      </c>
      <c r="P345" s="141" t="str">
        <f aca="false">VLOOKUP(N345,'Event Code'!$B$4:$AT$782,3,0)</f>
        <v>IT Technical</v>
      </c>
      <c r="Q345" s="141" t="str">
        <f aca="false">VLOOKUP(N345,'Event Code'!$B$4:$AT$782,4,0)</f>
        <v>ALL</v>
      </c>
      <c r="R345" s="141" t="str">
        <f aca="false">VLOOKUP($N345,'Event Code'!$B$4:$AT$782,5,0)</f>
        <v>Blended</v>
      </c>
      <c r="S345" s="141" t="n">
        <f aca="false">VLOOKUP(N345,'Event Code'!$B$4:$AT$782,7,0)</f>
        <v>43509</v>
      </c>
      <c r="T345" s="141" t="n">
        <f aca="false">VLOOKUP($N345,'Event Code'!$B$4:$AT$782,8,0)</f>
        <v>43510</v>
      </c>
      <c r="U345" s="37" t="s">
        <v>1128</v>
      </c>
      <c r="V345" s="184"/>
      <c r="W345" s="223"/>
      <c r="X345" s="224"/>
      <c r="Y345" s="174" t="s">
        <v>95</v>
      </c>
      <c r="Z345" s="198" t="n">
        <v>43514</v>
      </c>
      <c r="AA345" s="80" t="s">
        <v>1802</v>
      </c>
      <c r="AG345" s="128" t="n">
        <f aca="false">VLOOKUP(D345,'School Code'!$D$2:$K$603,4,0)</f>
        <v>304</v>
      </c>
      <c r="AH345" s="129" t="n">
        <f aca="false">VLOOKUP(D345,'School Code'!$D$2:$K$603,6,0)</f>
        <v>3</v>
      </c>
      <c r="AI345" s="146" t="s">
        <v>1803</v>
      </c>
      <c r="AK345" s="76" t="s">
        <v>86</v>
      </c>
    </row>
    <row r="346" customFormat="false" ht="15" hidden="true" customHeight="false" outlineLevel="0" collapsed="false">
      <c r="A346" s="134" t="n">
        <v>341</v>
      </c>
      <c r="B346" s="189" t="s">
        <v>1870</v>
      </c>
      <c r="C346" s="220" t="s">
        <v>1871</v>
      </c>
      <c r="D346" s="221" t="str">
        <f aca="false">VLOOKUP(N346,'Event Code'!$B$4:$AT$239,6,0)</f>
        <v>ĐH Công Nghệ Thông Tin, ĐH Quốc gia TP HCM (KTPM)</v>
      </c>
      <c r="E346" s="135" t="str">
        <f aca="false">VLOOKUP($D346,'School Code'!$D$2:$I$30,5,0)</f>
        <v>ICT-SE</v>
      </c>
      <c r="F346" s="136" t="n">
        <v>0</v>
      </c>
      <c r="G346" s="137" t="s">
        <v>980</v>
      </c>
      <c r="H346" s="138" t="str">
        <f aca="false">B346</f>
        <v>datth4@gmail.com</v>
      </c>
      <c r="I346" s="190" t="s">
        <v>1872</v>
      </c>
      <c r="J346" s="139"/>
      <c r="K346" s="136" t="n">
        <v>2019</v>
      </c>
      <c r="L346" s="140"/>
      <c r="M346" s="141" t="str">
        <f aca="false">'Event Code'!$A$4</f>
        <v>HCM</v>
      </c>
      <c r="N346" s="49" t="s">
        <v>1801</v>
      </c>
      <c r="O346" s="141" t="str">
        <f aca="false">VLOOKUP($N346,'Event Code'!$B$4:$AL$194,2,0)</f>
        <v>THESIS</v>
      </c>
      <c r="P346" s="141" t="str">
        <f aca="false">VLOOKUP(N346,'Event Code'!$B$4:$AT$782,3,0)</f>
        <v>IT Technical</v>
      </c>
      <c r="Q346" s="141" t="str">
        <f aca="false">VLOOKUP(N346,'Event Code'!$B$4:$AT$782,4,0)</f>
        <v>ALL</v>
      </c>
      <c r="R346" s="141" t="str">
        <f aca="false">VLOOKUP($N346,'Event Code'!$B$4:$AT$782,5,0)</f>
        <v>Blended</v>
      </c>
      <c r="S346" s="141" t="n">
        <f aca="false">VLOOKUP(N346,'Event Code'!$B$4:$AT$782,7,0)</f>
        <v>43509</v>
      </c>
      <c r="T346" s="141" t="n">
        <f aca="false">VLOOKUP($N346,'Event Code'!$B$4:$AT$782,8,0)</f>
        <v>43510</v>
      </c>
      <c r="U346" s="37" t="s">
        <v>1128</v>
      </c>
      <c r="V346" s="184"/>
      <c r="W346" s="223"/>
      <c r="X346" s="224"/>
      <c r="Y346" s="174" t="s">
        <v>95</v>
      </c>
      <c r="Z346" s="198" t="n">
        <v>43514</v>
      </c>
      <c r="AA346" s="80" t="s">
        <v>1802</v>
      </c>
      <c r="AG346" s="128" t="n">
        <f aca="false">VLOOKUP(D346,'School Code'!$D$2:$K$603,4,0)</f>
        <v>304</v>
      </c>
      <c r="AH346" s="129" t="n">
        <f aca="false">VLOOKUP(D346,'School Code'!$D$2:$K$603,6,0)</f>
        <v>3</v>
      </c>
      <c r="AI346" s="146" t="s">
        <v>1803</v>
      </c>
      <c r="AK346" s="76" t="s">
        <v>86</v>
      </c>
    </row>
    <row r="347" customFormat="false" ht="15" hidden="true" customHeight="false" outlineLevel="0" collapsed="false">
      <c r="A347" s="134" t="n">
        <v>342</v>
      </c>
      <c r="B347" s="134" t="s">
        <v>1873</v>
      </c>
      <c r="C347" s="220" t="s">
        <v>1874</v>
      </c>
      <c r="D347" s="221" t="str">
        <f aca="false">VLOOKUP(N347,'Event Code'!$B$4:$AT$239,6,0)</f>
        <v>ĐH Công Nghệ Thông Tin, ĐH Quốc gia TP HCM (KTPM)</v>
      </c>
      <c r="E347" s="135" t="str">
        <f aca="false">VLOOKUP($D347,'School Code'!$D$2:$I$30,5,0)</f>
        <v>ICT-SE</v>
      </c>
      <c r="F347" s="136" t="n">
        <v>0</v>
      </c>
      <c r="G347" s="137" t="s">
        <v>980</v>
      </c>
      <c r="H347" s="138" t="str">
        <f aca="false">B347</f>
        <v>14520582@gm.uit.edu.vn</v>
      </c>
      <c r="I347" s="190" t="s">
        <v>1875</v>
      </c>
      <c r="J347" s="139"/>
      <c r="K347" s="136" t="n">
        <v>2019</v>
      </c>
      <c r="L347" s="140"/>
      <c r="M347" s="141" t="str">
        <f aca="false">'Event Code'!$A$4</f>
        <v>HCM</v>
      </c>
      <c r="N347" s="49" t="s">
        <v>1801</v>
      </c>
      <c r="O347" s="141" t="str">
        <f aca="false">VLOOKUP($N347,'Event Code'!$B$4:$AL$194,2,0)</f>
        <v>THESIS</v>
      </c>
      <c r="P347" s="141" t="str">
        <f aca="false">VLOOKUP(N347,'Event Code'!$B$4:$AT$782,3,0)</f>
        <v>IT Technical</v>
      </c>
      <c r="Q347" s="141" t="str">
        <f aca="false">VLOOKUP(N347,'Event Code'!$B$4:$AT$782,4,0)</f>
        <v>ALL</v>
      </c>
      <c r="R347" s="141" t="str">
        <f aca="false">VLOOKUP($N347,'Event Code'!$B$4:$AT$782,5,0)</f>
        <v>Blended</v>
      </c>
      <c r="S347" s="141" t="n">
        <f aca="false">VLOOKUP(N347,'Event Code'!$B$4:$AT$782,7,0)</f>
        <v>43509</v>
      </c>
      <c r="T347" s="141" t="n">
        <f aca="false">VLOOKUP($N347,'Event Code'!$B$4:$AT$782,8,0)</f>
        <v>43510</v>
      </c>
      <c r="U347" s="37" t="s">
        <v>1128</v>
      </c>
      <c r="V347" s="184"/>
      <c r="W347" s="223"/>
      <c r="X347" s="224"/>
      <c r="Y347" s="174" t="s">
        <v>95</v>
      </c>
      <c r="Z347" s="198" t="n">
        <v>43514</v>
      </c>
      <c r="AA347" s="80" t="s">
        <v>1802</v>
      </c>
      <c r="AG347" s="128" t="n">
        <f aca="false">VLOOKUP(D347,'School Code'!$D$2:$K$603,4,0)</f>
        <v>304</v>
      </c>
      <c r="AH347" s="129" t="n">
        <f aca="false">VLOOKUP(D347,'School Code'!$D$2:$K$603,6,0)</f>
        <v>3</v>
      </c>
      <c r="AI347" s="146" t="s">
        <v>1803</v>
      </c>
      <c r="AK347" s="76" t="s">
        <v>86</v>
      </c>
    </row>
    <row r="348" customFormat="false" ht="15" hidden="true" customHeight="false" outlineLevel="0" collapsed="false">
      <c r="A348" s="134" t="n">
        <v>343</v>
      </c>
      <c r="B348" s="189" t="s">
        <v>1876</v>
      </c>
      <c r="C348" s="220" t="s">
        <v>1877</v>
      </c>
      <c r="D348" s="221" t="str">
        <f aca="false">VLOOKUP(N348,'Event Code'!$B$4:$AT$239,6,0)</f>
        <v>ĐH Công Nghệ Thông Tin, ĐH Quốc gia TP HCM (KTPM)</v>
      </c>
      <c r="E348" s="135" t="str">
        <f aca="false">VLOOKUP($D348,'School Code'!$D$2:$I$30,5,0)</f>
        <v>ICT-SE</v>
      </c>
      <c r="F348" s="136" t="n">
        <v>0</v>
      </c>
      <c r="G348" s="137" t="s">
        <v>980</v>
      </c>
      <c r="H348" s="138" t="str">
        <f aca="false">B348</f>
        <v>ngannguyen.thi.kim.209@gmail.com</v>
      </c>
      <c r="I348" s="190" t="s">
        <v>1878</v>
      </c>
      <c r="J348" s="139"/>
      <c r="K348" s="136" t="n">
        <v>2019</v>
      </c>
      <c r="L348" s="140"/>
      <c r="M348" s="141" t="str">
        <f aca="false">'Event Code'!$A$4</f>
        <v>HCM</v>
      </c>
      <c r="N348" s="49" t="s">
        <v>1801</v>
      </c>
      <c r="O348" s="141" t="str">
        <f aca="false">VLOOKUP($N348,'Event Code'!$B$4:$AL$194,2,0)</f>
        <v>THESIS</v>
      </c>
      <c r="P348" s="141" t="str">
        <f aca="false">VLOOKUP(N348,'Event Code'!$B$4:$AT$782,3,0)</f>
        <v>IT Technical</v>
      </c>
      <c r="Q348" s="141" t="str">
        <f aca="false">VLOOKUP(N348,'Event Code'!$B$4:$AT$782,4,0)</f>
        <v>ALL</v>
      </c>
      <c r="R348" s="141" t="str">
        <f aca="false">VLOOKUP($N348,'Event Code'!$B$4:$AT$782,5,0)</f>
        <v>Blended</v>
      </c>
      <c r="S348" s="141" t="n">
        <f aca="false">VLOOKUP(N348,'Event Code'!$B$4:$AT$782,7,0)</f>
        <v>43509</v>
      </c>
      <c r="T348" s="141" t="n">
        <f aca="false">VLOOKUP($N348,'Event Code'!$B$4:$AT$782,8,0)</f>
        <v>43510</v>
      </c>
      <c r="U348" s="37" t="s">
        <v>1128</v>
      </c>
      <c r="V348" s="184"/>
      <c r="W348" s="223"/>
      <c r="X348" s="224"/>
      <c r="Y348" s="174" t="s">
        <v>95</v>
      </c>
      <c r="Z348" s="198" t="n">
        <v>43514</v>
      </c>
      <c r="AA348" s="80" t="s">
        <v>1802</v>
      </c>
      <c r="AG348" s="128" t="n">
        <f aca="false">VLOOKUP(D348,'School Code'!$D$2:$K$603,4,0)</f>
        <v>304</v>
      </c>
      <c r="AH348" s="129" t="n">
        <f aca="false">VLOOKUP(D348,'School Code'!$D$2:$K$603,6,0)</f>
        <v>3</v>
      </c>
      <c r="AI348" s="146" t="s">
        <v>1803</v>
      </c>
      <c r="AK348" s="76" t="s">
        <v>86</v>
      </c>
    </row>
    <row r="349" customFormat="false" ht="15" hidden="true" customHeight="false" outlineLevel="0" collapsed="false">
      <c r="A349" s="134" t="n">
        <v>344</v>
      </c>
      <c r="B349" s="189" t="s">
        <v>1879</v>
      </c>
      <c r="C349" s="220" t="s">
        <v>1880</v>
      </c>
      <c r="D349" s="221" t="str">
        <f aca="false">VLOOKUP(N349,'Event Code'!$B$4:$AT$239,6,0)</f>
        <v>ĐH Công Nghệ Thông Tin, ĐH Quốc gia TP HCM (KTPM)</v>
      </c>
      <c r="E349" s="135" t="str">
        <f aca="false">VLOOKUP($D349,'School Code'!$D$2:$I$30,5,0)</f>
        <v>ICT-SE</v>
      </c>
      <c r="F349" s="136" t="n">
        <v>0</v>
      </c>
      <c r="G349" s="137" t="s">
        <v>980</v>
      </c>
      <c r="H349" s="138" t="str">
        <f aca="false">B349</f>
        <v>vanduyqh123@gmail.com</v>
      </c>
      <c r="I349" s="190"/>
      <c r="J349" s="139"/>
      <c r="K349" s="136" t="n">
        <v>2019</v>
      </c>
      <c r="L349" s="140"/>
      <c r="M349" s="141" t="str">
        <f aca="false">'Event Code'!$A$4</f>
        <v>HCM</v>
      </c>
      <c r="N349" s="49" t="s">
        <v>1801</v>
      </c>
      <c r="O349" s="141" t="str">
        <f aca="false">VLOOKUP($N349,'Event Code'!$B$4:$AL$194,2,0)</f>
        <v>THESIS</v>
      </c>
      <c r="P349" s="141" t="str">
        <f aca="false">VLOOKUP(N349,'Event Code'!$B$4:$AT$782,3,0)</f>
        <v>IT Technical</v>
      </c>
      <c r="Q349" s="141" t="str">
        <f aca="false">VLOOKUP(N349,'Event Code'!$B$4:$AT$782,4,0)</f>
        <v>ALL</v>
      </c>
      <c r="R349" s="141" t="str">
        <f aca="false">VLOOKUP($N349,'Event Code'!$B$4:$AT$782,5,0)</f>
        <v>Blended</v>
      </c>
      <c r="S349" s="141" t="n">
        <f aca="false">VLOOKUP(N349,'Event Code'!$B$4:$AT$782,7,0)</f>
        <v>43509</v>
      </c>
      <c r="T349" s="141" t="n">
        <f aca="false">VLOOKUP($N349,'Event Code'!$B$4:$AT$782,8,0)</f>
        <v>43510</v>
      </c>
      <c r="U349" s="37" t="s">
        <v>1128</v>
      </c>
      <c r="V349" s="184"/>
      <c r="W349" s="223"/>
      <c r="X349" s="224"/>
      <c r="Y349" s="174" t="s">
        <v>95</v>
      </c>
      <c r="Z349" s="198" t="n">
        <v>43514</v>
      </c>
      <c r="AA349" s="80" t="s">
        <v>1802</v>
      </c>
      <c r="AG349" s="128" t="n">
        <f aca="false">VLOOKUP(D349,'School Code'!$D$2:$K$603,4,0)</f>
        <v>304</v>
      </c>
      <c r="AH349" s="129" t="n">
        <f aca="false">VLOOKUP(D349,'School Code'!$D$2:$K$603,6,0)</f>
        <v>3</v>
      </c>
      <c r="AI349" s="146" t="s">
        <v>1803</v>
      </c>
      <c r="AK349" s="76" t="s">
        <v>86</v>
      </c>
    </row>
    <row r="350" customFormat="false" ht="15" hidden="true" customHeight="false" outlineLevel="0" collapsed="false">
      <c r="A350" s="134" t="n">
        <v>345</v>
      </c>
      <c r="B350" s="189" t="s">
        <v>1881</v>
      </c>
      <c r="C350" s="220" t="s">
        <v>1882</v>
      </c>
      <c r="D350" s="221" t="str">
        <f aca="false">VLOOKUP(N350,'Event Code'!$B$4:$AT$239,6,0)</f>
        <v>ĐH Công Nghệ Thông Tin, ĐH Quốc gia TP HCM (KTPM)</v>
      </c>
      <c r="E350" s="135" t="str">
        <f aca="false">VLOOKUP($D350,'School Code'!$D$2:$I$30,5,0)</f>
        <v>ICT-SE</v>
      </c>
      <c r="F350" s="136" t="n">
        <v>0</v>
      </c>
      <c r="G350" s="137" t="s">
        <v>1025</v>
      </c>
      <c r="H350" s="138" t="str">
        <f aca="false">B350</f>
        <v>dr3amz@yahoo.com</v>
      </c>
      <c r="I350" s="190"/>
      <c r="J350" s="139"/>
      <c r="K350" s="136" t="n">
        <v>2019</v>
      </c>
      <c r="L350" s="140"/>
      <c r="M350" s="141" t="str">
        <f aca="false">'Event Code'!$A$4</f>
        <v>HCM</v>
      </c>
      <c r="N350" s="49" t="s">
        <v>1801</v>
      </c>
      <c r="O350" s="141" t="str">
        <f aca="false">VLOOKUP($N350,'Event Code'!$B$4:$AL$194,2,0)</f>
        <v>THESIS</v>
      </c>
      <c r="P350" s="141" t="str">
        <f aca="false">VLOOKUP(N350,'Event Code'!$B$4:$AT$782,3,0)</f>
        <v>IT Technical</v>
      </c>
      <c r="Q350" s="141" t="str">
        <f aca="false">VLOOKUP(N350,'Event Code'!$B$4:$AT$782,4,0)</f>
        <v>ALL</v>
      </c>
      <c r="R350" s="141" t="str">
        <f aca="false">VLOOKUP($N350,'Event Code'!$B$4:$AT$782,5,0)</f>
        <v>Blended</v>
      </c>
      <c r="S350" s="141" t="n">
        <f aca="false">VLOOKUP(N350,'Event Code'!$B$4:$AT$782,7,0)</f>
        <v>43509</v>
      </c>
      <c r="T350" s="141" t="n">
        <f aca="false">VLOOKUP($N350,'Event Code'!$B$4:$AT$782,8,0)</f>
        <v>43510</v>
      </c>
      <c r="U350" s="37" t="s">
        <v>1128</v>
      </c>
      <c r="V350" s="184"/>
      <c r="W350" s="223"/>
      <c r="X350" s="224"/>
      <c r="Y350" s="174" t="s">
        <v>95</v>
      </c>
      <c r="Z350" s="198" t="n">
        <v>43514</v>
      </c>
      <c r="AA350" s="80" t="s">
        <v>1802</v>
      </c>
      <c r="AG350" s="128" t="n">
        <f aca="false">VLOOKUP(D350,'School Code'!$D$2:$K$603,4,0)</f>
        <v>304</v>
      </c>
      <c r="AH350" s="129" t="n">
        <f aca="false">VLOOKUP(D350,'School Code'!$D$2:$K$603,6,0)</f>
        <v>3</v>
      </c>
      <c r="AI350" s="146" t="s">
        <v>1803</v>
      </c>
      <c r="AK350" s="76" t="s">
        <v>86</v>
      </c>
    </row>
    <row r="351" customFormat="false" ht="15" hidden="true" customHeight="false" outlineLevel="0" collapsed="false">
      <c r="A351" s="134" t="n">
        <v>346</v>
      </c>
      <c r="B351" s="189" t="s">
        <v>1883</v>
      </c>
      <c r="C351" s="220" t="s">
        <v>1884</v>
      </c>
      <c r="D351" s="221" t="str">
        <f aca="false">VLOOKUP(N351,'Event Code'!$B$4:$AT$239,6,0)</f>
        <v>ĐH Công Nghệ Thông Tin, ĐH Quốc gia TP HCM (KTPM)</v>
      </c>
      <c r="E351" s="135" t="str">
        <f aca="false">VLOOKUP($D351,'School Code'!$D$2:$I$30,5,0)</f>
        <v>ICT-SE</v>
      </c>
      <c r="F351" s="136" t="n">
        <v>0</v>
      </c>
      <c r="G351" s="137" t="s">
        <v>1025</v>
      </c>
      <c r="H351" s="138" t="str">
        <f aca="false">B351</f>
        <v>14520010@gm.uit.edu.vn</v>
      </c>
      <c r="I351" s="190" t="s">
        <v>1885</v>
      </c>
      <c r="J351" s="139"/>
      <c r="K351" s="136" t="n">
        <v>2019</v>
      </c>
      <c r="L351" s="140"/>
      <c r="M351" s="141" t="str">
        <f aca="false">'Event Code'!$A$4</f>
        <v>HCM</v>
      </c>
      <c r="N351" s="49" t="s">
        <v>1801</v>
      </c>
      <c r="O351" s="141" t="str">
        <f aca="false">VLOOKUP($N351,'Event Code'!$B$4:$AL$194,2,0)</f>
        <v>THESIS</v>
      </c>
      <c r="P351" s="141" t="str">
        <f aca="false">VLOOKUP(N351,'Event Code'!$B$4:$AT$782,3,0)</f>
        <v>IT Technical</v>
      </c>
      <c r="Q351" s="141" t="str">
        <f aca="false">VLOOKUP(N351,'Event Code'!$B$4:$AT$782,4,0)</f>
        <v>ALL</v>
      </c>
      <c r="R351" s="141" t="str">
        <f aca="false">VLOOKUP($N351,'Event Code'!$B$4:$AT$782,5,0)</f>
        <v>Blended</v>
      </c>
      <c r="S351" s="141" t="n">
        <f aca="false">VLOOKUP(N351,'Event Code'!$B$4:$AT$782,7,0)</f>
        <v>43509</v>
      </c>
      <c r="T351" s="141" t="n">
        <f aca="false">VLOOKUP($N351,'Event Code'!$B$4:$AT$782,8,0)</f>
        <v>43510</v>
      </c>
      <c r="U351" s="37" t="s">
        <v>1128</v>
      </c>
      <c r="V351" s="184"/>
      <c r="W351" s="223"/>
      <c r="X351" s="224"/>
      <c r="Y351" s="174" t="s">
        <v>95</v>
      </c>
      <c r="Z351" s="198" t="n">
        <v>43514</v>
      </c>
      <c r="AA351" s="80" t="s">
        <v>1802</v>
      </c>
      <c r="AG351" s="128" t="n">
        <f aca="false">VLOOKUP(D351,'School Code'!$D$2:$K$603,4,0)</f>
        <v>304</v>
      </c>
      <c r="AH351" s="129" t="n">
        <f aca="false">VLOOKUP(D351,'School Code'!$D$2:$K$603,6,0)</f>
        <v>3</v>
      </c>
      <c r="AI351" s="146" t="s">
        <v>1803</v>
      </c>
      <c r="AK351" s="76" t="s">
        <v>86</v>
      </c>
    </row>
    <row r="352" customFormat="false" ht="15" hidden="true" customHeight="false" outlineLevel="0" collapsed="false">
      <c r="A352" s="134" t="n">
        <v>347</v>
      </c>
      <c r="B352" s="189" t="s">
        <v>1886</v>
      </c>
      <c r="C352" s="220" t="s">
        <v>1192</v>
      </c>
      <c r="D352" s="221" t="str">
        <f aca="false">VLOOKUP(N352,'Event Code'!$B$4:$AT$239,6,0)</f>
        <v>ĐH Công Nghệ Thông Tin, ĐH Quốc gia TP HCM (KTPM)</v>
      </c>
      <c r="E352" s="135" t="str">
        <f aca="false">VLOOKUP($D352,'School Code'!$D$2:$I$30,5,0)</f>
        <v>ICT-SE</v>
      </c>
      <c r="F352" s="136" t="n">
        <v>0</v>
      </c>
      <c r="G352" s="137" t="s">
        <v>980</v>
      </c>
      <c r="H352" s="138" t="str">
        <f aca="false">B352</f>
        <v>14520287@gm.uit.edu.vn</v>
      </c>
      <c r="I352" s="190" t="s">
        <v>1887</v>
      </c>
      <c r="J352" s="139"/>
      <c r="K352" s="136" t="n">
        <v>2019</v>
      </c>
      <c r="L352" s="140"/>
      <c r="M352" s="141" t="str">
        <f aca="false">'Event Code'!$A$4</f>
        <v>HCM</v>
      </c>
      <c r="N352" s="49" t="s">
        <v>1801</v>
      </c>
      <c r="O352" s="141" t="str">
        <f aca="false">VLOOKUP($N352,'Event Code'!$B$4:$AL$194,2,0)</f>
        <v>THESIS</v>
      </c>
      <c r="P352" s="141" t="str">
        <f aca="false">VLOOKUP(N352,'Event Code'!$B$4:$AT$782,3,0)</f>
        <v>IT Technical</v>
      </c>
      <c r="Q352" s="141" t="str">
        <f aca="false">VLOOKUP(N352,'Event Code'!$B$4:$AT$782,4,0)</f>
        <v>ALL</v>
      </c>
      <c r="R352" s="141" t="str">
        <f aca="false">VLOOKUP($N352,'Event Code'!$B$4:$AT$782,5,0)</f>
        <v>Blended</v>
      </c>
      <c r="S352" s="141" t="n">
        <f aca="false">VLOOKUP(N352,'Event Code'!$B$4:$AT$782,7,0)</f>
        <v>43509</v>
      </c>
      <c r="T352" s="141" t="n">
        <f aca="false">VLOOKUP($N352,'Event Code'!$B$4:$AT$782,8,0)</f>
        <v>43510</v>
      </c>
      <c r="U352" s="37" t="s">
        <v>1128</v>
      </c>
      <c r="V352" s="184"/>
      <c r="W352" s="223"/>
      <c r="X352" s="224"/>
      <c r="Y352" s="174" t="s">
        <v>95</v>
      </c>
      <c r="Z352" s="198" t="n">
        <v>43514</v>
      </c>
      <c r="AA352" s="80" t="s">
        <v>1802</v>
      </c>
      <c r="AG352" s="128" t="n">
        <f aca="false">VLOOKUP(D352,'School Code'!$D$2:$K$603,4,0)</f>
        <v>304</v>
      </c>
      <c r="AH352" s="129" t="n">
        <f aca="false">VLOOKUP(D352,'School Code'!$D$2:$K$603,6,0)</f>
        <v>3</v>
      </c>
      <c r="AI352" s="146" t="s">
        <v>1803</v>
      </c>
      <c r="AK352" s="76" t="s">
        <v>86</v>
      </c>
    </row>
    <row r="353" customFormat="false" ht="15.9" hidden="true" customHeight="false" outlineLevel="0" collapsed="false">
      <c r="A353" s="134" t="n">
        <v>348</v>
      </c>
      <c r="B353" s="189" t="s">
        <v>1888</v>
      </c>
      <c r="C353" s="225" t="s">
        <v>1889</v>
      </c>
      <c r="D353" s="221" t="str">
        <f aca="false">VLOOKUP(N353,'Event Code'!$B$4:$AT$239,6,0)</f>
        <v>ĐH Công Nghệ Thông Tin, ĐH Quốc gia TP HCM (KTPM)</v>
      </c>
      <c r="E353" s="135" t="str">
        <f aca="false">VLOOKUP($D353,'School Code'!$D$2:$I$30,5,0)</f>
        <v>ICT-SE</v>
      </c>
      <c r="F353" s="136" t="n">
        <v>0</v>
      </c>
      <c r="G353" s="137" t="s">
        <v>1025</v>
      </c>
      <c r="H353" s="138" t="str">
        <f aca="false">B353</f>
        <v>vthhanh96@gmail.com</v>
      </c>
      <c r="I353" s="190" t="s">
        <v>1890</v>
      </c>
      <c r="J353" s="139"/>
      <c r="K353" s="136" t="n">
        <v>2019</v>
      </c>
      <c r="L353" s="140"/>
      <c r="M353" s="141" t="str">
        <f aca="false">'Event Code'!$A$4</f>
        <v>HCM</v>
      </c>
      <c r="N353" s="49" t="s">
        <v>1801</v>
      </c>
      <c r="O353" s="141" t="str">
        <f aca="false">VLOOKUP($N353,'Event Code'!$B$4:$AL$194,2,0)</f>
        <v>THESIS</v>
      </c>
      <c r="P353" s="141" t="str">
        <f aca="false">VLOOKUP(N353,'Event Code'!$B$4:$AT$782,3,0)</f>
        <v>IT Technical</v>
      </c>
      <c r="Q353" s="141" t="str">
        <f aca="false">VLOOKUP(N353,'Event Code'!$B$4:$AT$782,4,0)</f>
        <v>ALL</v>
      </c>
      <c r="R353" s="141" t="str">
        <f aca="false">VLOOKUP($N353,'Event Code'!$B$4:$AT$782,5,0)</f>
        <v>Blended</v>
      </c>
      <c r="S353" s="141" t="n">
        <f aca="false">VLOOKUP(N353,'Event Code'!$B$4:$AT$782,7,0)</f>
        <v>43509</v>
      </c>
      <c r="T353" s="141" t="n">
        <f aca="false">VLOOKUP($N353,'Event Code'!$B$4:$AT$782,8,0)</f>
        <v>43510</v>
      </c>
      <c r="U353" s="37" t="s">
        <v>1128</v>
      </c>
      <c r="V353" s="184"/>
      <c r="W353" s="223"/>
      <c r="X353" s="224"/>
      <c r="Y353" s="174" t="s">
        <v>95</v>
      </c>
      <c r="Z353" s="198" t="n">
        <v>43514</v>
      </c>
      <c r="AA353" s="80" t="s">
        <v>1802</v>
      </c>
      <c r="AG353" s="128" t="n">
        <f aca="false">VLOOKUP(D353,'School Code'!$D$2:$K$603,4,0)</f>
        <v>304</v>
      </c>
      <c r="AH353" s="129" t="n">
        <f aca="false">VLOOKUP(D353,'School Code'!$D$2:$K$603,6,0)</f>
        <v>3</v>
      </c>
      <c r="AI353" s="146" t="s">
        <v>1803</v>
      </c>
      <c r="AK353" s="76" t="s">
        <v>86</v>
      </c>
    </row>
    <row r="354" customFormat="false" ht="15.9" hidden="true" customHeight="false" outlineLevel="0" collapsed="false">
      <c r="A354" s="134" t="n">
        <v>349</v>
      </c>
      <c r="B354" s="189" t="s">
        <v>1891</v>
      </c>
      <c r="C354" s="225" t="s">
        <v>1192</v>
      </c>
      <c r="D354" s="221" t="str">
        <f aca="false">VLOOKUP(N354,'Event Code'!$B$4:$AT$239,6,0)</f>
        <v>ĐH Công Nghệ Thông Tin, ĐH Quốc gia TP HCM (KTPM)</v>
      </c>
      <c r="E354" s="135" t="str">
        <f aca="false">VLOOKUP($D354,'School Code'!$D$2:$I$30,5,0)</f>
        <v>ICT-SE</v>
      </c>
      <c r="F354" s="136" t="n">
        <v>0</v>
      </c>
      <c r="G354" s="137" t="s">
        <v>980</v>
      </c>
      <c r="H354" s="138" t="str">
        <f aca="false">B354</f>
        <v>hieuit275@gmail.com</v>
      </c>
      <c r="I354" s="190" t="s">
        <v>1892</v>
      </c>
      <c r="J354" s="139"/>
      <c r="K354" s="136" t="n">
        <v>2019</v>
      </c>
      <c r="L354" s="140"/>
      <c r="M354" s="141" t="str">
        <f aca="false">'Event Code'!$A$4</f>
        <v>HCM</v>
      </c>
      <c r="N354" s="49" t="s">
        <v>1801</v>
      </c>
      <c r="O354" s="141" t="str">
        <f aca="false">VLOOKUP($N354,'Event Code'!$B$4:$AL$194,2,0)</f>
        <v>THESIS</v>
      </c>
      <c r="P354" s="141" t="str">
        <f aca="false">VLOOKUP(N354,'Event Code'!$B$4:$AT$782,3,0)</f>
        <v>IT Technical</v>
      </c>
      <c r="Q354" s="141" t="str">
        <f aca="false">VLOOKUP(N354,'Event Code'!$B$4:$AT$782,4,0)</f>
        <v>ALL</v>
      </c>
      <c r="R354" s="141" t="str">
        <f aca="false">VLOOKUP($N354,'Event Code'!$B$4:$AT$782,5,0)</f>
        <v>Blended</v>
      </c>
      <c r="S354" s="141" t="n">
        <f aca="false">VLOOKUP(N354,'Event Code'!$B$4:$AT$782,7,0)</f>
        <v>43509</v>
      </c>
      <c r="T354" s="141" t="n">
        <f aca="false">VLOOKUP($N354,'Event Code'!$B$4:$AT$782,8,0)</f>
        <v>43510</v>
      </c>
      <c r="U354" s="37" t="s">
        <v>1128</v>
      </c>
      <c r="V354" s="184"/>
      <c r="W354" s="223"/>
      <c r="X354" s="224"/>
      <c r="Y354" s="174" t="s">
        <v>95</v>
      </c>
      <c r="Z354" s="198" t="n">
        <v>43514</v>
      </c>
      <c r="AA354" s="80" t="s">
        <v>1802</v>
      </c>
      <c r="AG354" s="128" t="n">
        <f aca="false">VLOOKUP(D354,'School Code'!$D$2:$K$603,4,0)</f>
        <v>304</v>
      </c>
      <c r="AH354" s="129" t="n">
        <f aca="false">VLOOKUP(D354,'School Code'!$D$2:$K$603,6,0)</f>
        <v>3</v>
      </c>
      <c r="AI354" s="146" t="s">
        <v>1803</v>
      </c>
      <c r="AK354" s="76" t="s">
        <v>86</v>
      </c>
    </row>
    <row r="355" customFormat="false" ht="15" hidden="true" customHeight="false" outlineLevel="0" collapsed="false">
      <c r="A355" s="134" t="n">
        <v>350</v>
      </c>
      <c r="B355" s="134" t="s">
        <v>1893</v>
      </c>
      <c r="C355" s="220" t="s">
        <v>1894</v>
      </c>
      <c r="D355" s="221" t="str">
        <f aca="false">VLOOKUP(N355,'Event Code'!$B$4:$AT$239,6,0)</f>
        <v>ĐH Công Nghệ Thông Tin, ĐH Quốc gia TP HCM (KTPM)</v>
      </c>
      <c r="E355" s="135" t="str">
        <f aca="false">VLOOKUP($D355,'School Code'!$D$2:$I$30,5,0)</f>
        <v>ICT-SE</v>
      </c>
      <c r="F355" s="136" t="n">
        <v>0</v>
      </c>
      <c r="G355" s="137" t="s">
        <v>980</v>
      </c>
      <c r="H355" s="138" t="str">
        <f aca="false">B355</f>
        <v>14521189@gm.uit.edu.vn</v>
      </c>
      <c r="I355" s="190"/>
      <c r="J355" s="139"/>
      <c r="K355" s="136" t="n">
        <v>2019</v>
      </c>
      <c r="L355" s="140"/>
      <c r="M355" s="141" t="str">
        <f aca="false">'Event Code'!$A$4</f>
        <v>HCM</v>
      </c>
      <c r="N355" s="49" t="s">
        <v>1801</v>
      </c>
      <c r="O355" s="141" t="str">
        <f aca="false">VLOOKUP($N355,'Event Code'!$B$4:$AL$194,2,0)</f>
        <v>THESIS</v>
      </c>
      <c r="P355" s="141" t="str">
        <f aca="false">VLOOKUP(N355,'Event Code'!$B$4:$AT$782,3,0)</f>
        <v>IT Technical</v>
      </c>
      <c r="Q355" s="141" t="str">
        <f aca="false">VLOOKUP(N355,'Event Code'!$B$4:$AT$782,4,0)</f>
        <v>ALL</v>
      </c>
      <c r="R355" s="141" t="str">
        <f aca="false">VLOOKUP($N355,'Event Code'!$B$4:$AT$782,5,0)</f>
        <v>Blended</v>
      </c>
      <c r="S355" s="141" t="n">
        <f aca="false">VLOOKUP(N355,'Event Code'!$B$4:$AT$782,7,0)</f>
        <v>43509</v>
      </c>
      <c r="T355" s="141" t="n">
        <f aca="false">VLOOKUP($N355,'Event Code'!$B$4:$AT$782,8,0)</f>
        <v>43510</v>
      </c>
      <c r="U355" s="37" t="s">
        <v>1128</v>
      </c>
      <c r="V355" s="184"/>
      <c r="W355" s="223"/>
      <c r="X355" s="224"/>
      <c r="Y355" s="174" t="s">
        <v>95</v>
      </c>
      <c r="Z355" s="198" t="n">
        <v>43514</v>
      </c>
      <c r="AA355" s="80" t="s">
        <v>1802</v>
      </c>
      <c r="AG355" s="128" t="n">
        <f aca="false">VLOOKUP(D355,'School Code'!$D$2:$K$603,4,0)</f>
        <v>304</v>
      </c>
      <c r="AH355" s="129" t="n">
        <f aca="false">VLOOKUP(D355,'School Code'!$D$2:$K$603,6,0)</f>
        <v>3</v>
      </c>
      <c r="AI355" s="146" t="s">
        <v>1803</v>
      </c>
      <c r="AK355" s="76" t="s">
        <v>86</v>
      </c>
    </row>
    <row r="356" customFormat="false" ht="15" hidden="true" customHeight="false" outlineLevel="0" collapsed="false">
      <c r="A356" s="134" t="n">
        <v>351</v>
      </c>
      <c r="B356" s="134" t="s">
        <v>1895</v>
      </c>
      <c r="C356" s="220" t="s">
        <v>1896</v>
      </c>
      <c r="D356" s="221" t="str">
        <f aca="false">VLOOKUP(N356,'Event Code'!$B$4:$AT$239,6,0)</f>
        <v>ĐH Công Nghệ Thông Tin, ĐH Quốc gia TP HCM (KTPM)</v>
      </c>
      <c r="E356" s="135" t="str">
        <f aca="false">VLOOKUP($D356,'School Code'!$D$2:$I$30,5,0)</f>
        <v>ICT-SE</v>
      </c>
      <c r="F356" s="136" t="n">
        <v>0</v>
      </c>
      <c r="G356" s="137" t="s">
        <v>980</v>
      </c>
      <c r="H356" s="138" t="str">
        <f aca="false">B356</f>
        <v>14520986@gm.uit.edu.vn</v>
      </c>
      <c r="I356" s="190"/>
      <c r="J356" s="139"/>
      <c r="K356" s="136" t="n">
        <v>2019</v>
      </c>
      <c r="L356" s="140"/>
      <c r="M356" s="141" t="str">
        <f aca="false">'Event Code'!$A$4</f>
        <v>HCM</v>
      </c>
      <c r="N356" s="49" t="s">
        <v>1801</v>
      </c>
      <c r="O356" s="141" t="str">
        <f aca="false">VLOOKUP($N356,'Event Code'!$B$4:$AL$194,2,0)</f>
        <v>THESIS</v>
      </c>
      <c r="P356" s="141" t="str">
        <f aca="false">VLOOKUP(N356,'Event Code'!$B$4:$AT$782,3,0)</f>
        <v>IT Technical</v>
      </c>
      <c r="Q356" s="141" t="str">
        <f aca="false">VLOOKUP(N356,'Event Code'!$B$4:$AT$782,4,0)</f>
        <v>ALL</v>
      </c>
      <c r="R356" s="141" t="str">
        <f aca="false">VLOOKUP($N356,'Event Code'!$B$4:$AT$782,5,0)</f>
        <v>Blended</v>
      </c>
      <c r="S356" s="141" t="n">
        <f aca="false">VLOOKUP(N356,'Event Code'!$B$4:$AT$782,7,0)</f>
        <v>43509</v>
      </c>
      <c r="T356" s="141" t="n">
        <f aca="false">VLOOKUP($N356,'Event Code'!$B$4:$AT$782,8,0)</f>
        <v>43510</v>
      </c>
      <c r="U356" s="37" t="s">
        <v>1128</v>
      </c>
      <c r="V356" s="184"/>
      <c r="W356" s="223"/>
      <c r="X356" s="224"/>
      <c r="Y356" s="174" t="s">
        <v>95</v>
      </c>
      <c r="Z356" s="198" t="n">
        <v>43514</v>
      </c>
      <c r="AA356" s="80" t="s">
        <v>1802</v>
      </c>
      <c r="AG356" s="128" t="n">
        <f aca="false">VLOOKUP(D356,'School Code'!$D$2:$K$603,4,0)</f>
        <v>304</v>
      </c>
      <c r="AH356" s="129" t="n">
        <f aca="false">VLOOKUP(D356,'School Code'!$D$2:$K$603,6,0)</f>
        <v>3</v>
      </c>
      <c r="AI356" s="146" t="s">
        <v>1803</v>
      </c>
      <c r="AK356" s="76" t="s">
        <v>86</v>
      </c>
    </row>
    <row r="357" customFormat="false" ht="15.9" hidden="true" customHeight="false" outlineLevel="0" collapsed="false">
      <c r="A357" s="134" t="n">
        <v>352</v>
      </c>
      <c r="B357" s="134" t="s">
        <v>1897</v>
      </c>
      <c r="C357" s="225" t="s">
        <v>1898</v>
      </c>
      <c r="D357" s="221" t="str">
        <f aca="false">VLOOKUP(N357,'Event Code'!$B$4:$AT$239,6,0)</f>
        <v>ĐH Công Nghệ Thông Tin, ĐH Quốc gia TP HCM (KTPM)</v>
      </c>
      <c r="E357" s="135" t="str">
        <f aca="false">VLOOKUP($D357,'School Code'!$D$2:$I$30,5,0)</f>
        <v>ICT-SE</v>
      </c>
      <c r="F357" s="136" t="n">
        <v>0</v>
      </c>
      <c r="G357" s="137" t="s">
        <v>980</v>
      </c>
      <c r="H357" s="138" t="str">
        <f aca="false">B357</f>
        <v>14520495@gm.uit.edu.vn</v>
      </c>
      <c r="I357" s="190"/>
      <c r="J357" s="139"/>
      <c r="K357" s="136" t="n">
        <v>2019</v>
      </c>
      <c r="L357" s="140"/>
      <c r="M357" s="141" t="str">
        <f aca="false">'Event Code'!$A$4</f>
        <v>HCM</v>
      </c>
      <c r="N357" s="49" t="s">
        <v>1801</v>
      </c>
      <c r="O357" s="141" t="str">
        <f aca="false">VLOOKUP($N357,'Event Code'!$B$4:$AL$194,2,0)</f>
        <v>THESIS</v>
      </c>
      <c r="P357" s="141" t="str">
        <f aca="false">VLOOKUP(N357,'Event Code'!$B$4:$AT$782,3,0)</f>
        <v>IT Technical</v>
      </c>
      <c r="Q357" s="141" t="str">
        <f aca="false">VLOOKUP(N357,'Event Code'!$B$4:$AT$782,4,0)</f>
        <v>ALL</v>
      </c>
      <c r="R357" s="141" t="str">
        <f aca="false">VLOOKUP($N357,'Event Code'!$B$4:$AT$782,5,0)</f>
        <v>Blended</v>
      </c>
      <c r="S357" s="141" t="n">
        <f aca="false">VLOOKUP(N357,'Event Code'!$B$4:$AT$782,7,0)</f>
        <v>43509</v>
      </c>
      <c r="T357" s="141" t="n">
        <f aca="false">VLOOKUP($N357,'Event Code'!$B$4:$AT$782,8,0)</f>
        <v>43510</v>
      </c>
      <c r="U357" s="37" t="s">
        <v>1128</v>
      </c>
      <c r="V357" s="184"/>
      <c r="W357" s="223"/>
      <c r="X357" s="224"/>
      <c r="Y357" s="174" t="s">
        <v>95</v>
      </c>
      <c r="Z357" s="198" t="n">
        <v>43514</v>
      </c>
      <c r="AA357" s="80" t="s">
        <v>1802</v>
      </c>
      <c r="AG357" s="128" t="n">
        <f aca="false">VLOOKUP(D357,'School Code'!$D$2:$K$603,4,0)</f>
        <v>304</v>
      </c>
      <c r="AH357" s="129" t="n">
        <f aca="false">VLOOKUP(D357,'School Code'!$D$2:$K$603,6,0)</f>
        <v>3</v>
      </c>
      <c r="AI357" s="146" t="s">
        <v>1803</v>
      </c>
      <c r="AK357" s="76" t="s">
        <v>86</v>
      </c>
    </row>
    <row r="358" customFormat="false" ht="15.9" hidden="true" customHeight="false" outlineLevel="0" collapsed="false">
      <c r="A358" s="134" t="n">
        <v>353</v>
      </c>
      <c r="B358" s="134" t="s">
        <v>1899</v>
      </c>
      <c r="C358" s="225" t="s">
        <v>1900</v>
      </c>
      <c r="D358" s="221" t="str">
        <f aca="false">VLOOKUP(N358,'Event Code'!$B$4:$AT$239,6,0)</f>
        <v>ĐH Công Nghệ Thông Tin, ĐH Quốc gia TP HCM (KTPM)</v>
      </c>
      <c r="E358" s="135" t="str">
        <f aca="false">VLOOKUP($D358,'School Code'!$D$2:$I$30,5,0)</f>
        <v>ICT-SE</v>
      </c>
      <c r="F358" s="136" t="n">
        <v>0</v>
      </c>
      <c r="G358" s="137" t="s">
        <v>980</v>
      </c>
      <c r="H358" s="138" t="str">
        <f aca="false">B358</f>
        <v>14520354@gm.uit.edu.vn</v>
      </c>
      <c r="I358" s="190"/>
      <c r="J358" s="139"/>
      <c r="K358" s="136" t="n">
        <v>2019</v>
      </c>
      <c r="L358" s="140"/>
      <c r="M358" s="141" t="str">
        <f aca="false">'Event Code'!$A$4</f>
        <v>HCM</v>
      </c>
      <c r="N358" s="49" t="s">
        <v>1801</v>
      </c>
      <c r="O358" s="141" t="str">
        <f aca="false">VLOOKUP($N358,'Event Code'!$B$4:$AL$194,2,0)</f>
        <v>THESIS</v>
      </c>
      <c r="P358" s="141" t="str">
        <f aca="false">VLOOKUP(N358,'Event Code'!$B$4:$AT$782,3,0)</f>
        <v>IT Technical</v>
      </c>
      <c r="Q358" s="141" t="str">
        <f aca="false">VLOOKUP(N358,'Event Code'!$B$4:$AT$782,4,0)</f>
        <v>ALL</v>
      </c>
      <c r="R358" s="141" t="str">
        <f aca="false">VLOOKUP($N358,'Event Code'!$B$4:$AT$782,5,0)</f>
        <v>Blended</v>
      </c>
      <c r="S358" s="141" t="n">
        <f aca="false">VLOOKUP(N358,'Event Code'!$B$4:$AT$782,7,0)</f>
        <v>43509</v>
      </c>
      <c r="T358" s="141" t="n">
        <f aca="false">VLOOKUP($N358,'Event Code'!$B$4:$AT$782,8,0)</f>
        <v>43510</v>
      </c>
      <c r="U358" s="37" t="s">
        <v>1128</v>
      </c>
      <c r="V358" s="184"/>
      <c r="W358" s="223"/>
      <c r="X358" s="224"/>
      <c r="Y358" s="174" t="s">
        <v>95</v>
      </c>
      <c r="Z358" s="198" t="n">
        <v>43514</v>
      </c>
      <c r="AA358" s="80" t="s">
        <v>1802</v>
      </c>
      <c r="AG358" s="128" t="n">
        <f aca="false">VLOOKUP(D358,'School Code'!$D$2:$K$603,4,0)</f>
        <v>304</v>
      </c>
      <c r="AH358" s="129" t="n">
        <f aca="false">VLOOKUP(D358,'School Code'!$D$2:$K$603,6,0)</f>
        <v>3</v>
      </c>
      <c r="AI358" s="146" t="s">
        <v>1803</v>
      </c>
      <c r="AK358" s="76" t="s">
        <v>86</v>
      </c>
    </row>
    <row r="359" customFormat="false" ht="15.9" hidden="true" customHeight="false" outlineLevel="0" collapsed="false">
      <c r="A359" s="134" t="n">
        <v>354</v>
      </c>
      <c r="B359" s="134" t="s">
        <v>1901</v>
      </c>
      <c r="C359" s="225" t="s">
        <v>1902</v>
      </c>
      <c r="D359" s="221" t="str">
        <f aca="false">VLOOKUP(N359,'Event Code'!$B$4:$AT$239,6,0)</f>
        <v>ĐH Công Nghệ Thông Tin, ĐH Quốc gia TP HCM (KTPM)</v>
      </c>
      <c r="E359" s="135" t="str">
        <f aca="false">VLOOKUP($D359,'School Code'!$D$2:$I$30,5,0)</f>
        <v>ICT-SE</v>
      </c>
      <c r="F359" s="136" t="n">
        <v>0</v>
      </c>
      <c r="G359" s="137" t="s">
        <v>980</v>
      </c>
      <c r="H359" s="138" t="str">
        <f aca="false">B359</f>
        <v>13520465@gm.uit.edu.vn</v>
      </c>
      <c r="I359" s="190"/>
      <c r="J359" s="139"/>
      <c r="K359" s="136" t="n">
        <v>2019</v>
      </c>
      <c r="L359" s="140"/>
      <c r="M359" s="141" t="str">
        <f aca="false">'Event Code'!$A$4</f>
        <v>HCM</v>
      </c>
      <c r="N359" s="49" t="s">
        <v>1801</v>
      </c>
      <c r="O359" s="141" t="str">
        <f aca="false">VLOOKUP($N359,'Event Code'!$B$4:$AL$194,2,0)</f>
        <v>THESIS</v>
      </c>
      <c r="P359" s="141" t="str">
        <f aca="false">VLOOKUP(N359,'Event Code'!$B$4:$AT$782,3,0)</f>
        <v>IT Technical</v>
      </c>
      <c r="Q359" s="141" t="str">
        <f aca="false">VLOOKUP(N359,'Event Code'!$B$4:$AT$782,4,0)</f>
        <v>ALL</v>
      </c>
      <c r="R359" s="141" t="str">
        <f aca="false">VLOOKUP($N359,'Event Code'!$B$4:$AT$782,5,0)</f>
        <v>Blended</v>
      </c>
      <c r="S359" s="141" t="n">
        <f aca="false">VLOOKUP(N359,'Event Code'!$B$4:$AT$782,7,0)</f>
        <v>43509</v>
      </c>
      <c r="T359" s="141" t="n">
        <f aca="false">VLOOKUP($N359,'Event Code'!$B$4:$AT$782,8,0)</f>
        <v>43510</v>
      </c>
      <c r="U359" s="37" t="s">
        <v>1128</v>
      </c>
      <c r="V359" s="184"/>
      <c r="W359" s="223"/>
      <c r="X359" s="224"/>
      <c r="Y359" s="174" t="s">
        <v>95</v>
      </c>
      <c r="Z359" s="198" t="n">
        <v>43514</v>
      </c>
      <c r="AA359" s="80" t="s">
        <v>1802</v>
      </c>
      <c r="AG359" s="128" t="n">
        <f aca="false">VLOOKUP(D359,'School Code'!$D$2:$K$603,4,0)</f>
        <v>304</v>
      </c>
      <c r="AH359" s="129" t="n">
        <f aca="false">VLOOKUP(D359,'School Code'!$D$2:$K$603,6,0)</f>
        <v>3</v>
      </c>
      <c r="AI359" s="146" t="s">
        <v>1803</v>
      </c>
      <c r="AK359" s="76" t="s">
        <v>86</v>
      </c>
    </row>
    <row r="360" customFormat="false" ht="15.9" hidden="true" customHeight="false" outlineLevel="0" collapsed="false">
      <c r="A360" s="134" t="n">
        <v>355</v>
      </c>
      <c r="B360" s="134" t="s">
        <v>1903</v>
      </c>
      <c r="C360" s="225" t="s">
        <v>1904</v>
      </c>
      <c r="D360" s="221" t="str">
        <f aca="false">VLOOKUP(N360,'Event Code'!$B$4:$AT$239,6,0)</f>
        <v>ĐH Công Nghệ Thông Tin, ĐH Quốc gia TP HCM (KTPM)</v>
      </c>
      <c r="E360" s="135" t="str">
        <f aca="false">VLOOKUP($D360,'School Code'!$D$2:$I$30,5,0)</f>
        <v>ICT-SE</v>
      </c>
      <c r="F360" s="136" t="n">
        <v>0</v>
      </c>
      <c r="G360" s="137" t="s">
        <v>980</v>
      </c>
      <c r="H360" s="138" t="str">
        <f aca="false">B360</f>
        <v>14520152@gm.uit.edu.vn</v>
      </c>
      <c r="I360" s="190"/>
      <c r="J360" s="139"/>
      <c r="K360" s="136" t="n">
        <v>2019</v>
      </c>
      <c r="L360" s="140"/>
      <c r="M360" s="141" t="str">
        <f aca="false">'Event Code'!$A$4</f>
        <v>HCM</v>
      </c>
      <c r="N360" s="49" t="s">
        <v>1801</v>
      </c>
      <c r="O360" s="141" t="str">
        <f aca="false">VLOOKUP($N360,'Event Code'!$B$4:$AL$194,2,0)</f>
        <v>THESIS</v>
      </c>
      <c r="P360" s="141" t="str">
        <f aca="false">VLOOKUP(N360,'Event Code'!$B$4:$AT$782,3,0)</f>
        <v>IT Technical</v>
      </c>
      <c r="Q360" s="141" t="str">
        <f aca="false">VLOOKUP(N360,'Event Code'!$B$4:$AT$782,4,0)</f>
        <v>ALL</v>
      </c>
      <c r="R360" s="141" t="str">
        <f aca="false">VLOOKUP($N360,'Event Code'!$B$4:$AT$782,5,0)</f>
        <v>Blended</v>
      </c>
      <c r="S360" s="141" t="n">
        <f aca="false">VLOOKUP(N360,'Event Code'!$B$4:$AT$782,7,0)</f>
        <v>43509</v>
      </c>
      <c r="T360" s="141" t="n">
        <f aca="false">VLOOKUP($N360,'Event Code'!$B$4:$AT$782,8,0)</f>
        <v>43510</v>
      </c>
      <c r="U360" s="37" t="s">
        <v>1128</v>
      </c>
      <c r="V360" s="184"/>
      <c r="W360" s="223"/>
      <c r="X360" s="224"/>
      <c r="Y360" s="174" t="s">
        <v>95</v>
      </c>
      <c r="Z360" s="198" t="n">
        <v>43514</v>
      </c>
      <c r="AA360" s="80" t="s">
        <v>1802</v>
      </c>
      <c r="AG360" s="128" t="n">
        <f aca="false">VLOOKUP(D360,'School Code'!$D$2:$K$603,4,0)</f>
        <v>304</v>
      </c>
      <c r="AH360" s="129" t="n">
        <f aca="false">VLOOKUP(D360,'School Code'!$D$2:$K$603,6,0)</f>
        <v>3</v>
      </c>
      <c r="AI360" s="146" t="s">
        <v>1803</v>
      </c>
      <c r="AK360" s="76" t="s">
        <v>86</v>
      </c>
    </row>
    <row r="361" customFormat="false" ht="15.9" hidden="true" customHeight="false" outlineLevel="0" collapsed="false">
      <c r="A361" s="134" t="n">
        <v>356</v>
      </c>
      <c r="B361" s="134" t="s">
        <v>1905</v>
      </c>
      <c r="C361" s="225" t="s">
        <v>1906</v>
      </c>
      <c r="D361" s="221" t="str">
        <f aca="false">VLOOKUP(N361,'Event Code'!$B$4:$AT$239,6,0)</f>
        <v>ĐH Công Nghệ Thông Tin, ĐH Quốc gia TP HCM (KTPM)</v>
      </c>
      <c r="E361" s="135" t="str">
        <f aca="false">VLOOKUP($D361,'School Code'!$D$2:$I$30,5,0)</f>
        <v>ICT-SE</v>
      </c>
      <c r="F361" s="136" t="n">
        <v>0</v>
      </c>
      <c r="G361" s="137" t="s">
        <v>1025</v>
      </c>
      <c r="H361" s="138" t="str">
        <f aca="false">B361</f>
        <v>14520920@gm.uit.edu.vn</v>
      </c>
      <c r="I361" s="190"/>
      <c r="J361" s="139"/>
      <c r="K361" s="136" t="n">
        <v>2019</v>
      </c>
      <c r="L361" s="140"/>
      <c r="M361" s="141" t="str">
        <f aca="false">'Event Code'!$A$4</f>
        <v>HCM</v>
      </c>
      <c r="N361" s="49" t="s">
        <v>1801</v>
      </c>
      <c r="O361" s="141" t="str">
        <f aca="false">VLOOKUP($N361,'Event Code'!$B$4:$AL$194,2,0)</f>
        <v>THESIS</v>
      </c>
      <c r="P361" s="141" t="str">
        <f aca="false">VLOOKUP(N361,'Event Code'!$B$4:$AT$782,3,0)</f>
        <v>IT Technical</v>
      </c>
      <c r="Q361" s="141" t="str">
        <f aca="false">VLOOKUP(N361,'Event Code'!$B$4:$AT$782,4,0)</f>
        <v>ALL</v>
      </c>
      <c r="R361" s="141" t="str">
        <f aca="false">VLOOKUP($N361,'Event Code'!$B$4:$AT$782,5,0)</f>
        <v>Blended</v>
      </c>
      <c r="S361" s="141" t="n">
        <f aca="false">VLOOKUP(N361,'Event Code'!$B$4:$AT$782,7,0)</f>
        <v>43509</v>
      </c>
      <c r="T361" s="141" t="n">
        <f aca="false">VLOOKUP($N361,'Event Code'!$B$4:$AT$782,8,0)</f>
        <v>43510</v>
      </c>
      <c r="U361" s="37" t="s">
        <v>1128</v>
      </c>
      <c r="V361" s="184"/>
      <c r="W361" s="223"/>
      <c r="X361" s="224"/>
      <c r="Y361" s="174" t="s">
        <v>95</v>
      </c>
      <c r="Z361" s="198" t="n">
        <v>43514</v>
      </c>
      <c r="AA361" s="80" t="s">
        <v>1802</v>
      </c>
      <c r="AG361" s="128" t="n">
        <f aca="false">VLOOKUP(D361,'School Code'!$D$2:$K$603,4,0)</f>
        <v>304</v>
      </c>
      <c r="AH361" s="129" t="n">
        <f aca="false">VLOOKUP(D361,'School Code'!$D$2:$K$603,6,0)</f>
        <v>3</v>
      </c>
      <c r="AI361" s="146" t="s">
        <v>1803</v>
      </c>
      <c r="AK361" s="76" t="s">
        <v>86</v>
      </c>
    </row>
    <row r="362" customFormat="false" ht="15.9" hidden="true" customHeight="false" outlineLevel="0" collapsed="false">
      <c r="A362" s="134" t="n">
        <v>357</v>
      </c>
      <c r="B362" s="134" t="s">
        <v>1907</v>
      </c>
      <c r="C362" s="225" t="s">
        <v>1908</v>
      </c>
      <c r="D362" s="221" t="str">
        <f aca="false">VLOOKUP(N362,'Event Code'!$B$4:$AT$239,6,0)</f>
        <v>ĐH Công Nghệ Thông Tin, ĐH Quốc gia TP HCM (KTPM)</v>
      </c>
      <c r="E362" s="135" t="str">
        <f aca="false">VLOOKUP($D362,'School Code'!$D$2:$I$30,5,0)</f>
        <v>ICT-SE</v>
      </c>
      <c r="F362" s="136" t="n">
        <v>0</v>
      </c>
      <c r="G362" s="137" t="s">
        <v>980</v>
      </c>
      <c r="H362" s="138" t="str">
        <f aca="false">B362</f>
        <v>14520740@gm.uit.edu.vn</v>
      </c>
      <c r="I362" s="190"/>
      <c r="J362" s="139"/>
      <c r="K362" s="136" t="n">
        <v>2019</v>
      </c>
      <c r="L362" s="140"/>
      <c r="M362" s="141" t="str">
        <f aca="false">'Event Code'!$A$4</f>
        <v>HCM</v>
      </c>
      <c r="N362" s="49" t="s">
        <v>1801</v>
      </c>
      <c r="O362" s="141" t="str">
        <f aca="false">VLOOKUP($N362,'Event Code'!$B$4:$AL$194,2,0)</f>
        <v>THESIS</v>
      </c>
      <c r="P362" s="141" t="str">
        <f aca="false">VLOOKUP(N362,'Event Code'!$B$4:$AT$782,3,0)</f>
        <v>IT Technical</v>
      </c>
      <c r="Q362" s="141" t="str">
        <f aca="false">VLOOKUP(N362,'Event Code'!$B$4:$AT$782,4,0)</f>
        <v>ALL</v>
      </c>
      <c r="R362" s="141" t="str">
        <f aca="false">VLOOKUP($N362,'Event Code'!$B$4:$AT$782,5,0)</f>
        <v>Blended</v>
      </c>
      <c r="S362" s="141" t="n">
        <f aca="false">VLOOKUP(N362,'Event Code'!$B$4:$AT$782,7,0)</f>
        <v>43509</v>
      </c>
      <c r="T362" s="141" t="n">
        <f aca="false">VLOOKUP($N362,'Event Code'!$B$4:$AT$782,8,0)</f>
        <v>43510</v>
      </c>
      <c r="U362" s="37" t="s">
        <v>1128</v>
      </c>
      <c r="V362" s="184"/>
      <c r="W362" s="223"/>
      <c r="X362" s="224"/>
      <c r="Y362" s="174" t="s">
        <v>95</v>
      </c>
      <c r="Z362" s="198" t="n">
        <v>43514</v>
      </c>
      <c r="AA362" s="80" t="s">
        <v>1802</v>
      </c>
      <c r="AG362" s="128" t="n">
        <f aca="false">VLOOKUP(D362,'School Code'!$D$2:$K$603,4,0)</f>
        <v>304</v>
      </c>
      <c r="AH362" s="129" t="n">
        <f aca="false">VLOOKUP(D362,'School Code'!$D$2:$K$603,6,0)</f>
        <v>3</v>
      </c>
      <c r="AI362" s="146" t="s">
        <v>1803</v>
      </c>
      <c r="AK362" s="76" t="s">
        <v>86</v>
      </c>
    </row>
    <row r="363" customFormat="false" ht="15.9" hidden="true" customHeight="false" outlineLevel="0" collapsed="false">
      <c r="A363" s="134" t="n">
        <v>358</v>
      </c>
      <c r="B363" s="134" t="s">
        <v>1909</v>
      </c>
      <c r="C363" s="225" t="s">
        <v>1910</v>
      </c>
      <c r="D363" s="221" t="str">
        <f aca="false">VLOOKUP(N363,'Event Code'!$B$4:$AT$239,6,0)</f>
        <v>ĐH Công Nghệ Thông Tin, ĐH Quốc gia TP HCM (KTPM)</v>
      </c>
      <c r="E363" s="135" t="str">
        <f aca="false">VLOOKUP($D363,'School Code'!$D$2:$I$30,5,0)</f>
        <v>ICT-SE</v>
      </c>
      <c r="F363" s="136" t="n">
        <v>0</v>
      </c>
      <c r="G363" s="137" t="s">
        <v>980</v>
      </c>
      <c r="H363" s="138" t="str">
        <f aca="false">B363</f>
        <v>14520108@gm.uit.edu.vn</v>
      </c>
      <c r="I363" s="190" t="s">
        <v>1911</v>
      </c>
      <c r="J363" s="139"/>
      <c r="K363" s="136" t="n">
        <v>2019</v>
      </c>
      <c r="L363" s="140"/>
      <c r="M363" s="141" t="str">
        <f aca="false">'Event Code'!$A$4</f>
        <v>HCM</v>
      </c>
      <c r="N363" s="49" t="s">
        <v>1801</v>
      </c>
      <c r="O363" s="141" t="str">
        <f aca="false">VLOOKUP($N363,'Event Code'!$B$4:$AL$194,2,0)</f>
        <v>THESIS</v>
      </c>
      <c r="P363" s="141" t="str">
        <f aca="false">VLOOKUP(N363,'Event Code'!$B$4:$AT$782,3,0)</f>
        <v>IT Technical</v>
      </c>
      <c r="Q363" s="141" t="str">
        <f aca="false">VLOOKUP(N363,'Event Code'!$B$4:$AT$782,4,0)</f>
        <v>ALL</v>
      </c>
      <c r="R363" s="141" t="str">
        <f aca="false">VLOOKUP($N363,'Event Code'!$B$4:$AT$782,5,0)</f>
        <v>Blended</v>
      </c>
      <c r="S363" s="141" t="n">
        <f aca="false">VLOOKUP(N363,'Event Code'!$B$4:$AT$782,7,0)</f>
        <v>43509</v>
      </c>
      <c r="T363" s="141" t="n">
        <f aca="false">VLOOKUP($N363,'Event Code'!$B$4:$AT$782,8,0)</f>
        <v>43510</v>
      </c>
      <c r="U363" s="37" t="s">
        <v>1128</v>
      </c>
      <c r="V363" s="184"/>
      <c r="W363" s="223"/>
      <c r="X363" s="224"/>
      <c r="Y363" s="174" t="s">
        <v>95</v>
      </c>
      <c r="Z363" s="198" t="n">
        <v>43514</v>
      </c>
      <c r="AA363" s="80" t="s">
        <v>1802</v>
      </c>
      <c r="AG363" s="128" t="n">
        <f aca="false">VLOOKUP(D363,'School Code'!$D$2:$K$603,4,0)</f>
        <v>304</v>
      </c>
      <c r="AH363" s="129" t="n">
        <f aca="false">VLOOKUP(D363,'School Code'!$D$2:$K$603,6,0)</f>
        <v>3</v>
      </c>
      <c r="AI363" s="146" t="s">
        <v>1803</v>
      </c>
      <c r="AK363" s="76" t="s">
        <v>86</v>
      </c>
    </row>
    <row r="364" customFormat="false" ht="15.9" hidden="true" customHeight="false" outlineLevel="0" collapsed="false">
      <c r="A364" s="134" t="n">
        <v>359</v>
      </c>
      <c r="B364" s="134" t="s">
        <v>1912</v>
      </c>
      <c r="C364" s="225" t="s">
        <v>1913</v>
      </c>
      <c r="D364" s="221" t="str">
        <f aca="false">VLOOKUP(N364,'Event Code'!$B$4:$AT$239,6,0)</f>
        <v>ĐH Công Nghệ Thông Tin, ĐH Quốc gia TP HCM (KTPM)</v>
      </c>
      <c r="E364" s="135" t="str">
        <f aca="false">VLOOKUP($D364,'School Code'!$D$2:$I$30,5,0)</f>
        <v>ICT-SE</v>
      </c>
      <c r="F364" s="136" t="n">
        <v>0</v>
      </c>
      <c r="G364" s="137" t="s">
        <v>980</v>
      </c>
      <c r="H364" s="138" t="str">
        <f aca="false">B364</f>
        <v>14520610@gm.uit.edu.vn</v>
      </c>
      <c r="I364" s="190" t="s">
        <v>1914</v>
      </c>
      <c r="J364" s="139"/>
      <c r="K364" s="136" t="n">
        <v>2019</v>
      </c>
      <c r="L364" s="140"/>
      <c r="M364" s="141" t="str">
        <f aca="false">'Event Code'!$A$4</f>
        <v>HCM</v>
      </c>
      <c r="N364" s="49" t="s">
        <v>1801</v>
      </c>
      <c r="O364" s="141" t="str">
        <f aca="false">VLOOKUP($N364,'Event Code'!$B$4:$AL$194,2,0)</f>
        <v>THESIS</v>
      </c>
      <c r="P364" s="141" t="str">
        <f aca="false">VLOOKUP(N364,'Event Code'!$B$4:$AT$782,3,0)</f>
        <v>IT Technical</v>
      </c>
      <c r="Q364" s="141" t="str">
        <f aca="false">VLOOKUP(N364,'Event Code'!$B$4:$AT$782,4,0)</f>
        <v>ALL</v>
      </c>
      <c r="R364" s="141" t="str">
        <f aca="false">VLOOKUP($N364,'Event Code'!$B$4:$AT$782,5,0)</f>
        <v>Blended</v>
      </c>
      <c r="S364" s="141" t="n">
        <f aca="false">VLOOKUP(N364,'Event Code'!$B$4:$AT$782,7,0)</f>
        <v>43509</v>
      </c>
      <c r="T364" s="141" t="n">
        <f aca="false">VLOOKUP($N364,'Event Code'!$B$4:$AT$782,8,0)</f>
        <v>43510</v>
      </c>
      <c r="U364" s="37" t="s">
        <v>1128</v>
      </c>
      <c r="V364" s="184"/>
      <c r="W364" s="223"/>
      <c r="X364" s="224"/>
      <c r="Y364" s="174" t="s">
        <v>95</v>
      </c>
      <c r="Z364" s="198" t="n">
        <v>43514</v>
      </c>
      <c r="AA364" s="80" t="s">
        <v>1802</v>
      </c>
      <c r="AG364" s="128" t="n">
        <f aca="false">VLOOKUP(D364,'School Code'!$D$2:$K$603,4,0)</f>
        <v>304</v>
      </c>
      <c r="AH364" s="129" t="n">
        <f aca="false">VLOOKUP(D364,'School Code'!$D$2:$K$603,6,0)</f>
        <v>3</v>
      </c>
      <c r="AI364" s="146" t="s">
        <v>1803</v>
      </c>
      <c r="AK364" s="76" t="s">
        <v>86</v>
      </c>
    </row>
    <row r="365" customFormat="false" ht="15.9" hidden="true" customHeight="false" outlineLevel="0" collapsed="false">
      <c r="A365" s="134" t="n">
        <v>360</v>
      </c>
      <c r="B365" s="134" t="s">
        <v>1915</v>
      </c>
      <c r="C365" s="225" t="s">
        <v>1916</v>
      </c>
      <c r="D365" s="221" t="str">
        <f aca="false">VLOOKUP(N365,'Event Code'!$B$4:$AT$239,6,0)</f>
        <v>ĐH Công Nghệ Thông Tin, ĐH Quốc gia TP HCM (KTPM)</v>
      </c>
      <c r="E365" s="135" t="str">
        <f aca="false">VLOOKUP($D365,'School Code'!$D$2:$I$30,5,0)</f>
        <v>ICT-SE</v>
      </c>
      <c r="F365" s="136" t="n">
        <v>0</v>
      </c>
      <c r="G365" s="137" t="s">
        <v>980</v>
      </c>
      <c r="H365" s="138" t="str">
        <f aca="false">B365</f>
        <v>13520450@gm.uit.edu.vn</v>
      </c>
      <c r="I365" s="190"/>
      <c r="J365" s="139"/>
      <c r="K365" s="136" t="n">
        <v>2019</v>
      </c>
      <c r="L365" s="140"/>
      <c r="M365" s="141" t="str">
        <f aca="false">'Event Code'!$A$4</f>
        <v>HCM</v>
      </c>
      <c r="N365" s="49" t="s">
        <v>1801</v>
      </c>
      <c r="O365" s="141" t="str">
        <f aca="false">VLOOKUP($N365,'Event Code'!$B$4:$AL$194,2,0)</f>
        <v>THESIS</v>
      </c>
      <c r="P365" s="141" t="str">
        <f aca="false">VLOOKUP(N365,'Event Code'!$B$4:$AT$782,3,0)</f>
        <v>IT Technical</v>
      </c>
      <c r="Q365" s="141" t="str">
        <f aca="false">VLOOKUP(N365,'Event Code'!$B$4:$AT$782,4,0)</f>
        <v>ALL</v>
      </c>
      <c r="R365" s="141" t="str">
        <f aca="false">VLOOKUP($N365,'Event Code'!$B$4:$AT$782,5,0)</f>
        <v>Blended</v>
      </c>
      <c r="S365" s="141" t="n">
        <f aca="false">VLOOKUP(N365,'Event Code'!$B$4:$AT$782,7,0)</f>
        <v>43509</v>
      </c>
      <c r="T365" s="141" t="n">
        <f aca="false">VLOOKUP($N365,'Event Code'!$B$4:$AT$782,8,0)</f>
        <v>43510</v>
      </c>
      <c r="U365" s="37" t="s">
        <v>1128</v>
      </c>
      <c r="V365" s="184"/>
      <c r="W365" s="223"/>
      <c r="X365" s="224"/>
      <c r="Y365" s="174" t="s">
        <v>95</v>
      </c>
      <c r="Z365" s="198" t="n">
        <v>43514</v>
      </c>
      <c r="AA365" s="80" t="s">
        <v>1802</v>
      </c>
      <c r="AG365" s="128" t="n">
        <f aca="false">VLOOKUP(D365,'School Code'!$D$2:$K$603,4,0)</f>
        <v>304</v>
      </c>
      <c r="AH365" s="129" t="n">
        <f aca="false">VLOOKUP(D365,'School Code'!$D$2:$K$603,6,0)</f>
        <v>3</v>
      </c>
      <c r="AI365" s="146" t="s">
        <v>1803</v>
      </c>
      <c r="AK365" s="76" t="s">
        <v>86</v>
      </c>
    </row>
    <row r="366" customFormat="false" ht="15.9" hidden="true" customHeight="false" outlineLevel="0" collapsed="false">
      <c r="A366" s="134" t="n">
        <v>361</v>
      </c>
      <c r="B366" s="134" t="s">
        <v>1917</v>
      </c>
      <c r="C366" s="225" t="s">
        <v>1918</v>
      </c>
      <c r="D366" s="221" t="str">
        <f aca="false">VLOOKUP(N366,'Event Code'!$B$4:$AT$239,6,0)</f>
        <v>ĐH Công Nghệ Thông Tin, ĐH Quốc gia TP HCM (KTPM)</v>
      </c>
      <c r="E366" s="135" t="str">
        <f aca="false">VLOOKUP($D366,'School Code'!$D$2:$I$30,5,0)</f>
        <v>ICT-SE</v>
      </c>
      <c r="F366" s="136" t="n">
        <v>0</v>
      </c>
      <c r="G366" s="137" t="s">
        <v>980</v>
      </c>
      <c r="H366" s="138" t="str">
        <f aca="false">B366</f>
        <v>13520348@gm.uit.edu.vn</v>
      </c>
      <c r="I366" s="190"/>
      <c r="J366" s="139"/>
      <c r="K366" s="136" t="n">
        <v>2019</v>
      </c>
      <c r="L366" s="140"/>
      <c r="M366" s="141" t="str">
        <f aca="false">'Event Code'!$A$4</f>
        <v>HCM</v>
      </c>
      <c r="N366" s="49" t="s">
        <v>1801</v>
      </c>
      <c r="O366" s="141" t="str">
        <f aca="false">VLOOKUP($N366,'Event Code'!$B$4:$AL$194,2,0)</f>
        <v>THESIS</v>
      </c>
      <c r="P366" s="141" t="str">
        <f aca="false">VLOOKUP(N366,'Event Code'!$B$4:$AT$782,3,0)</f>
        <v>IT Technical</v>
      </c>
      <c r="Q366" s="141" t="str">
        <f aca="false">VLOOKUP(N366,'Event Code'!$B$4:$AT$782,4,0)</f>
        <v>ALL</v>
      </c>
      <c r="R366" s="141" t="str">
        <f aca="false">VLOOKUP($N366,'Event Code'!$B$4:$AT$782,5,0)</f>
        <v>Blended</v>
      </c>
      <c r="S366" s="141" t="n">
        <f aca="false">VLOOKUP(N366,'Event Code'!$B$4:$AT$782,7,0)</f>
        <v>43509</v>
      </c>
      <c r="T366" s="141" t="n">
        <f aca="false">VLOOKUP($N366,'Event Code'!$B$4:$AT$782,8,0)</f>
        <v>43510</v>
      </c>
      <c r="U366" s="37" t="s">
        <v>1128</v>
      </c>
      <c r="V366" s="184"/>
      <c r="W366" s="223"/>
      <c r="X366" s="224"/>
      <c r="Y366" s="174" t="s">
        <v>95</v>
      </c>
      <c r="Z366" s="198" t="n">
        <v>43514</v>
      </c>
      <c r="AA366" s="80" t="s">
        <v>1802</v>
      </c>
      <c r="AG366" s="128" t="n">
        <f aca="false">VLOOKUP(D366,'School Code'!$D$2:$K$603,4,0)</f>
        <v>304</v>
      </c>
      <c r="AH366" s="129" t="n">
        <f aca="false">VLOOKUP(D366,'School Code'!$D$2:$K$603,6,0)</f>
        <v>3</v>
      </c>
      <c r="AI366" s="146" t="s">
        <v>1803</v>
      </c>
      <c r="AK366" s="76" t="s">
        <v>86</v>
      </c>
    </row>
    <row r="367" customFormat="false" ht="15.9" hidden="true" customHeight="false" outlineLevel="0" collapsed="false">
      <c r="A367" s="134" t="n">
        <v>362</v>
      </c>
      <c r="B367" s="189" t="s">
        <v>1919</v>
      </c>
      <c r="C367" s="225" t="s">
        <v>1920</v>
      </c>
      <c r="D367" s="221" t="str">
        <f aca="false">VLOOKUP(N367,'Event Code'!$B$4:$AT$239,6,0)</f>
        <v>ĐH Công Nghệ Thông Tin, ĐH Quốc gia TP HCM (KTPM)</v>
      </c>
      <c r="E367" s="135" t="str">
        <f aca="false">VLOOKUP($D367,'School Code'!$D$2:$I$30,5,0)</f>
        <v>ICT-SE</v>
      </c>
      <c r="F367" s="136" t="n">
        <v>0</v>
      </c>
      <c r="G367" s="137" t="s">
        <v>980</v>
      </c>
      <c r="H367" s="138" t="str">
        <f aca="false">B367</f>
        <v>duypq2610@gmail.com</v>
      </c>
      <c r="I367" s="190"/>
      <c r="J367" s="139"/>
      <c r="K367" s="136" t="n">
        <v>2019</v>
      </c>
      <c r="L367" s="140"/>
      <c r="M367" s="141" t="str">
        <f aca="false">'Event Code'!$A$4</f>
        <v>HCM</v>
      </c>
      <c r="N367" s="49" t="s">
        <v>1801</v>
      </c>
      <c r="O367" s="141" t="str">
        <f aca="false">VLOOKUP($N367,'Event Code'!$B$4:$AL$194,2,0)</f>
        <v>THESIS</v>
      </c>
      <c r="P367" s="141" t="str">
        <f aca="false">VLOOKUP(N367,'Event Code'!$B$4:$AT$782,3,0)</f>
        <v>IT Technical</v>
      </c>
      <c r="Q367" s="141" t="str">
        <f aca="false">VLOOKUP(N367,'Event Code'!$B$4:$AT$782,4,0)</f>
        <v>ALL</v>
      </c>
      <c r="R367" s="141" t="str">
        <f aca="false">VLOOKUP($N367,'Event Code'!$B$4:$AT$782,5,0)</f>
        <v>Blended</v>
      </c>
      <c r="S367" s="141" t="n">
        <f aca="false">VLOOKUP(N367,'Event Code'!$B$4:$AT$782,7,0)</f>
        <v>43509</v>
      </c>
      <c r="T367" s="141" t="n">
        <f aca="false">VLOOKUP($N367,'Event Code'!$B$4:$AT$782,8,0)</f>
        <v>43510</v>
      </c>
      <c r="U367" s="37" t="s">
        <v>1128</v>
      </c>
      <c r="V367" s="184"/>
      <c r="W367" s="223"/>
      <c r="X367" s="224"/>
      <c r="Y367" s="174" t="s">
        <v>95</v>
      </c>
      <c r="Z367" s="198" t="n">
        <v>43514</v>
      </c>
      <c r="AA367" s="80" t="s">
        <v>1802</v>
      </c>
      <c r="AG367" s="128" t="n">
        <f aca="false">VLOOKUP(D367,'School Code'!$D$2:$K$603,4,0)</f>
        <v>304</v>
      </c>
      <c r="AH367" s="129" t="n">
        <f aca="false">VLOOKUP(D367,'School Code'!$D$2:$K$603,6,0)</f>
        <v>3</v>
      </c>
      <c r="AI367" s="146" t="s">
        <v>1803</v>
      </c>
      <c r="AK367" s="76" t="s">
        <v>86</v>
      </c>
    </row>
    <row r="368" customFormat="false" ht="15.9" hidden="true" customHeight="false" outlineLevel="0" collapsed="false">
      <c r="A368" s="134" t="n">
        <v>363</v>
      </c>
      <c r="B368" s="134" t="s">
        <v>1921</v>
      </c>
      <c r="C368" s="225" t="s">
        <v>1922</v>
      </c>
      <c r="D368" s="221" t="str">
        <f aca="false">VLOOKUP(N368,'Event Code'!$B$4:$AT$239,6,0)</f>
        <v>ĐH Công Nghệ Thông Tin, ĐH Quốc gia TP HCM (KTPM)</v>
      </c>
      <c r="E368" s="135" t="str">
        <f aca="false">VLOOKUP($D368,'School Code'!$D$2:$I$30,5,0)</f>
        <v>ICT-SE</v>
      </c>
      <c r="F368" s="136" t="n">
        <v>0</v>
      </c>
      <c r="G368" s="137" t="s">
        <v>1025</v>
      </c>
      <c r="H368" s="138" t="str">
        <f aca="false">B368</f>
        <v>14520832@gm.uit.edu.vn</v>
      </c>
      <c r="I368" s="190"/>
      <c r="J368" s="139"/>
      <c r="K368" s="136" t="n">
        <v>2019</v>
      </c>
      <c r="L368" s="140"/>
      <c r="M368" s="141" t="str">
        <f aca="false">'Event Code'!$A$4</f>
        <v>HCM</v>
      </c>
      <c r="N368" s="49" t="s">
        <v>1801</v>
      </c>
      <c r="O368" s="141" t="str">
        <f aca="false">VLOOKUP($N368,'Event Code'!$B$4:$AL$194,2,0)</f>
        <v>THESIS</v>
      </c>
      <c r="P368" s="141" t="str">
        <f aca="false">VLOOKUP(N368,'Event Code'!$B$4:$AT$782,3,0)</f>
        <v>IT Technical</v>
      </c>
      <c r="Q368" s="141" t="str">
        <f aca="false">VLOOKUP(N368,'Event Code'!$B$4:$AT$782,4,0)</f>
        <v>ALL</v>
      </c>
      <c r="R368" s="141" t="str">
        <f aca="false">VLOOKUP($N368,'Event Code'!$B$4:$AT$782,5,0)</f>
        <v>Blended</v>
      </c>
      <c r="S368" s="141" t="n">
        <f aca="false">VLOOKUP(N368,'Event Code'!$B$4:$AT$782,7,0)</f>
        <v>43509</v>
      </c>
      <c r="T368" s="141" t="n">
        <f aca="false">VLOOKUP($N368,'Event Code'!$B$4:$AT$782,8,0)</f>
        <v>43510</v>
      </c>
      <c r="U368" s="37" t="s">
        <v>1128</v>
      </c>
      <c r="V368" s="184"/>
      <c r="W368" s="223"/>
      <c r="X368" s="224"/>
      <c r="Y368" s="174" t="s">
        <v>95</v>
      </c>
      <c r="Z368" s="198" t="n">
        <v>43514</v>
      </c>
      <c r="AA368" s="80" t="s">
        <v>1923</v>
      </c>
      <c r="AG368" s="128" t="n">
        <f aca="false">VLOOKUP(D368,'School Code'!$D$2:$K$603,4,0)</f>
        <v>304</v>
      </c>
      <c r="AH368" s="129" t="n">
        <f aca="false">VLOOKUP(D368,'School Code'!$D$2:$K$603,6,0)</f>
        <v>3</v>
      </c>
      <c r="AI368" s="146" t="s">
        <v>1803</v>
      </c>
      <c r="AK368" s="76" t="s">
        <v>86</v>
      </c>
    </row>
    <row r="369" customFormat="false" ht="15.9" hidden="true" customHeight="false" outlineLevel="0" collapsed="false">
      <c r="A369" s="134" t="n">
        <v>364</v>
      </c>
      <c r="B369" s="134" t="s">
        <v>1924</v>
      </c>
      <c r="C369" s="225" t="s">
        <v>1925</v>
      </c>
      <c r="D369" s="221" t="str">
        <f aca="false">VLOOKUP(N369,'Event Code'!$B$4:$AT$239,6,0)</f>
        <v>ĐH Công Nghệ Thông Tin, ĐH Quốc gia TP HCM (KTPM)</v>
      </c>
      <c r="E369" s="135" t="str">
        <f aca="false">VLOOKUP($D369,'School Code'!$D$2:$I$30,5,0)</f>
        <v>ICT-SE</v>
      </c>
      <c r="F369" s="136" t="n">
        <v>0</v>
      </c>
      <c r="G369" s="137" t="s">
        <v>980</v>
      </c>
      <c r="H369" s="138" t="str">
        <f aca="false">B369</f>
        <v>14521132@gm.uit.edu.vn</v>
      </c>
      <c r="I369" s="190"/>
      <c r="J369" s="139"/>
      <c r="K369" s="136" t="n">
        <v>2019</v>
      </c>
      <c r="L369" s="140"/>
      <c r="M369" s="141" t="str">
        <f aca="false">'Event Code'!$A$4</f>
        <v>HCM</v>
      </c>
      <c r="N369" s="49" t="s">
        <v>1801</v>
      </c>
      <c r="O369" s="141" t="str">
        <f aca="false">VLOOKUP($N369,'Event Code'!$B$4:$AL$194,2,0)</f>
        <v>THESIS</v>
      </c>
      <c r="P369" s="141" t="str">
        <f aca="false">VLOOKUP(N369,'Event Code'!$B$4:$AT$782,3,0)</f>
        <v>IT Technical</v>
      </c>
      <c r="Q369" s="141" t="str">
        <f aca="false">VLOOKUP(N369,'Event Code'!$B$4:$AT$782,4,0)</f>
        <v>ALL</v>
      </c>
      <c r="R369" s="141" t="str">
        <f aca="false">VLOOKUP($N369,'Event Code'!$B$4:$AT$782,5,0)</f>
        <v>Blended</v>
      </c>
      <c r="S369" s="141" t="n">
        <f aca="false">VLOOKUP(N369,'Event Code'!$B$4:$AT$782,7,0)</f>
        <v>43509</v>
      </c>
      <c r="T369" s="141" t="n">
        <f aca="false">VLOOKUP($N369,'Event Code'!$B$4:$AT$782,8,0)</f>
        <v>43510</v>
      </c>
      <c r="U369" s="37" t="s">
        <v>1128</v>
      </c>
      <c r="V369" s="184"/>
      <c r="W369" s="223"/>
      <c r="X369" s="224"/>
      <c r="Y369" s="174" t="s">
        <v>95</v>
      </c>
      <c r="Z369" s="198" t="n">
        <v>43514</v>
      </c>
      <c r="AA369" s="80" t="s">
        <v>1923</v>
      </c>
      <c r="AG369" s="128" t="n">
        <f aca="false">VLOOKUP(D369,'School Code'!$D$2:$K$603,4,0)</f>
        <v>304</v>
      </c>
      <c r="AH369" s="129" t="n">
        <f aca="false">VLOOKUP(D369,'School Code'!$D$2:$K$603,6,0)</f>
        <v>3</v>
      </c>
      <c r="AI369" s="146" t="s">
        <v>1803</v>
      </c>
      <c r="AK369" s="76" t="s">
        <v>86</v>
      </c>
    </row>
    <row r="370" customFormat="false" ht="15.9" hidden="true" customHeight="false" outlineLevel="0" collapsed="false">
      <c r="A370" s="134" t="n">
        <v>365</v>
      </c>
      <c r="B370" s="134" t="s">
        <v>1926</v>
      </c>
      <c r="C370" s="225" t="s">
        <v>1927</v>
      </c>
      <c r="D370" s="221" t="str">
        <f aca="false">VLOOKUP(N370,'Event Code'!$B$4:$AT$239,6,0)</f>
        <v>ĐH Công Nghệ Thông Tin, ĐH Quốc gia TP HCM (KTPM)</v>
      </c>
      <c r="E370" s="135" t="str">
        <f aca="false">VLOOKUP($D370,'School Code'!$D$2:$I$30,5,0)</f>
        <v>ICT-SE</v>
      </c>
      <c r="F370" s="136" t="n">
        <v>0</v>
      </c>
      <c r="G370" s="137" t="s">
        <v>980</v>
      </c>
      <c r="H370" s="138" t="str">
        <f aca="false">B370</f>
        <v>13520959@gm.uit.edu.vn</v>
      </c>
      <c r="I370" s="190"/>
      <c r="J370" s="139"/>
      <c r="K370" s="136" t="n">
        <v>2019</v>
      </c>
      <c r="L370" s="140"/>
      <c r="M370" s="141" t="str">
        <f aca="false">'Event Code'!$A$4</f>
        <v>HCM</v>
      </c>
      <c r="N370" s="49" t="s">
        <v>1801</v>
      </c>
      <c r="O370" s="141" t="str">
        <f aca="false">VLOOKUP($N370,'Event Code'!$B$4:$AL$194,2,0)</f>
        <v>THESIS</v>
      </c>
      <c r="P370" s="141" t="str">
        <f aca="false">VLOOKUP(N370,'Event Code'!$B$4:$AT$782,3,0)</f>
        <v>IT Technical</v>
      </c>
      <c r="Q370" s="141" t="str">
        <f aca="false">VLOOKUP(N370,'Event Code'!$B$4:$AT$782,4,0)</f>
        <v>ALL</v>
      </c>
      <c r="R370" s="141" t="str">
        <f aca="false">VLOOKUP($N370,'Event Code'!$B$4:$AT$782,5,0)</f>
        <v>Blended</v>
      </c>
      <c r="S370" s="141" t="n">
        <f aca="false">VLOOKUP(N370,'Event Code'!$B$4:$AT$782,7,0)</f>
        <v>43509</v>
      </c>
      <c r="T370" s="141" t="n">
        <f aca="false">VLOOKUP($N370,'Event Code'!$B$4:$AT$782,8,0)</f>
        <v>43510</v>
      </c>
      <c r="U370" s="37" t="s">
        <v>1128</v>
      </c>
      <c r="V370" s="184"/>
      <c r="W370" s="223"/>
      <c r="X370" s="224"/>
      <c r="Y370" s="174" t="s">
        <v>95</v>
      </c>
      <c r="Z370" s="198" t="n">
        <v>43514</v>
      </c>
      <c r="AA370" s="80" t="s">
        <v>1923</v>
      </c>
      <c r="AG370" s="128" t="n">
        <f aca="false">VLOOKUP(D370,'School Code'!$D$2:$K$603,4,0)</f>
        <v>304</v>
      </c>
      <c r="AH370" s="129" t="n">
        <f aca="false">VLOOKUP(D370,'School Code'!$D$2:$K$603,6,0)</f>
        <v>3</v>
      </c>
      <c r="AI370" s="146" t="s">
        <v>1803</v>
      </c>
      <c r="AK370" s="76" t="s">
        <v>86</v>
      </c>
    </row>
    <row r="371" customFormat="false" ht="15" hidden="true" customHeight="false" outlineLevel="0" collapsed="false">
      <c r="A371" s="134" t="n">
        <v>366</v>
      </c>
      <c r="B371" s="134" t="s">
        <v>1928</v>
      </c>
      <c r="C371" s="220" t="s">
        <v>1929</v>
      </c>
      <c r="D371" s="221" t="str">
        <f aca="false">VLOOKUP(N371,'Event Code'!$B$4:$AT$239,6,0)</f>
        <v>ĐH Công Nghệ Thông Tin, ĐH Quốc gia TP HCM (KTPM)</v>
      </c>
      <c r="E371" s="135" t="str">
        <f aca="false">VLOOKUP($D371,'School Code'!$D$2:$I$30,5,0)</f>
        <v>ICT-SE</v>
      </c>
      <c r="F371" s="136" t="n">
        <v>0</v>
      </c>
      <c r="G371" s="137" t="s">
        <v>1025</v>
      </c>
      <c r="H371" s="138" t="str">
        <f aca="false">B371</f>
        <v>14520515@gm.uit.edu.vn</v>
      </c>
      <c r="I371" s="190"/>
      <c r="J371" s="139"/>
      <c r="K371" s="136" t="n">
        <v>2019</v>
      </c>
      <c r="L371" s="140"/>
      <c r="M371" s="141" t="str">
        <f aca="false">'Event Code'!$A$4</f>
        <v>HCM</v>
      </c>
      <c r="N371" s="49" t="s">
        <v>1801</v>
      </c>
      <c r="O371" s="141" t="str">
        <f aca="false">VLOOKUP($N371,'Event Code'!$B$4:$AL$194,2,0)</f>
        <v>THESIS</v>
      </c>
      <c r="P371" s="141" t="str">
        <f aca="false">VLOOKUP(N371,'Event Code'!$B$4:$AT$782,3,0)</f>
        <v>IT Technical</v>
      </c>
      <c r="Q371" s="141" t="str">
        <f aca="false">VLOOKUP(N371,'Event Code'!$B$4:$AT$782,4,0)</f>
        <v>ALL</v>
      </c>
      <c r="R371" s="141" t="str">
        <f aca="false">VLOOKUP($N371,'Event Code'!$B$4:$AT$782,5,0)</f>
        <v>Blended</v>
      </c>
      <c r="S371" s="141" t="n">
        <f aca="false">VLOOKUP(N371,'Event Code'!$B$4:$AT$782,7,0)</f>
        <v>43509</v>
      </c>
      <c r="T371" s="141" t="n">
        <f aca="false">VLOOKUP($N371,'Event Code'!$B$4:$AT$782,8,0)</f>
        <v>43510</v>
      </c>
      <c r="U371" s="37" t="s">
        <v>1128</v>
      </c>
      <c r="V371" s="184"/>
      <c r="W371" s="223"/>
      <c r="X371" s="224"/>
      <c r="Y371" s="174" t="s">
        <v>95</v>
      </c>
      <c r="Z371" s="198" t="n">
        <v>43514</v>
      </c>
      <c r="AA371" s="80" t="s">
        <v>1923</v>
      </c>
      <c r="AG371" s="128" t="n">
        <f aca="false">VLOOKUP(D371,'School Code'!$D$2:$K$603,4,0)</f>
        <v>304</v>
      </c>
      <c r="AH371" s="129" t="n">
        <f aca="false">VLOOKUP(D371,'School Code'!$D$2:$K$603,6,0)</f>
        <v>3</v>
      </c>
      <c r="AI371" s="146" t="s">
        <v>1803</v>
      </c>
      <c r="AK371" s="76" t="s">
        <v>86</v>
      </c>
    </row>
    <row r="372" customFormat="false" ht="15.9" hidden="true" customHeight="false" outlineLevel="0" collapsed="false">
      <c r="A372" s="134" t="n">
        <v>367</v>
      </c>
      <c r="B372" s="134" t="s">
        <v>1930</v>
      </c>
      <c r="C372" s="226" t="s">
        <v>1931</v>
      </c>
      <c r="D372" s="221" t="str">
        <f aca="false">VLOOKUP(N372,'Event Code'!$B$4:$AT$239,6,0)</f>
        <v>ĐH Công Nghệ Thông Tin, ĐH Quốc gia TP HCM (KTPM)</v>
      </c>
      <c r="E372" s="135" t="str">
        <f aca="false">VLOOKUP($D372,'School Code'!$D$2:$I$30,5,0)</f>
        <v>ICT-SE</v>
      </c>
      <c r="F372" s="136" t="n">
        <v>0</v>
      </c>
      <c r="G372" s="137" t="s">
        <v>1025</v>
      </c>
      <c r="H372" s="138" t="str">
        <f aca="false">B372</f>
        <v>14521150@gm.uit.edu.vn</v>
      </c>
      <c r="I372" s="190"/>
      <c r="J372" s="139"/>
      <c r="K372" s="136" t="n">
        <v>2019</v>
      </c>
      <c r="L372" s="140"/>
      <c r="M372" s="141" t="str">
        <f aca="false">'Event Code'!$A$4</f>
        <v>HCM</v>
      </c>
      <c r="N372" s="49" t="s">
        <v>1801</v>
      </c>
      <c r="O372" s="141" t="str">
        <f aca="false">VLOOKUP($N372,'Event Code'!$B$4:$AL$194,2,0)</f>
        <v>THESIS</v>
      </c>
      <c r="P372" s="141" t="str">
        <f aca="false">VLOOKUP(N372,'Event Code'!$B$4:$AT$782,3,0)</f>
        <v>IT Technical</v>
      </c>
      <c r="Q372" s="141" t="str">
        <f aca="false">VLOOKUP(N372,'Event Code'!$B$4:$AT$782,4,0)</f>
        <v>ALL</v>
      </c>
      <c r="R372" s="141" t="str">
        <f aca="false">VLOOKUP($N372,'Event Code'!$B$4:$AT$782,5,0)</f>
        <v>Blended</v>
      </c>
      <c r="S372" s="141" t="n">
        <f aca="false">VLOOKUP(N372,'Event Code'!$B$4:$AT$782,7,0)</f>
        <v>43509</v>
      </c>
      <c r="T372" s="141" t="n">
        <f aca="false">VLOOKUP($N372,'Event Code'!$B$4:$AT$782,8,0)</f>
        <v>43510</v>
      </c>
      <c r="U372" s="37" t="s">
        <v>1128</v>
      </c>
      <c r="V372" s="184"/>
      <c r="W372" s="223"/>
      <c r="X372" s="224"/>
      <c r="Y372" s="174" t="s">
        <v>95</v>
      </c>
      <c r="Z372" s="198" t="n">
        <v>43514</v>
      </c>
      <c r="AA372" s="80" t="s">
        <v>1923</v>
      </c>
      <c r="AG372" s="128" t="n">
        <f aca="false">VLOOKUP(D372,'School Code'!$D$2:$K$603,4,0)</f>
        <v>304</v>
      </c>
      <c r="AH372" s="129" t="n">
        <f aca="false">VLOOKUP(D372,'School Code'!$D$2:$K$603,6,0)</f>
        <v>3</v>
      </c>
      <c r="AI372" s="146" t="s">
        <v>1803</v>
      </c>
      <c r="AK372" s="76" t="s">
        <v>86</v>
      </c>
    </row>
    <row r="373" customFormat="false" ht="15.9" hidden="true" customHeight="false" outlineLevel="0" collapsed="false">
      <c r="A373" s="134" t="n">
        <v>368</v>
      </c>
      <c r="B373" s="134" t="s">
        <v>1932</v>
      </c>
      <c r="C373" s="225" t="s">
        <v>1933</v>
      </c>
      <c r="D373" s="221" t="str">
        <f aca="false">VLOOKUP(N373,'Event Code'!$B$4:$AT$239,6,0)</f>
        <v>ĐH Công Nghệ Thông Tin, ĐH Quốc gia TP HCM (KTPM)</v>
      </c>
      <c r="E373" s="135" t="str">
        <f aca="false">VLOOKUP($D373,'School Code'!$D$2:$I$30,5,0)</f>
        <v>ICT-SE</v>
      </c>
      <c r="F373" s="136" t="n">
        <v>0</v>
      </c>
      <c r="G373" s="137" t="s">
        <v>980</v>
      </c>
      <c r="H373" s="138" t="str">
        <f aca="false">B373</f>
        <v>14521015@gm.uit.edu.vn</v>
      </c>
      <c r="I373" s="190"/>
      <c r="J373" s="139"/>
      <c r="K373" s="136" t="n">
        <v>2019</v>
      </c>
      <c r="L373" s="140"/>
      <c r="M373" s="141" t="str">
        <f aca="false">'Event Code'!$A$4</f>
        <v>HCM</v>
      </c>
      <c r="N373" s="49" t="s">
        <v>1801</v>
      </c>
      <c r="O373" s="141" t="str">
        <f aca="false">VLOOKUP($N373,'Event Code'!$B$4:$AL$194,2,0)</f>
        <v>THESIS</v>
      </c>
      <c r="P373" s="141" t="str">
        <f aca="false">VLOOKUP(N373,'Event Code'!$B$4:$AT$782,3,0)</f>
        <v>IT Technical</v>
      </c>
      <c r="Q373" s="141" t="str">
        <f aca="false">VLOOKUP(N373,'Event Code'!$B$4:$AT$782,4,0)</f>
        <v>ALL</v>
      </c>
      <c r="R373" s="141" t="str">
        <f aca="false">VLOOKUP($N373,'Event Code'!$B$4:$AT$782,5,0)</f>
        <v>Blended</v>
      </c>
      <c r="S373" s="141" t="n">
        <f aca="false">VLOOKUP(N373,'Event Code'!$B$4:$AT$782,7,0)</f>
        <v>43509</v>
      </c>
      <c r="T373" s="141" t="n">
        <f aca="false">VLOOKUP($N373,'Event Code'!$B$4:$AT$782,8,0)</f>
        <v>43510</v>
      </c>
      <c r="U373" s="37" t="s">
        <v>1128</v>
      </c>
      <c r="V373" s="184"/>
      <c r="W373" s="223"/>
      <c r="X373" s="224"/>
      <c r="Y373" s="174" t="s">
        <v>95</v>
      </c>
      <c r="Z373" s="198" t="n">
        <v>43514</v>
      </c>
      <c r="AA373" s="80" t="s">
        <v>1923</v>
      </c>
      <c r="AG373" s="128" t="n">
        <f aca="false">VLOOKUP(D373,'School Code'!$D$2:$K$603,4,0)</f>
        <v>304</v>
      </c>
      <c r="AH373" s="129" t="n">
        <f aca="false">VLOOKUP(D373,'School Code'!$D$2:$K$603,6,0)</f>
        <v>3</v>
      </c>
      <c r="AI373" s="146" t="s">
        <v>1803</v>
      </c>
      <c r="AK373" s="76" t="s">
        <v>86</v>
      </c>
    </row>
    <row r="374" customFormat="false" ht="15.9" hidden="true" customHeight="false" outlineLevel="0" collapsed="false">
      <c r="A374" s="134" t="n">
        <v>369</v>
      </c>
      <c r="B374" s="189" t="s">
        <v>1934</v>
      </c>
      <c r="C374" s="225" t="s">
        <v>1935</v>
      </c>
      <c r="D374" s="221" t="str">
        <f aca="false">VLOOKUP(N374,'Event Code'!$B$4:$AT$239,6,0)</f>
        <v>ĐH Công Nghệ Thông Tin, ĐH Quốc gia TP HCM (KTPM)</v>
      </c>
      <c r="E374" s="135" t="str">
        <f aca="false">VLOOKUP($D374,'School Code'!$D$2:$I$30,5,0)</f>
        <v>ICT-SE</v>
      </c>
      <c r="F374" s="136" t="n">
        <v>0</v>
      </c>
      <c r="G374" s="137" t="s">
        <v>1025</v>
      </c>
      <c r="H374" s="138" t="str">
        <f aca="false">B374</f>
        <v>hoangton1996@gmail.com</v>
      </c>
      <c r="I374" s="190"/>
      <c r="J374" s="139"/>
      <c r="K374" s="136" t="n">
        <v>2019</v>
      </c>
      <c r="L374" s="140"/>
      <c r="M374" s="141" t="str">
        <f aca="false">'Event Code'!$A$4</f>
        <v>HCM</v>
      </c>
      <c r="N374" s="49" t="s">
        <v>1801</v>
      </c>
      <c r="O374" s="141" t="str">
        <f aca="false">VLOOKUP($N374,'Event Code'!$B$4:$AL$194,2,0)</f>
        <v>THESIS</v>
      </c>
      <c r="P374" s="141" t="str">
        <f aca="false">VLOOKUP(N374,'Event Code'!$B$4:$AT$782,3,0)</f>
        <v>IT Technical</v>
      </c>
      <c r="Q374" s="141" t="str">
        <f aca="false">VLOOKUP(N374,'Event Code'!$B$4:$AT$782,4,0)</f>
        <v>ALL</v>
      </c>
      <c r="R374" s="141" t="str">
        <f aca="false">VLOOKUP($N374,'Event Code'!$B$4:$AT$782,5,0)</f>
        <v>Blended</v>
      </c>
      <c r="S374" s="141" t="n">
        <f aca="false">VLOOKUP(N374,'Event Code'!$B$4:$AT$782,7,0)</f>
        <v>43509</v>
      </c>
      <c r="T374" s="141" t="n">
        <f aca="false">VLOOKUP($N374,'Event Code'!$B$4:$AT$782,8,0)</f>
        <v>43510</v>
      </c>
      <c r="U374" s="37" t="s">
        <v>1128</v>
      </c>
      <c r="V374" s="184"/>
      <c r="W374" s="223"/>
      <c r="X374" s="224"/>
      <c r="Y374" s="174" t="s">
        <v>95</v>
      </c>
      <c r="Z374" s="198" t="n">
        <v>43514</v>
      </c>
      <c r="AA374" s="80" t="s">
        <v>1802</v>
      </c>
      <c r="AG374" s="128" t="n">
        <f aca="false">VLOOKUP(D374,'School Code'!$D$2:$K$603,4,0)</f>
        <v>304</v>
      </c>
      <c r="AH374" s="129" t="n">
        <f aca="false">VLOOKUP(D374,'School Code'!$D$2:$K$603,6,0)</f>
        <v>3</v>
      </c>
      <c r="AI374" s="146" t="s">
        <v>1803</v>
      </c>
      <c r="AK374" s="76" t="s">
        <v>86</v>
      </c>
    </row>
    <row r="375" customFormat="false" ht="15.9" hidden="true" customHeight="false" outlineLevel="0" collapsed="false">
      <c r="A375" s="134" t="n">
        <v>370</v>
      </c>
      <c r="B375" s="189" t="s">
        <v>1936</v>
      </c>
      <c r="C375" s="226" t="s">
        <v>1937</v>
      </c>
      <c r="D375" s="221" t="str">
        <f aca="false">VLOOKUP(N375,'Event Code'!$B$4:$AT$239,6,0)</f>
        <v>ĐH Công Nghệ Thông Tin, ĐH Quốc gia TP HCM (KTPM)</v>
      </c>
      <c r="E375" s="135" t="str">
        <f aca="false">VLOOKUP($D375,'School Code'!$D$2:$I$30,5,0)</f>
        <v>ICT-SE</v>
      </c>
      <c r="F375" s="136" t="n">
        <v>0</v>
      </c>
      <c r="G375" s="137" t="s">
        <v>980</v>
      </c>
      <c r="H375" s="138" t="str">
        <f aca="false">B375</f>
        <v>hoangtumayman404@gmail.com</v>
      </c>
      <c r="I375" s="190"/>
      <c r="J375" s="139"/>
      <c r="K375" s="136" t="n">
        <v>2019</v>
      </c>
      <c r="L375" s="140"/>
      <c r="M375" s="141" t="str">
        <f aca="false">'Event Code'!$A$4</f>
        <v>HCM</v>
      </c>
      <c r="N375" s="49" t="s">
        <v>1801</v>
      </c>
      <c r="O375" s="141" t="str">
        <f aca="false">VLOOKUP($N375,'Event Code'!$B$4:$AL$194,2,0)</f>
        <v>THESIS</v>
      </c>
      <c r="P375" s="141" t="str">
        <f aca="false">VLOOKUP(N375,'Event Code'!$B$4:$AT$782,3,0)</f>
        <v>IT Technical</v>
      </c>
      <c r="Q375" s="141" t="str">
        <f aca="false">VLOOKUP(N375,'Event Code'!$B$4:$AT$782,4,0)</f>
        <v>ALL</v>
      </c>
      <c r="R375" s="141" t="str">
        <f aca="false">VLOOKUP($N375,'Event Code'!$B$4:$AT$782,5,0)</f>
        <v>Blended</v>
      </c>
      <c r="S375" s="141" t="n">
        <f aca="false">VLOOKUP(N375,'Event Code'!$B$4:$AT$782,7,0)</f>
        <v>43509</v>
      </c>
      <c r="T375" s="141" t="n">
        <f aca="false">VLOOKUP($N375,'Event Code'!$B$4:$AT$782,8,0)</f>
        <v>43510</v>
      </c>
      <c r="U375" s="37" t="s">
        <v>1128</v>
      </c>
      <c r="V375" s="184"/>
      <c r="W375" s="223"/>
      <c r="X375" s="224"/>
      <c r="Y375" s="174" t="s">
        <v>95</v>
      </c>
      <c r="Z375" s="198" t="n">
        <v>43514</v>
      </c>
      <c r="AA375" s="80" t="s">
        <v>1802</v>
      </c>
      <c r="AG375" s="128" t="n">
        <f aca="false">VLOOKUP(D375,'School Code'!$D$2:$K$603,4,0)</f>
        <v>304</v>
      </c>
      <c r="AH375" s="129" t="n">
        <f aca="false">VLOOKUP(D375,'School Code'!$D$2:$K$603,6,0)</f>
        <v>3</v>
      </c>
      <c r="AI375" s="146" t="s">
        <v>1803</v>
      </c>
      <c r="AK375" s="76" t="s">
        <v>86</v>
      </c>
    </row>
    <row r="376" customFormat="false" ht="15.9" hidden="true" customHeight="false" outlineLevel="0" collapsed="false">
      <c r="A376" s="134" t="n">
        <v>371</v>
      </c>
      <c r="B376" s="134" t="s">
        <v>1938</v>
      </c>
      <c r="C376" s="225" t="s">
        <v>1939</v>
      </c>
      <c r="D376" s="221" t="str">
        <f aca="false">VLOOKUP(N376,'Event Code'!$B$4:$AT$239,6,0)</f>
        <v>ĐH Công Nghệ Thông Tin, ĐH Quốc gia TP HCM (KTPM)</v>
      </c>
      <c r="E376" s="135" t="str">
        <f aca="false">VLOOKUP($D376,'School Code'!$D$2:$I$30,5,0)</f>
        <v>ICT-SE</v>
      </c>
      <c r="F376" s="136" t="n">
        <v>0</v>
      </c>
      <c r="G376" s="137" t="s">
        <v>1025</v>
      </c>
      <c r="H376" s="138" t="str">
        <f aca="false">B376</f>
        <v>14520870@gm.uit.edu.vn</v>
      </c>
      <c r="I376" s="190"/>
      <c r="J376" s="139"/>
      <c r="K376" s="136" t="n">
        <v>2019</v>
      </c>
      <c r="L376" s="140"/>
      <c r="M376" s="141" t="str">
        <f aca="false">'Event Code'!$A$4</f>
        <v>HCM</v>
      </c>
      <c r="N376" s="49" t="s">
        <v>1801</v>
      </c>
      <c r="O376" s="141" t="str">
        <f aca="false">VLOOKUP($N376,'Event Code'!$B$4:$AL$194,2,0)</f>
        <v>THESIS</v>
      </c>
      <c r="P376" s="141" t="str">
        <f aca="false">VLOOKUP(N376,'Event Code'!$B$4:$AT$782,3,0)</f>
        <v>IT Technical</v>
      </c>
      <c r="Q376" s="141" t="str">
        <f aca="false">VLOOKUP(N376,'Event Code'!$B$4:$AT$782,4,0)</f>
        <v>ALL</v>
      </c>
      <c r="R376" s="141" t="str">
        <f aca="false">VLOOKUP($N376,'Event Code'!$B$4:$AT$782,5,0)</f>
        <v>Blended</v>
      </c>
      <c r="S376" s="141" t="n">
        <f aca="false">VLOOKUP(N376,'Event Code'!$B$4:$AT$782,7,0)</f>
        <v>43509</v>
      </c>
      <c r="T376" s="141" t="n">
        <f aca="false">VLOOKUP($N376,'Event Code'!$B$4:$AT$782,8,0)</f>
        <v>43510</v>
      </c>
      <c r="U376" s="37" t="s">
        <v>1128</v>
      </c>
      <c r="V376" s="184"/>
      <c r="W376" s="223"/>
      <c r="X376" s="224"/>
      <c r="Y376" s="174" t="s">
        <v>95</v>
      </c>
      <c r="Z376" s="198" t="n">
        <v>43514</v>
      </c>
      <c r="AA376" s="80" t="s">
        <v>1802</v>
      </c>
      <c r="AG376" s="128" t="n">
        <f aca="false">VLOOKUP(D376,'School Code'!$D$2:$K$603,4,0)</f>
        <v>304</v>
      </c>
      <c r="AH376" s="129" t="n">
        <f aca="false">VLOOKUP(D376,'School Code'!$D$2:$K$603,6,0)</f>
        <v>3</v>
      </c>
      <c r="AI376" s="146" t="s">
        <v>1803</v>
      </c>
      <c r="AK376" s="76" t="s">
        <v>86</v>
      </c>
    </row>
    <row r="377" customFormat="false" ht="15.9" hidden="true" customHeight="false" outlineLevel="0" collapsed="false">
      <c r="A377" s="134" t="n">
        <v>372</v>
      </c>
      <c r="B377" s="134" t="s">
        <v>1940</v>
      </c>
      <c r="C377" s="225" t="s">
        <v>1941</v>
      </c>
      <c r="D377" s="221" t="str">
        <f aca="false">VLOOKUP(N377,'Event Code'!$B$4:$AT$239,6,0)</f>
        <v>ĐH Công Nghệ Thông Tin, ĐH Quốc gia TP HCM (KTPM)</v>
      </c>
      <c r="E377" s="135" t="str">
        <f aca="false">VLOOKUP($D377,'School Code'!$D$2:$I$30,5,0)</f>
        <v>ICT-SE</v>
      </c>
      <c r="F377" s="136" t="n">
        <v>0</v>
      </c>
      <c r="G377" s="137" t="s">
        <v>980</v>
      </c>
      <c r="H377" s="138" t="str">
        <f aca="false">B377</f>
        <v>14521173@gm.uit.edu.vn</v>
      </c>
      <c r="I377" s="190"/>
      <c r="J377" s="139"/>
      <c r="K377" s="136" t="n">
        <v>2019</v>
      </c>
      <c r="L377" s="140"/>
      <c r="M377" s="141" t="str">
        <f aca="false">'Event Code'!$A$4</f>
        <v>HCM</v>
      </c>
      <c r="N377" s="49" t="s">
        <v>1801</v>
      </c>
      <c r="O377" s="141" t="str">
        <f aca="false">VLOOKUP($N377,'Event Code'!$B$4:$AL$194,2,0)</f>
        <v>THESIS</v>
      </c>
      <c r="P377" s="141" t="str">
        <f aca="false">VLOOKUP(N377,'Event Code'!$B$4:$AT$782,3,0)</f>
        <v>IT Technical</v>
      </c>
      <c r="Q377" s="141" t="str">
        <f aca="false">VLOOKUP(N377,'Event Code'!$B$4:$AT$782,4,0)</f>
        <v>ALL</v>
      </c>
      <c r="R377" s="141" t="str">
        <f aca="false">VLOOKUP($N377,'Event Code'!$B$4:$AT$782,5,0)</f>
        <v>Blended</v>
      </c>
      <c r="S377" s="141" t="n">
        <f aca="false">VLOOKUP(N377,'Event Code'!$B$4:$AT$782,7,0)</f>
        <v>43509</v>
      </c>
      <c r="T377" s="141" t="n">
        <f aca="false">VLOOKUP($N377,'Event Code'!$B$4:$AT$782,8,0)</f>
        <v>43510</v>
      </c>
      <c r="U377" s="37" t="s">
        <v>1128</v>
      </c>
      <c r="V377" s="184"/>
      <c r="W377" s="223"/>
      <c r="X377" s="224"/>
      <c r="Y377" s="174" t="s">
        <v>95</v>
      </c>
      <c r="Z377" s="198" t="n">
        <v>43514</v>
      </c>
      <c r="AA377" s="80" t="s">
        <v>1802</v>
      </c>
      <c r="AG377" s="128" t="n">
        <f aca="false">VLOOKUP(D377,'School Code'!$D$2:$K$603,4,0)</f>
        <v>304</v>
      </c>
      <c r="AH377" s="129" t="n">
        <f aca="false">VLOOKUP(D377,'School Code'!$D$2:$K$603,6,0)</f>
        <v>3</v>
      </c>
      <c r="AI377" s="146" t="s">
        <v>1803</v>
      </c>
      <c r="AK377" s="76" t="s">
        <v>86</v>
      </c>
    </row>
    <row r="378" customFormat="false" ht="15.9" hidden="true" customHeight="false" outlineLevel="0" collapsed="false">
      <c r="A378" s="134" t="n">
        <v>373</v>
      </c>
      <c r="B378" s="134" t="s">
        <v>1942</v>
      </c>
      <c r="C378" s="225" t="s">
        <v>1943</v>
      </c>
      <c r="D378" s="221" t="str">
        <f aca="false">VLOOKUP(N378,'Event Code'!$B$4:$AT$239,6,0)</f>
        <v>ĐH Công Nghệ Thông Tin, ĐH Quốc gia TP HCM (KTPM)</v>
      </c>
      <c r="E378" s="135" t="str">
        <f aca="false">VLOOKUP($D378,'School Code'!$D$2:$I$30,5,0)</f>
        <v>ICT-SE</v>
      </c>
      <c r="F378" s="136" t="n">
        <v>0</v>
      </c>
      <c r="G378" s="137" t="s">
        <v>980</v>
      </c>
      <c r="H378" s="138" t="str">
        <f aca="false">B378</f>
        <v>14520262@gm.uit.edu.vn</v>
      </c>
      <c r="I378" s="190"/>
      <c r="J378" s="139"/>
      <c r="K378" s="136" t="n">
        <v>2019</v>
      </c>
      <c r="L378" s="140"/>
      <c r="M378" s="141" t="str">
        <f aca="false">'Event Code'!$A$4</f>
        <v>HCM</v>
      </c>
      <c r="N378" s="49" t="s">
        <v>1801</v>
      </c>
      <c r="O378" s="141" t="str">
        <f aca="false">VLOOKUP($N378,'Event Code'!$B$4:$AL$194,2,0)</f>
        <v>THESIS</v>
      </c>
      <c r="P378" s="141" t="str">
        <f aca="false">VLOOKUP(N378,'Event Code'!$B$4:$AT$782,3,0)</f>
        <v>IT Technical</v>
      </c>
      <c r="Q378" s="141" t="str">
        <f aca="false">VLOOKUP(N378,'Event Code'!$B$4:$AT$782,4,0)</f>
        <v>ALL</v>
      </c>
      <c r="R378" s="141" t="str">
        <f aca="false">VLOOKUP($N378,'Event Code'!$B$4:$AT$782,5,0)</f>
        <v>Blended</v>
      </c>
      <c r="S378" s="141" t="n">
        <f aca="false">VLOOKUP(N378,'Event Code'!$B$4:$AT$782,7,0)</f>
        <v>43509</v>
      </c>
      <c r="T378" s="141" t="n">
        <f aca="false">VLOOKUP($N378,'Event Code'!$B$4:$AT$782,8,0)</f>
        <v>43510</v>
      </c>
      <c r="U378" s="37" t="s">
        <v>1128</v>
      </c>
      <c r="V378" s="184"/>
      <c r="W378" s="223"/>
      <c r="X378" s="224"/>
      <c r="Y378" s="174" t="s">
        <v>95</v>
      </c>
      <c r="Z378" s="198" t="n">
        <v>43514</v>
      </c>
      <c r="AA378" s="80" t="s">
        <v>1802</v>
      </c>
      <c r="AG378" s="128" t="n">
        <f aca="false">VLOOKUP(D378,'School Code'!$D$2:$K$603,4,0)</f>
        <v>304</v>
      </c>
      <c r="AH378" s="129" t="n">
        <f aca="false">VLOOKUP(D378,'School Code'!$D$2:$K$603,6,0)</f>
        <v>3</v>
      </c>
      <c r="AI378" s="146" t="s">
        <v>1803</v>
      </c>
      <c r="AK378" s="76" t="s">
        <v>86</v>
      </c>
    </row>
    <row r="379" customFormat="false" ht="15.9" hidden="true" customHeight="false" outlineLevel="0" collapsed="false">
      <c r="A379" s="134" t="n">
        <v>374</v>
      </c>
      <c r="B379" s="134" t="s">
        <v>1944</v>
      </c>
      <c r="C379" s="225" t="s">
        <v>1945</v>
      </c>
      <c r="D379" s="221" t="str">
        <f aca="false">VLOOKUP(N379,'Event Code'!$B$4:$AT$239,6,0)</f>
        <v>ĐH Công Nghệ Thông Tin, ĐH Quốc gia TP HCM (KTPM)</v>
      </c>
      <c r="E379" s="135" t="str">
        <f aca="false">VLOOKUP($D379,'School Code'!$D$2:$I$30,5,0)</f>
        <v>ICT-SE</v>
      </c>
      <c r="F379" s="136" t="n">
        <v>0</v>
      </c>
      <c r="G379" s="137" t="s">
        <v>1025</v>
      </c>
      <c r="H379" s="138" t="str">
        <f aca="false">B379</f>
        <v>14521186@gm.uit.edu.vn</v>
      </c>
      <c r="I379" s="190"/>
      <c r="J379" s="139"/>
      <c r="K379" s="136" t="n">
        <v>2019</v>
      </c>
      <c r="L379" s="140"/>
      <c r="M379" s="141" t="str">
        <f aca="false">'Event Code'!$A$4</f>
        <v>HCM</v>
      </c>
      <c r="N379" s="49" t="s">
        <v>1801</v>
      </c>
      <c r="O379" s="141" t="str">
        <f aca="false">VLOOKUP($N379,'Event Code'!$B$4:$AL$194,2,0)</f>
        <v>THESIS</v>
      </c>
      <c r="P379" s="141" t="str">
        <f aca="false">VLOOKUP(N379,'Event Code'!$B$4:$AT$782,3,0)</f>
        <v>IT Technical</v>
      </c>
      <c r="Q379" s="141" t="str">
        <f aca="false">VLOOKUP(N379,'Event Code'!$B$4:$AT$782,4,0)</f>
        <v>ALL</v>
      </c>
      <c r="R379" s="141" t="str">
        <f aca="false">VLOOKUP($N379,'Event Code'!$B$4:$AT$782,5,0)</f>
        <v>Blended</v>
      </c>
      <c r="S379" s="141" t="n">
        <f aca="false">VLOOKUP(N379,'Event Code'!$B$4:$AT$782,7,0)</f>
        <v>43509</v>
      </c>
      <c r="T379" s="141" t="n">
        <f aca="false">VLOOKUP($N379,'Event Code'!$B$4:$AT$782,8,0)</f>
        <v>43510</v>
      </c>
      <c r="U379" s="37" t="s">
        <v>1128</v>
      </c>
      <c r="V379" s="184"/>
      <c r="W379" s="223"/>
      <c r="X379" s="224"/>
      <c r="Y379" s="174" t="s">
        <v>95</v>
      </c>
      <c r="Z379" s="198" t="n">
        <v>43514</v>
      </c>
      <c r="AA379" s="80" t="s">
        <v>1802</v>
      </c>
      <c r="AG379" s="128" t="n">
        <f aca="false">VLOOKUP(D379,'School Code'!$D$2:$K$603,4,0)</f>
        <v>304</v>
      </c>
      <c r="AH379" s="129" t="n">
        <f aca="false">VLOOKUP(D379,'School Code'!$D$2:$K$603,6,0)</f>
        <v>3</v>
      </c>
      <c r="AI379" s="146" t="s">
        <v>1803</v>
      </c>
      <c r="AK379" s="76" t="s">
        <v>86</v>
      </c>
    </row>
    <row r="380" customFormat="false" ht="15.9" hidden="true" customHeight="false" outlineLevel="0" collapsed="false">
      <c r="A380" s="134" t="n">
        <v>375</v>
      </c>
      <c r="B380" s="134" t="s">
        <v>1946</v>
      </c>
      <c r="C380" s="225" t="s">
        <v>1947</v>
      </c>
      <c r="D380" s="221" t="str">
        <f aca="false">VLOOKUP(N380,'Event Code'!$B$4:$AT$239,6,0)</f>
        <v>ĐH Công Nghệ Thông Tin, ĐH Quốc gia TP HCM (KTPM)</v>
      </c>
      <c r="E380" s="135" t="str">
        <f aca="false">VLOOKUP($D380,'School Code'!$D$2:$I$30,5,0)</f>
        <v>ICT-SE</v>
      </c>
      <c r="F380" s="136" t="n">
        <v>0</v>
      </c>
      <c r="G380" s="137" t="s">
        <v>980</v>
      </c>
      <c r="H380" s="138" t="str">
        <f aca="false">B380</f>
        <v>14520389@gm.uit.edu.vn</v>
      </c>
      <c r="I380" s="190"/>
      <c r="J380" s="139"/>
      <c r="K380" s="136" t="n">
        <v>2019</v>
      </c>
      <c r="L380" s="140"/>
      <c r="M380" s="141" t="str">
        <f aca="false">'Event Code'!$A$4</f>
        <v>HCM</v>
      </c>
      <c r="N380" s="49" t="s">
        <v>1801</v>
      </c>
      <c r="O380" s="141" t="str">
        <f aca="false">VLOOKUP($N380,'Event Code'!$B$4:$AL$194,2,0)</f>
        <v>THESIS</v>
      </c>
      <c r="P380" s="141" t="str">
        <f aca="false">VLOOKUP(N380,'Event Code'!$B$4:$AT$782,3,0)</f>
        <v>IT Technical</v>
      </c>
      <c r="Q380" s="141" t="str">
        <f aca="false">VLOOKUP(N380,'Event Code'!$B$4:$AT$782,4,0)</f>
        <v>ALL</v>
      </c>
      <c r="R380" s="141" t="str">
        <f aca="false">VLOOKUP($N380,'Event Code'!$B$4:$AT$782,5,0)</f>
        <v>Blended</v>
      </c>
      <c r="S380" s="141" t="n">
        <f aca="false">VLOOKUP(N380,'Event Code'!$B$4:$AT$782,7,0)</f>
        <v>43509</v>
      </c>
      <c r="T380" s="141" t="n">
        <f aca="false">VLOOKUP($N380,'Event Code'!$B$4:$AT$782,8,0)</f>
        <v>43510</v>
      </c>
      <c r="U380" s="37" t="s">
        <v>1128</v>
      </c>
      <c r="V380" s="184"/>
      <c r="W380" s="223"/>
      <c r="X380" s="224"/>
      <c r="Y380" s="174" t="s">
        <v>95</v>
      </c>
      <c r="Z380" s="198" t="n">
        <v>43514</v>
      </c>
      <c r="AA380" s="80" t="s">
        <v>1802</v>
      </c>
      <c r="AG380" s="128" t="n">
        <f aca="false">VLOOKUP(D380,'School Code'!$D$2:$K$603,4,0)</f>
        <v>304</v>
      </c>
      <c r="AH380" s="129" t="n">
        <f aca="false">VLOOKUP(D380,'School Code'!$D$2:$K$603,6,0)</f>
        <v>3</v>
      </c>
      <c r="AI380" s="146" t="s">
        <v>1803</v>
      </c>
      <c r="AK380" s="76" t="s">
        <v>86</v>
      </c>
    </row>
    <row r="381" customFormat="false" ht="15.9" hidden="true" customHeight="false" outlineLevel="0" collapsed="false">
      <c r="A381" s="134" t="n">
        <v>376</v>
      </c>
      <c r="B381" s="134" t="s">
        <v>1948</v>
      </c>
      <c r="C381" s="225" t="s">
        <v>1949</v>
      </c>
      <c r="D381" s="221" t="str">
        <f aca="false">VLOOKUP(N381,'Event Code'!$B$4:$AT$239,6,0)</f>
        <v>ĐH Công Nghệ Thông Tin, ĐH Quốc gia TP HCM (KTPM)</v>
      </c>
      <c r="E381" s="135" t="str">
        <f aca="false">VLOOKUP($D381,'School Code'!$D$2:$I$30,5,0)</f>
        <v>ICT-SE</v>
      </c>
      <c r="F381" s="136" t="n">
        <v>0</v>
      </c>
      <c r="G381" s="137" t="s">
        <v>980</v>
      </c>
      <c r="H381" s="138" t="str">
        <f aca="false">B381</f>
        <v>14520605@gm.uit.edu.vn</v>
      </c>
      <c r="I381" s="190"/>
      <c r="J381" s="139"/>
      <c r="K381" s="136" t="n">
        <v>2019</v>
      </c>
      <c r="L381" s="140"/>
      <c r="M381" s="141" t="str">
        <f aca="false">'Event Code'!$A$4</f>
        <v>HCM</v>
      </c>
      <c r="N381" s="49" t="s">
        <v>1801</v>
      </c>
      <c r="O381" s="141" t="str">
        <f aca="false">VLOOKUP($N381,'Event Code'!$B$4:$AL$194,2,0)</f>
        <v>THESIS</v>
      </c>
      <c r="P381" s="141" t="str">
        <f aca="false">VLOOKUP(N381,'Event Code'!$B$4:$AT$782,3,0)</f>
        <v>IT Technical</v>
      </c>
      <c r="Q381" s="141" t="str">
        <f aca="false">VLOOKUP(N381,'Event Code'!$B$4:$AT$782,4,0)</f>
        <v>ALL</v>
      </c>
      <c r="R381" s="141" t="str">
        <f aca="false">VLOOKUP($N381,'Event Code'!$B$4:$AT$782,5,0)</f>
        <v>Blended</v>
      </c>
      <c r="S381" s="141" t="n">
        <f aca="false">VLOOKUP(N381,'Event Code'!$B$4:$AT$782,7,0)</f>
        <v>43509</v>
      </c>
      <c r="T381" s="141" t="n">
        <f aca="false">VLOOKUP($N381,'Event Code'!$B$4:$AT$782,8,0)</f>
        <v>43510</v>
      </c>
      <c r="U381" s="37" t="s">
        <v>1128</v>
      </c>
      <c r="V381" s="184"/>
      <c r="W381" s="223"/>
      <c r="X381" s="224"/>
      <c r="Y381" s="174" t="s">
        <v>95</v>
      </c>
      <c r="Z381" s="198" t="n">
        <v>43514</v>
      </c>
      <c r="AA381" s="80" t="s">
        <v>1802</v>
      </c>
      <c r="AG381" s="128" t="n">
        <f aca="false">VLOOKUP(D381,'School Code'!$D$2:$K$603,4,0)</f>
        <v>304</v>
      </c>
      <c r="AH381" s="129" t="n">
        <f aca="false">VLOOKUP(D381,'School Code'!$D$2:$K$603,6,0)</f>
        <v>3</v>
      </c>
      <c r="AI381" s="146" t="s">
        <v>1803</v>
      </c>
      <c r="AK381" s="76" t="s">
        <v>86</v>
      </c>
    </row>
    <row r="382" customFormat="false" ht="15" hidden="true" customHeight="false" outlineLevel="0" collapsed="false">
      <c r="A382" s="134" t="n">
        <v>377</v>
      </c>
      <c r="B382" s="189" t="s">
        <v>1950</v>
      </c>
      <c r="C382" s="134" t="s">
        <v>1951</v>
      </c>
      <c r="D382" s="135" t="str">
        <f aca="false">VLOOKUP(N382,'Event Code'!$B$4:$AT$239,6,0)</f>
        <v>Nhiều Trường</v>
      </c>
      <c r="E382" s="135" t="str">
        <f aca="false">VLOOKUP($D382,'School Code'!$D$2:$I$30,5,0)</f>
        <v>ICT</v>
      </c>
      <c r="F382" s="136" t="n">
        <v>0</v>
      </c>
      <c r="G382" s="137" t="s">
        <v>980</v>
      </c>
      <c r="H382" s="138" t="str">
        <f aca="false">B382</f>
        <v>duynm178@gmail.com</v>
      </c>
      <c r="I382" s="190"/>
      <c r="J382" s="139"/>
      <c r="K382" s="136" t="n">
        <v>2019</v>
      </c>
      <c r="L382" s="140"/>
      <c r="M382" s="141" t="str">
        <f aca="false">'Event Code'!$A$4</f>
        <v>HCM</v>
      </c>
      <c r="N382" s="35" t="s">
        <v>1324</v>
      </c>
      <c r="O382" s="141" t="str">
        <f aca="false">VLOOKUP($N382,'Event Code'!$B$4:$AL$194,2,0)</f>
        <v>INTERNSHIP</v>
      </c>
      <c r="P382" s="141" t="str">
        <f aca="false">VLOOKUP(N382,'Event Code'!$B$4:$AT$782,3,0)</f>
        <v>IT Technical</v>
      </c>
      <c r="Q382" s="141" t="str">
        <f aca="false">VLOOKUP(N382,'Event Code'!$B$4:$AT$782,4,0)</f>
        <v>NET</v>
      </c>
      <c r="R382" s="141" t="str">
        <f aca="false">VLOOKUP($N382,'Event Code'!$B$4:$AT$782,5,0)</f>
        <v>Blended</v>
      </c>
      <c r="S382" s="141" t="n">
        <f aca="false">VLOOKUP(N382,'Event Code'!$B$4:$AT$782,7,0)</f>
        <v>43514</v>
      </c>
      <c r="T382" s="141" t="n">
        <f aca="false">VLOOKUP($N382,'Event Code'!$B$4:$AT$782,8,0)</f>
        <v>43603</v>
      </c>
      <c r="U382" s="37" t="s">
        <v>1128</v>
      </c>
      <c r="V382" s="184"/>
      <c r="W382" s="223"/>
      <c r="X382" s="224"/>
      <c r="Y382" s="174" t="s">
        <v>983</v>
      </c>
      <c r="Z382" s="145" t="n">
        <v>43515</v>
      </c>
      <c r="AA382" s="80" t="s">
        <v>1952</v>
      </c>
      <c r="AG382" s="128" t="n">
        <f aca="false">VLOOKUP(D382,'School Code'!$D$2:$K$603,4,0)</f>
        <v>0</v>
      </c>
      <c r="AH382" s="129" t="n">
        <f aca="false">VLOOKUP(D382,'School Code'!$D$2:$K$603,6,0)</f>
        <v>1</v>
      </c>
      <c r="AI382" s="146" t="s">
        <v>984</v>
      </c>
      <c r="AK382" s="76" t="s">
        <v>1048</v>
      </c>
    </row>
    <row r="383" customFormat="false" ht="14.05" hidden="true" customHeight="false" outlineLevel="0" collapsed="false">
      <c r="A383" s="134" t="n">
        <v>378</v>
      </c>
      <c r="B383" s="227" t="s">
        <v>1953</v>
      </c>
      <c r="C383" s="134" t="s">
        <v>1954</v>
      </c>
      <c r="D383" s="135" t="str">
        <f aca="false">VLOOKUP(N383,'Event Code'!$B$4:$AT$239,6,0)</f>
        <v>CĐ Kỹ thuật Cao Thắng</v>
      </c>
      <c r="E383" s="135" t="str">
        <f aca="false">VLOOKUP($D383,'School Code'!$D$2:$I$30,5,0)</f>
        <v>ICT</v>
      </c>
      <c r="F383" s="136" t="n">
        <v>0</v>
      </c>
      <c r="G383" s="137" t="s">
        <v>1025</v>
      </c>
      <c r="H383" s="138" t="str">
        <f aca="false">B383</f>
        <v>duythai666@gmail.com</v>
      </c>
      <c r="I383" s="190"/>
      <c r="J383" s="139"/>
      <c r="K383" s="136" t="n">
        <v>2019</v>
      </c>
      <c r="L383" s="140"/>
      <c r="M383" s="141" t="str">
        <f aca="false">'Event Code'!$A$4</f>
        <v>HCM</v>
      </c>
      <c r="N383" s="35" t="s">
        <v>1409</v>
      </c>
      <c r="O383" s="141" t="str">
        <f aca="false">VLOOKUP($N383,'Event Code'!$B$4:$AL$194,2,0)</f>
        <v>INTERNSHIP</v>
      </c>
      <c r="P383" s="141" t="str">
        <f aca="false">VLOOKUP(N383,'Event Code'!$B$4:$AT$782,3,0)</f>
        <v>IT Technical</v>
      </c>
      <c r="Q383" s="141" t="str">
        <f aca="false">VLOOKUP(N383,'Event Code'!$B$4:$AT$782,4,0)</f>
        <v>NET</v>
      </c>
      <c r="R383" s="141" t="str">
        <f aca="false">VLOOKUP($N383,'Event Code'!$B$4:$AT$782,5,0)</f>
        <v>Blended</v>
      </c>
      <c r="S383" s="141" t="n">
        <f aca="false">VLOOKUP(N383,'Event Code'!$B$4:$AT$782,7,0)</f>
        <v>43514</v>
      </c>
      <c r="T383" s="141" t="n">
        <f aca="false">VLOOKUP($N383,'Event Code'!$B$4:$AT$782,8,0)</f>
        <v>43603</v>
      </c>
      <c r="U383" s="37" t="s">
        <v>1128</v>
      </c>
      <c r="V383" s="184"/>
      <c r="W383" s="223"/>
      <c r="X383" s="224"/>
      <c r="Y383" s="174" t="s">
        <v>983</v>
      </c>
      <c r="Z383" s="37" t="n">
        <v>43515</v>
      </c>
      <c r="AG383" s="128" t="n">
        <f aca="false">VLOOKUP(D383,'School Code'!$D$2:$K$603,4,0)</f>
        <v>267</v>
      </c>
      <c r="AH383" s="129" t="n">
        <f aca="false">VLOOKUP(D383,'School Code'!$D$2:$K$603,6,0)</f>
        <v>3</v>
      </c>
      <c r="AI383" s="146" t="s">
        <v>984</v>
      </c>
      <c r="AK383" s="76" t="s">
        <v>1048</v>
      </c>
    </row>
    <row r="384" customFormat="false" ht="15.9" hidden="true" customHeight="false" outlineLevel="0" collapsed="false">
      <c r="A384" s="134" t="n">
        <v>379</v>
      </c>
      <c r="B384" s="189" t="s">
        <v>1955</v>
      </c>
      <c r="C384" s="220" t="s">
        <v>1956</v>
      </c>
      <c r="D384" s="135" t="str">
        <f aca="false">VLOOKUP(N384,'Event Code'!$B$4:$AT$239,6,0)</f>
        <v>ĐH Công Nghệ TP HCM</v>
      </c>
      <c r="E384" s="135" t="str">
        <f aca="false">VLOOKUP($D384,'School Code'!$D$2:$I$30,5,0)</f>
        <v>ICT</v>
      </c>
      <c r="F384" s="136" t="n">
        <v>0</v>
      </c>
      <c r="G384" s="137"/>
      <c r="H384" s="138" t="str">
        <f aca="false">B384</f>
        <v>SoiConJK@gmail.com</v>
      </c>
      <c r="I384" s="228" t="s">
        <v>1957</v>
      </c>
      <c r="J384" s="139"/>
      <c r="K384" s="140"/>
      <c r="L384" s="140"/>
      <c r="M384" s="141" t="str">
        <f aca="false">'Event Code'!$A$4</f>
        <v>HCM</v>
      </c>
      <c r="N384" s="35" t="s">
        <v>1958</v>
      </c>
      <c r="O384" s="141" t="str">
        <f aca="false">VLOOKUP($N384,'Event Code'!$B$4:$AL$194,2,0)</f>
        <v>FSOFT TOUR</v>
      </c>
      <c r="P384" s="141" t="str">
        <f aca="false">VLOOKUP(N384,'Event Code'!$B$4:$AT$782,3,0)</f>
        <v>IT Technical</v>
      </c>
      <c r="Q384" s="141" t="str">
        <f aca="false">VLOOKUP(N384,'Event Code'!$B$4:$AT$782,4,0)</f>
        <v>ALL</v>
      </c>
      <c r="R384" s="141" t="str">
        <f aca="false">VLOOKUP($N384,'Event Code'!$B$4:$AT$782,5,0)</f>
        <v>Blended</v>
      </c>
      <c r="S384" s="141" t="n">
        <f aca="false">VLOOKUP(N384,'Event Code'!$B$4:$AT$782,7,0)</f>
        <v>43472</v>
      </c>
      <c r="T384" s="141" t="n">
        <f aca="false">VLOOKUP($N384,'Event Code'!$B$4:$AT$782,8,0)</f>
        <v>43472</v>
      </c>
      <c r="U384" s="37" t="s">
        <v>1128</v>
      </c>
      <c r="V384" s="184"/>
      <c r="W384" s="223"/>
      <c r="X384" s="224"/>
      <c r="Y384" s="174" t="s">
        <v>132</v>
      </c>
      <c r="Z384" s="140" t="n">
        <v>43517</v>
      </c>
      <c r="AG384" s="128" t="n">
        <f aca="false">VLOOKUP(D384,'School Code'!$D$2:$K$603,4,0)</f>
        <v>530</v>
      </c>
      <c r="AH384" s="129" t="n">
        <f aca="false">VLOOKUP(D384,'School Code'!$D$2:$K$603,6,0)</f>
        <v>2</v>
      </c>
      <c r="AI384" s="146" t="s">
        <v>1959</v>
      </c>
    </row>
    <row r="385" customFormat="false" ht="15.9" hidden="true" customHeight="false" outlineLevel="0" collapsed="false">
      <c r="A385" s="134" t="n">
        <v>380</v>
      </c>
      <c r="B385" s="189" t="s">
        <v>1960</v>
      </c>
      <c r="C385" s="220" t="s">
        <v>1961</v>
      </c>
      <c r="D385" s="135" t="str">
        <f aca="false">VLOOKUP(N385,'Event Code'!$B$4:$AT$239,6,0)</f>
        <v>ĐH Công Nghệ TP HCM</v>
      </c>
      <c r="E385" s="135" t="str">
        <f aca="false">VLOOKUP($D385,'School Code'!$D$2:$I$30,5,0)</f>
        <v>ICT</v>
      </c>
      <c r="F385" s="136" t="n">
        <v>0</v>
      </c>
      <c r="G385" s="137"/>
      <c r="H385" s="138" t="str">
        <f aca="false">B385</f>
        <v>thanhdanh6420@gmail.com</v>
      </c>
      <c r="I385" s="228" t="s">
        <v>1962</v>
      </c>
      <c r="J385" s="139"/>
      <c r="K385" s="140"/>
      <c r="L385" s="140"/>
      <c r="M385" s="141" t="str">
        <f aca="false">'Event Code'!$A$4</f>
        <v>HCM</v>
      </c>
      <c r="N385" s="35" t="s">
        <v>1958</v>
      </c>
      <c r="O385" s="141" t="str">
        <f aca="false">VLOOKUP($N385,'Event Code'!$B$4:$AL$194,2,0)</f>
        <v>FSOFT TOUR</v>
      </c>
      <c r="P385" s="141" t="str">
        <f aca="false">VLOOKUP(N385,'Event Code'!$B$4:$AT$782,3,0)</f>
        <v>IT Technical</v>
      </c>
      <c r="Q385" s="141" t="str">
        <f aca="false">VLOOKUP(N385,'Event Code'!$B$4:$AT$782,4,0)</f>
        <v>ALL</v>
      </c>
      <c r="R385" s="141" t="str">
        <f aca="false">VLOOKUP($N385,'Event Code'!$B$4:$AT$782,5,0)</f>
        <v>Blended</v>
      </c>
      <c r="S385" s="141" t="n">
        <f aca="false">VLOOKUP(N385,'Event Code'!$B$4:$AT$782,7,0)</f>
        <v>43472</v>
      </c>
      <c r="T385" s="141" t="n">
        <f aca="false">VLOOKUP($N385,'Event Code'!$B$4:$AT$782,8,0)</f>
        <v>43472</v>
      </c>
      <c r="U385" s="37" t="s">
        <v>1128</v>
      </c>
      <c r="V385" s="184"/>
      <c r="W385" s="223"/>
      <c r="X385" s="224"/>
      <c r="Y385" s="174" t="s">
        <v>132</v>
      </c>
      <c r="Z385" s="140" t="n">
        <v>43517</v>
      </c>
      <c r="AG385" s="128" t="n">
        <f aca="false">VLOOKUP(D385,'School Code'!$D$2:$K$603,4,0)</f>
        <v>530</v>
      </c>
      <c r="AH385" s="129" t="n">
        <f aca="false">VLOOKUP(D385,'School Code'!$D$2:$K$603,6,0)</f>
        <v>2</v>
      </c>
      <c r="AI385" s="146" t="s">
        <v>1959</v>
      </c>
    </row>
    <row r="386" customFormat="false" ht="15" hidden="true" customHeight="false" outlineLevel="0" collapsed="false">
      <c r="A386" s="134" t="n">
        <v>381</v>
      </c>
      <c r="B386" s="189" t="s">
        <v>1963</v>
      </c>
      <c r="C386" s="220" t="s">
        <v>1964</v>
      </c>
      <c r="D386" s="135" t="str">
        <f aca="false">VLOOKUP(N386,'Event Code'!$B$4:$AT$239,6,0)</f>
        <v>ĐH Công Nghệ TP HCM</v>
      </c>
      <c r="E386" s="135" t="str">
        <f aca="false">VLOOKUP($D386,'School Code'!$D$2:$I$30,5,0)</f>
        <v>ICT</v>
      </c>
      <c r="F386" s="136" t="n">
        <v>0</v>
      </c>
      <c r="G386" s="137"/>
      <c r="H386" s="138" t="str">
        <f aca="false">B386</f>
        <v>Nldd910@gmail.com</v>
      </c>
      <c r="I386" s="229" t="s">
        <v>1965</v>
      </c>
      <c r="J386" s="139"/>
      <c r="K386" s="140"/>
      <c r="L386" s="140"/>
      <c r="M386" s="141" t="str">
        <f aca="false">'Event Code'!$A$4</f>
        <v>HCM</v>
      </c>
      <c r="N386" s="35" t="s">
        <v>1958</v>
      </c>
      <c r="O386" s="141" t="str">
        <f aca="false">VLOOKUP($N386,'Event Code'!$B$4:$AL$194,2,0)</f>
        <v>FSOFT TOUR</v>
      </c>
      <c r="P386" s="141" t="str">
        <f aca="false">VLOOKUP(N386,'Event Code'!$B$4:$AT$782,3,0)</f>
        <v>IT Technical</v>
      </c>
      <c r="Q386" s="141" t="str">
        <f aca="false">VLOOKUP(N386,'Event Code'!$B$4:$AT$782,4,0)</f>
        <v>ALL</v>
      </c>
      <c r="R386" s="141" t="str">
        <f aca="false">VLOOKUP($N386,'Event Code'!$B$4:$AT$782,5,0)</f>
        <v>Blended</v>
      </c>
      <c r="S386" s="141" t="n">
        <f aca="false">VLOOKUP(N386,'Event Code'!$B$4:$AT$782,7,0)</f>
        <v>43472</v>
      </c>
      <c r="T386" s="141" t="n">
        <f aca="false">VLOOKUP($N386,'Event Code'!$B$4:$AT$782,8,0)</f>
        <v>43472</v>
      </c>
      <c r="U386" s="37" t="s">
        <v>1128</v>
      </c>
      <c r="V386" s="184"/>
      <c r="W386" s="223"/>
      <c r="X386" s="224"/>
      <c r="Y386" s="174" t="s">
        <v>132</v>
      </c>
      <c r="Z386" s="140" t="n">
        <v>43517</v>
      </c>
      <c r="AG386" s="128" t="n">
        <f aca="false">VLOOKUP(D386,'School Code'!$D$2:$K$603,4,0)</f>
        <v>530</v>
      </c>
      <c r="AH386" s="129" t="n">
        <f aca="false">VLOOKUP(D386,'School Code'!$D$2:$K$603,6,0)</f>
        <v>2</v>
      </c>
      <c r="AI386" s="146" t="s">
        <v>1959</v>
      </c>
    </row>
    <row r="387" customFormat="false" ht="15.9" hidden="true" customHeight="false" outlineLevel="0" collapsed="false">
      <c r="A387" s="134" t="n">
        <v>382</v>
      </c>
      <c r="B387" s="189" t="s">
        <v>1966</v>
      </c>
      <c r="C387" s="220" t="s">
        <v>1967</v>
      </c>
      <c r="D387" s="135" t="str">
        <f aca="false">VLOOKUP(N387,'Event Code'!$B$4:$AT$239,6,0)</f>
        <v>ĐH Công Nghệ TP HCM</v>
      </c>
      <c r="E387" s="135" t="str">
        <f aca="false">VLOOKUP($D387,'School Code'!$D$2:$I$30,5,0)</f>
        <v>ICT</v>
      </c>
      <c r="F387" s="136" t="n">
        <v>0</v>
      </c>
      <c r="G387" s="137"/>
      <c r="H387" s="138" t="str">
        <f aca="false">B387</f>
        <v>huyquang22251@gmail.com</v>
      </c>
      <c r="I387" s="228" t="s">
        <v>1968</v>
      </c>
      <c r="J387" s="139"/>
      <c r="K387" s="140"/>
      <c r="L387" s="140"/>
      <c r="M387" s="141" t="str">
        <f aca="false">'Event Code'!$A$4</f>
        <v>HCM</v>
      </c>
      <c r="N387" s="35" t="s">
        <v>1958</v>
      </c>
      <c r="O387" s="141" t="str">
        <f aca="false">VLOOKUP($N387,'Event Code'!$B$4:$AL$194,2,0)</f>
        <v>FSOFT TOUR</v>
      </c>
      <c r="P387" s="141" t="str">
        <f aca="false">VLOOKUP(N387,'Event Code'!$B$4:$AT$782,3,0)</f>
        <v>IT Technical</v>
      </c>
      <c r="Q387" s="141" t="str">
        <f aca="false">VLOOKUP(N387,'Event Code'!$B$4:$AT$782,4,0)</f>
        <v>ALL</v>
      </c>
      <c r="R387" s="141" t="str">
        <f aca="false">VLOOKUP($N387,'Event Code'!$B$4:$AT$782,5,0)</f>
        <v>Blended</v>
      </c>
      <c r="S387" s="141" t="n">
        <f aca="false">VLOOKUP(N387,'Event Code'!$B$4:$AT$782,7,0)</f>
        <v>43472</v>
      </c>
      <c r="T387" s="141" t="n">
        <f aca="false">VLOOKUP($N387,'Event Code'!$B$4:$AT$782,8,0)</f>
        <v>43472</v>
      </c>
      <c r="U387" s="37" t="s">
        <v>1128</v>
      </c>
      <c r="V387" s="184"/>
      <c r="W387" s="223"/>
      <c r="X387" s="224"/>
      <c r="Y387" s="174" t="s">
        <v>132</v>
      </c>
      <c r="Z387" s="140" t="n">
        <v>43517</v>
      </c>
      <c r="AG387" s="128" t="n">
        <f aca="false">VLOOKUP(D387,'School Code'!$D$2:$K$603,4,0)</f>
        <v>530</v>
      </c>
      <c r="AH387" s="129" t="n">
        <f aca="false">VLOOKUP(D387,'School Code'!$D$2:$K$603,6,0)</f>
        <v>2</v>
      </c>
      <c r="AI387" s="146" t="s">
        <v>1959</v>
      </c>
    </row>
    <row r="388" customFormat="false" ht="15.9" hidden="true" customHeight="false" outlineLevel="0" collapsed="false">
      <c r="A388" s="134" t="n">
        <v>383</v>
      </c>
      <c r="B388" s="189" t="s">
        <v>1969</v>
      </c>
      <c r="C388" s="220" t="s">
        <v>1970</v>
      </c>
      <c r="D388" s="135" t="str">
        <f aca="false">VLOOKUP(N388,'Event Code'!$B$4:$AT$239,6,0)</f>
        <v>ĐH Công Nghệ TP HCM</v>
      </c>
      <c r="E388" s="135" t="str">
        <f aca="false">VLOOKUP($D388,'School Code'!$D$2:$I$30,5,0)</f>
        <v>ICT</v>
      </c>
      <c r="F388" s="136" t="n">
        <v>0</v>
      </c>
      <c r="G388" s="137"/>
      <c r="H388" s="138" t="str">
        <f aca="false">B388</f>
        <v>ngkhang2906@gmail.com</v>
      </c>
      <c r="I388" s="230" t="s">
        <v>1971</v>
      </c>
      <c r="J388" s="139"/>
      <c r="K388" s="140"/>
      <c r="L388" s="140"/>
      <c r="M388" s="141" t="str">
        <f aca="false">'Event Code'!$A$4</f>
        <v>HCM</v>
      </c>
      <c r="N388" s="35" t="s">
        <v>1958</v>
      </c>
      <c r="O388" s="141" t="str">
        <f aca="false">VLOOKUP($N388,'Event Code'!$B$4:$AL$194,2,0)</f>
        <v>FSOFT TOUR</v>
      </c>
      <c r="P388" s="141" t="str">
        <f aca="false">VLOOKUP(N388,'Event Code'!$B$4:$AT$782,3,0)</f>
        <v>IT Technical</v>
      </c>
      <c r="Q388" s="141" t="str">
        <f aca="false">VLOOKUP(N388,'Event Code'!$B$4:$AT$782,4,0)</f>
        <v>ALL</v>
      </c>
      <c r="R388" s="141" t="str">
        <f aca="false">VLOOKUP($N388,'Event Code'!$B$4:$AT$782,5,0)</f>
        <v>Blended</v>
      </c>
      <c r="S388" s="141" t="n">
        <f aca="false">VLOOKUP(N388,'Event Code'!$B$4:$AT$782,7,0)</f>
        <v>43472</v>
      </c>
      <c r="T388" s="141" t="n">
        <f aca="false">VLOOKUP($N388,'Event Code'!$B$4:$AT$782,8,0)</f>
        <v>43472</v>
      </c>
      <c r="U388" s="37" t="s">
        <v>1128</v>
      </c>
      <c r="V388" s="184"/>
      <c r="W388" s="223"/>
      <c r="X388" s="224"/>
      <c r="Y388" s="174" t="s">
        <v>132</v>
      </c>
      <c r="Z388" s="140" t="n">
        <v>43517</v>
      </c>
      <c r="AG388" s="128" t="n">
        <f aca="false">VLOOKUP(D388,'School Code'!$D$2:$K$603,4,0)</f>
        <v>530</v>
      </c>
      <c r="AH388" s="129" t="n">
        <f aca="false">VLOOKUP(D388,'School Code'!$D$2:$K$603,6,0)</f>
        <v>2</v>
      </c>
      <c r="AI388" s="146" t="s">
        <v>1959</v>
      </c>
    </row>
    <row r="389" customFormat="false" ht="15.9" hidden="true" customHeight="false" outlineLevel="0" collapsed="false">
      <c r="A389" s="134" t="n">
        <v>384</v>
      </c>
      <c r="B389" s="189" t="s">
        <v>1972</v>
      </c>
      <c r="C389" s="220" t="s">
        <v>1973</v>
      </c>
      <c r="D389" s="135" t="str">
        <f aca="false">VLOOKUP(N389,'Event Code'!$B$4:$AT$239,6,0)</f>
        <v>ĐH Công Nghệ TP HCM</v>
      </c>
      <c r="E389" s="135" t="str">
        <f aca="false">VLOOKUP($D389,'School Code'!$D$2:$I$30,5,0)</f>
        <v>ICT</v>
      </c>
      <c r="F389" s="136" t="n">
        <v>0</v>
      </c>
      <c r="G389" s="137"/>
      <c r="H389" s="138" t="str">
        <f aca="false">B389</f>
        <v>bcgaming168@gmail.com</v>
      </c>
      <c r="I389" s="228" t="s">
        <v>1974</v>
      </c>
      <c r="J389" s="139"/>
      <c r="K389" s="140"/>
      <c r="L389" s="140"/>
      <c r="M389" s="141" t="str">
        <f aca="false">'Event Code'!$A$4</f>
        <v>HCM</v>
      </c>
      <c r="N389" s="35" t="s">
        <v>1958</v>
      </c>
      <c r="O389" s="141" t="str">
        <f aca="false">VLOOKUP($N389,'Event Code'!$B$4:$AL$194,2,0)</f>
        <v>FSOFT TOUR</v>
      </c>
      <c r="P389" s="141" t="str">
        <f aca="false">VLOOKUP(N389,'Event Code'!$B$4:$AT$782,3,0)</f>
        <v>IT Technical</v>
      </c>
      <c r="Q389" s="141" t="str">
        <f aca="false">VLOOKUP(N389,'Event Code'!$B$4:$AT$782,4,0)</f>
        <v>ALL</v>
      </c>
      <c r="R389" s="141" t="str">
        <f aca="false">VLOOKUP($N389,'Event Code'!$B$4:$AT$782,5,0)</f>
        <v>Blended</v>
      </c>
      <c r="S389" s="141" t="n">
        <f aca="false">VLOOKUP(N389,'Event Code'!$B$4:$AT$782,7,0)</f>
        <v>43472</v>
      </c>
      <c r="T389" s="141" t="n">
        <f aca="false">VLOOKUP($N389,'Event Code'!$B$4:$AT$782,8,0)</f>
        <v>43472</v>
      </c>
      <c r="U389" s="37" t="s">
        <v>1128</v>
      </c>
      <c r="V389" s="184"/>
      <c r="W389" s="223"/>
      <c r="X389" s="224"/>
      <c r="Y389" s="174" t="s">
        <v>132</v>
      </c>
      <c r="Z389" s="140" t="n">
        <v>43517</v>
      </c>
      <c r="AG389" s="128" t="n">
        <f aca="false">VLOOKUP(D389,'School Code'!$D$2:$K$603,4,0)</f>
        <v>530</v>
      </c>
      <c r="AH389" s="129" t="n">
        <f aca="false">VLOOKUP(D389,'School Code'!$D$2:$K$603,6,0)</f>
        <v>2</v>
      </c>
      <c r="AI389" s="146" t="s">
        <v>1959</v>
      </c>
    </row>
    <row r="390" customFormat="false" ht="15.9" hidden="true" customHeight="false" outlineLevel="0" collapsed="false">
      <c r="A390" s="134" t="n">
        <v>385</v>
      </c>
      <c r="B390" s="189" t="s">
        <v>1975</v>
      </c>
      <c r="C390" s="220" t="s">
        <v>1976</v>
      </c>
      <c r="D390" s="135" t="str">
        <f aca="false">VLOOKUP(N390,'Event Code'!$B$4:$AT$239,6,0)</f>
        <v>ĐH Công Nghệ TP HCM</v>
      </c>
      <c r="E390" s="135" t="str">
        <f aca="false">VLOOKUP($D390,'School Code'!$D$2:$I$30,5,0)</f>
        <v>ICT</v>
      </c>
      <c r="F390" s="136" t="n">
        <v>0</v>
      </c>
      <c r="G390" s="137"/>
      <c r="H390" s="138" t="str">
        <f aca="false">B390</f>
        <v>minhtan4567890@gmail.com</v>
      </c>
      <c r="I390" s="228" t="s">
        <v>1977</v>
      </c>
      <c r="J390" s="139"/>
      <c r="K390" s="140"/>
      <c r="L390" s="140"/>
      <c r="M390" s="141" t="str">
        <f aca="false">'Event Code'!$A$4</f>
        <v>HCM</v>
      </c>
      <c r="N390" s="35" t="s">
        <v>1958</v>
      </c>
      <c r="O390" s="141" t="str">
        <f aca="false">VLOOKUP($N390,'Event Code'!$B$4:$AL$194,2,0)</f>
        <v>FSOFT TOUR</v>
      </c>
      <c r="P390" s="141" t="str">
        <f aca="false">VLOOKUP(N390,'Event Code'!$B$4:$AT$782,3,0)</f>
        <v>IT Technical</v>
      </c>
      <c r="Q390" s="141" t="str">
        <f aca="false">VLOOKUP(N390,'Event Code'!$B$4:$AT$782,4,0)</f>
        <v>ALL</v>
      </c>
      <c r="R390" s="141" t="str">
        <f aca="false">VLOOKUP($N390,'Event Code'!$B$4:$AT$782,5,0)</f>
        <v>Blended</v>
      </c>
      <c r="S390" s="141" t="n">
        <f aca="false">VLOOKUP(N390,'Event Code'!$B$4:$AT$782,7,0)</f>
        <v>43472</v>
      </c>
      <c r="T390" s="141" t="n">
        <f aca="false">VLOOKUP($N390,'Event Code'!$B$4:$AT$782,8,0)</f>
        <v>43472</v>
      </c>
      <c r="U390" s="37" t="s">
        <v>1128</v>
      </c>
      <c r="V390" s="184"/>
      <c r="W390" s="223"/>
      <c r="X390" s="224"/>
      <c r="Y390" s="174" t="s">
        <v>132</v>
      </c>
      <c r="Z390" s="140" t="n">
        <v>43517</v>
      </c>
      <c r="AG390" s="128" t="n">
        <f aca="false">VLOOKUP(D390,'School Code'!$D$2:$K$603,4,0)</f>
        <v>530</v>
      </c>
      <c r="AH390" s="129" t="n">
        <f aca="false">VLOOKUP(D390,'School Code'!$D$2:$K$603,6,0)</f>
        <v>2</v>
      </c>
      <c r="AI390" s="146" t="s">
        <v>1959</v>
      </c>
    </row>
    <row r="391" customFormat="false" ht="15.9" hidden="true" customHeight="false" outlineLevel="0" collapsed="false">
      <c r="A391" s="134" t="n">
        <v>386</v>
      </c>
      <c r="B391" s="189" t="s">
        <v>1978</v>
      </c>
      <c r="C391" s="220" t="s">
        <v>1979</v>
      </c>
      <c r="D391" s="135" t="str">
        <f aca="false">VLOOKUP(N391,'Event Code'!$B$4:$AT$239,6,0)</f>
        <v>ĐH Công Nghệ TP HCM</v>
      </c>
      <c r="E391" s="135" t="str">
        <f aca="false">VLOOKUP($D391,'School Code'!$D$2:$I$30,5,0)</f>
        <v>ICT</v>
      </c>
      <c r="F391" s="136" t="n">
        <v>0</v>
      </c>
      <c r="G391" s="137"/>
      <c r="H391" s="138" t="str">
        <f aca="false">B391</f>
        <v>V.d.trong.2000@gmail.com</v>
      </c>
      <c r="I391" s="228" t="s">
        <v>1980</v>
      </c>
      <c r="J391" s="139"/>
      <c r="K391" s="140"/>
      <c r="L391" s="140"/>
      <c r="M391" s="141" t="str">
        <f aca="false">'Event Code'!$A$4</f>
        <v>HCM</v>
      </c>
      <c r="N391" s="35" t="s">
        <v>1958</v>
      </c>
      <c r="O391" s="141" t="str">
        <f aca="false">VLOOKUP($N391,'Event Code'!$B$4:$AL$194,2,0)</f>
        <v>FSOFT TOUR</v>
      </c>
      <c r="P391" s="141" t="str">
        <f aca="false">VLOOKUP(N391,'Event Code'!$B$4:$AT$782,3,0)</f>
        <v>IT Technical</v>
      </c>
      <c r="Q391" s="141" t="str">
        <f aca="false">VLOOKUP(N391,'Event Code'!$B$4:$AT$782,4,0)</f>
        <v>ALL</v>
      </c>
      <c r="R391" s="141" t="str">
        <f aca="false">VLOOKUP($N391,'Event Code'!$B$4:$AT$782,5,0)</f>
        <v>Blended</v>
      </c>
      <c r="S391" s="141" t="n">
        <f aca="false">VLOOKUP(N391,'Event Code'!$B$4:$AT$782,7,0)</f>
        <v>43472</v>
      </c>
      <c r="T391" s="141" t="n">
        <f aca="false">VLOOKUP($N391,'Event Code'!$B$4:$AT$782,8,0)</f>
        <v>43472</v>
      </c>
      <c r="U391" s="37" t="s">
        <v>1128</v>
      </c>
      <c r="V391" s="184"/>
      <c r="W391" s="223"/>
      <c r="X391" s="224"/>
      <c r="Y391" s="174" t="s">
        <v>132</v>
      </c>
      <c r="Z391" s="140" t="n">
        <v>43517</v>
      </c>
      <c r="AG391" s="128" t="n">
        <f aca="false">VLOOKUP(D391,'School Code'!$D$2:$K$603,4,0)</f>
        <v>530</v>
      </c>
      <c r="AH391" s="129" t="n">
        <f aca="false">VLOOKUP(D391,'School Code'!$D$2:$K$603,6,0)</f>
        <v>2</v>
      </c>
      <c r="AI391" s="146" t="s">
        <v>1959</v>
      </c>
    </row>
    <row r="392" customFormat="false" ht="15.9" hidden="true" customHeight="false" outlineLevel="0" collapsed="false">
      <c r="A392" s="134" t="n">
        <v>387</v>
      </c>
      <c r="B392" s="189" t="s">
        <v>1981</v>
      </c>
      <c r="C392" s="220" t="s">
        <v>1982</v>
      </c>
      <c r="D392" s="135" t="str">
        <f aca="false">VLOOKUP(N392,'Event Code'!$B$4:$AT$239,6,0)</f>
        <v>ĐH Công Nghệ TP HCM</v>
      </c>
      <c r="E392" s="135" t="str">
        <f aca="false">VLOOKUP($D392,'School Code'!$D$2:$I$30,5,0)</f>
        <v>ICT</v>
      </c>
      <c r="F392" s="136" t="n">
        <v>0</v>
      </c>
      <c r="G392" s="137"/>
      <c r="H392" s="138" t="str">
        <f aca="false">B392</f>
        <v>anhtuan333vv@gmail.com</v>
      </c>
      <c r="I392" s="228" t="s">
        <v>1983</v>
      </c>
      <c r="J392" s="139"/>
      <c r="K392" s="140"/>
      <c r="L392" s="140"/>
      <c r="M392" s="141" t="str">
        <f aca="false">'Event Code'!$A$4</f>
        <v>HCM</v>
      </c>
      <c r="N392" s="35" t="s">
        <v>1958</v>
      </c>
      <c r="O392" s="141" t="str">
        <f aca="false">VLOOKUP($N392,'Event Code'!$B$4:$AL$194,2,0)</f>
        <v>FSOFT TOUR</v>
      </c>
      <c r="P392" s="141" t="str">
        <f aca="false">VLOOKUP(N392,'Event Code'!$B$4:$AT$782,3,0)</f>
        <v>IT Technical</v>
      </c>
      <c r="Q392" s="141" t="str">
        <f aca="false">VLOOKUP(N392,'Event Code'!$B$4:$AT$782,4,0)</f>
        <v>ALL</v>
      </c>
      <c r="R392" s="141" t="str">
        <f aca="false">VLOOKUP($N392,'Event Code'!$B$4:$AT$782,5,0)</f>
        <v>Blended</v>
      </c>
      <c r="S392" s="141" t="n">
        <f aca="false">VLOOKUP(N392,'Event Code'!$B$4:$AT$782,7,0)</f>
        <v>43472</v>
      </c>
      <c r="T392" s="141" t="n">
        <f aca="false">VLOOKUP($N392,'Event Code'!$B$4:$AT$782,8,0)</f>
        <v>43472</v>
      </c>
      <c r="U392" s="37" t="s">
        <v>1128</v>
      </c>
      <c r="V392" s="184"/>
      <c r="W392" s="223"/>
      <c r="X392" s="224"/>
      <c r="Y392" s="174" t="s">
        <v>132</v>
      </c>
      <c r="Z392" s="140" t="n">
        <v>43517</v>
      </c>
      <c r="AG392" s="128" t="n">
        <f aca="false">VLOOKUP(D392,'School Code'!$D$2:$K$603,4,0)</f>
        <v>530</v>
      </c>
      <c r="AH392" s="129" t="n">
        <f aca="false">VLOOKUP(D392,'School Code'!$D$2:$K$603,6,0)</f>
        <v>2</v>
      </c>
      <c r="AI392" s="146" t="s">
        <v>1959</v>
      </c>
    </row>
    <row r="393" customFormat="false" ht="15.9" hidden="true" customHeight="false" outlineLevel="0" collapsed="false">
      <c r="A393" s="134" t="n">
        <v>388</v>
      </c>
      <c r="B393" s="189" t="s">
        <v>1984</v>
      </c>
      <c r="C393" s="220" t="s">
        <v>1985</v>
      </c>
      <c r="D393" s="135" t="str">
        <f aca="false">VLOOKUP(N393,'Event Code'!$B$4:$AT$239,6,0)</f>
        <v>ĐH Công Nghệ TP HCM</v>
      </c>
      <c r="E393" s="135" t="str">
        <f aca="false">VLOOKUP($D393,'School Code'!$D$2:$I$30,5,0)</f>
        <v>ICT</v>
      </c>
      <c r="F393" s="136" t="n">
        <v>0</v>
      </c>
      <c r="G393" s="137"/>
      <c r="H393" s="138" t="str">
        <f aca="false">B393</f>
        <v>huynhquocviet0211@gmail.com</v>
      </c>
      <c r="I393" s="230" t="s">
        <v>1986</v>
      </c>
      <c r="J393" s="139"/>
      <c r="K393" s="140"/>
      <c r="L393" s="140"/>
      <c r="M393" s="141" t="str">
        <f aca="false">'Event Code'!$A$4</f>
        <v>HCM</v>
      </c>
      <c r="N393" s="35" t="s">
        <v>1958</v>
      </c>
      <c r="O393" s="141" t="str">
        <f aca="false">VLOOKUP($N393,'Event Code'!$B$4:$AL$194,2,0)</f>
        <v>FSOFT TOUR</v>
      </c>
      <c r="P393" s="141" t="str">
        <f aca="false">VLOOKUP(N393,'Event Code'!$B$4:$AT$782,3,0)</f>
        <v>IT Technical</v>
      </c>
      <c r="Q393" s="141" t="str">
        <f aca="false">VLOOKUP(N393,'Event Code'!$B$4:$AT$782,4,0)</f>
        <v>ALL</v>
      </c>
      <c r="R393" s="141" t="str">
        <f aca="false">VLOOKUP($N393,'Event Code'!$B$4:$AT$782,5,0)</f>
        <v>Blended</v>
      </c>
      <c r="S393" s="141" t="n">
        <f aca="false">VLOOKUP(N393,'Event Code'!$B$4:$AT$782,7,0)</f>
        <v>43472</v>
      </c>
      <c r="T393" s="141" t="n">
        <f aca="false">VLOOKUP($N393,'Event Code'!$B$4:$AT$782,8,0)</f>
        <v>43472</v>
      </c>
      <c r="U393" s="37" t="s">
        <v>1128</v>
      </c>
      <c r="V393" s="184"/>
      <c r="W393" s="223"/>
      <c r="X393" s="224"/>
      <c r="Y393" s="174" t="s">
        <v>132</v>
      </c>
      <c r="Z393" s="140" t="n">
        <v>43517</v>
      </c>
      <c r="AG393" s="128" t="n">
        <f aca="false">VLOOKUP(D393,'School Code'!$D$2:$K$603,4,0)</f>
        <v>530</v>
      </c>
      <c r="AH393" s="129" t="n">
        <f aca="false">VLOOKUP(D393,'School Code'!$D$2:$K$603,6,0)</f>
        <v>2</v>
      </c>
      <c r="AI393" s="146" t="s">
        <v>1959</v>
      </c>
    </row>
    <row r="394" customFormat="false" ht="15.9" hidden="true" customHeight="false" outlineLevel="0" collapsed="false">
      <c r="A394" s="134" t="n">
        <v>389</v>
      </c>
      <c r="B394" s="189" t="s">
        <v>1987</v>
      </c>
      <c r="C394" s="220" t="s">
        <v>1988</v>
      </c>
      <c r="D394" s="135" t="str">
        <f aca="false">VLOOKUP(N394,'Event Code'!$B$4:$AT$239,6,0)</f>
        <v>ĐH Công Nghệ TP HCM</v>
      </c>
      <c r="E394" s="135" t="str">
        <f aca="false">VLOOKUP($D394,'School Code'!$D$2:$I$30,5,0)</f>
        <v>ICT</v>
      </c>
      <c r="F394" s="136" t="n">
        <v>0</v>
      </c>
      <c r="G394" s="137"/>
      <c r="H394" s="138" t="str">
        <f aca="false">B394</f>
        <v>phucdien327@gmail.com</v>
      </c>
      <c r="I394" s="228" t="s">
        <v>1989</v>
      </c>
      <c r="J394" s="139"/>
      <c r="K394" s="140"/>
      <c r="L394" s="140"/>
      <c r="M394" s="141" t="str">
        <f aca="false">'Event Code'!$A$4</f>
        <v>HCM</v>
      </c>
      <c r="N394" s="35" t="s">
        <v>1958</v>
      </c>
      <c r="O394" s="141" t="str">
        <f aca="false">VLOOKUP($N394,'Event Code'!$B$4:$AL$194,2,0)</f>
        <v>FSOFT TOUR</v>
      </c>
      <c r="P394" s="141" t="str">
        <f aca="false">VLOOKUP(N394,'Event Code'!$B$4:$AT$782,3,0)</f>
        <v>IT Technical</v>
      </c>
      <c r="Q394" s="141" t="str">
        <f aca="false">VLOOKUP(N394,'Event Code'!$B$4:$AT$782,4,0)</f>
        <v>ALL</v>
      </c>
      <c r="R394" s="141" t="str">
        <f aca="false">VLOOKUP($N394,'Event Code'!$B$4:$AT$782,5,0)</f>
        <v>Blended</v>
      </c>
      <c r="S394" s="141" t="n">
        <f aca="false">VLOOKUP(N394,'Event Code'!$B$4:$AT$782,7,0)</f>
        <v>43472</v>
      </c>
      <c r="T394" s="141" t="n">
        <f aca="false">VLOOKUP($N394,'Event Code'!$B$4:$AT$782,8,0)</f>
        <v>43472</v>
      </c>
      <c r="U394" s="37" t="s">
        <v>1128</v>
      </c>
      <c r="V394" s="184"/>
      <c r="W394" s="223"/>
      <c r="X394" s="224"/>
      <c r="Y394" s="174" t="s">
        <v>132</v>
      </c>
      <c r="Z394" s="140" t="n">
        <v>43517</v>
      </c>
      <c r="AG394" s="128" t="n">
        <f aca="false">VLOOKUP(D394,'School Code'!$D$2:$K$603,4,0)</f>
        <v>530</v>
      </c>
      <c r="AH394" s="129" t="n">
        <f aca="false">VLOOKUP(D394,'School Code'!$D$2:$K$603,6,0)</f>
        <v>2</v>
      </c>
      <c r="AI394" s="146" t="s">
        <v>1959</v>
      </c>
    </row>
    <row r="395" customFormat="false" ht="15.9" hidden="true" customHeight="false" outlineLevel="0" collapsed="false">
      <c r="A395" s="134" t="n">
        <v>390</v>
      </c>
      <c r="B395" s="189" t="s">
        <v>1990</v>
      </c>
      <c r="C395" s="220" t="s">
        <v>1991</v>
      </c>
      <c r="D395" s="135" t="str">
        <f aca="false">VLOOKUP(N395,'Event Code'!$B$4:$AT$239,6,0)</f>
        <v>ĐH Công Nghệ TP HCM</v>
      </c>
      <c r="E395" s="135" t="str">
        <f aca="false">VLOOKUP($D395,'School Code'!$D$2:$I$30,5,0)</f>
        <v>ICT</v>
      </c>
      <c r="F395" s="136" t="n">
        <v>0</v>
      </c>
      <c r="G395" s="137"/>
      <c r="H395" s="138" t="str">
        <f aca="false">B395</f>
        <v>longga15963@gmail.com</v>
      </c>
      <c r="I395" s="228" t="s">
        <v>1992</v>
      </c>
      <c r="J395" s="139"/>
      <c r="K395" s="140"/>
      <c r="L395" s="140"/>
      <c r="M395" s="141" t="str">
        <f aca="false">'Event Code'!$A$4</f>
        <v>HCM</v>
      </c>
      <c r="N395" s="35" t="s">
        <v>1958</v>
      </c>
      <c r="O395" s="141" t="str">
        <f aca="false">VLOOKUP($N395,'Event Code'!$B$4:$AL$194,2,0)</f>
        <v>FSOFT TOUR</v>
      </c>
      <c r="P395" s="141" t="str">
        <f aca="false">VLOOKUP(N395,'Event Code'!$B$4:$AT$782,3,0)</f>
        <v>IT Technical</v>
      </c>
      <c r="Q395" s="141" t="str">
        <f aca="false">VLOOKUP(N395,'Event Code'!$B$4:$AT$782,4,0)</f>
        <v>ALL</v>
      </c>
      <c r="R395" s="141" t="str">
        <f aca="false">VLOOKUP($N395,'Event Code'!$B$4:$AT$782,5,0)</f>
        <v>Blended</v>
      </c>
      <c r="S395" s="141" t="n">
        <f aca="false">VLOOKUP(N395,'Event Code'!$B$4:$AT$782,7,0)</f>
        <v>43472</v>
      </c>
      <c r="T395" s="141" t="n">
        <f aca="false">VLOOKUP($N395,'Event Code'!$B$4:$AT$782,8,0)</f>
        <v>43472</v>
      </c>
      <c r="U395" s="37" t="s">
        <v>1128</v>
      </c>
      <c r="V395" s="184"/>
      <c r="W395" s="223"/>
      <c r="X395" s="224"/>
      <c r="Y395" s="174" t="s">
        <v>132</v>
      </c>
      <c r="Z395" s="140" t="n">
        <v>43517</v>
      </c>
      <c r="AG395" s="128" t="n">
        <f aca="false">VLOOKUP(D395,'School Code'!$D$2:$K$603,4,0)</f>
        <v>530</v>
      </c>
      <c r="AH395" s="129" t="n">
        <f aca="false">VLOOKUP(D395,'School Code'!$D$2:$K$603,6,0)</f>
        <v>2</v>
      </c>
      <c r="AI395" s="146" t="s">
        <v>1959</v>
      </c>
    </row>
    <row r="396" customFormat="false" ht="15.9" hidden="true" customHeight="false" outlineLevel="0" collapsed="false">
      <c r="A396" s="134" t="n">
        <v>391</v>
      </c>
      <c r="B396" s="189" t="s">
        <v>1993</v>
      </c>
      <c r="C396" s="220" t="s">
        <v>1994</v>
      </c>
      <c r="D396" s="135" t="str">
        <f aca="false">VLOOKUP(N396,'Event Code'!$B$4:$AT$239,6,0)</f>
        <v>ĐH Công Nghệ TP HCM</v>
      </c>
      <c r="E396" s="135" t="str">
        <f aca="false">VLOOKUP($D396,'School Code'!$D$2:$I$30,5,0)</f>
        <v>ICT</v>
      </c>
      <c r="F396" s="136" t="n">
        <v>0</v>
      </c>
      <c r="G396" s="137"/>
      <c r="H396" s="138" t="str">
        <f aca="false">B396</f>
        <v>daovangquang360@gmail.com</v>
      </c>
      <c r="I396" s="228" t="s">
        <v>1995</v>
      </c>
      <c r="J396" s="139"/>
      <c r="K396" s="140"/>
      <c r="L396" s="140"/>
      <c r="M396" s="141" t="str">
        <f aca="false">'Event Code'!$A$4</f>
        <v>HCM</v>
      </c>
      <c r="N396" s="35" t="s">
        <v>1958</v>
      </c>
      <c r="O396" s="141" t="str">
        <f aca="false">VLOOKUP($N396,'Event Code'!$B$4:$AL$194,2,0)</f>
        <v>FSOFT TOUR</v>
      </c>
      <c r="P396" s="141" t="str">
        <f aca="false">VLOOKUP(N396,'Event Code'!$B$4:$AT$782,3,0)</f>
        <v>IT Technical</v>
      </c>
      <c r="Q396" s="141" t="str">
        <f aca="false">VLOOKUP(N396,'Event Code'!$B$4:$AT$782,4,0)</f>
        <v>ALL</v>
      </c>
      <c r="R396" s="141" t="str">
        <f aca="false">VLOOKUP($N396,'Event Code'!$B$4:$AT$782,5,0)</f>
        <v>Blended</v>
      </c>
      <c r="S396" s="141" t="n">
        <f aca="false">VLOOKUP(N396,'Event Code'!$B$4:$AT$782,7,0)</f>
        <v>43472</v>
      </c>
      <c r="T396" s="141" t="n">
        <f aca="false">VLOOKUP($N396,'Event Code'!$B$4:$AT$782,8,0)</f>
        <v>43472</v>
      </c>
      <c r="U396" s="37" t="s">
        <v>1128</v>
      </c>
      <c r="V396" s="184"/>
      <c r="W396" s="223"/>
      <c r="X396" s="224"/>
      <c r="Y396" s="174" t="s">
        <v>132</v>
      </c>
      <c r="Z396" s="140" t="n">
        <v>43517</v>
      </c>
      <c r="AG396" s="128" t="n">
        <f aca="false">VLOOKUP(D396,'School Code'!$D$2:$K$603,4,0)</f>
        <v>530</v>
      </c>
      <c r="AH396" s="129" t="n">
        <f aca="false">VLOOKUP(D396,'School Code'!$D$2:$K$603,6,0)</f>
        <v>2</v>
      </c>
      <c r="AI396" s="146" t="s">
        <v>1959</v>
      </c>
    </row>
    <row r="397" customFormat="false" ht="15.9" hidden="true" customHeight="false" outlineLevel="0" collapsed="false">
      <c r="A397" s="134" t="n">
        <v>392</v>
      </c>
      <c r="B397" s="189" t="s">
        <v>1996</v>
      </c>
      <c r="C397" s="220" t="s">
        <v>1997</v>
      </c>
      <c r="D397" s="135" t="str">
        <f aca="false">VLOOKUP(N397,'Event Code'!$B$4:$AT$239,6,0)</f>
        <v>ĐH Công Nghệ TP HCM</v>
      </c>
      <c r="E397" s="135" t="str">
        <f aca="false">VLOOKUP($D397,'School Code'!$D$2:$I$30,5,0)</f>
        <v>ICT</v>
      </c>
      <c r="F397" s="136" t="n">
        <v>0</v>
      </c>
      <c r="G397" s="137"/>
      <c r="H397" s="138" t="str">
        <f aca="false">B397</f>
        <v>anhvaem0495@gmail.com</v>
      </c>
      <c r="I397" s="230" t="s">
        <v>1998</v>
      </c>
      <c r="J397" s="139"/>
      <c r="K397" s="140"/>
      <c r="L397" s="140"/>
      <c r="M397" s="141" t="str">
        <f aca="false">'Event Code'!$A$4</f>
        <v>HCM</v>
      </c>
      <c r="N397" s="35" t="s">
        <v>1958</v>
      </c>
      <c r="O397" s="141" t="str">
        <f aca="false">VLOOKUP($N397,'Event Code'!$B$4:$AL$194,2,0)</f>
        <v>FSOFT TOUR</v>
      </c>
      <c r="P397" s="141" t="str">
        <f aca="false">VLOOKUP(N397,'Event Code'!$B$4:$AT$782,3,0)</f>
        <v>IT Technical</v>
      </c>
      <c r="Q397" s="141" t="str">
        <f aca="false">VLOOKUP(N397,'Event Code'!$B$4:$AT$782,4,0)</f>
        <v>ALL</v>
      </c>
      <c r="R397" s="141" t="str">
        <f aca="false">VLOOKUP($N397,'Event Code'!$B$4:$AT$782,5,0)</f>
        <v>Blended</v>
      </c>
      <c r="S397" s="141" t="n">
        <f aca="false">VLOOKUP(N397,'Event Code'!$B$4:$AT$782,7,0)</f>
        <v>43472</v>
      </c>
      <c r="T397" s="141" t="n">
        <f aca="false">VLOOKUP($N397,'Event Code'!$B$4:$AT$782,8,0)</f>
        <v>43472</v>
      </c>
      <c r="U397" s="37" t="s">
        <v>1128</v>
      </c>
      <c r="V397" s="184"/>
      <c r="W397" s="223"/>
      <c r="X397" s="224"/>
      <c r="Y397" s="174" t="s">
        <v>132</v>
      </c>
      <c r="Z397" s="140" t="n">
        <v>43517</v>
      </c>
      <c r="AG397" s="128" t="n">
        <f aca="false">VLOOKUP(D397,'School Code'!$D$2:$K$603,4,0)</f>
        <v>530</v>
      </c>
      <c r="AH397" s="129" t="n">
        <f aca="false">VLOOKUP(D397,'School Code'!$D$2:$K$603,6,0)</f>
        <v>2</v>
      </c>
      <c r="AI397" s="146" t="s">
        <v>1959</v>
      </c>
    </row>
    <row r="398" customFormat="false" ht="15.9" hidden="true" customHeight="false" outlineLevel="0" collapsed="false">
      <c r="A398" s="134" t="n">
        <v>393</v>
      </c>
      <c r="B398" s="189" t="s">
        <v>1999</v>
      </c>
      <c r="C398" s="220" t="s">
        <v>2000</v>
      </c>
      <c r="D398" s="135" t="str">
        <f aca="false">VLOOKUP(N398,'Event Code'!$B$4:$AT$239,6,0)</f>
        <v>ĐH Công Nghệ TP HCM</v>
      </c>
      <c r="E398" s="135" t="str">
        <f aca="false">VLOOKUP($D398,'School Code'!$D$2:$I$30,5,0)</f>
        <v>ICT</v>
      </c>
      <c r="F398" s="136" t="n">
        <v>0</v>
      </c>
      <c r="G398" s="137"/>
      <c r="H398" s="138" t="str">
        <f aca="false">B398</f>
        <v>shushipach66@gmail.com</v>
      </c>
      <c r="I398" s="228" t="s">
        <v>2001</v>
      </c>
      <c r="J398" s="139"/>
      <c r="K398" s="140"/>
      <c r="L398" s="140"/>
      <c r="M398" s="141" t="str">
        <f aca="false">'Event Code'!$A$4</f>
        <v>HCM</v>
      </c>
      <c r="N398" s="35" t="s">
        <v>1958</v>
      </c>
      <c r="O398" s="141" t="str">
        <f aca="false">VLOOKUP($N398,'Event Code'!$B$4:$AL$194,2,0)</f>
        <v>FSOFT TOUR</v>
      </c>
      <c r="P398" s="141" t="str">
        <f aca="false">VLOOKUP(N398,'Event Code'!$B$4:$AT$782,3,0)</f>
        <v>IT Technical</v>
      </c>
      <c r="Q398" s="141" t="str">
        <f aca="false">VLOOKUP(N398,'Event Code'!$B$4:$AT$782,4,0)</f>
        <v>ALL</v>
      </c>
      <c r="R398" s="141" t="str">
        <f aca="false">VLOOKUP($N398,'Event Code'!$B$4:$AT$782,5,0)</f>
        <v>Blended</v>
      </c>
      <c r="S398" s="141" t="n">
        <f aca="false">VLOOKUP(N398,'Event Code'!$B$4:$AT$782,7,0)</f>
        <v>43472</v>
      </c>
      <c r="T398" s="141" t="n">
        <f aca="false">VLOOKUP($N398,'Event Code'!$B$4:$AT$782,8,0)</f>
        <v>43472</v>
      </c>
      <c r="U398" s="37" t="s">
        <v>1128</v>
      </c>
      <c r="V398" s="184"/>
      <c r="W398" s="223"/>
      <c r="X398" s="224"/>
      <c r="Y398" s="174" t="s">
        <v>132</v>
      </c>
      <c r="Z398" s="140" t="n">
        <v>43517</v>
      </c>
      <c r="AG398" s="128" t="n">
        <f aca="false">VLOOKUP(D398,'School Code'!$D$2:$K$603,4,0)</f>
        <v>530</v>
      </c>
      <c r="AH398" s="129" t="n">
        <f aca="false">VLOOKUP(D398,'School Code'!$D$2:$K$603,6,0)</f>
        <v>2</v>
      </c>
      <c r="AI398" s="146" t="s">
        <v>1959</v>
      </c>
    </row>
    <row r="399" customFormat="false" ht="15.9" hidden="true" customHeight="false" outlineLevel="0" collapsed="false">
      <c r="A399" s="134" t="n">
        <v>394</v>
      </c>
      <c r="B399" s="189" t="s">
        <v>2002</v>
      </c>
      <c r="C399" s="220" t="s">
        <v>2003</v>
      </c>
      <c r="D399" s="135" t="str">
        <f aca="false">VLOOKUP(N399,'Event Code'!$B$4:$AT$239,6,0)</f>
        <v>ĐH Công Nghệ TP HCM</v>
      </c>
      <c r="E399" s="135" t="str">
        <f aca="false">VLOOKUP($D399,'School Code'!$D$2:$I$30,5,0)</f>
        <v>ICT</v>
      </c>
      <c r="F399" s="136" t="n">
        <v>0</v>
      </c>
      <c r="G399" s="137"/>
      <c r="H399" s="138" t="str">
        <f aca="false">B399</f>
        <v>lequangvinh1804@gmail.com</v>
      </c>
      <c r="I399" s="230" t="s">
        <v>2004</v>
      </c>
      <c r="J399" s="139"/>
      <c r="K399" s="140"/>
      <c r="L399" s="140"/>
      <c r="M399" s="141" t="str">
        <f aca="false">'Event Code'!$A$4</f>
        <v>HCM</v>
      </c>
      <c r="N399" s="35" t="s">
        <v>1958</v>
      </c>
      <c r="O399" s="141" t="str">
        <f aca="false">VLOOKUP($N399,'Event Code'!$B$4:$AL$194,2,0)</f>
        <v>FSOFT TOUR</v>
      </c>
      <c r="P399" s="141" t="str">
        <f aca="false">VLOOKUP(N399,'Event Code'!$B$4:$AT$782,3,0)</f>
        <v>IT Technical</v>
      </c>
      <c r="Q399" s="141" t="str">
        <f aca="false">VLOOKUP(N399,'Event Code'!$B$4:$AT$782,4,0)</f>
        <v>ALL</v>
      </c>
      <c r="R399" s="141" t="str">
        <f aca="false">VLOOKUP($N399,'Event Code'!$B$4:$AT$782,5,0)</f>
        <v>Blended</v>
      </c>
      <c r="S399" s="141" t="n">
        <f aca="false">VLOOKUP(N399,'Event Code'!$B$4:$AT$782,7,0)</f>
        <v>43472</v>
      </c>
      <c r="T399" s="141" t="n">
        <f aca="false">VLOOKUP($N399,'Event Code'!$B$4:$AT$782,8,0)</f>
        <v>43472</v>
      </c>
      <c r="U399" s="37" t="s">
        <v>1128</v>
      </c>
      <c r="V399" s="184"/>
      <c r="W399" s="223"/>
      <c r="X399" s="224"/>
      <c r="Y399" s="174" t="s">
        <v>132</v>
      </c>
      <c r="Z399" s="140" t="n">
        <v>43517</v>
      </c>
      <c r="AG399" s="128" t="n">
        <f aca="false">VLOOKUP(D399,'School Code'!$D$2:$K$603,4,0)</f>
        <v>530</v>
      </c>
      <c r="AH399" s="129" t="n">
        <f aca="false">VLOOKUP(D399,'School Code'!$D$2:$K$603,6,0)</f>
        <v>2</v>
      </c>
      <c r="AI399" s="146" t="s">
        <v>1959</v>
      </c>
    </row>
    <row r="400" customFormat="false" ht="15" hidden="true" customHeight="false" outlineLevel="0" collapsed="false">
      <c r="A400" s="134" t="n">
        <v>395</v>
      </c>
      <c r="B400" s="189" t="s">
        <v>2005</v>
      </c>
      <c r="C400" s="220" t="s">
        <v>2006</v>
      </c>
      <c r="D400" s="135" t="str">
        <f aca="false">VLOOKUP(N400,'Event Code'!$B$4:$AT$239,6,0)</f>
        <v>ĐH Công Nghệ TP HCM</v>
      </c>
      <c r="E400" s="135" t="str">
        <f aca="false">VLOOKUP($D400,'School Code'!$D$2:$I$30,5,0)</f>
        <v>ICT</v>
      </c>
      <c r="F400" s="136" t="n">
        <v>0</v>
      </c>
      <c r="G400" s="137"/>
      <c r="H400" s="138" t="str">
        <f aca="false">B400</f>
        <v>Hailong3152000@gmail.com</v>
      </c>
      <c r="I400" s="231" t="s">
        <v>2007</v>
      </c>
      <c r="J400" s="139"/>
      <c r="K400" s="140"/>
      <c r="L400" s="140"/>
      <c r="M400" s="141" t="str">
        <f aca="false">'Event Code'!$A$4</f>
        <v>HCM</v>
      </c>
      <c r="N400" s="35" t="s">
        <v>1958</v>
      </c>
      <c r="O400" s="141" t="str">
        <f aca="false">VLOOKUP($N400,'Event Code'!$B$4:$AL$194,2,0)</f>
        <v>FSOFT TOUR</v>
      </c>
      <c r="P400" s="141" t="str">
        <f aca="false">VLOOKUP(N400,'Event Code'!$B$4:$AT$782,3,0)</f>
        <v>IT Technical</v>
      </c>
      <c r="Q400" s="141" t="str">
        <f aca="false">VLOOKUP(N400,'Event Code'!$B$4:$AT$782,4,0)</f>
        <v>ALL</v>
      </c>
      <c r="R400" s="141" t="str">
        <f aca="false">VLOOKUP($N400,'Event Code'!$B$4:$AT$782,5,0)</f>
        <v>Blended</v>
      </c>
      <c r="S400" s="141" t="n">
        <f aca="false">VLOOKUP(N400,'Event Code'!$B$4:$AT$782,7,0)</f>
        <v>43472</v>
      </c>
      <c r="T400" s="141" t="n">
        <f aca="false">VLOOKUP($N400,'Event Code'!$B$4:$AT$782,8,0)</f>
        <v>43472</v>
      </c>
      <c r="U400" s="37" t="s">
        <v>1128</v>
      </c>
      <c r="V400" s="184"/>
      <c r="W400" s="223"/>
      <c r="X400" s="224"/>
      <c r="Y400" s="174" t="s">
        <v>132</v>
      </c>
      <c r="Z400" s="140" t="n">
        <v>43517</v>
      </c>
      <c r="AG400" s="128" t="n">
        <f aca="false">VLOOKUP(D400,'School Code'!$D$2:$K$603,4,0)</f>
        <v>530</v>
      </c>
      <c r="AH400" s="129" t="n">
        <f aca="false">VLOOKUP(D400,'School Code'!$D$2:$K$603,6,0)</f>
        <v>2</v>
      </c>
      <c r="AI400" s="146" t="s">
        <v>1959</v>
      </c>
    </row>
    <row r="401" customFormat="false" ht="15.9" hidden="true" customHeight="false" outlineLevel="0" collapsed="false">
      <c r="A401" s="134" t="n">
        <v>396</v>
      </c>
      <c r="B401" s="189" t="s">
        <v>2008</v>
      </c>
      <c r="C401" s="220" t="s">
        <v>2009</v>
      </c>
      <c r="D401" s="135" t="str">
        <f aca="false">VLOOKUP(N401,'Event Code'!$B$4:$AT$239,6,0)</f>
        <v>ĐH Công Nghệ TP HCM</v>
      </c>
      <c r="E401" s="135" t="str">
        <f aca="false">VLOOKUP($D401,'School Code'!$D$2:$I$30,5,0)</f>
        <v>ICT</v>
      </c>
      <c r="F401" s="136" t="n">
        <v>0</v>
      </c>
      <c r="G401" s="137"/>
      <c r="H401" s="138" t="str">
        <f aca="false">B401</f>
        <v>baodeptrai007@gmail.com</v>
      </c>
      <c r="I401" s="228" t="s">
        <v>2010</v>
      </c>
      <c r="J401" s="139"/>
      <c r="K401" s="140"/>
      <c r="L401" s="140"/>
      <c r="M401" s="141" t="str">
        <f aca="false">'Event Code'!$A$4</f>
        <v>HCM</v>
      </c>
      <c r="N401" s="35" t="s">
        <v>1958</v>
      </c>
      <c r="O401" s="141" t="str">
        <f aca="false">VLOOKUP($N401,'Event Code'!$B$4:$AL$194,2,0)</f>
        <v>FSOFT TOUR</v>
      </c>
      <c r="P401" s="141" t="str">
        <f aca="false">VLOOKUP(N401,'Event Code'!$B$4:$AT$782,3,0)</f>
        <v>IT Technical</v>
      </c>
      <c r="Q401" s="141" t="str">
        <f aca="false">VLOOKUP(N401,'Event Code'!$B$4:$AT$782,4,0)</f>
        <v>ALL</v>
      </c>
      <c r="R401" s="141" t="str">
        <f aca="false">VLOOKUP($N401,'Event Code'!$B$4:$AT$782,5,0)</f>
        <v>Blended</v>
      </c>
      <c r="S401" s="141" t="n">
        <f aca="false">VLOOKUP(N401,'Event Code'!$B$4:$AT$782,7,0)</f>
        <v>43472</v>
      </c>
      <c r="T401" s="141" t="n">
        <f aca="false">VLOOKUP($N401,'Event Code'!$B$4:$AT$782,8,0)</f>
        <v>43472</v>
      </c>
      <c r="U401" s="37" t="s">
        <v>1128</v>
      </c>
      <c r="V401" s="184"/>
      <c r="W401" s="223"/>
      <c r="X401" s="224"/>
      <c r="Y401" s="174" t="s">
        <v>132</v>
      </c>
      <c r="Z401" s="140" t="n">
        <v>43517</v>
      </c>
      <c r="AG401" s="128" t="n">
        <f aca="false">VLOOKUP(D401,'School Code'!$D$2:$K$603,4,0)</f>
        <v>530</v>
      </c>
      <c r="AH401" s="129" t="n">
        <f aca="false">VLOOKUP(D401,'School Code'!$D$2:$K$603,6,0)</f>
        <v>2</v>
      </c>
      <c r="AI401" s="146" t="s">
        <v>1959</v>
      </c>
    </row>
    <row r="402" customFormat="false" ht="15.9" hidden="true" customHeight="false" outlineLevel="0" collapsed="false">
      <c r="A402" s="134" t="n">
        <v>397</v>
      </c>
      <c r="B402" s="189" t="s">
        <v>2011</v>
      </c>
      <c r="C402" s="220" t="s">
        <v>2012</v>
      </c>
      <c r="D402" s="135" t="str">
        <f aca="false">VLOOKUP(N402,'Event Code'!$B$4:$AT$239,6,0)</f>
        <v>ĐH Công Nghệ TP HCM</v>
      </c>
      <c r="E402" s="135" t="str">
        <f aca="false">VLOOKUP($D402,'School Code'!$D$2:$I$30,5,0)</f>
        <v>ICT</v>
      </c>
      <c r="F402" s="136" t="n">
        <v>0</v>
      </c>
      <c r="G402" s="137"/>
      <c r="H402" s="138" t="str">
        <f aca="false">B402</f>
        <v>khacnguye283@gmail.com</v>
      </c>
      <c r="I402" s="228" t="s">
        <v>2013</v>
      </c>
      <c r="J402" s="139"/>
      <c r="K402" s="140"/>
      <c r="L402" s="140"/>
      <c r="M402" s="141" t="str">
        <f aca="false">'Event Code'!$A$4</f>
        <v>HCM</v>
      </c>
      <c r="N402" s="35" t="s">
        <v>1958</v>
      </c>
      <c r="O402" s="141" t="str">
        <f aca="false">VLOOKUP($N402,'Event Code'!$B$4:$AL$194,2,0)</f>
        <v>FSOFT TOUR</v>
      </c>
      <c r="P402" s="141" t="str">
        <f aca="false">VLOOKUP(N402,'Event Code'!$B$4:$AT$782,3,0)</f>
        <v>IT Technical</v>
      </c>
      <c r="Q402" s="141" t="str">
        <f aca="false">VLOOKUP(N402,'Event Code'!$B$4:$AT$782,4,0)</f>
        <v>ALL</v>
      </c>
      <c r="R402" s="141" t="str">
        <f aca="false">VLOOKUP($N402,'Event Code'!$B$4:$AT$782,5,0)</f>
        <v>Blended</v>
      </c>
      <c r="S402" s="141" t="n">
        <f aca="false">VLOOKUP(N402,'Event Code'!$B$4:$AT$782,7,0)</f>
        <v>43472</v>
      </c>
      <c r="T402" s="141" t="n">
        <f aca="false">VLOOKUP($N402,'Event Code'!$B$4:$AT$782,8,0)</f>
        <v>43472</v>
      </c>
      <c r="U402" s="37" t="s">
        <v>1128</v>
      </c>
      <c r="V402" s="184"/>
      <c r="W402" s="223"/>
      <c r="X402" s="224"/>
      <c r="Y402" s="174" t="s">
        <v>132</v>
      </c>
      <c r="Z402" s="140" t="n">
        <v>43517</v>
      </c>
      <c r="AG402" s="128" t="n">
        <f aca="false">VLOOKUP(D402,'School Code'!$D$2:$K$603,4,0)</f>
        <v>530</v>
      </c>
      <c r="AH402" s="129" t="n">
        <f aca="false">VLOOKUP(D402,'School Code'!$D$2:$K$603,6,0)</f>
        <v>2</v>
      </c>
      <c r="AI402" s="146" t="s">
        <v>1959</v>
      </c>
    </row>
    <row r="403" customFormat="false" ht="15" hidden="true" customHeight="false" outlineLevel="0" collapsed="false">
      <c r="A403" s="134" t="n">
        <v>398</v>
      </c>
      <c r="B403" s="189" t="s">
        <v>2014</v>
      </c>
      <c r="C403" s="220" t="s">
        <v>2015</v>
      </c>
      <c r="D403" s="135" t="str">
        <f aca="false">VLOOKUP(N403,'Event Code'!$B$4:$AT$239,6,0)</f>
        <v>ĐH Công Nghệ TP HCM</v>
      </c>
      <c r="E403" s="135" t="str">
        <f aca="false">VLOOKUP($D403,'School Code'!$D$2:$I$30,5,0)</f>
        <v>ICT</v>
      </c>
      <c r="F403" s="136" t="n">
        <v>0</v>
      </c>
      <c r="G403" s="137"/>
      <c r="H403" s="138" t="str">
        <f aca="false">B403</f>
        <v>truonguy1234@gmail.com</v>
      </c>
      <c r="I403" s="232" t="s">
        <v>2016</v>
      </c>
      <c r="J403" s="139"/>
      <c r="K403" s="140"/>
      <c r="L403" s="140"/>
      <c r="M403" s="141" t="str">
        <f aca="false">'Event Code'!$A$4</f>
        <v>HCM</v>
      </c>
      <c r="N403" s="35" t="s">
        <v>1958</v>
      </c>
      <c r="O403" s="141" t="str">
        <f aca="false">VLOOKUP($N403,'Event Code'!$B$4:$AL$194,2,0)</f>
        <v>FSOFT TOUR</v>
      </c>
      <c r="P403" s="141" t="str">
        <f aca="false">VLOOKUP(N403,'Event Code'!$B$4:$AT$782,3,0)</f>
        <v>IT Technical</v>
      </c>
      <c r="Q403" s="141" t="str">
        <f aca="false">VLOOKUP(N403,'Event Code'!$B$4:$AT$782,4,0)</f>
        <v>ALL</v>
      </c>
      <c r="R403" s="141" t="str">
        <f aca="false">VLOOKUP($N403,'Event Code'!$B$4:$AT$782,5,0)</f>
        <v>Blended</v>
      </c>
      <c r="S403" s="141" t="n">
        <f aca="false">VLOOKUP(N403,'Event Code'!$B$4:$AT$782,7,0)</f>
        <v>43472</v>
      </c>
      <c r="T403" s="141" t="n">
        <f aca="false">VLOOKUP($N403,'Event Code'!$B$4:$AT$782,8,0)</f>
        <v>43472</v>
      </c>
      <c r="U403" s="37" t="s">
        <v>1128</v>
      </c>
      <c r="V403" s="184"/>
      <c r="W403" s="223"/>
      <c r="X403" s="224"/>
      <c r="Y403" s="174" t="s">
        <v>132</v>
      </c>
      <c r="Z403" s="140" t="n">
        <v>43517</v>
      </c>
      <c r="AG403" s="128" t="n">
        <f aca="false">VLOOKUP(D403,'School Code'!$D$2:$K$603,4,0)</f>
        <v>530</v>
      </c>
      <c r="AH403" s="129" t="n">
        <f aca="false">VLOOKUP(D403,'School Code'!$D$2:$K$603,6,0)</f>
        <v>2</v>
      </c>
      <c r="AI403" s="146" t="s">
        <v>1959</v>
      </c>
    </row>
    <row r="404" customFormat="false" ht="15.9" hidden="true" customHeight="false" outlineLevel="0" collapsed="false">
      <c r="A404" s="134" t="n">
        <v>399</v>
      </c>
      <c r="B404" s="189" t="s">
        <v>2017</v>
      </c>
      <c r="C404" s="220" t="s">
        <v>1622</v>
      </c>
      <c r="D404" s="135" t="str">
        <f aca="false">VLOOKUP(N404,'Event Code'!$B$4:$AT$239,6,0)</f>
        <v>ĐH Công Nghệ TP HCM</v>
      </c>
      <c r="E404" s="135" t="str">
        <f aca="false">VLOOKUP($D404,'School Code'!$D$2:$I$30,5,0)</f>
        <v>ICT</v>
      </c>
      <c r="F404" s="136" t="n">
        <v>0</v>
      </c>
      <c r="G404" s="137"/>
      <c r="H404" s="138" t="str">
        <f aca="false">B404</f>
        <v>nhokphattn@gmail.com</v>
      </c>
      <c r="I404" s="228" t="s">
        <v>2018</v>
      </c>
      <c r="J404" s="139"/>
      <c r="K404" s="140"/>
      <c r="L404" s="140"/>
      <c r="M404" s="141" t="str">
        <f aca="false">'Event Code'!$A$4</f>
        <v>HCM</v>
      </c>
      <c r="N404" s="35" t="s">
        <v>1958</v>
      </c>
      <c r="O404" s="141" t="str">
        <f aca="false">VLOOKUP($N404,'Event Code'!$B$4:$AL$194,2,0)</f>
        <v>FSOFT TOUR</v>
      </c>
      <c r="P404" s="141" t="str">
        <f aca="false">VLOOKUP(N404,'Event Code'!$B$4:$AT$782,3,0)</f>
        <v>IT Technical</v>
      </c>
      <c r="Q404" s="141" t="str">
        <f aca="false">VLOOKUP(N404,'Event Code'!$B$4:$AT$782,4,0)</f>
        <v>ALL</v>
      </c>
      <c r="R404" s="141" t="str">
        <f aca="false">VLOOKUP($N404,'Event Code'!$B$4:$AT$782,5,0)</f>
        <v>Blended</v>
      </c>
      <c r="S404" s="141" t="n">
        <f aca="false">VLOOKUP(N404,'Event Code'!$B$4:$AT$782,7,0)</f>
        <v>43472</v>
      </c>
      <c r="T404" s="141" t="n">
        <f aca="false">VLOOKUP($N404,'Event Code'!$B$4:$AT$782,8,0)</f>
        <v>43472</v>
      </c>
      <c r="U404" s="37" t="s">
        <v>1128</v>
      </c>
      <c r="V404" s="184"/>
      <c r="W404" s="223"/>
      <c r="X404" s="224"/>
      <c r="Y404" s="174" t="s">
        <v>132</v>
      </c>
      <c r="Z404" s="140" t="n">
        <v>43517</v>
      </c>
      <c r="AG404" s="128" t="n">
        <f aca="false">VLOOKUP(D404,'School Code'!$D$2:$K$603,4,0)</f>
        <v>530</v>
      </c>
      <c r="AH404" s="129" t="n">
        <f aca="false">VLOOKUP(D404,'School Code'!$D$2:$K$603,6,0)</f>
        <v>2</v>
      </c>
      <c r="AI404" s="146" t="s">
        <v>1959</v>
      </c>
    </row>
    <row r="405" customFormat="false" ht="15.9" hidden="true" customHeight="false" outlineLevel="0" collapsed="false">
      <c r="A405" s="134" t="n">
        <v>400</v>
      </c>
      <c r="B405" s="189" t="s">
        <v>2019</v>
      </c>
      <c r="C405" s="220" t="s">
        <v>2020</v>
      </c>
      <c r="D405" s="135" t="str">
        <f aca="false">VLOOKUP(N405,'Event Code'!$B$4:$AT$239,6,0)</f>
        <v>ĐH Công Nghệ TP HCM</v>
      </c>
      <c r="E405" s="135" t="str">
        <f aca="false">VLOOKUP($D405,'School Code'!$D$2:$I$30,5,0)</f>
        <v>ICT</v>
      </c>
      <c r="F405" s="136" t="n">
        <v>0</v>
      </c>
      <c r="G405" s="137"/>
      <c r="H405" s="138" t="str">
        <f aca="false">B405</f>
        <v>noobot610@gmail.com</v>
      </c>
      <c r="I405" s="228" t="s">
        <v>2021</v>
      </c>
      <c r="J405" s="139"/>
      <c r="K405" s="140"/>
      <c r="L405" s="140"/>
      <c r="M405" s="141" t="str">
        <f aca="false">'Event Code'!$A$4</f>
        <v>HCM</v>
      </c>
      <c r="N405" s="35" t="s">
        <v>1958</v>
      </c>
      <c r="O405" s="141" t="str">
        <f aca="false">VLOOKUP($N405,'Event Code'!$B$4:$AL$194,2,0)</f>
        <v>FSOFT TOUR</v>
      </c>
      <c r="P405" s="141" t="str">
        <f aca="false">VLOOKUP(N405,'Event Code'!$B$4:$AT$782,3,0)</f>
        <v>IT Technical</v>
      </c>
      <c r="Q405" s="141" t="str">
        <f aca="false">VLOOKUP(N405,'Event Code'!$B$4:$AT$782,4,0)</f>
        <v>ALL</v>
      </c>
      <c r="R405" s="141" t="str">
        <f aca="false">VLOOKUP($N405,'Event Code'!$B$4:$AT$782,5,0)</f>
        <v>Blended</v>
      </c>
      <c r="S405" s="141" t="n">
        <f aca="false">VLOOKUP(N405,'Event Code'!$B$4:$AT$782,7,0)</f>
        <v>43472</v>
      </c>
      <c r="T405" s="141" t="n">
        <f aca="false">VLOOKUP($N405,'Event Code'!$B$4:$AT$782,8,0)</f>
        <v>43472</v>
      </c>
      <c r="U405" s="37" t="s">
        <v>1128</v>
      </c>
      <c r="V405" s="184"/>
      <c r="W405" s="223"/>
      <c r="X405" s="224"/>
      <c r="Y405" s="174" t="s">
        <v>132</v>
      </c>
      <c r="Z405" s="140" t="n">
        <v>43517</v>
      </c>
      <c r="AG405" s="128" t="n">
        <f aca="false">VLOOKUP(D405,'School Code'!$D$2:$K$603,4,0)</f>
        <v>530</v>
      </c>
      <c r="AH405" s="129" t="n">
        <f aca="false">VLOOKUP(D405,'School Code'!$D$2:$K$603,6,0)</f>
        <v>2</v>
      </c>
      <c r="AI405" s="146" t="s">
        <v>1959</v>
      </c>
    </row>
    <row r="406" customFormat="false" ht="15.9" hidden="true" customHeight="false" outlineLevel="0" collapsed="false">
      <c r="A406" s="134" t="n">
        <v>401</v>
      </c>
      <c r="B406" s="189" t="s">
        <v>2022</v>
      </c>
      <c r="C406" s="220" t="s">
        <v>2023</v>
      </c>
      <c r="D406" s="135" t="str">
        <f aca="false">VLOOKUP(N406,'Event Code'!$B$4:$AT$239,6,0)</f>
        <v>ĐH Công Nghệ TP HCM</v>
      </c>
      <c r="E406" s="135" t="str">
        <f aca="false">VLOOKUP($D406,'School Code'!$D$2:$I$30,5,0)</f>
        <v>ICT</v>
      </c>
      <c r="F406" s="136" t="n">
        <v>0</v>
      </c>
      <c r="G406" s="137"/>
      <c r="H406" s="138" t="str">
        <f aca="false">B406</f>
        <v>Gankedby123@gmail.com</v>
      </c>
      <c r="I406" s="228" t="s">
        <v>2024</v>
      </c>
      <c r="J406" s="139"/>
      <c r="K406" s="140"/>
      <c r="L406" s="140"/>
      <c r="M406" s="141" t="str">
        <f aca="false">'Event Code'!$A$4</f>
        <v>HCM</v>
      </c>
      <c r="N406" s="35" t="s">
        <v>1958</v>
      </c>
      <c r="O406" s="141" t="str">
        <f aca="false">VLOOKUP($N406,'Event Code'!$B$4:$AL$194,2,0)</f>
        <v>FSOFT TOUR</v>
      </c>
      <c r="P406" s="141" t="str">
        <f aca="false">VLOOKUP(N406,'Event Code'!$B$4:$AT$782,3,0)</f>
        <v>IT Technical</v>
      </c>
      <c r="Q406" s="141" t="str">
        <f aca="false">VLOOKUP(N406,'Event Code'!$B$4:$AT$782,4,0)</f>
        <v>ALL</v>
      </c>
      <c r="R406" s="141" t="str">
        <f aca="false">VLOOKUP($N406,'Event Code'!$B$4:$AT$782,5,0)</f>
        <v>Blended</v>
      </c>
      <c r="S406" s="141" t="n">
        <f aca="false">VLOOKUP(N406,'Event Code'!$B$4:$AT$782,7,0)</f>
        <v>43472</v>
      </c>
      <c r="T406" s="141" t="n">
        <f aca="false">VLOOKUP($N406,'Event Code'!$B$4:$AT$782,8,0)</f>
        <v>43472</v>
      </c>
      <c r="U406" s="37" t="s">
        <v>1128</v>
      </c>
      <c r="V406" s="184"/>
      <c r="W406" s="223"/>
      <c r="X406" s="224"/>
      <c r="Y406" s="174" t="s">
        <v>132</v>
      </c>
      <c r="Z406" s="140" t="n">
        <v>43517</v>
      </c>
      <c r="AG406" s="128" t="n">
        <f aca="false">VLOOKUP(D406,'School Code'!$D$2:$K$603,4,0)</f>
        <v>530</v>
      </c>
      <c r="AH406" s="129" t="n">
        <f aca="false">VLOOKUP(D406,'School Code'!$D$2:$K$603,6,0)</f>
        <v>2</v>
      </c>
      <c r="AI406" s="146" t="s">
        <v>1959</v>
      </c>
    </row>
    <row r="407" customFormat="false" ht="15.9" hidden="false" customHeight="false" outlineLevel="0" collapsed="false">
      <c r="A407" s="134" t="n">
        <v>402</v>
      </c>
      <c r="B407" s="189" t="s">
        <v>2025</v>
      </c>
      <c r="C407" s="220" t="s">
        <v>318</v>
      </c>
      <c r="D407" s="135" t="str">
        <f aca="false">VLOOKUP(N407,'Event Code'!$B$4:$AT$239,6,0)</f>
        <v>ĐH Công Nghệ TP HCM</v>
      </c>
      <c r="E407" s="135" t="str">
        <f aca="false">VLOOKUP($D407,'School Code'!$D$2:$I$30,5,0)</f>
        <v>ICT</v>
      </c>
      <c r="F407" s="136" t="n">
        <v>0</v>
      </c>
      <c r="G407" s="137"/>
      <c r="H407" s="138" t="str">
        <f aca="false">B407</f>
        <v>huylonelyderth@gmail.com</v>
      </c>
      <c r="I407" s="228" t="s">
        <v>2026</v>
      </c>
      <c r="J407" s="139"/>
      <c r="K407" s="140"/>
      <c r="L407" s="140"/>
      <c r="M407" s="141" t="str">
        <f aca="false">'Event Code'!$A$4</f>
        <v>HCM</v>
      </c>
      <c r="N407" s="35" t="s">
        <v>1958</v>
      </c>
      <c r="O407" s="141" t="str">
        <f aca="false">VLOOKUP($N407,'Event Code'!$B$4:$AL$194,2,0)</f>
        <v>FSOFT TOUR</v>
      </c>
      <c r="P407" s="141" t="str">
        <f aca="false">VLOOKUP(N407,'Event Code'!$B$4:$AT$782,3,0)</f>
        <v>IT Technical</v>
      </c>
      <c r="Q407" s="141" t="str">
        <f aca="false">VLOOKUP(N407,'Event Code'!$B$4:$AT$782,4,0)</f>
        <v>ALL</v>
      </c>
      <c r="R407" s="141" t="str">
        <f aca="false">VLOOKUP($N407,'Event Code'!$B$4:$AT$782,5,0)</f>
        <v>Blended</v>
      </c>
      <c r="S407" s="141" t="n">
        <f aca="false">VLOOKUP(N407,'Event Code'!$B$4:$AT$782,7,0)</f>
        <v>43472</v>
      </c>
      <c r="T407" s="141" t="n">
        <f aca="false">VLOOKUP($N407,'Event Code'!$B$4:$AT$782,8,0)</f>
        <v>43472</v>
      </c>
      <c r="U407" s="37" t="s">
        <v>1128</v>
      </c>
      <c r="V407" s="184"/>
      <c r="W407" s="223"/>
      <c r="X407" s="224"/>
      <c r="Y407" s="174" t="s">
        <v>84</v>
      </c>
      <c r="Z407" s="140" t="n">
        <v>43517</v>
      </c>
      <c r="AB407" s="77" t="s">
        <v>84</v>
      </c>
      <c r="AC407" s="77" t="s">
        <v>942</v>
      </c>
      <c r="AD407" s="127" t="n">
        <f aca="false">VLOOKUP(C407,'OB-27-Mar-2019'!$D$2:$AF$257,20,0)</f>
        <v>43547</v>
      </c>
      <c r="AF407" s="77" t="s">
        <v>146</v>
      </c>
      <c r="AG407" s="128" t="n">
        <f aca="false">VLOOKUP(D407,'School Code'!$D$2:$K$603,4,0)</f>
        <v>530</v>
      </c>
      <c r="AH407" s="129" t="n">
        <f aca="false">VLOOKUP(D407,'School Code'!$D$2:$K$603,6,0)</f>
        <v>2</v>
      </c>
      <c r="AI407" s="146" t="s">
        <v>1959</v>
      </c>
    </row>
    <row r="408" customFormat="false" ht="15.9" hidden="true" customHeight="false" outlineLevel="0" collapsed="false">
      <c r="A408" s="134" t="n">
        <v>403</v>
      </c>
      <c r="B408" s="189" t="s">
        <v>2027</v>
      </c>
      <c r="C408" s="220" t="s">
        <v>2028</v>
      </c>
      <c r="D408" s="135" t="str">
        <f aca="false">VLOOKUP(N408,'Event Code'!$B$4:$AT$239,6,0)</f>
        <v>ĐH Công Nghệ TP HCM</v>
      </c>
      <c r="E408" s="135" t="str">
        <f aca="false">VLOOKUP($D408,'School Code'!$D$2:$I$30,5,0)</f>
        <v>ICT</v>
      </c>
      <c r="F408" s="136" t="n">
        <v>0</v>
      </c>
      <c r="G408" s="137"/>
      <c r="H408" s="138" t="str">
        <f aca="false">B408</f>
        <v>jackbobhung113@gmail.com</v>
      </c>
      <c r="I408" s="228" t="s">
        <v>2029</v>
      </c>
      <c r="J408" s="139"/>
      <c r="K408" s="140"/>
      <c r="L408" s="140"/>
      <c r="M408" s="141" t="str">
        <f aca="false">'Event Code'!$A$4</f>
        <v>HCM</v>
      </c>
      <c r="N408" s="35" t="s">
        <v>1958</v>
      </c>
      <c r="O408" s="141" t="str">
        <f aca="false">VLOOKUP($N408,'Event Code'!$B$4:$AL$194,2,0)</f>
        <v>FSOFT TOUR</v>
      </c>
      <c r="P408" s="141" t="str">
        <f aca="false">VLOOKUP(N408,'Event Code'!$B$4:$AT$782,3,0)</f>
        <v>IT Technical</v>
      </c>
      <c r="Q408" s="141" t="str">
        <f aca="false">VLOOKUP(N408,'Event Code'!$B$4:$AT$782,4,0)</f>
        <v>ALL</v>
      </c>
      <c r="R408" s="141" t="str">
        <f aca="false">VLOOKUP($N408,'Event Code'!$B$4:$AT$782,5,0)</f>
        <v>Blended</v>
      </c>
      <c r="S408" s="141" t="n">
        <f aca="false">VLOOKUP(N408,'Event Code'!$B$4:$AT$782,7,0)</f>
        <v>43472</v>
      </c>
      <c r="T408" s="141" t="n">
        <f aca="false">VLOOKUP($N408,'Event Code'!$B$4:$AT$782,8,0)</f>
        <v>43472</v>
      </c>
      <c r="U408" s="37" t="s">
        <v>1128</v>
      </c>
      <c r="V408" s="184"/>
      <c r="W408" s="223"/>
      <c r="X408" s="224"/>
      <c r="Y408" s="174" t="s">
        <v>132</v>
      </c>
      <c r="Z408" s="140" t="n">
        <v>43517</v>
      </c>
      <c r="AG408" s="128" t="n">
        <f aca="false">VLOOKUP(D408,'School Code'!$D$2:$K$603,4,0)</f>
        <v>530</v>
      </c>
      <c r="AH408" s="129" t="n">
        <f aca="false">VLOOKUP(D408,'School Code'!$D$2:$K$603,6,0)</f>
        <v>2</v>
      </c>
      <c r="AI408" s="146" t="s">
        <v>1959</v>
      </c>
    </row>
    <row r="409" customFormat="false" ht="15.9" hidden="true" customHeight="false" outlineLevel="0" collapsed="false">
      <c r="A409" s="134" t="n">
        <v>404</v>
      </c>
      <c r="B409" s="189" t="s">
        <v>2030</v>
      </c>
      <c r="C409" s="220" t="s">
        <v>2031</v>
      </c>
      <c r="D409" s="135" t="str">
        <f aca="false">VLOOKUP(N409,'Event Code'!$B$4:$AT$239,6,0)</f>
        <v>ĐH Công Nghệ TP HCM</v>
      </c>
      <c r="E409" s="135" t="str">
        <f aca="false">VLOOKUP($D409,'School Code'!$D$2:$I$30,5,0)</f>
        <v>ICT</v>
      </c>
      <c r="F409" s="136" t="n">
        <v>0</v>
      </c>
      <c r="G409" s="137"/>
      <c r="H409" s="138" t="str">
        <f aca="false">B409</f>
        <v>chemenhkhieng2000@gmail.com</v>
      </c>
      <c r="I409" s="228" t="s">
        <v>2032</v>
      </c>
      <c r="J409" s="139"/>
      <c r="K409" s="140"/>
      <c r="L409" s="140"/>
      <c r="M409" s="141" t="str">
        <f aca="false">'Event Code'!$A$4</f>
        <v>HCM</v>
      </c>
      <c r="N409" s="35" t="s">
        <v>1958</v>
      </c>
      <c r="O409" s="141" t="str">
        <f aca="false">VLOOKUP($N409,'Event Code'!$B$4:$AL$194,2,0)</f>
        <v>FSOFT TOUR</v>
      </c>
      <c r="P409" s="141" t="str">
        <f aca="false">VLOOKUP(N409,'Event Code'!$B$4:$AT$782,3,0)</f>
        <v>IT Technical</v>
      </c>
      <c r="Q409" s="141" t="str">
        <f aca="false">VLOOKUP(N409,'Event Code'!$B$4:$AT$782,4,0)</f>
        <v>ALL</v>
      </c>
      <c r="R409" s="141" t="str">
        <f aca="false">VLOOKUP($N409,'Event Code'!$B$4:$AT$782,5,0)</f>
        <v>Blended</v>
      </c>
      <c r="S409" s="141" t="n">
        <f aca="false">VLOOKUP(N409,'Event Code'!$B$4:$AT$782,7,0)</f>
        <v>43472</v>
      </c>
      <c r="T409" s="141" t="n">
        <f aca="false">VLOOKUP($N409,'Event Code'!$B$4:$AT$782,8,0)</f>
        <v>43472</v>
      </c>
      <c r="U409" s="37" t="s">
        <v>1128</v>
      </c>
      <c r="V409" s="184"/>
      <c r="W409" s="223"/>
      <c r="X409" s="224"/>
      <c r="Y409" s="174" t="s">
        <v>132</v>
      </c>
      <c r="Z409" s="140" t="n">
        <v>43517</v>
      </c>
      <c r="AG409" s="128" t="n">
        <f aca="false">VLOOKUP(D409,'School Code'!$D$2:$K$603,4,0)</f>
        <v>530</v>
      </c>
      <c r="AH409" s="129" t="n">
        <f aca="false">VLOOKUP(D409,'School Code'!$D$2:$K$603,6,0)</f>
        <v>2</v>
      </c>
      <c r="AI409" s="146" t="s">
        <v>1959</v>
      </c>
    </row>
    <row r="410" customFormat="false" ht="15.9" hidden="true" customHeight="false" outlineLevel="0" collapsed="false">
      <c r="A410" s="134" t="n">
        <v>405</v>
      </c>
      <c r="B410" s="189" t="s">
        <v>2033</v>
      </c>
      <c r="C410" s="220" t="s">
        <v>2034</v>
      </c>
      <c r="D410" s="135" t="str">
        <f aca="false">VLOOKUP(N410,'Event Code'!$B$4:$AT$239,6,0)</f>
        <v>ĐH Công Nghệ TP HCM</v>
      </c>
      <c r="E410" s="135" t="str">
        <f aca="false">VLOOKUP($D410,'School Code'!$D$2:$I$30,5,0)</f>
        <v>ICT</v>
      </c>
      <c r="F410" s="136" t="n">
        <v>0</v>
      </c>
      <c r="G410" s="137"/>
      <c r="H410" s="138" t="str">
        <f aca="false">B410</f>
        <v>phanthanhtoan630@gmail.com</v>
      </c>
      <c r="I410" s="228" t="s">
        <v>2035</v>
      </c>
      <c r="J410" s="139"/>
      <c r="K410" s="140"/>
      <c r="L410" s="140"/>
      <c r="M410" s="141" t="str">
        <f aca="false">'Event Code'!$A$4</f>
        <v>HCM</v>
      </c>
      <c r="N410" s="35" t="s">
        <v>1958</v>
      </c>
      <c r="O410" s="141" t="str">
        <f aca="false">VLOOKUP($N410,'Event Code'!$B$4:$AL$194,2,0)</f>
        <v>FSOFT TOUR</v>
      </c>
      <c r="P410" s="141" t="str">
        <f aca="false">VLOOKUP(N410,'Event Code'!$B$4:$AT$782,3,0)</f>
        <v>IT Technical</v>
      </c>
      <c r="Q410" s="141" t="str">
        <f aca="false">VLOOKUP(N410,'Event Code'!$B$4:$AT$782,4,0)</f>
        <v>ALL</v>
      </c>
      <c r="R410" s="141" t="str">
        <f aca="false">VLOOKUP($N410,'Event Code'!$B$4:$AT$782,5,0)</f>
        <v>Blended</v>
      </c>
      <c r="S410" s="141" t="n">
        <f aca="false">VLOOKUP(N410,'Event Code'!$B$4:$AT$782,7,0)</f>
        <v>43472</v>
      </c>
      <c r="T410" s="141" t="n">
        <f aca="false">VLOOKUP($N410,'Event Code'!$B$4:$AT$782,8,0)</f>
        <v>43472</v>
      </c>
      <c r="U410" s="37" t="s">
        <v>1128</v>
      </c>
      <c r="V410" s="184"/>
      <c r="W410" s="223"/>
      <c r="X410" s="224"/>
      <c r="Y410" s="174" t="s">
        <v>132</v>
      </c>
      <c r="Z410" s="140" t="n">
        <v>43517</v>
      </c>
      <c r="AG410" s="128" t="n">
        <f aca="false">VLOOKUP(D410,'School Code'!$D$2:$K$603,4,0)</f>
        <v>530</v>
      </c>
      <c r="AH410" s="129" t="n">
        <f aca="false">VLOOKUP(D410,'School Code'!$D$2:$K$603,6,0)</f>
        <v>2</v>
      </c>
      <c r="AI410" s="146" t="s">
        <v>1959</v>
      </c>
    </row>
    <row r="411" customFormat="false" ht="15.9" hidden="true" customHeight="false" outlineLevel="0" collapsed="false">
      <c r="A411" s="134" t="n">
        <v>406</v>
      </c>
      <c r="B411" s="189" t="s">
        <v>2036</v>
      </c>
      <c r="C411" s="220" t="s">
        <v>2037</v>
      </c>
      <c r="D411" s="135" t="str">
        <f aca="false">VLOOKUP(N411,'Event Code'!$B$4:$AT$239,6,0)</f>
        <v>ĐH Công Nghệ TP HCM</v>
      </c>
      <c r="E411" s="135" t="str">
        <f aca="false">VLOOKUP($D411,'School Code'!$D$2:$I$30,5,0)</f>
        <v>ICT</v>
      </c>
      <c r="F411" s="136" t="n">
        <v>0</v>
      </c>
      <c r="G411" s="137"/>
      <c r="H411" s="138" t="str">
        <f aca="false">B411</f>
        <v>dinhmanhvietanh290520@gmail.com</v>
      </c>
      <c r="I411" s="228" t="s">
        <v>2038</v>
      </c>
      <c r="J411" s="139"/>
      <c r="K411" s="140"/>
      <c r="L411" s="140"/>
      <c r="M411" s="141" t="str">
        <f aca="false">'Event Code'!$A$4</f>
        <v>HCM</v>
      </c>
      <c r="N411" s="35" t="s">
        <v>1958</v>
      </c>
      <c r="O411" s="141" t="str">
        <f aca="false">VLOOKUP($N411,'Event Code'!$B$4:$AL$194,2,0)</f>
        <v>FSOFT TOUR</v>
      </c>
      <c r="P411" s="141" t="str">
        <f aca="false">VLOOKUP(N411,'Event Code'!$B$4:$AT$782,3,0)</f>
        <v>IT Technical</v>
      </c>
      <c r="Q411" s="141" t="str">
        <f aca="false">VLOOKUP(N411,'Event Code'!$B$4:$AT$782,4,0)</f>
        <v>ALL</v>
      </c>
      <c r="R411" s="141" t="str">
        <f aca="false">VLOOKUP($N411,'Event Code'!$B$4:$AT$782,5,0)</f>
        <v>Blended</v>
      </c>
      <c r="S411" s="141" t="n">
        <f aca="false">VLOOKUP(N411,'Event Code'!$B$4:$AT$782,7,0)</f>
        <v>43472</v>
      </c>
      <c r="T411" s="141" t="n">
        <f aca="false">VLOOKUP($N411,'Event Code'!$B$4:$AT$782,8,0)</f>
        <v>43472</v>
      </c>
      <c r="U411" s="37" t="s">
        <v>1128</v>
      </c>
      <c r="V411" s="184"/>
      <c r="W411" s="223"/>
      <c r="X411" s="224"/>
      <c r="Y411" s="174" t="s">
        <v>132</v>
      </c>
      <c r="Z411" s="140" t="n">
        <v>43517</v>
      </c>
      <c r="AG411" s="128" t="n">
        <f aca="false">VLOOKUP(D411,'School Code'!$D$2:$K$603,4,0)</f>
        <v>530</v>
      </c>
      <c r="AH411" s="129" t="n">
        <f aca="false">VLOOKUP(D411,'School Code'!$D$2:$K$603,6,0)</f>
        <v>2</v>
      </c>
      <c r="AI411" s="146" t="s">
        <v>1959</v>
      </c>
    </row>
    <row r="412" customFormat="false" ht="15.9" hidden="true" customHeight="false" outlineLevel="0" collapsed="false">
      <c r="A412" s="134" t="n">
        <v>407</v>
      </c>
      <c r="B412" s="189" t="s">
        <v>2039</v>
      </c>
      <c r="C412" s="220" t="s">
        <v>2040</v>
      </c>
      <c r="D412" s="135" t="str">
        <f aca="false">VLOOKUP(N412,'Event Code'!$B$4:$AT$239,6,0)</f>
        <v>ĐH Công Nghệ TP HCM</v>
      </c>
      <c r="E412" s="135" t="str">
        <f aca="false">VLOOKUP($D412,'School Code'!$D$2:$I$30,5,0)</f>
        <v>ICT</v>
      </c>
      <c r="F412" s="136" t="n">
        <v>0</v>
      </c>
      <c r="G412" s="137"/>
      <c r="H412" s="138" t="str">
        <f aca="false">B412</f>
        <v>ProjectdesignPD@gmail.com</v>
      </c>
      <c r="I412" s="228" t="s">
        <v>2041</v>
      </c>
      <c r="J412" s="139"/>
      <c r="K412" s="140"/>
      <c r="L412" s="140"/>
      <c r="M412" s="141" t="str">
        <f aca="false">'Event Code'!$A$4</f>
        <v>HCM</v>
      </c>
      <c r="N412" s="35" t="s">
        <v>1958</v>
      </c>
      <c r="O412" s="141" t="str">
        <f aca="false">VLOOKUP($N412,'Event Code'!$B$4:$AL$194,2,0)</f>
        <v>FSOFT TOUR</v>
      </c>
      <c r="P412" s="141" t="str">
        <f aca="false">VLOOKUP(N412,'Event Code'!$B$4:$AT$782,3,0)</f>
        <v>IT Technical</v>
      </c>
      <c r="Q412" s="141" t="str">
        <f aca="false">VLOOKUP(N412,'Event Code'!$B$4:$AT$782,4,0)</f>
        <v>ALL</v>
      </c>
      <c r="R412" s="141" t="str">
        <f aca="false">VLOOKUP($N412,'Event Code'!$B$4:$AT$782,5,0)</f>
        <v>Blended</v>
      </c>
      <c r="S412" s="141" t="n">
        <f aca="false">VLOOKUP(N412,'Event Code'!$B$4:$AT$782,7,0)</f>
        <v>43472</v>
      </c>
      <c r="T412" s="141" t="n">
        <f aca="false">VLOOKUP($N412,'Event Code'!$B$4:$AT$782,8,0)</f>
        <v>43472</v>
      </c>
      <c r="U412" s="37" t="s">
        <v>1128</v>
      </c>
      <c r="V412" s="184"/>
      <c r="W412" s="223"/>
      <c r="X412" s="224"/>
      <c r="Y412" s="174" t="s">
        <v>132</v>
      </c>
      <c r="Z412" s="140" t="n">
        <v>43517</v>
      </c>
      <c r="AG412" s="128" t="n">
        <f aca="false">VLOOKUP(D412,'School Code'!$D$2:$K$603,4,0)</f>
        <v>530</v>
      </c>
      <c r="AH412" s="129" t="n">
        <f aca="false">VLOOKUP(D412,'School Code'!$D$2:$K$603,6,0)</f>
        <v>2</v>
      </c>
      <c r="AI412" s="146" t="s">
        <v>1959</v>
      </c>
    </row>
    <row r="413" customFormat="false" ht="15.9" hidden="true" customHeight="false" outlineLevel="0" collapsed="false">
      <c r="A413" s="134" t="n">
        <v>408</v>
      </c>
      <c r="B413" s="189" t="s">
        <v>2042</v>
      </c>
      <c r="C413" s="220" t="s">
        <v>2043</v>
      </c>
      <c r="D413" s="135" t="str">
        <f aca="false">VLOOKUP(N413,'Event Code'!$B$4:$AT$239,6,0)</f>
        <v>ĐH Công Nghệ TP HCM</v>
      </c>
      <c r="E413" s="135" t="str">
        <f aca="false">VLOOKUP($D413,'School Code'!$D$2:$I$30,5,0)</f>
        <v>ICT</v>
      </c>
      <c r="F413" s="136" t="n">
        <v>0</v>
      </c>
      <c r="G413" s="137"/>
      <c r="H413" s="138" t="str">
        <f aca="false">B413</f>
        <v>JinKaidoZ2@gmail.com</v>
      </c>
      <c r="I413" s="228" t="s">
        <v>2044</v>
      </c>
      <c r="J413" s="139"/>
      <c r="K413" s="140"/>
      <c r="L413" s="140"/>
      <c r="M413" s="141" t="str">
        <f aca="false">'Event Code'!$A$4</f>
        <v>HCM</v>
      </c>
      <c r="N413" s="35" t="s">
        <v>1958</v>
      </c>
      <c r="O413" s="141" t="str">
        <f aca="false">VLOOKUP($N413,'Event Code'!$B$4:$AL$194,2,0)</f>
        <v>FSOFT TOUR</v>
      </c>
      <c r="P413" s="141" t="str">
        <f aca="false">VLOOKUP(N413,'Event Code'!$B$4:$AT$782,3,0)</f>
        <v>IT Technical</v>
      </c>
      <c r="Q413" s="141" t="str">
        <f aca="false">VLOOKUP(N413,'Event Code'!$B$4:$AT$782,4,0)</f>
        <v>ALL</v>
      </c>
      <c r="R413" s="141" t="str">
        <f aca="false">VLOOKUP($N413,'Event Code'!$B$4:$AT$782,5,0)</f>
        <v>Blended</v>
      </c>
      <c r="S413" s="141" t="n">
        <f aca="false">VLOOKUP(N413,'Event Code'!$B$4:$AT$782,7,0)</f>
        <v>43472</v>
      </c>
      <c r="T413" s="141" t="n">
        <f aca="false">VLOOKUP($N413,'Event Code'!$B$4:$AT$782,8,0)</f>
        <v>43472</v>
      </c>
      <c r="U413" s="37" t="s">
        <v>1128</v>
      </c>
      <c r="V413" s="184"/>
      <c r="W413" s="223"/>
      <c r="X413" s="224"/>
      <c r="Y413" s="174" t="s">
        <v>132</v>
      </c>
      <c r="Z413" s="140" t="n">
        <v>43517</v>
      </c>
      <c r="AG413" s="128" t="n">
        <f aca="false">VLOOKUP(D413,'School Code'!$D$2:$K$603,4,0)</f>
        <v>530</v>
      </c>
      <c r="AH413" s="129" t="n">
        <f aca="false">VLOOKUP(D413,'School Code'!$D$2:$K$603,6,0)</f>
        <v>2</v>
      </c>
      <c r="AI413" s="146" t="s">
        <v>1959</v>
      </c>
    </row>
    <row r="414" customFormat="false" ht="15.9" hidden="true" customHeight="false" outlineLevel="0" collapsed="false">
      <c r="A414" s="134" t="n">
        <v>409</v>
      </c>
      <c r="B414" s="189" t="s">
        <v>2045</v>
      </c>
      <c r="C414" s="220" t="s">
        <v>2046</v>
      </c>
      <c r="D414" s="135" t="str">
        <f aca="false">VLOOKUP(N414,'Event Code'!$B$4:$AT$239,6,0)</f>
        <v>ĐH Công Nghệ TP HCM</v>
      </c>
      <c r="E414" s="135" t="str">
        <f aca="false">VLOOKUP($D414,'School Code'!$D$2:$I$30,5,0)</f>
        <v>ICT</v>
      </c>
      <c r="F414" s="136" t="n">
        <v>0</v>
      </c>
      <c r="G414" s="137"/>
      <c r="H414" s="138" t="str">
        <f aca="false">B414</f>
        <v>zznhokxin123@gmail.com</v>
      </c>
      <c r="I414" s="228" t="s">
        <v>2047</v>
      </c>
      <c r="J414" s="139"/>
      <c r="K414" s="140"/>
      <c r="L414" s="140"/>
      <c r="M414" s="141" t="str">
        <f aca="false">'Event Code'!$A$4</f>
        <v>HCM</v>
      </c>
      <c r="N414" s="35" t="s">
        <v>1958</v>
      </c>
      <c r="O414" s="141" t="str">
        <f aca="false">VLOOKUP($N414,'Event Code'!$B$4:$AL$194,2,0)</f>
        <v>FSOFT TOUR</v>
      </c>
      <c r="P414" s="141" t="str">
        <f aca="false">VLOOKUP(N414,'Event Code'!$B$4:$AT$782,3,0)</f>
        <v>IT Technical</v>
      </c>
      <c r="Q414" s="141" t="str">
        <f aca="false">VLOOKUP(N414,'Event Code'!$B$4:$AT$782,4,0)</f>
        <v>ALL</v>
      </c>
      <c r="R414" s="141" t="str">
        <f aca="false">VLOOKUP($N414,'Event Code'!$B$4:$AT$782,5,0)</f>
        <v>Blended</v>
      </c>
      <c r="S414" s="141" t="n">
        <f aca="false">VLOOKUP(N414,'Event Code'!$B$4:$AT$782,7,0)</f>
        <v>43472</v>
      </c>
      <c r="T414" s="141" t="n">
        <f aca="false">VLOOKUP($N414,'Event Code'!$B$4:$AT$782,8,0)</f>
        <v>43472</v>
      </c>
      <c r="U414" s="37" t="s">
        <v>1128</v>
      </c>
      <c r="V414" s="184"/>
      <c r="W414" s="223"/>
      <c r="X414" s="224"/>
      <c r="Y414" s="174" t="s">
        <v>132</v>
      </c>
      <c r="Z414" s="140" t="n">
        <v>43517</v>
      </c>
      <c r="AG414" s="128" t="n">
        <f aca="false">VLOOKUP(D414,'School Code'!$D$2:$K$603,4,0)</f>
        <v>530</v>
      </c>
      <c r="AH414" s="129" t="n">
        <f aca="false">VLOOKUP(D414,'School Code'!$D$2:$K$603,6,0)</f>
        <v>2</v>
      </c>
      <c r="AI414" s="146" t="s">
        <v>1959</v>
      </c>
    </row>
    <row r="415" customFormat="false" ht="15.9" hidden="true" customHeight="false" outlineLevel="0" collapsed="false">
      <c r="A415" s="134" t="n">
        <v>410</v>
      </c>
      <c r="B415" s="189" t="s">
        <v>2048</v>
      </c>
      <c r="C415" s="220" t="s">
        <v>2049</v>
      </c>
      <c r="D415" s="135" t="str">
        <f aca="false">VLOOKUP(N415,'Event Code'!$B$4:$AT$239,6,0)</f>
        <v>ĐH Công Nghệ TP HCM</v>
      </c>
      <c r="E415" s="135" t="str">
        <f aca="false">VLOOKUP($D415,'School Code'!$D$2:$I$30,5,0)</f>
        <v>ICT</v>
      </c>
      <c r="F415" s="136" t="n">
        <v>0</v>
      </c>
      <c r="G415" s="137"/>
      <c r="H415" s="138" t="str">
        <f aca="false">B415</f>
        <v>spiritsoulkun@gmail.com</v>
      </c>
      <c r="I415" s="228" t="s">
        <v>2050</v>
      </c>
      <c r="J415" s="139"/>
      <c r="K415" s="140"/>
      <c r="L415" s="140"/>
      <c r="M415" s="141" t="str">
        <f aca="false">'Event Code'!$A$4</f>
        <v>HCM</v>
      </c>
      <c r="N415" s="35" t="s">
        <v>1958</v>
      </c>
      <c r="O415" s="141" t="str">
        <f aca="false">VLOOKUP($N415,'Event Code'!$B$4:$AL$194,2,0)</f>
        <v>FSOFT TOUR</v>
      </c>
      <c r="P415" s="141" t="str">
        <f aca="false">VLOOKUP(N415,'Event Code'!$B$4:$AT$782,3,0)</f>
        <v>IT Technical</v>
      </c>
      <c r="Q415" s="141" t="str">
        <f aca="false">VLOOKUP(N415,'Event Code'!$B$4:$AT$782,4,0)</f>
        <v>ALL</v>
      </c>
      <c r="R415" s="141" t="str">
        <f aca="false">VLOOKUP($N415,'Event Code'!$B$4:$AT$782,5,0)</f>
        <v>Blended</v>
      </c>
      <c r="S415" s="141" t="n">
        <f aca="false">VLOOKUP(N415,'Event Code'!$B$4:$AT$782,7,0)</f>
        <v>43472</v>
      </c>
      <c r="T415" s="141" t="n">
        <f aca="false">VLOOKUP($N415,'Event Code'!$B$4:$AT$782,8,0)</f>
        <v>43472</v>
      </c>
      <c r="U415" s="37" t="s">
        <v>1128</v>
      </c>
      <c r="V415" s="184"/>
      <c r="W415" s="223"/>
      <c r="X415" s="224"/>
      <c r="Y415" s="174" t="s">
        <v>132</v>
      </c>
      <c r="Z415" s="140" t="n">
        <v>43517</v>
      </c>
      <c r="AG415" s="128" t="n">
        <f aca="false">VLOOKUP(D415,'School Code'!$D$2:$K$603,4,0)</f>
        <v>530</v>
      </c>
      <c r="AH415" s="129" t="n">
        <f aca="false">VLOOKUP(D415,'School Code'!$D$2:$K$603,6,0)</f>
        <v>2</v>
      </c>
      <c r="AI415" s="146" t="s">
        <v>1959</v>
      </c>
    </row>
    <row r="416" customFormat="false" ht="15" hidden="true" customHeight="false" outlineLevel="0" collapsed="false">
      <c r="A416" s="134" t="n">
        <v>411</v>
      </c>
      <c r="B416" s="189" t="s">
        <v>2051</v>
      </c>
      <c r="C416" s="220" t="s">
        <v>2052</v>
      </c>
      <c r="D416" s="135" t="str">
        <f aca="false">VLOOKUP(N416,'Event Code'!$B$4:$AT$239,6,0)</f>
        <v>ĐH Công Nghệ TP HCM</v>
      </c>
      <c r="E416" s="135" t="str">
        <f aca="false">VLOOKUP($D416,'School Code'!$D$2:$I$30,5,0)</f>
        <v>ICT</v>
      </c>
      <c r="F416" s="136" t="n">
        <v>0</v>
      </c>
      <c r="G416" s="137"/>
      <c r="H416" s="138" t="str">
        <f aca="false">B416</f>
        <v>grotw27@gmail.com</v>
      </c>
      <c r="I416" s="233" t="s">
        <v>2053</v>
      </c>
      <c r="J416" s="139"/>
      <c r="K416" s="140"/>
      <c r="L416" s="140"/>
      <c r="M416" s="141" t="str">
        <f aca="false">'Event Code'!$A$4</f>
        <v>HCM</v>
      </c>
      <c r="N416" s="35" t="s">
        <v>1958</v>
      </c>
      <c r="O416" s="141" t="str">
        <f aca="false">VLOOKUP($N416,'Event Code'!$B$4:$AL$194,2,0)</f>
        <v>FSOFT TOUR</v>
      </c>
      <c r="P416" s="141" t="str">
        <f aca="false">VLOOKUP(N416,'Event Code'!$B$4:$AT$782,3,0)</f>
        <v>IT Technical</v>
      </c>
      <c r="Q416" s="141" t="str">
        <f aca="false">VLOOKUP(N416,'Event Code'!$B$4:$AT$782,4,0)</f>
        <v>ALL</v>
      </c>
      <c r="R416" s="141" t="str">
        <f aca="false">VLOOKUP($N416,'Event Code'!$B$4:$AT$782,5,0)</f>
        <v>Blended</v>
      </c>
      <c r="S416" s="141" t="n">
        <f aca="false">VLOOKUP(N416,'Event Code'!$B$4:$AT$782,7,0)</f>
        <v>43472</v>
      </c>
      <c r="T416" s="141" t="n">
        <f aca="false">VLOOKUP($N416,'Event Code'!$B$4:$AT$782,8,0)</f>
        <v>43472</v>
      </c>
      <c r="U416" s="37" t="s">
        <v>1128</v>
      </c>
      <c r="V416" s="184"/>
      <c r="W416" s="223"/>
      <c r="X416" s="224"/>
      <c r="Y416" s="174" t="s">
        <v>132</v>
      </c>
      <c r="Z416" s="140" t="n">
        <v>43517</v>
      </c>
      <c r="AG416" s="128" t="n">
        <f aca="false">VLOOKUP(D416,'School Code'!$D$2:$K$603,4,0)</f>
        <v>530</v>
      </c>
      <c r="AH416" s="129" t="n">
        <f aca="false">VLOOKUP(D416,'School Code'!$D$2:$K$603,6,0)</f>
        <v>2</v>
      </c>
      <c r="AI416" s="146" t="s">
        <v>1959</v>
      </c>
    </row>
    <row r="417" customFormat="false" ht="15" hidden="true" customHeight="false" outlineLevel="0" collapsed="false">
      <c r="A417" s="134" t="n">
        <v>412</v>
      </c>
      <c r="B417" s="189" t="s">
        <v>2054</v>
      </c>
      <c r="C417" s="220" t="s">
        <v>2055</v>
      </c>
      <c r="D417" s="135" t="str">
        <f aca="false">VLOOKUP(N417,'Event Code'!$B$4:$AT$239,6,0)</f>
        <v>ĐH Công Nghệ TP HCM</v>
      </c>
      <c r="E417" s="135" t="str">
        <f aca="false">VLOOKUP($D417,'School Code'!$D$2:$I$30,5,0)</f>
        <v>ICT</v>
      </c>
      <c r="F417" s="136" t="n">
        <v>0</v>
      </c>
      <c r="G417" s="137"/>
      <c r="H417" s="138" t="str">
        <f aca="false">B417</f>
        <v>trinhducanh9a2dt@gmail.com</v>
      </c>
      <c r="I417" s="233" t="s">
        <v>2056</v>
      </c>
      <c r="J417" s="139"/>
      <c r="K417" s="140"/>
      <c r="L417" s="140"/>
      <c r="M417" s="141" t="str">
        <f aca="false">'Event Code'!$A$4</f>
        <v>HCM</v>
      </c>
      <c r="N417" s="35" t="s">
        <v>1958</v>
      </c>
      <c r="O417" s="141" t="str">
        <f aca="false">VLOOKUP($N417,'Event Code'!$B$4:$AL$194,2,0)</f>
        <v>FSOFT TOUR</v>
      </c>
      <c r="P417" s="141" t="str">
        <f aca="false">VLOOKUP(N417,'Event Code'!$B$4:$AT$782,3,0)</f>
        <v>IT Technical</v>
      </c>
      <c r="Q417" s="141" t="str">
        <f aca="false">VLOOKUP(N417,'Event Code'!$B$4:$AT$782,4,0)</f>
        <v>ALL</v>
      </c>
      <c r="R417" s="141" t="str">
        <f aca="false">VLOOKUP($N417,'Event Code'!$B$4:$AT$782,5,0)</f>
        <v>Blended</v>
      </c>
      <c r="S417" s="141" t="n">
        <f aca="false">VLOOKUP(N417,'Event Code'!$B$4:$AT$782,7,0)</f>
        <v>43472</v>
      </c>
      <c r="T417" s="141" t="n">
        <f aca="false">VLOOKUP($N417,'Event Code'!$B$4:$AT$782,8,0)</f>
        <v>43472</v>
      </c>
      <c r="U417" s="37" t="s">
        <v>1128</v>
      </c>
      <c r="V417" s="184"/>
      <c r="W417" s="223"/>
      <c r="X417" s="224"/>
      <c r="Y417" s="174" t="s">
        <v>132</v>
      </c>
      <c r="Z417" s="140" t="n">
        <v>43517</v>
      </c>
      <c r="AG417" s="128" t="n">
        <f aca="false">VLOOKUP(D417,'School Code'!$D$2:$K$603,4,0)</f>
        <v>530</v>
      </c>
      <c r="AH417" s="129" t="n">
        <f aca="false">VLOOKUP(D417,'School Code'!$D$2:$K$603,6,0)</f>
        <v>2</v>
      </c>
      <c r="AI417" s="146" t="s">
        <v>1959</v>
      </c>
    </row>
    <row r="418" customFormat="false" ht="15" hidden="true" customHeight="false" outlineLevel="0" collapsed="false">
      <c r="A418" s="134" t="n">
        <v>413</v>
      </c>
      <c r="B418" s="189" t="s">
        <v>2057</v>
      </c>
      <c r="C418" s="220" t="s">
        <v>2058</v>
      </c>
      <c r="D418" s="135" t="str">
        <f aca="false">VLOOKUP(N418,'Event Code'!$B$4:$AT$239,6,0)</f>
        <v>ĐH Công Nghệ TP HCM</v>
      </c>
      <c r="E418" s="135" t="str">
        <f aca="false">VLOOKUP($D418,'School Code'!$D$2:$I$30,5,0)</f>
        <v>ICT</v>
      </c>
      <c r="F418" s="136" t="n">
        <v>0</v>
      </c>
      <c r="G418" s="137"/>
      <c r="H418" s="138" t="str">
        <f aca="false">B418</f>
        <v>Kenkainguyettram@gmail.com</v>
      </c>
      <c r="I418" s="233" t="s">
        <v>2059</v>
      </c>
      <c r="J418" s="139"/>
      <c r="K418" s="140"/>
      <c r="L418" s="140"/>
      <c r="M418" s="141" t="str">
        <f aca="false">'Event Code'!$A$4</f>
        <v>HCM</v>
      </c>
      <c r="N418" s="35" t="s">
        <v>1958</v>
      </c>
      <c r="O418" s="141" t="str">
        <f aca="false">VLOOKUP($N418,'Event Code'!$B$4:$AL$194,2,0)</f>
        <v>FSOFT TOUR</v>
      </c>
      <c r="P418" s="141" t="str">
        <f aca="false">VLOOKUP(N418,'Event Code'!$B$4:$AT$782,3,0)</f>
        <v>IT Technical</v>
      </c>
      <c r="Q418" s="141" t="str">
        <f aca="false">VLOOKUP(N418,'Event Code'!$B$4:$AT$782,4,0)</f>
        <v>ALL</v>
      </c>
      <c r="R418" s="141" t="str">
        <f aca="false">VLOOKUP($N418,'Event Code'!$B$4:$AT$782,5,0)</f>
        <v>Blended</v>
      </c>
      <c r="S418" s="141" t="n">
        <f aca="false">VLOOKUP(N418,'Event Code'!$B$4:$AT$782,7,0)</f>
        <v>43472</v>
      </c>
      <c r="T418" s="141" t="n">
        <f aca="false">VLOOKUP($N418,'Event Code'!$B$4:$AT$782,8,0)</f>
        <v>43472</v>
      </c>
      <c r="U418" s="37" t="s">
        <v>1128</v>
      </c>
      <c r="V418" s="184"/>
      <c r="W418" s="223"/>
      <c r="X418" s="224"/>
      <c r="Y418" s="174" t="s">
        <v>132</v>
      </c>
      <c r="Z418" s="140" t="n">
        <v>43517</v>
      </c>
      <c r="AG418" s="128" t="n">
        <f aca="false">VLOOKUP(D418,'School Code'!$D$2:$K$603,4,0)</f>
        <v>530</v>
      </c>
      <c r="AH418" s="129" t="n">
        <f aca="false">VLOOKUP(D418,'School Code'!$D$2:$K$603,6,0)</f>
        <v>2</v>
      </c>
      <c r="AI418" s="146" t="s">
        <v>1959</v>
      </c>
    </row>
    <row r="419" customFormat="false" ht="15" hidden="true" customHeight="false" outlineLevel="0" collapsed="false">
      <c r="A419" s="134" t="n">
        <v>414</v>
      </c>
      <c r="B419" s="189" t="s">
        <v>2060</v>
      </c>
      <c r="C419" s="220" t="s">
        <v>2061</v>
      </c>
      <c r="D419" s="135" t="str">
        <f aca="false">VLOOKUP(N419,'Event Code'!$B$4:$AT$239,6,0)</f>
        <v>ĐH Công Nghệ TP HCM</v>
      </c>
      <c r="E419" s="135" t="str">
        <f aca="false">VLOOKUP($D419,'School Code'!$D$2:$I$30,5,0)</f>
        <v>ICT</v>
      </c>
      <c r="F419" s="136" t="n">
        <v>0</v>
      </c>
      <c r="G419" s="137"/>
      <c r="H419" s="138" t="str">
        <f aca="false">B419</f>
        <v>vuduydung2000@gmail.com</v>
      </c>
      <c r="I419" s="233" t="s">
        <v>2062</v>
      </c>
      <c r="J419" s="139"/>
      <c r="K419" s="140"/>
      <c r="L419" s="140"/>
      <c r="M419" s="141" t="str">
        <f aca="false">'Event Code'!$A$4</f>
        <v>HCM</v>
      </c>
      <c r="N419" s="35" t="s">
        <v>1958</v>
      </c>
      <c r="O419" s="141" t="str">
        <f aca="false">VLOOKUP($N419,'Event Code'!$B$4:$AL$194,2,0)</f>
        <v>FSOFT TOUR</v>
      </c>
      <c r="P419" s="141" t="str">
        <f aca="false">VLOOKUP(N419,'Event Code'!$B$4:$AT$782,3,0)</f>
        <v>IT Technical</v>
      </c>
      <c r="Q419" s="141" t="str">
        <f aca="false">VLOOKUP(N419,'Event Code'!$B$4:$AT$782,4,0)</f>
        <v>ALL</v>
      </c>
      <c r="R419" s="141" t="str">
        <f aca="false">VLOOKUP($N419,'Event Code'!$B$4:$AT$782,5,0)</f>
        <v>Blended</v>
      </c>
      <c r="S419" s="141" t="n">
        <f aca="false">VLOOKUP(N419,'Event Code'!$B$4:$AT$782,7,0)</f>
        <v>43472</v>
      </c>
      <c r="T419" s="141" t="n">
        <f aca="false">VLOOKUP($N419,'Event Code'!$B$4:$AT$782,8,0)</f>
        <v>43472</v>
      </c>
      <c r="U419" s="37" t="s">
        <v>1128</v>
      </c>
      <c r="V419" s="184"/>
      <c r="W419" s="223"/>
      <c r="X419" s="224"/>
      <c r="Y419" s="174" t="s">
        <v>132</v>
      </c>
      <c r="Z419" s="140" t="n">
        <v>43517</v>
      </c>
      <c r="AG419" s="128" t="n">
        <f aca="false">VLOOKUP(D419,'School Code'!$D$2:$K$603,4,0)</f>
        <v>530</v>
      </c>
      <c r="AH419" s="129" t="n">
        <f aca="false">VLOOKUP(D419,'School Code'!$D$2:$K$603,6,0)</f>
        <v>2</v>
      </c>
      <c r="AI419" s="146" t="s">
        <v>1959</v>
      </c>
    </row>
    <row r="420" customFormat="false" ht="15" hidden="true" customHeight="false" outlineLevel="0" collapsed="false">
      <c r="A420" s="134" t="n">
        <v>415</v>
      </c>
      <c r="B420" s="189" t="s">
        <v>2063</v>
      </c>
      <c r="C420" s="220" t="s">
        <v>2064</v>
      </c>
      <c r="D420" s="135" t="str">
        <f aca="false">VLOOKUP(N420,'Event Code'!$B$4:$AT$239,6,0)</f>
        <v>ĐH Công Nghệ TP HCM</v>
      </c>
      <c r="E420" s="135" t="str">
        <f aca="false">VLOOKUP($D420,'School Code'!$D$2:$I$30,5,0)</f>
        <v>ICT</v>
      </c>
      <c r="F420" s="136" t="n">
        <v>0</v>
      </c>
      <c r="G420" s="137"/>
      <c r="H420" s="138" t="str">
        <f aca="false">B420</f>
        <v>Pedesta2709@gmail.com</v>
      </c>
      <c r="I420" s="233" t="s">
        <v>2065</v>
      </c>
      <c r="J420" s="139"/>
      <c r="K420" s="140"/>
      <c r="L420" s="140"/>
      <c r="M420" s="141" t="str">
        <f aca="false">'Event Code'!$A$4</f>
        <v>HCM</v>
      </c>
      <c r="N420" s="35" t="s">
        <v>1958</v>
      </c>
      <c r="O420" s="141" t="str">
        <f aca="false">VLOOKUP($N420,'Event Code'!$B$4:$AL$194,2,0)</f>
        <v>FSOFT TOUR</v>
      </c>
      <c r="P420" s="141" t="str">
        <f aca="false">VLOOKUP(N420,'Event Code'!$B$4:$AT$782,3,0)</f>
        <v>IT Technical</v>
      </c>
      <c r="Q420" s="141" t="str">
        <f aca="false">VLOOKUP(N420,'Event Code'!$B$4:$AT$782,4,0)</f>
        <v>ALL</v>
      </c>
      <c r="R420" s="141" t="str">
        <f aca="false">VLOOKUP($N420,'Event Code'!$B$4:$AT$782,5,0)</f>
        <v>Blended</v>
      </c>
      <c r="S420" s="141" t="n">
        <f aca="false">VLOOKUP(N420,'Event Code'!$B$4:$AT$782,7,0)</f>
        <v>43472</v>
      </c>
      <c r="T420" s="141" t="n">
        <f aca="false">VLOOKUP($N420,'Event Code'!$B$4:$AT$782,8,0)</f>
        <v>43472</v>
      </c>
      <c r="U420" s="37" t="s">
        <v>1128</v>
      </c>
      <c r="V420" s="184"/>
      <c r="W420" s="223"/>
      <c r="X420" s="224"/>
      <c r="Y420" s="174" t="s">
        <v>132</v>
      </c>
      <c r="Z420" s="140" t="n">
        <v>43517</v>
      </c>
      <c r="AG420" s="128" t="n">
        <f aca="false">VLOOKUP(D420,'School Code'!$D$2:$K$603,4,0)</f>
        <v>530</v>
      </c>
      <c r="AH420" s="129" t="n">
        <f aca="false">VLOOKUP(D420,'School Code'!$D$2:$K$603,6,0)</f>
        <v>2</v>
      </c>
      <c r="AI420" s="146" t="s">
        <v>1959</v>
      </c>
    </row>
    <row r="421" customFormat="false" ht="15" hidden="true" customHeight="false" outlineLevel="0" collapsed="false">
      <c r="A421" s="134" t="n">
        <v>416</v>
      </c>
      <c r="B421" s="189" t="s">
        <v>2066</v>
      </c>
      <c r="C421" s="220" t="s">
        <v>2067</v>
      </c>
      <c r="D421" s="135" t="str">
        <f aca="false">VLOOKUP(N421,'Event Code'!$B$4:$AT$239,6,0)</f>
        <v>ĐH Công Nghệ TP HCM</v>
      </c>
      <c r="E421" s="135" t="str">
        <f aca="false">VLOOKUP($D421,'School Code'!$D$2:$I$30,5,0)</f>
        <v>ICT</v>
      </c>
      <c r="F421" s="136" t="n">
        <v>0</v>
      </c>
      <c r="G421" s="137"/>
      <c r="H421" s="138" t="str">
        <f aca="false">B421</f>
        <v>ducle6487@gmail.com</v>
      </c>
      <c r="I421" s="233" t="s">
        <v>2068</v>
      </c>
      <c r="J421" s="139"/>
      <c r="K421" s="140"/>
      <c r="L421" s="140"/>
      <c r="M421" s="141" t="str">
        <f aca="false">'Event Code'!$A$4</f>
        <v>HCM</v>
      </c>
      <c r="N421" s="35" t="s">
        <v>1958</v>
      </c>
      <c r="O421" s="141" t="str">
        <f aca="false">VLOOKUP($N421,'Event Code'!$B$4:$AL$194,2,0)</f>
        <v>FSOFT TOUR</v>
      </c>
      <c r="P421" s="141" t="str">
        <f aca="false">VLOOKUP(N421,'Event Code'!$B$4:$AT$782,3,0)</f>
        <v>IT Technical</v>
      </c>
      <c r="Q421" s="141" t="str">
        <f aca="false">VLOOKUP(N421,'Event Code'!$B$4:$AT$782,4,0)</f>
        <v>ALL</v>
      </c>
      <c r="R421" s="141" t="str">
        <f aca="false">VLOOKUP($N421,'Event Code'!$B$4:$AT$782,5,0)</f>
        <v>Blended</v>
      </c>
      <c r="S421" s="141" t="n">
        <f aca="false">VLOOKUP(N421,'Event Code'!$B$4:$AT$782,7,0)</f>
        <v>43472</v>
      </c>
      <c r="T421" s="141" t="n">
        <f aca="false">VLOOKUP($N421,'Event Code'!$B$4:$AT$782,8,0)</f>
        <v>43472</v>
      </c>
      <c r="U421" s="37" t="s">
        <v>1128</v>
      </c>
      <c r="V421" s="184"/>
      <c r="W421" s="223"/>
      <c r="X421" s="224"/>
      <c r="Y421" s="174" t="s">
        <v>132</v>
      </c>
      <c r="Z421" s="140" t="n">
        <v>43517</v>
      </c>
      <c r="AG421" s="128" t="n">
        <f aca="false">VLOOKUP(D421,'School Code'!$D$2:$K$603,4,0)</f>
        <v>530</v>
      </c>
      <c r="AH421" s="129" t="n">
        <f aca="false">VLOOKUP(D421,'School Code'!$D$2:$K$603,6,0)</f>
        <v>2</v>
      </c>
      <c r="AI421" s="146" t="s">
        <v>1959</v>
      </c>
    </row>
    <row r="422" customFormat="false" ht="15" hidden="true" customHeight="false" outlineLevel="0" collapsed="false">
      <c r="A422" s="134" t="n">
        <v>417</v>
      </c>
      <c r="B422" s="189" t="s">
        <v>2069</v>
      </c>
      <c r="C422" s="220" t="s">
        <v>2070</v>
      </c>
      <c r="D422" s="135" t="str">
        <f aca="false">VLOOKUP(N422,'Event Code'!$B$4:$AT$239,6,0)</f>
        <v>ĐH Công Nghệ TP HCM</v>
      </c>
      <c r="E422" s="135" t="str">
        <f aca="false">VLOOKUP($D422,'School Code'!$D$2:$I$30,5,0)</f>
        <v>ICT</v>
      </c>
      <c r="F422" s="136" t="n">
        <v>0</v>
      </c>
      <c r="G422" s="137"/>
      <c r="H422" s="138" t="str">
        <f aca="false">B422</f>
        <v>phammduc2000@gmail.com</v>
      </c>
      <c r="I422" s="233" t="s">
        <v>2071</v>
      </c>
      <c r="J422" s="139"/>
      <c r="K422" s="140"/>
      <c r="L422" s="140"/>
      <c r="M422" s="141" t="str">
        <f aca="false">'Event Code'!$A$4</f>
        <v>HCM</v>
      </c>
      <c r="N422" s="35" t="s">
        <v>1958</v>
      </c>
      <c r="O422" s="141" t="str">
        <f aca="false">VLOOKUP($N422,'Event Code'!$B$4:$AL$194,2,0)</f>
        <v>FSOFT TOUR</v>
      </c>
      <c r="P422" s="141" t="str">
        <f aca="false">VLOOKUP(N422,'Event Code'!$B$4:$AT$782,3,0)</f>
        <v>IT Technical</v>
      </c>
      <c r="Q422" s="141" t="str">
        <f aca="false">VLOOKUP(N422,'Event Code'!$B$4:$AT$782,4,0)</f>
        <v>ALL</v>
      </c>
      <c r="R422" s="141" t="str">
        <f aca="false">VLOOKUP($N422,'Event Code'!$B$4:$AT$782,5,0)</f>
        <v>Blended</v>
      </c>
      <c r="S422" s="141" t="n">
        <f aca="false">VLOOKUP(N422,'Event Code'!$B$4:$AT$782,7,0)</f>
        <v>43472</v>
      </c>
      <c r="T422" s="141" t="n">
        <f aca="false">VLOOKUP($N422,'Event Code'!$B$4:$AT$782,8,0)</f>
        <v>43472</v>
      </c>
      <c r="U422" s="37" t="s">
        <v>1128</v>
      </c>
      <c r="V422" s="184"/>
      <c r="W422" s="223"/>
      <c r="X422" s="224"/>
      <c r="Y422" s="174" t="s">
        <v>132</v>
      </c>
      <c r="Z422" s="140" t="n">
        <v>43517</v>
      </c>
      <c r="AG422" s="128" t="n">
        <f aca="false">VLOOKUP(D422,'School Code'!$D$2:$K$603,4,0)</f>
        <v>530</v>
      </c>
      <c r="AH422" s="129" t="n">
        <f aca="false">VLOOKUP(D422,'School Code'!$D$2:$K$603,6,0)</f>
        <v>2</v>
      </c>
      <c r="AI422" s="146" t="s">
        <v>1959</v>
      </c>
    </row>
    <row r="423" customFormat="false" ht="15" hidden="true" customHeight="false" outlineLevel="0" collapsed="false">
      <c r="A423" s="134" t="n">
        <v>418</v>
      </c>
      <c r="B423" s="189" t="s">
        <v>2072</v>
      </c>
      <c r="C423" s="220" t="s">
        <v>2073</v>
      </c>
      <c r="D423" s="135" t="str">
        <f aca="false">VLOOKUP(N423,'Event Code'!$B$4:$AT$239,6,0)</f>
        <v>ĐH Công Nghệ TP HCM</v>
      </c>
      <c r="E423" s="135" t="str">
        <f aca="false">VLOOKUP($D423,'School Code'!$D$2:$I$30,5,0)</f>
        <v>ICT</v>
      </c>
      <c r="F423" s="136" t="n">
        <v>0</v>
      </c>
      <c r="G423" s="137"/>
      <c r="H423" s="138" t="str">
        <f aca="false">B423</f>
        <v>nhunhu61200@gmail.com</v>
      </c>
      <c r="I423" s="233" t="s">
        <v>2074</v>
      </c>
      <c r="J423" s="139"/>
      <c r="K423" s="140"/>
      <c r="L423" s="140"/>
      <c r="M423" s="141" t="str">
        <f aca="false">'Event Code'!$A$4</f>
        <v>HCM</v>
      </c>
      <c r="N423" s="35" t="s">
        <v>1958</v>
      </c>
      <c r="O423" s="141" t="str">
        <f aca="false">VLOOKUP($N423,'Event Code'!$B$4:$AL$194,2,0)</f>
        <v>FSOFT TOUR</v>
      </c>
      <c r="P423" s="141" t="str">
        <f aca="false">VLOOKUP(N423,'Event Code'!$B$4:$AT$782,3,0)</f>
        <v>IT Technical</v>
      </c>
      <c r="Q423" s="141" t="str">
        <f aca="false">VLOOKUP(N423,'Event Code'!$B$4:$AT$782,4,0)</f>
        <v>ALL</v>
      </c>
      <c r="R423" s="141" t="str">
        <f aca="false">VLOOKUP($N423,'Event Code'!$B$4:$AT$782,5,0)</f>
        <v>Blended</v>
      </c>
      <c r="S423" s="141" t="n">
        <f aca="false">VLOOKUP(N423,'Event Code'!$B$4:$AT$782,7,0)</f>
        <v>43472</v>
      </c>
      <c r="T423" s="141" t="n">
        <f aca="false">VLOOKUP($N423,'Event Code'!$B$4:$AT$782,8,0)</f>
        <v>43472</v>
      </c>
      <c r="U423" s="37" t="s">
        <v>1128</v>
      </c>
      <c r="V423" s="184"/>
      <c r="W423" s="223"/>
      <c r="X423" s="224"/>
      <c r="Y423" s="174" t="s">
        <v>132</v>
      </c>
      <c r="Z423" s="140" t="n">
        <v>43517</v>
      </c>
      <c r="AG423" s="128" t="n">
        <f aca="false">VLOOKUP(D423,'School Code'!$D$2:$K$603,4,0)</f>
        <v>530</v>
      </c>
      <c r="AH423" s="129" t="n">
        <f aca="false">VLOOKUP(D423,'School Code'!$D$2:$K$603,6,0)</f>
        <v>2</v>
      </c>
      <c r="AI423" s="146" t="s">
        <v>1959</v>
      </c>
    </row>
    <row r="424" customFormat="false" ht="15" hidden="true" customHeight="false" outlineLevel="0" collapsed="false">
      <c r="A424" s="134" t="n">
        <v>419</v>
      </c>
      <c r="B424" s="189" t="s">
        <v>2075</v>
      </c>
      <c r="C424" s="220" t="s">
        <v>2076</v>
      </c>
      <c r="D424" s="135" t="str">
        <f aca="false">VLOOKUP(N424,'Event Code'!$B$4:$AT$239,6,0)</f>
        <v>ĐH Công Nghệ TP HCM</v>
      </c>
      <c r="E424" s="135" t="str">
        <f aca="false">VLOOKUP($D424,'School Code'!$D$2:$I$30,5,0)</f>
        <v>ICT</v>
      </c>
      <c r="F424" s="136" t="n">
        <v>0</v>
      </c>
      <c r="G424" s="137"/>
      <c r="H424" s="138" t="str">
        <f aca="false">B424</f>
        <v>trantanhau281015@gmail.com</v>
      </c>
      <c r="I424" s="233" t="s">
        <v>2077</v>
      </c>
      <c r="J424" s="139"/>
      <c r="K424" s="140"/>
      <c r="L424" s="140"/>
      <c r="M424" s="141" t="str">
        <f aca="false">'Event Code'!$A$4</f>
        <v>HCM</v>
      </c>
      <c r="N424" s="35" t="s">
        <v>1958</v>
      </c>
      <c r="O424" s="141" t="str">
        <f aca="false">VLOOKUP($N424,'Event Code'!$B$4:$AL$194,2,0)</f>
        <v>FSOFT TOUR</v>
      </c>
      <c r="P424" s="141" t="str">
        <f aca="false">VLOOKUP(N424,'Event Code'!$B$4:$AT$782,3,0)</f>
        <v>IT Technical</v>
      </c>
      <c r="Q424" s="141" t="str">
        <f aca="false">VLOOKUP(N424,'Event Code'!$B$4:$AT$782,4,0)</f>
        <v>ALL</v>
      </c>
      <c r="R424" s="141" t="str">
        <f aca="false">VLOOKUP($N424,'Event Code'!$B$4:$AT$782,5,0)</f>
        <v>Blended</v>
      </c>
      <c r="S424" s="141" t="n">
        <f aca="false">VLOOKUP(N424,'Event Code'!$B$4:$AT$782,7,0)</f>
        <v>43472</v>
      </c>
      <c r="T424" s="141" t="n">
        <f aca="false">VLOOKUP($N424,'Event Code'!$B$4:$AT$782,8,0)</f>
        <v>43472</v>
      </c>
      <c r="U424" s="37" t="s">
        <v>1128</v>
      </c>
      <c r="V424" s="184"/>
      <c r="W424" s="223"/>
      <c r="X424" s="224"/>
      <c r="Y424" s="174" t="s">
        <v>132</v>
      </c>
      <c r="Z424" s="140" t="n">
        <v>43517</v>
      </c>
      <c r="AG424" s="128" t="n">
        <f aca="false">VLOOKUP(D424,'School Code'!$D$2:$K$603,4,0)</f>
        <v>530</v>
      </c>
      <c r="AH424" s="129" t="n">
        <f aca="false">VLOOKUP(D424,'School Code'!$D$2:$K$603,6,0)</f>
        <v>2</v>
      </c>
      <c r="AI424" s="146" t="s">
        <v>1959</v>
      </c>
    </row>
    <row r="425" customFormat="false" ht="15" hidden="true" customHeight="false" outlineLevel="0" collapsed="false">
      <c r="A425" s="134" t="n">
        <v>420</v>
      </c>
      <c r="B425" s="189" t="s">
        <v>2078</v>
      </c>
      <c r="C425" s="220" t="s">
        <v>2079</v>
      </c>
      <c r="D425" s="135" t="str">
        <f aca="false">VLOOKUP(N425,'Event Code'!$B$4:$AT$239,6,0)</f>
        <v>ĐH Công Nghệ TP HCM</v>
      </c>
      <c r="E425" s="135" t="str">
        <f aca="false">VLOOKUP($D425,'School Code'!$D$2:$I$30,5,0)</f>
        <v>ICT</v>
      </c>
      <c r="F425" s="136" t="n">
        <v>0</v>
      </c>
      <c r="G425" s="137"/>
      <c r="H425" s="138" t="str">
        <f aca="false">B425</f>
        <v>hau021993@gmail.com</v>
      </c>
      <c r="I425" s="233" t="s">
        <v>2080</v>
      </c>
      <c r="J425" s="139"/>
      <c r="K425" s="140"/>
      <c r="L425" s="140"/>
      <c r="M425" s="141" t="str">
        <f aca="false">'Event Code'!$A$4</f>
        <v>HCM</v>
      </c>
      <c r="N425" s="35" t="s">
        <v>1958</v>
      </c>
      <c r="O425" s="141" t="str">
        <f aca="false">VLOOKUP($N425,'Event Code'!$B$4:$AL$194,2,0)</f>
        <v>FSOFT TOUR</v>
      </c>
      <c r="P425" s="141" t="str">
        <f aca="false">VLOOKUP(N425,'Event Code'!$B$4:$AT$782,3,0)</f>
        <v>IT Technical</v>
      </c>
      <c r="Q425" s="141" t="str">
        <f aca="false">VLOOKUP(N425,'Event Code'!$B$4:$AT$782,4,0)</f>
        <v>ALL</v>
      </c>
      <c r="R425" s="141" t="str">
        <f aca="false">VLOOKUP($N425,'Event Code'!$B$4:$AT$782,5,0)</f>
        <v>Blended</v>
      </c>
      <c r="S425" s="141" t="n">
        <f aca="false">VLOOKUP(N425,'Event Code'!$B$4:$AT$782,7,0)</f>
        <v>43472</v>
      </c>
      <c r="T425" s="141" t="n">
        <f aca="false">VLOOKUP($N425,'Event Code'!$B$4:$AT$782,8,0)</f>
        <v>43472</v>
      </c>
      <c r="U425" s="37" t="s">
        <v>1128</v>
      </c>
      <c r="V425" s="184"/>
      <c r="W425" s="223"/>
      <c r="X425" s="224"/>
      <c r="Y425" s="174" t="s">
        <v>132</v>
      </c>
      <c r="Z425" s="140" t="n">
        <v>43517</v>
      </c>
      <c r="AG425" s="128" t="n">
        <f aca="false">VLOOKUP(D425,'School Code'!$D$2:$K$603,4,0)</f>
        <v>530</v>
      </c>
      <c r="AH425" s="129" t="n">
        <f aca="false">VLOOKUP(D425,'School Code'!$D$2:$K$603,6,0)</f>
        <v>2</v>
      </c>
      <c r="AI425" s="146" t="s">
        <v>1959</v>
      </c>
    </row>
    <row r="426" customFormat="false" ht="15" hidden="true" customHeight="false" outlineLevel="0" collapsed="false">
      <c r="A426" s="134" t="n">
        <v>421</v>
      </c>
      <c r="B426" s="189" t="s">
        <v>2081</v>
      </c>
      <c r="C426" s="220" t="s">
        <v>2082</v>
      </c>
      <c r="D426" s="135" t="str">
        <f aca="false">VLOOKUP(N426,'Event Code'!$B$4:$AT$239,6,0)</f>
        <v>ĐH Công Nghệ TP HCM</v>
      </c>
      <c r="E426" s="135" t="str">
        <f aca="false">VLOOKUP($D426,'School Code'!$D$2:$I$30,5,0)</f>
        <v>ICT</v>
      </c>
      <c r="F426" s="136" t="n">
        <v>0</v>
      </c>
      <c r="G426" s="137"/>
      <c r="H426" s="138" t="str">
        <f aca="false">B426</f>
        <v>hauchelsea0107@gmail.com</v>
      </c>
      <c r="I426" s="233" t="s">
        <v>2083</v>
      </c>
      <c r="J426" s="139"/>
      <c r="K426" s="140"/>
      <c r="L426" s="140"/>
      <c r="M426" s="141" t="str">
        <f aca="false">'Event Code'!$A$4</f>
        <v>HCM</v>
      </c>
      <c r="N426" s="35" t="s">
        <v>1958</v>
      </c>
      <c r="O426" s="141" t="str">
        <f aca="false">VLOOKUP($N426,'Event Code'!$B$4:$AL$194,2,0)</f>
        <v>FSOFT TOUR</v>
      </c>
      <c r="P426" s="141" t="str">
        <f aca="false">VLOOKUP(N426,'Event Code'!$B$4:$AT$782,3,0)</f>
        <v>IT Technical</v>
      </c>
      <c r="Q426" s="141" t="str">
        <f aca="false">VLOOKUP(N426,'Event Code'!$B$4:$AT$782,4,0)</f>
        <v>ALL</v>
      </c>
      <c r="R426" s="141" t="str">
        <f aca="false">VLOOKUP($N426,'Event Code'!$B$4:$AT$782,5,0)</f>
        <v>Blended</v>
      </c>
      <c r="S426" s="141" t="n">
        <f aca="false">VLOOKUP(N426,'Event Code'!$B$4:$AT$782,7,0)</f>
        <v>43472</v>
      </c>
      <c r="T426" s="141" t="n">
        <f aca="false">VLOOKUP($N426,'Event Code'!$B$4:$AT$782,8,0)</f>
        <v>43472</v>
      </c>
      <c r="U426" s="37" t="s">
        <v>1128</v>
      </c>
      <c r="V426" s="184"/>
      <c r="W426" s="223"/>
      <c r="X426" s="224"/>
      <c r="Y426" s="174" t="s">
        <v>132</v>
      </c>
      <c r="Z426" s="140" t="n">
        <v>43517</v>
      </c>
      <c r="AG426" s="128" t="n">
        <f aca="false">VLOOKUP(D426,'School Code'!$D$2:$K$603,4,0)</f>
        <v>530</v>
      </c>
      <c r="AH426" s="129" t="n">
        <f aca="false">VLOOKUP(D426,'School Code'!$D$2:$K$603,6,0)</f>
        <v>2</v>
      </c>
      <c r="AI426" s="146" t="s">
        <v>1959</v>
      </c>
    </row>
    <row r="427" customFormat="false" ht="15" hidden="true" customHeight="false" outlineLevel="0" collapsed="false">
      <c r="A427" s="134" t="n">
        <v>422</v>
      </c>
      <c r="B427" s="189" t="s">
        <v>2084</v>
      </c>
      <c r="C427" s="220" t="s">
        <v>2085</v>
      </c>
      <c r="D427" s="135" t="str">
        <f aca="false">VLOOKUP(N427,'Event Code'!$B$4:$AT$239,6,0)</f>
        <v>ĐH Công Nghệ TP HCM</v>
      </c>
      <c r="E427" s="135" t="str">
        <f aca="false">VLOOKUP($D427,'School Code'!$D$2:$I$30,5,0)</f>
        <v>ICT</v>
      </c>
      <c r="F427" s="136" t="n">
        <v>0</v>
      </c>
      <c r="G427" s="137"/>
      <c r="H427" s="138" t="str">
        <f aca="false">B427</f>
        <v>tranlochiep1111@gmail.com</v>
      </c>
      <c r="I427" s="233" t="s">
        <v>2086</v>
      </c>
      <c r="J427" s="139"/>
      <c r="K427" s="140"/>
      <c r="L427" s="140"/>
      <c r="M427" s="141" t="str">
        <f aca="false">'Event Code'!$A$4</f>
        <v>HCM</v>
      </c>
      <c r="N427" s="35" t="s">
        <v>1958</v>
      </c>
      <c r="O427" s="141" t="str">
        <f aca="false">VLOOKUP($N427,'Event Code'!$B$4:$AL$194,2,0)</f>
        <v>FSOFT TOUR</v>
      </c>
      <c r="P427" s="141" t="str">
        <f aca="false">VLOOKUP(N427,'Event Code'!$B$4:$AT$782,3,0)</f>
        <v>IT Technical</v>
      </c>
      <c r="Q427" s="141" t="str">
        <f aca="false">VLOOKUP(N427,'Event Code'!$B$4:$AT$782,4,0)</f>
        <v>ALL</v>
      </c>
      <c r="R427" s="141" t="str">
        <f aca="false">VLOOKUP($N427,'Event Code'!$B$4:$AT$782,5,0)</f>
        <v>Blended</v>
      </c>
      <c r="S427" s="141" t="n">
        <f aca="false">VLOOKUP(N427,'Event Code'!$B$4:$AT$782,7,0)</f>
        <v>43472</v>
      </c>
      <c r="T427" s="141" t="n">
        <f aca="false">VLOOKUP($N427,'Event Code'!$B$4:$AT$782,8,0)</f>
        <v>43472</v>
      </c>
      <c r="U427" s="37" t="s">
        <v>1128</v>
      </c>
      <c r="V427" s="184"/>
      <c r="W427" s="223"/>
      <c r="X427" s="224"/>
      <c r="Y427" s="174" t="s">
        <v>132</v>
      </c>
      <c r="Z427" s="140" t="n">
        <v>43517</v>
      </c>
      <c r="AG427" s="128" t="n">
        <f aca="false">VLOOKUP(D427,'School Code'!$D$2:$K$603,4,0)</f>
        <v>530</v>
      </c>
      <c r="AH427" s="129" t="n">
        <f aca="false">VLOOKUP(D427,'School Code'!$D$2:$K$603,6,0)</f>
        <v>2</v>
      </c>
      <c r="AI427" s="146" t="s">
        <v>1959</v>
      </c>
    </row>
    <row r="428" customFormat="false" ht="15" hidden="true" customHeight="false" outlineLevel="0" collapsed="false">
      <c r="A428" s="134" t="n">
        <v>423</v>
      </c>
      <c r="B428" s="189" t="s">
        <v>2087</v>
      </c>
      <c r="C428" s="220" t="s">
        <v>2088</v>
      </c>
      <c r="D428" s="135" t="str">
        <f aca="false">VLOOKUP(N428,'Event Code'!$B$4:$AT$239,6,0)</f>
        <v>ĐH Công Nghệ TP HCM</v>
      </c>
      <c r="E428" s="135" t="str">
        <f aca="false">VLOOKUP($D428,'School Code'!$D$2:$I$30,5,0)</f>
        <v>ICT</v>
      </c>
      <c r="F428" s="136" t="n">
        <v>0</v>
      </c>
      <c r="G428" s="137"/>
      <c r="H428" s="138" t="str">
        <f aca="false">B428</f>
        <v>dangphamtrunghieu01@gmail.com</v>
      </c>
      <c r="I428" s="233" t="s">
        <v>2089</v>
      </c>
      <c r="J428" s="139"/>
      <c r="K428" s="140"/>
      <c r="L428" s="140"/>
      <c r="M428" s="141" t="str">
        <f aca="false">'Event Code'!$A$4</f>
        <v>HCM</v>
      </c>
      <c r="N428" s="35" t="s">
        <v>1958</v>
      </c>
      <c r="O428" s="141" t="str">
        <f aca="false">VLOOKUP($N428,'Event Code'!$B$4:$AL$194,2,0)</f>
        <v>FSOFT TOUR</v>
      </c>
      <c r="P428" s="141" t="str">
        <f aca="false">VLOOKUP(N428,'Event Code'!$B$4:$AT$782,3,0)</f>
        <v>IT Technical</v>
      </c>
      <c r="Q428" s="141" t="str">
        <f aca="false">VLOOKUP(N428,'Event Code'!$B$4:$AT$782,4,0)</f>
        <v>ALL</v>
      </c>
      <c r="R428" s="141" t="str">
        <f aca="false">VLOOKUP($N428,'Event Code'!$B$4:$AT$782,5,0)</f>
        <v>Blended</v>
      </c>
      <c r="S428" s="141" t="n">
        <f aca="false">VLOOKUP(N428,'Event Code'!$B$4:$AT$782,7,0)</f>
        <v>43472</v>
      </c>
      <c r="T428" s="141" t="n">
        <f aca="false">VLOOKUP($N428,'Event Code'!$B$4:$AT$782,8,0)</f>
        <v>43472</v>
      </c>
      <c r="U428" s="37" t="s">
        <v>1128</v>
      </c>
      <c r="V428" s="184"/>
      <c r="W428" s="223"/>
      <c r="X428" s="224"/>
      <c r="Y428" s="174" t="s">
        <v>132</v>
      </c>
      <c r="Z428" s="140" t="n">
        <v>43517</v>
      </c>
      <c r="AG428" s="128" t="n">
        <f aca="false">VLOOKUP(D428,'School Code'!$D$2:$K$603,4,0)</f>
        <v>530</v>
      </c>
      <c r="AH428" s="129" t="n">
        <f aca="false">VLOOKUP(D428,'School Code'!$D$2:$K$603,6,0)</f>
        <v>2</v>
      </c>
      <c r="AI428" s="146" t="s">
        <v>1959</v>
      </c>
    </row>
    <row r="429" customFormat="false" ht="15" hidden="true" customHeight="false" outlineLevel="0" collapsed="false">
      <c r="A429" s="134" t="n">
        <v>424</v>
      </c>
      <c r="B429" s="189" t="s">
        <v>2090</v>
      </c>
      <c r="C429" s="220" t="s">
        <v>2091</v>
      </c>
      <c r="D429" s="135" t="str">
        <f aca="false">VLOOKUP(N429,'Event Code'!$B$4:$AT$239,6,0)</f>
        <v>ĐH Công Nghệ TP HCM</v>
      </c>
      <c r="E429" s="135" t="str">
        <f aca="false">VLOOKUP($D429,'School Code'!$D$2:$I$30,5,0)</f>
        <v>ICT</v>
      </c>
      <c r="F429" s="136" t="n">
        <v>0</v>
      </c>
      <c r="G429" s="137"/>
      <c r="H429" s="138" t="str">
        <f aca="false">B429</f>
        <v>Thanhhuy7502@gmail.com</v>
      </c>
      <c r="I429" s="233" t="s">
        <v>2092</v>
      </c>
      <c r="J429" s="139"/>
      <c r="K429" s="140"/>
      <c r="L429" s="140"/>
      <c r="M429" s="141" t="str">
        <f aca="false">'Event Code'!$A$4</f>
        <v>HCM</v>
      </c>
      <c r="N429" s="35" t="s">
        <v>1958</v>
      </c>
      <c r="O429" s="141" t="str">
        <f aca="false">VLOOKUP($N429,'Event Code'!$B$4:$AL$194,2,0)</f>
        <v>FSOFT TOUR</v>
      </c>
      <c r="P429" s="141" t="str">
        <f aca="false">VLOOKUP(N429,'Event Code'!$B$4:$AT$782,3,0)</f>
        <v>IT Technical</v>
      </c>
      <c r="Q429" s="141" t="str">
        <f aca="false">VLOOKUP(N429,'Event Code'!$B$4:$AT$782,4,0)</f>
        <v>ALL</v>
      </c>
      <c r="R429" s="141" t="str">
        <f aca="false">VLOOKUP($N429,'Event Code'!$B$4:$AT$782,5,0)</f>
        <v>Blended</v>
      </c>
      <c r="S429" s="141" t="n">
        <f aca="false">VLOOKUP(N429,'Event Code'!$B$4:$AT$782,7,0)</f>
        <v>43472</v>
      </c>
      <c r="T429" s="141" t="n">
        <f aca="false">VLOOKUP($N429,'Event Code'!$B$4:$AT$782,8,0)</f>
        <v>43472</v>
      </c>
      <c r="U429" s="37" t="s">
        <v>1128</v>
      </c>
      <c r="V429" s="184"/>
      <c r="W429" s="223"/>
      <c r="X429" s="224"/>
      <c r="Y429" s="174" t="s">
        <v>132</v>
      </c>
      <c r="Z429" s="140" t="n">
        <v>43517</v>
      </c>
      <c r="AG429" s="128" t="n">
        <f aca="false">VLOOKUP(D429,'School Code'!$D$2:$K$603,4,0)</f>
        <v>530</v>
      </c>
      <c r="AH429" s="129" t="n">
        <f aca="false">VLOOKUP(D429,'School Code'!$D$2:$K$603,6,0)</f>
        <v>2</v>
      </c>
      <c r="AI429" s="146" t="s">
        <v>1959</v>
      </c>
    </row>
    <row r="430" customFormat="false" ht="15" hidden="true" customHeight="false" outlineLevel="0" collapsed="false">
      <c r="A430" s="134" t="n">
        <v>425</v>
      </c>
      <c r="B430" s="189" t="s">
        <v>2093</v>
      </c>
      <c r="C430" s="220" t="s">
        <v>2094</v>
      </c>
      <c r="D430" s="135" t="str">
        <f aca="false">VLOOKUP(N430,'Event Code'!$B$4:$AT$239,6,0)</f>
        <v>ĐH Công Nghệ TP HCM</v>
      </c>
      <c r="E430" s="135" t="str">
        <f aca="false">VLOOKUP($D430,'School Code'!$D$2:$I$30,5,0)</f>
        <v>ICT</v>
      </c>
      <c r="F430" s="136" t="n">
        <v>0</v>
      </c>
      <c r="G430" s="137"/>
      <c r="H430" s="138" t="str">
        <f aca="false">B430</f>
        <v>maigiahuy.thaihoa@gmail.com</v>
      </c>
      <c r="I430" s="233" t="s">
        <v>2095</v>
      </c>
      <c r="J430" s="139"/>
      <c r="K430" s="140"/>
      <c r="L430" s="140"/>
      <c r="M430" s="141" t="str">
        <f aca="false">'Event Code'!$A$4</f>
        <v>HCM</v>
      </c>
      <c r="N430" s="35" t="s">
        <v>1958</v>
      </c>
      <c r="O430" s="141" t="str">
        <f aca="false">VLOOKUP($N430,'Event Code'!$B$4:$AL$194,2,0)</f>
        <v>FSOFT TOUR</v>
      </c>
      <c r="P430" s="141" t="str">
        <f aca="false">VLOOKUP(N430,'Event Code'!$B$4:$AT$782,3,0)</f>
        <v>IT Technical</v>
      </c>
      <c r="Q430" s="141" t="str">
        <f aca="false">VLOOKUP(N430,'Event Code'!$B$4:$AT$782,4,0)</f>
        <v>ALL</v>
      </c>
      <c r="R430" s="141" t="str">
        <f aca="false">VLOOKUP($N430,'Event Code'!$B$4:$AT$782,5,0)</f>
        <v>Blended</v>
      </c>
      <c r="S430" s="141" t="n">
        <f aca="false">VLOOKUP(N430,'Event Code'!$B$4:$AT$782,7,0)</f>
        <v>43472</v>
      </c>
      <c r="T430" s="141" t="n">
        <f aca="false">VLOOKUP($N430,'Event Code'!$B$4:$AT$782,8,0)</f>
        <v>43472</v>
      </c>
      <c r="U430" s="37" t="s">
        <v>1128</v>
      </c>
      <c r="V430" s="184"/>
      <c r="W430" s="223"/>
      <c r="X430" s="224"/>
      <c r="Y430" s="174" t="s">
        <v>132</v>
      </c>
      <c r="Z430" s="140" t="n">
        <v>43517</v>
      </c>
      <c r="AG430" s="128" t="n">
        <f aca="false">VLOOKUP(D430,'School Code'!$D$2:$K$603,4,0)</f>
        <v>530</v>
      </c>
      <c r="AH430" s="129" t="n">
        <f aca="false">VLOOKUP(D430,'School Code'!$D$2:$K$603,6,0)</f>
        <v>2</v>
      </c>
      <c r="AI430" s="146" t="s">
        <v>1959</v>
      </c>
    </row>
    <row r="431" customFormat="false" ht="15" hidden="true" customHeight="false" outlineLevel="0" collapsed="false">
      <c r="A431" s="134" t="n">
        <v>426</v>
      </c>
      <c r="B431" s="189" t="s">
        <v>2096</v>
      </c>
      <c r="C431" s="220" t="s">
        <v>2097</v>
      </c>
      <c r="D431" s="135" t="str">
        <f aca="false">VLOOKUP(N431,'Event Code'!$B$4:$AT$239,6,0)</f>
        <v>ĐH Công Nghệ TP HCM</v>
      </c>
      <c r="E431" s="135" t="str">
        <f aca="false">VLOOKUP($D431,'School Code'!$D$2:$I$30,5,0)</f>
        <v>ICT</v>
      </c>
      <c r="F431" s="136" t="n">
        <v>0</v>
      </c>
      <c r="G431" s="137"/>
      <c r="H431" s="138" t="str">
        <f aca="false">B431</f>
        <v>crotchsticks@gmail.com</v>
      </c>
      <c r="I431" s="233" t="s">
        <v>2098</v>
      </c>
      <c r="J431" s="139"/>
      <c r="K431" s="140"/>
      <c r="L431" s="140"/>
      <c r="M431" s="141" t="str">
        <f aca="false">'Event Code'!$A$4</f>
        <v>HCM</v>
      </c>
      <c r="N431" s="35" t="s">
        <v>1958</v>
      </c>
      <c r="O431" s="141" t="str">
        <f aca="false">VLOOKUP($N431,'Event Code'!$B$4:$AL$194,2,0)</f>
        <v>FSOFT TOUR</v>
      </c>
      <c r="P431" s="141" t="str">
        <f aca="false">VLOOKUP(N431,'Event Code'!$B$4:$AT$782,3,0)</f>
        <v>IT Technical</v>
      </c>
      <c r="Q431" s="141" t="str">
        <f aca="false">VLOOKUP(N431,'Event Code'!$B$4:$AT$782,4,0)</f>
        <v>ALL</v>
      </c>
      <c r="R431" s="141" t="str">
        <f aca="false">VLOOKUP($N431,'Event Code'!$B$4:$AT$782,5,0)</f>
        <v>Blended</v>
      </c>
      <c r="S431" s="141" t="n">
        <f aca="false">VLOOKUP(N431,'Event Code'!$B$4:$AT$782,7,0)</f>
        <v>43472</v>
      </c>
      <c r="T431" s="141" t="n">
        <f aca="false">VLOOKUP($N431,'Event Code'!$B$4:$AT$782,8,0)</f>
        <v>43472</v>
      </c>
      <c r="U431" s="37" t="s">
        <v>1128</v>
      </c>
      <c r="V431" s="184"/>
      <c r="W431" s="223"/>
      <c r="X431" s="224"/>
      <c r="Y431" s="174" t="s">
        <v>132</v>
      </c>
      <c r="Z431" s="140" t="n">
        <v>43517</v>
      </c>
      <c r="AG431" s="128" t="n">
        <f aca="false">VLOOKUP(D431,'School Code'!$D$2:$K$603,4,0)</f>
        <v>530</v>
      </c>
      <c r="AH431" s="129" t="n">
        <f aca="false">VLOOKUP(D431,'School Code'!$D$2:$K$603,6,0)</f>
        <v>2</v>
      </c>
      <c r="AI431" s="146" t="s">
        <v>1959</v>
      </c>
    </row>
    <row r="432" customFormat="false" ht="15" hidden="true" customHeight="false" outlineLevel="0" collapsed="false">
      <c r="A432" s="134" t="n">
        <v>427</v>
      </c>
      <c r="B432" s="189" t="s">
        <v>2099</v>
      </c>
      <c r="C432" s="220" t="s">
        <v>2100</v>
      </c>
      <c r="D432" s="135" t="str">
        <f aca="false">VLOOKUP(N432,'Event Code'!$B$4:$AT$239,6,0)</f>
        <v>ĐH Công Nghệ TP HCM</v>
      </c>
      <c r="E432" s="135" t="str">
        <f aca="false">VLOOKUP($D432,'School Code'!$D$2:$I$30,5,0)</f>
        <v>ICT</v>
      </c>
      <c r="F432" s="136" t="n">
        <v>0</v>
      </c>
      <c r="G432" s="137"/>
      <c r="H432" s="138" t="str">
        <f aca="false">B432</f>
        <v>khaiuchiha11@gmail.com</v>
      </c>
      <c r="I432" s="233" t="s">
        <v>2101</v>
      </c>
      <c r="J432" s="139"/>
      <c r="K432" s="140"/>
      <c r="L432" s="140"/>
      <c r="M432" s="141" t="str">
        <f aca="false">'Event Code'!$A$4</f>
        <v>HCM</v>
      </c>
      <c r="N432" s="35" t="s">
        <v>1958</v>
      </c>
      <c r="O432" s="141" t="str">
        <f aca="false">VLOOKUP($N432,'Event Code'!$B$4:$AL$194,2,0)</f>
        <v>FSOFT TOUR</v>
      </c>
      <c r="P432" s="141" t="str">
        <f aca="false">VLOOKUP(N432,'Event Code'!$B$4:$AT$782,3,0)</f>
        <v>IT Technical</v>
      </c>
      <c r="Q432" s="141" t="str">
        <f aca="false">VLOOKUP(N432,'Event Code'!$B$4:$AT$782,4,0)</f>
        <v>ALL</v>
      </c>
      <c r="R432" s="141" t="str">
        <f aca="false">VLOOKUP($N432,'Event Code'!$B$4:$AT$782,5,0)</f>
        <v>Blended</v>
      </c>
      <c r="S432" s="141" t="n">
        <f aca="false">VLOOKUP(N432,'Event Code'!$B$4:$AT$782,7,0)</f>
        <v>43472</v>
      </c>
      <c r="T432" s="141" t="n">
        <f aca="false">VLOOKUP($N432,'Event Code'!$B$4:$AT$782,8,0)</f>
        <v>43472</v>
      </c>
      <c r="U432" s="37" t="s">
        <v>1128</v>
      </c>
      <c r="V432" s="184"/>
      <c r="W432" s="223"/>
      <c r="X432" s="224"/>
      <c r="Y432" s="174" t="s">
        <v>132</v>
      </c>
      <c r="Z432" s="140" t="n">
        <v>43517</v>
      </c>
      <c r="AG432" s="128" t="n">
        <f aca="false">VLOOKUP(D432,'School Code'!$D$2:$K$603,4,0)</f>
        <v>530</v>
      </c>
      <c r="AH432" s="129" t="n">
        <f aca="false">VLOOKUP(D432,'School Code'!$D$2:$K$603,6,0)</f>
        <v>2</v>
      </c>
      <c r="AI432" s="146" t="s">
        <v>1959</v>
      </c>
    </row>
    <row r="433" customFormat="false" ht="15" hidden="true" customHeight="false" outlineLevel="0" collapsed="false">
      <c r="A433" s="134" t="n">
        <v>428</v>
      </c>
      <c r="B433" s="189" t="s">
        <v>2102</v>
      </c>
      <c r="C433" s="220" t="s">
        <v>2103</v>
      </c>
      <c r="D433" s="135" t="str">
        <f aca="false">VLOOKUP(N433,'Event Code'!$B$4:$AT$239,6,0)</f>
        <v>ĐH Công Nghệ TP HCM</v>
      </c>
      <c r="E433" s="135" t="str">
        <f aca="false">VLOOKUP($D433,'School Code'!$D$2:$I$30,5,0)</f>
        <v>ICT</v>
      </c>
      <c r="F433" s="136" t="n">
        <v>0</v>
      </c>
      <c r="G433" s="137"/>
      <c r="H433" s="138" t="str">
        <f aca="false">B433</f>
        <v>Khanh22122000@gmail.com</v>
      </c>
      <c r="I433" s="233" t="s">
        <v>2104</v>
      </c>
      <c r="J433" s="139"/>
      <c r="K433" s="140"/>
      <c r="L433" s="140"/>
      <c r="M433" s="141" t="str">
        <f aca="false">'Event Code'!$A$4</f>
        <v>HCM</v>
      </c>
      <c r="N433" s="35" t="s">
        <v>1958</v>
      </c>
      <c r="O433" s="141" t="str">
        <f aca="false">VLOOKUP($N433,'Event Code'!$B$4:$AL$194,2,0)</f>
        <v>FSOFT TOUR</v>
      </c>
      <c r="P433" s="141" t="str">
        <f aca="false">VLOOKUP(N433,'Event Code'!$B$4:$AT$782,3,0)</f>
        <v>IT Technical</v>
      </c>
      <c r="Q433" s="141" t="str">
        <f aca="false">VLOOKUP(N433,'Event Code'!$B$4:$AT$782,4,0)</f>
        <v>ALL</v>
      </c>
      <c r="R433" s="141" t="str">
        <f aca="false">VLOOKUP($N433,'Event Code'!$B$4:$AT$782,5,0)</f>
        <v>Blended</v>
      </c>
      <c r="S433" s="141" t="n">
        <f aca="false">VLOOKUP(N433,'Event Code'!$B$4:$AT$782,7,0)</f>
        <v>43472</v>
      </c>
      <c r="T433" s="141" t="n">
        <f aca="false">VLOOKUP($N433,'Event Code'!$B$4:$AT$782,8,0)</f>
        <v>43472</v>
      </c>
      <c r="U433" s="37" t="s">
        <v>1128</v>
      </c>
      <c r="V433" s="184"/>
      <c r="W433" s="223"/>
      <c r="X433" s="224"/>
      <c r="Y433" s="174" t="s">
        <v>132</v>
      </c>
      <c r="Z433" s="140" t="n">
        <v>43517</v>
      </c>
      <c r="AG433" s="128" t="n">
        <f aca="false">VLOOKUP(D433,'School Code'!$D$2:$K$603,4,0)</f>
        <v>530</v>
      </c>
      <c r="AH433" s="129" t="n">
        <f aca="false">VLOOKUP(D433,'School Code'!$D$2:$K$603,6,0)</f>
        <v>2</v>
      </c>
      <c r="AI433" s="146" t="s">
        <v>1959</v>
      </c>
    </row>
    <row r="434" customFormat="false" ht="15" hidden="true" customHeight="false" outlineLevel="0" collapsed="false">
      <c r="A434" s="134" t="n">
        <v>429</v>
      </c>
      <c r="B434" s="189" t="s">
        <v>2105</v>
      </c>
      <c r="C434" s="220" t="s">
        <v>2106</v>
      </c>
      <c r="D434" s="135" t="str">
        <f aca="false">VLOOKUP(N434,'Event Code'!$B$4:$AT$239,6,0)</f>
        <v>ĐH Công Nghệ TP HCM</v>
      </c>
      <c r="E434" s="135" t="str">
        <f aca="false">VLOOKUP($D434,'School Code'!$D$2:$I$30,5,0)</f>
        <v>ICT</v>
      </c>
      <c r="F434" s="136" t="n">
        <v>0</v>
      </c>
      <c r="G434" s="137"/>
      <c r="H434" s="138" t="str">
        <f aca="false">B434</f>
        <v>baolong1472@gmail.com</v>
      </c>
      <c r="I434" s="233" t="s">
        <v>2107</v>
      </c>
      <c r="J434" s="139"/>
      <c r="K434" s="140"/>
      <c r="L434" s="140"/>
      <c r="M434" s="141" t="str">
        <f aca="false">'Event Code'!$A$4</f>
        <v>HCM</v>
      </c>
      <c r="N434" s="35" t="s">
        <v>1958</v>
      </c>
      <c r="O434" s="141" t="str">
        <f aca="false">VLOOKUP($N434,'Event Code'!$B$4:$AL$194,2,0)</f>
        <v>FSOFT TOUR</v>
      </c>
      <c r="P434" s="141" t="str">
        <f aca="false">VLOOKUP(N434,'Event Code'!$B$4:$AT$782,3,0)</f>
        <v>IT Technical</v>
      </c>
      <c r="Q434" s="141" t="str">
        <f aca="false">VLOOKUP(N434,'Event Code'!$B$4:$AT$782,4,0)</f>
        <v>ALL</v>
      </c>
      <c r="R434" s="141" t="str">
        <f aca="false">VLOOKUP($N434,'Event Code'!$B$4:$AT$782,5,0)</f>
        <v>Blended</v>
      </c>
      <c r="S434" s="141" t="n">
        <f aca="false">VLOOKUP(N434,'Event Code'!$B$4:$AT$782,7,0)</f>
        <v>43472</v>
      </c>
      <c r="T434" s="141" t="n">
        <f aca="false">VLOOKUP($N434,'Event Code'!$B$4:$AT$782,8,0)</f>
        <v>43472</v>
      </c>
      <c r="U434" s="37" t="s">
        <v>1128</v>
      </c>
      <c r="V434" s="184"/>
      <c r="W434" s="223"/>
      <c r="X434" s="224"/>
      <c r="Y434" s="174" t="s">
        <v>132</v>
      </c>
      <c r="Z434" s="140" t="n">
        <v>43517</v>
      </c>
      <c r="AG434" s="128" t="n">
        <f aca="false">VLOOKUP(D434,'School Code'!$D$2:$K$603,4,0)</f>
        <v>530</v>
      </c>
      <c r="AH434" s="129" t="n">
        <f aca="false">VLOOKUP(D434,'School Code'!$D$2:$K$603,6,0)</f>
        <v>2</v>
      </c>
      <c r="AI434" s="146" t="s">
        <v>1959</v>
      </c>
    </row>
    <row r="435" customFormat="false" ht="15" hidden="true" customHeight="false" outlineLevel="0" collapsed="false">
      <c r="A435" s="134" t="n">
        <v>430</v>
      </c>
      <c r="B435" s="189" t="s">
        <v>2108</v>
      </c>
      <c r="C435" s="220" t="s">
        <v>2109</v>
      </c>
      <c r="D435" s="135" t="str">
        <f aca="false">VLOOKUP(N435,'Event Code'!$B$4:$AT$239,6,0)</f>
        <v>ĐH Công Nghệ TP HCM</v>
      </c>
      <c r="E435" s="135" t="str">
        <f aca="false">VLOOKUP($D435,'School Code'!$D$2:$I$30,5,0)</f>
        <v>ICT</v>
      </c>
      <c r="F435" s="136" t="n">
        <v>0</v>
      </c>
      <c r="G435" s="137"/>
      <c r="H435" s="138" t="str">
        <f aca="false">B435</f>
        <v>tranvanlong230900@gmail.com</v>
      </c>
      <c r="I435" s="233" t="s">
        <v>2110</v>
      </c>
      <c r="J435" s="139"/>
      <c r="K435" s="140"/>
      <c r="L435" s="140"/>
      <c r="M435" s="141" t="str">
        <f aca="false">'Event Code'!$A$4</f>
        <v>HCM</v>
      </c>
      <c r="N435" s="35" t="s">
        <v>1958</v>
      </c>
      <c r="O435" s="141" t="str">
        <f aca="false">VLOOKUP($N435,'Event Code'!$B$4:$AL$194,2,0)</f>
        <v>FSOFT TOUR</v>
      </c>
      <c r="P435" s="141" t="str">
        <f aca="false">VLOOKUP(N435,'Event Code'!$B$4:$AT$782,3,0)</f>
        <v>IT Technical</v>
      </c>
      <c r="Q435" s="141" t="str">
        <f aca="false">VLOOKUP(N435,'Event Code'!$B$4:$AT$782,4,0)</f>
        <v>ALL</v>
      </c>
      <c r="R435" s="141" t="str">
        <f aca="false">VLOOKUP($N435,'Event Code'!$B$4:$AT$782,5,0)</f>
        <v>Blended</v>
      </c>
      <c r="S435" s="141" t="n">
        <f aca="false">VLOOKUP(N435,'Event Code'!$B$4:$AT$782,7,0)</f>
        <v>43472</v>
      </c>
      <c r="T435" s="141" t="n">
        <f aca="false">VLOOKUP($N435,'Event Code'!$B$4:$AT$782,8,0)</f>
        <v>43472</v>
      </c>
      <c r="U435" s="37" t="s">
        <v>1128</v>
      </c>
      <c r="V435" s="184"/>
      <c r="W435" s="223"/>
      <c r="X435" s="224"/>
      <c r="Y435" s="174" t="s">
        <v>132</v>
      </c>
      <c r="Z435" s="140" t="n">
        <v>43517</v>
      </c>
      <c r="AG435" s="128" t="n">
        <f aca="false">VLOOKUP(D435,'School Code'!$D$2:$K$603,4,0)</f>
        <v>530</v>
      </c>
      <c r="AH435" s="129" t="n">
        <f aca="false">VLOOKUP(D435,'School Code'!$D$2:$K$603,6,0)</f>
        <v>2</v>
      </c>
      <c r="AI435" s="146" t="s">
        <v>1959</v>
      </c>
    </row>
    <row r="436" customFormat="false" ht="15" hidden="true" customHeight="false" outlineLevel="0" collapsed="false">
      <c r="A436" s="134" t="n">
        <v>431</v>
      </c>
      <c r="B436" s="189" t="s">
        <v>2111</v>
      </c>
      <c r="C436" s="220" t="s">
        <v>1598</v>
      </c>
      <c r="D436" s="135" t="str">
        <f aca="false">VLOOKUP(N436,'Event Code'!$B$4:$AT$239,6,0)</f>
        <v>ĐH Công Nghệ TP HCM</v>
      </c>
      <c r="E436" s="135" t="str">
        <f aca="false">VLOOKUP($D436,'School Code'!$D$2:$I$30,5,0)</f>
        <v>ICT</v>
      </c>
      <c r="F436" s="136" t="n">
        <v>0</v>
      </c>
      <c r="G436" s="137"/>
      <c r="H436" s="138" t="str">
        <f aca="false">B436</f>
        <v>24hghiengame@gmail.com</v>
      </c>
      <c r="I436" s="233" t="s">
        <v>2112</v>
      </c>
      <c r="J436" s="139"/>
      <c r="K436" s="140"/>
      <c r="L436" s="140"/>
      <c r="M436" s="141" t="str">
        <f aca="false">'Event Code'!$A$4</f>
        <v>HCM</v>
      </c>
      <c r="N436" s="35" t="s">
        <v>1958</v>
      </c>
      <c r="O436" s="141" t="str">
        <f aca="false">VLOOKUP($N436,'Event Code'!$B$4:$AL$194,2,0)</f>
        <v>FSOFT TOUR</v>
      </c>
      <c r="P436" s="141" t="str">
        <f aca="false">VLOOKUP(N436,'Event Code'!$B$4:$AT$782,3,0)</f>
        <v>IT Technical</v>
      </c>
      <c r="Q436" s="141" t="str">
        <f aca="false">VLOOKUP(N436,'Event Code'!$B$4:$AT$782,4,0)</f>
        <v>ALL</v>
      </c>
      <c r="R436" s="141" t="str">
        <f aca="false">VLOOKUP($N436,'Event Code'!$B$4:$AT$782,5,0)</f>
        <v>Blended</v>
      </c>
      <c r="S436" s="141" t="n">
        <f aca="false">VLOOKUP(N436,'Event Code'!$B$4:$AT$782,7,0)</f>
        <v>43472</v>
      </c>
      <c r="T436" s="141" t="n">
        <f aca="false">VLOOKUP($N436,'Event Code'!$B$4:$AT$782,8,0)</f>
        <v>43472</v>
      </c>
      <c r="U436" s="37" t="s">
        <v>1128</v>
      </c>
      <c r="V436" s="184"/>
      <c r="W436" s="143"/>
      <c r="X436" s="224"/>
      <c r="Y436" s="174" t="s">
        <v>132</v>
      </c>
      <c r="Z436" s="140" t="n">
        <v>43517</v>
      </c>
      <c r="AG436" s="128" t="n">
        <f aca="false">VLOOKUP(D436,'School Code'!$D$2:$K$603,4,0)</f>
        <v>530</v>
      </c>
      <c r="AH436" s="129" t="n">
        <f aca="false">VLOOKUP(D436,'School Code'!$D$2:$K$603,6,0)</f>
        <v>2</v>
      </c>
      <c r="AI436" s="146" t="s">
        <v>1959</v>
      </c>
    </row>
    <row r="437" customFormat="false" ht="15" hidden="true" customHeight="false" outlineLevel="0" collapsed="false">
      <c r="A437" s="134" t="n">
        <v>432</v>
      </c>
      <c r="B437" s="189" t="s">
        <v>2113</v>
      </c>
      <c r="C437" s="220" t="s">
        <v>2114</v>
      </c>
      <c r="D437" s="135" t="str">
        <f aca="false">VLOOKUP(N437,'Event Code'!$B$4:$AT$239,6,0)</f>
        <v>ĐH Công Nghệ TP HCM</v>
      </c>
      <c r="E437" s="135" t="str">
        <f aca="false">VLOOKUP($D437,'School Code'!$D$2:$I$30,5,0)</f>
        <v>ICT</v>
      </c>
      <c r="F437" s="136" t="n">
        <v>0</v>
      </c>
      <c r="G437" s="137"/>
      <c r="H437" s="138" t="str">
        <f aca="false">B437</f>
        <v>dothanhnhi812@gmail.com</v>
      </c>
      <c r="I437" s="233" t="s">
        <v>2115</v>
      </c>
      <c r="J437" s="139"/>
      <c r="K437" s="140"/>
      <c r="L437" s="140"/>
      <c r="M437" s="141" t="str">
        <f aca="false">'Event Code'!$A$4</f>
        <v>HCM</v>
      </c>
      <c r="N437" s="35" t="s">
        <v>1958</v>
      </c>
      <c r="O437" s="141" t="str">
        <f aca="false">VLOOKUP($N437,'Event Code'!$B$4:$AL$194,2,0)</f>
        <v>FSOFT TOUR</v>
      </c>
      <c r="P437" s="141" t="str">
        <f aca="false">VLOOKUP(N437,'Event Code'!$B$4:$AT$782,3,0)</f>
        <v>IT Technical</v>
      </c>
      <c r="Q437" s="141" t="str">
        <f aca="false">VLOOKUP(N437,'Event Code'!$B$4:$AT$782,4,0)</f>
        <v>ALL</v>
      </c>
      <c r="R437" s="141" t="str">
        <f aca="false">VLOOKUP($N437,'Event Code'!$B$4:$AT$782,5,0)</f>
        <v>Blended</v>
      </c>
      <c r="S437" s="141" t="n">
        <f aca="false">VLOOKUP(N437,'Event Code'!$B$4:$AT$782,7,0)</f>
        <v>43472</v>
      </c>
      <c r="T437" s="141" t="n">
        <f aca="false">VLOOKUP($N437,'Event Code'!$B$4:$AT$782,8,0)</f>
        <v>43472</v>
      </c>
      <c r="U437" s="37" t="s">
        <v>1128</v>
      </c>
      <c r="V437" s="184"/>
      <c r="W437" s="143"/>
      <c r="X437" s="224"/>
      <c r="Y437" s="174" t="s">
        <v>132</v>
      </c>
      <c r="Z437" s="140" t="n">
        <v>43517</v>
      </c>
      <c r="AG437" s="128" t="n">
        <f aca="false">VLOOKUP(D437,'School Code'!$D$2:$K$603,4,0)</f>
        <v>530</v>
      </c>
      <c r="AH437" s="129" t="n">
        <f aca="false">VLOOKUP(D437,'School Code'!$D$2:$K$603,6,0)</f>
        <v>2</v>
      </c>
      <c r="AI437" s="146" t="s">
        <v>1959</v>
      </c>
    </row>
    <row r="438" customFormat="false" ht="15" hidden="true" customHeight="false" outlineLevel="0" collapsed="false">
      <c r="A438" s="134" t="n">
        <v>433</v>
      </c>
      <c r="B438" s="189" t="s">
        <v>2116</v>
      </c>
      <c r="C438" s="220" t="s">
        <v>2117</v>
      </c>
      <c r="D438" s="135" t="str">
        <f aca="false">VLOOKUP(N438,'Event Code'!$B$4:$AT$239,6,0)</f>
        <v>ĐH Công Nghệ TP HCM</v>
      </c>
      <c r="E438" s="135" t="str">
        <f aca="false">VLOOKUP($D438,'School Code'!$D$2:$I$30,5,0)</f>
        <v>ICT</v>
      </c>
      <c r="F438" s="136" t="n">
        <v>0</v>
      </c>
      <c r="G438" s="137"/>
      <c r="H438" s="138" t="str">
        <f aca="false">B438</f>
        <v>trantanphat1392000vn@gmail.com</v>
      </c>
      <c r="I438" s="233" t="s">
        <v>2118</v>
      </c>
      <c r="J438" s="139"/>
      <c r="K438" s="140"/>
      <c r="L438" s="140"/>
      <c r="M438" s="141" t="str">
        <f aca="false">'Event Code'!$A$4</f>
        <v>HCM</v>
      </c>
      <c r="N438" s="35" t="s">
        <v>1958</v>
      </c>
      <c r="O438" s="141" t="str">
        <f aca="false">VLOOKUP($N438,'Event Code'!$B$4:$AL$194,2,0)</f>
        <v>FSOFT TOUR</v>
      </c>
      <c r="P438" s="141" t="str">
        <f aca="false">VLOOKUP(N438,'Event Code'!$B$4:$AT$782,3,0)</f>
        <v>IT Technical</v>
      </c>
      <c r="Q438" s="141" t="str">
        <f aca="false">VLOOKUP(N438,'Event Code'!$B$4:$AT$782,4,0)</f>
        <v>ALL</v>
      </c>
      <c r="R438" s="141" t="str">
        <f aca="false">VLOOKUP($N438,'Event Code'!$B$4:$AT$782,5,0)</f>
        <v>Blended</v>
      </c>
      <c r="S438" s="141" t="n">
        <f aca="false">VLOOKUP(N438,'Event Code'!$B$4:$AT$782,7,0)</f>
        <v>43472</v>
      </c>
      <c r="T438" s="141" t="n">
        <f aca="false">VLOOKUP($N438,'Event Code'!$B$4:$AT$782,8,0)</f>
        <v>43472</v>
      </c>
      <c r="U438" s="37" t="s">
        <v>1128</v>
      </c>
      <c r="V438" s="184"/>
      <c r="W438" s="143"/>
      <c r="X438" s="224"/>
      <c r="Y438" s="174" t="s">
        <v>132</v>
      </c>
      <c r="Z438" s="140" t="n">
        <v>43517</v>
      </c>
      <c r="AG438" s="128" t="n">
        <f aca="false">VLOOKUP(D438,'School Code'!$D$2:$K$603,4,0)</f>
        <v>530</v>
      </c>
      <c r="AH438" s="129" t="n">
        <f aca="false">VLOOKUP(D438,'School Code'!$D$2:$K$603,6,0)</f>
        <v>2</v>
      </c>
      <c r="AI438" s="146" t="s">
        <v>1959</v>
      </c>
    </row>
    <row r="439" customFormat="false" ht="15" hidden="true" customHeight="false" outlineLevel="0" collapsed="false">
      <c r="A439" s="134" t="n">
        <v>434</v>
      </c>
      <c r="B439" s="189" t="s">
        <v>2119</v>
      </c>
      <c r="C439" s="220" t="s">
        <v>2120</v>
      </c>
      <c r="D439" s="135" t="str">
        <f aca="false">VLOOKUP(N439,'Event Code'!$B$4:$AT$239,6,0)</f>
        <v>ĐH Công Nghệ TP HCM</v>
      </c>
      <c r="E439" s="135" t="str">
        <f aca="false">VLOOKUP($D439,'School Code'!$D$2:$I$30,5,0)</f>
        <v>ICT</v>
      </c>
      <c r="F439" s="136" t="n">
        <v>0</v>
      </c>
      <c r="G439" s="137"/>
      <c r="H439" s="138" t="str">
        <f aca="false">B439</f>
        <v>nquan146@gmail.com</v>
      </c>
      <c r="I439" s="233" t="s">
        <v>2121</v>
      </c>
      <c r="J439" s="139"/>
      <c r="K439" s="140"/>
      <c r="L439" s="140"/>
      <c r="M439" s="141" t="str">
        <f aca="false">'Event Code'!$A$4</f>
        <v>HCM</v>
      </c>
      <c r="N439" s="35" t="s">
        <v>1958</v>
      </c>
      <c r="O439" s="141" t="str">
        <f aca="false">VLOOKUP($N439,'Event Code'!$B$4:$AL$194,2,0)</f>
        <v>FSOFT TOUR</v>
      </c>
      <c r="P439" s="141" t="str">
        <f aca="false">VLOOKUP(N439,'Event Code'!$B$4:$AT$782,3,0)</f>
        <v>IT Technical</v>
      </c>
      <c r="Q439" s="141" t="str">
        <f aca="false">VLOOKUP(N439,'Event Code'!$B$4:$AT$782,4,0)</f>
        <v>ALL</v>
      </c>
      <c r="R439" s="141" t="str">
        <f aca="false">VLOOKUP($N439,'Event Code'!$B$4:$AT$782,5,0)</f>
        <v>Blended</v>
      </c>
      <c r="S439" s="141" t="n">
        <f aca="false">VLOOKUP(N439,'Event Code'!$B$4:$AT$782,7,0)</f>
        <v>43472</v>
      </c>
      <c r="T439" s="141" t="n">
        <f aca="false">VLOOKUP($N439,'Event Code'!$B$4:$AT$782,8,0)</f>
        <v>43472</v>
      </c>
      <c r="U439" s="37" t="s">
        <v>1128</v>
      </c>
      <c r="V439" s="184"/>
      <c r="W439" s="143"/>
      <c r="X439" s="224"/>
      <c r="Y439" s="174" t="s">
        <v>132</v>
      </c>
      <c r="Z439" s="140" t="n">
        <v>43517</v>
      </c>
      <c r="AG439" s="128" t="n">
        <f aca="false">VLOOKUP(D439,'School Code'!$D$2:$K$603,4,0)</f>
        <v>530</v>
      </c>
      <c r="AH439" s="129" t="n">
        <f aca="false">VLOOKUP(D439,'School Code'!$D$2:$K$603,6,0)</f>
        <v>2</v>
      </c>
      <c r="AI439" s="146" t="s">
        <v>1959</v>
      </c>
    </row>
    <row r="440" customFormat="false" ht="15" hidden="true" customHeight="false" outlineLevel="0" collapsed="false">
      <c r="A440" s="134" t="n">
        <v>435</v>
      </c>
      <c r="B440" s="189" t="s">
        <v>2122</v>
      </c>
      <c r="C440" s="220" t="s">
        <v>2123</v>
      </c>
      <c r="D440" s="135" t="str">
        <f aca="false">VLOOKUP(N440,'Event Code'!$B$4:$AT$239,6,0)</f>
        <v>ĐH Công Nghệ TP HCM</v>
      </c>
      <c r="E440" s="135" t="str">
        <f aca="false">VLOOKUP($D440,'School Code'!$D$2:$I$30,5,0)</f>
        <v>ICT</v>
      </c>
      <c r="F440" s="136" t="n">
        <v>0</v>
      </c>
      <c r="G440" s="137"/>
      <c r="H440" s="138" t="str">
        <f aca="false">B440</f>
        <v>harley20005@gmail.com</v>
      </c>
      <c r="I440" s="233" t="s">
        <v>2124</v>
      </c>
      <c r="J440" s="139"/>
      <c r="K440" s="140"/>
      <c r="L440" s="140"/>
      <c r="M440" s="141" t="str">
        <f aca="false">'Event Code'!$A$4</f>
        <v>HCM</v>
      </c>
      <c r="N440" s="35" t="s">
        <v>1958</v>
      </c>
      <c r="O440" s="141" t="str">
        <f aca="false">VLOOKUP($N440,'Event Code'!$B$4:$AL$194,2,0)</f>
        <v>FSOFT TOUR</v>
      </c>
      <c r="P440" s="141" t="str">
        <f aca="false">VLOOKUP(N440,'Event Code'!$B$4:$AT$782,3,0)</f>
        <v>IT Technical</v>
      </c>
      <c r="Q440" s="141" t="str">
        <f aca="false">VLOOKUP(N440,'Event Code'!$B$4:$AT$782,4,0)</f>
        <v>ALL</v>
      </c>
      <c r="R440" s="141" t="str">
        <f aca="false">VLOOKUP($N440,'Event Code'!$B$4:$AT$782,5,0)</f>
        <v>Blended</v>
      </c>
      <c r="S440" s="141" t="n">
        <f aca="false">VLOOKUP(N440,'Event Code'!$B$4:$AT$782,7,0)</f>
        <v>43472</v>
      </c>
      <c r="T440" s="141" t="n">
        <f aca="false">VLOOKUP($N440,'Event Code'!$B$4:$AT$782,8,0)</f>
        <v>43472</v>
      </c>
      <c r="U440" s="37" t="s">
        <v>1128</v>
      </c>
      <c r="V440" s="184"/>
      <c r="W440" s="143"/>
      <c r="X440" s="224"/>
      <c r="Y440" s="174" t="s">
        <v>132</v>
      </c>
      <c r="Z440" s="140" t="n">
        <v>43517</v>
      </c>
      <c r="AG440" s="128" t="n">
        <f aca="false">VLOOKUP(D440,'School Code'!$D$2:$K$603,4,0)</f>
        <v>530</v>
      </c>
      <c r="AH440" s="129" t="n">
        <f aca="false">VLOOKUP(D440,'School Code'!$D$2:$K$603,6,0)</f>
        <v>2</v>
      </c>
      <c r="AI440" s="146" t="s">
        <v>1959</v>
      </c>
    </row>
    <row r="441" customFormat="false" ht="15" hidden="true" customHeight="false" outlineLevel="0" collapsed="false">
      <c r="A441" s="134" t="n">
        <v>436</v>
      </c>
      <c r="B441" s="189" t="s">
        <v>2125</v>
      </c>
      <c r="C441" s="220" t="s">
        <v>2126</v>
      </c>
      <c r="D441" s="135" t="str">
        <f aca="false">VLOOKUP(N441,'Event Code'!$B$4:$AT$239,6,0)</f>
        <v>ĐH Công Nghệ TP HCM</v>
      </c>
      <c r="E441" s="135" t="str">
        <f aca="false">VLOOKUP($D441,'School Code'!$D$2:$I$30,5,0)</f>
        <v>ICT</v>
      </c>
      <c r="F441" s="136" t="n">
        <v>0</v>
      </c>
      <c r="G441" s="137"/>
      <c r="H441" s="138" t="str">
        <f aca="false">B441</f>
        <v>phantrantritait@gmail.com</v>
      </c>
      <c r="I441" s="233" t="s">
        <v>2127</v>
      </c>
      <c r="J441" s="139"/>
      <c r="K441" s="140"/>
      <c r="L441" s="140"/>
      <c r="M441" s="141" t="str">
        <f aca="false">'Event Code'!$A$4</f>
        <v>HCM</v>
      </c>
      <c r="N441" s="35" t="s">
        <v>1958</v>
      </c>
      <c r="O441" s="141" t="str">
        <f aca="false">VLOOKUP($N441,'Event Code'!$B$4:$AL$194,2,0)</f>
        <v>FSOFT TOUR</v>
      </c>
      <c r="P441" s="141" t="str">
        <f aca="false">VLOOKUP(N441,'Event Code'!$B$4:$AT$782,3,0)</f>
        <v>IT Technical</v>
      </c>
      <c r="Q441" s="141" t="str">
        <f aca="false">VLOOKUP(N441,'Event Code'!$B$4:$AT$782,4,0)</f>
        <v>ALL</v>
      </c>
      <c r="R441" s="141" t="str">
        <f aca="false">VLOOKUP($N441,'Event Code'!$B$4:$AT$782,5,0)</f>
        <v>Blended</v>
      </c>
      <c r="S441" s="141" t="n">
        <f aca="false">VLOOKUP(N441,'Event Code'!$B$4:$AT$782,7,0)</f>
        <v>43472</v>
      </c>
      <c r="T441" s="141" t="n">
        <f aca="false">VLOOKUP($N441,'Event Code'!$B$4:$AT$782,8,0)</f>
        <v>43472</v>
      </c>
      <c r="U441" s="37" t="s">
        <v>1128</v>
      </c>
      <c r="V441" s="184"/>
      <c r="W441" s="143"/>
      <c r="X441" s="224"/>
      <c r="Y441" s="174" t="s">
        <v>132</v>
      </c>
      <c r="Z441" s="140" t="n">
        <v>43517</v>
      </c>
      <c r="AG441" s="128" t="n">
        <f aca="false">VLOOKUP(D441,'School Code'!$D$2:$K$603,4,0)</f>
        <v>530</v>
      </c>
      <c r="AH441" s="129" t="n">
        <f aca="false">VLOOKUP(D441,'School Code'!$D$2:$K$603,6,0)</f>
        <v>2</v>
      </c>
      <c r="AI441" s="146" t="s">
        <v>1959</v>
      </c>
    </row>
    <row r="442" customFormat="false" ht="15" hidden="true" customHeight="false" outlineLevel="0" collapsed="false">
      <c r="A442" s="134" t="n">
        <v>437</v>
      </c>
      <c r="B442" s="189" t="s">
        <v>2128</v>
      </c>
      <c r="C442" s="220" t="s">
        <v>2129</v>
      </c>
      <c r="D442" s="135" t="str">
        <f aca="false">VLOOKUP(N442,'Event Code'!$B$4:$AT$239,6,0)</f>
        <v>ĐH Công Nghệ TP HCM</v>
      </c>
      <c r="E442" s="135" t="str">
        <f aca="false">VLOOKUP($D442,'School Code'!$D$2:$I$30,5,0)</f>
        <v>ICT</v>
      </c>
      <c r="F442" s="136" t="n">
        <v>0</v>
      </c>
      <c r="G442" s="137"/>
      <c r="H442" s="138" t="str">
        <f aca="false">B442</f>
        <v>hoangtuan3172000@gmail.com</v>
      </c>
      <c r="I442" s="233" t="s">
        <v>2130</v>
      </c>
      <c r="J442" s="139"/>
      <c r="K442" s="140"/>
      <c r="L442" s="140"/>
      <c r="M442" s="141" t="str">
        <f aca="false">'Event Code'!$A$4</f>
        <v>HCM</v>
      </c>
      <c r="N442" s="35" t="s">
        <v>1958</v>
      </c>
      <c r="O442" s="141" t="str">
        <f aca="false">VLOOKUP($N442,'Event Code'!$B$4:$AL$194,2,0)</f>
        <v>FSOFT TOUR</v>
      </c>
      <c r="P442" s="141" t="str">
        <f aca="false">VLOOKUP(N442,'Event Code'!$B$4:$AT$782,3,0)</f>
        <v>IT Technical</v>
      </c>
      <c r="Q442" s="141" t="str">
        <f aca="false">VLOOKUP(N442,'Event Code'!$B$4:$AT$782,4,0)</f>
        <v>ALL</v>
      </c>
      <c r="R442" s="141" t="str">
        <f aca="false">VLOOKUP($N442,'Event Code'!$B$4:$AT$782,5,0)</f>
        <v>Blended</v>
      </c>
      <c r="S442" s="141" t="n">
        <f aca="false">VLOOKUP(N442,'Event Code'!$B$4:$AT$782,7,0)</f>
        <v>43472</v>
      </c>
      <c r="T442" s="141" t="n">
        <f aca="false">VLOOKUP($N442,'Event Code'!$B$4:$AT$782,8,0)</f>
        <v>43472</v>
      </c>
      <c r="U442" s="37" t="s">
        <v>1128</v>
      </c>
      <c r="V442" s="184"/>
      <c r="W442" s="143"/>
      <c r="X442" s="224"/>
      <c r="Y442" s="174" t="s">
        <v>132</v>
      </c>
      <c r="Z442" s="140" t="n">
        <v>43517</v>
      </c>
      <c r="AG442" s="128" t="n">
        <f aca="false">VLOOKUP(D442,'School Code'!$D$2:$K$603,4,0)</f>
        <v>530</v>
      </c>
      <c r="AH442" s="129" t="n">
        <f aca="false">VLOOKUP(D442,'School Code'!$D$2:$K$603,6,0)</f>
        <v>2</v>
      </c>
      <c r="AI442" s="146" t="s">
        <v>1959</v>
      </c>
    </row>
    <row r="443" customFormat="false" ht="15" hidden="true" customHeight="false" outlineLevel="0" collapsed="false">
      <c r="A443" s="134" t="n">
        <v>438</v>
      </c>
      <c r="B443" s="189" t="s">
        <v>2131</v>
      </c>
      <c r="C443" s="220" t="s">
        <v>1789</v>
      </c>
      <c r="D443" s="135" t="str">
        <f aca="false">VLOOKUP(N443,'Event Code'!$B$4:$AT$239,6,0)</f>
        <v>ĐH Công Nghệ TP HCM</v>
      </c>
      <c r="E443" s="135" t="str">
        <f aca="false">VLOOKUP($D443,'School Code'!$D$2:$I$30,5,0)</f>
        <v>ICT</v>
      </c>
      <c r="F443" s="136" t="n">
        <v>0</v>
      </c>
      <c r="G443" s="137"/>
      <c r="H443" s="138" t="str">
        <f aca="false">B443</f>
        <v>nguyenduythai1982000@gmail.com</v>
      </c>
      <c r="I443" s="233" t="s">
        <v>2132</v>
      </c>
      <c r="J443" s="139"/>
      <c r="K443" s="140"/>
      <c r="L443" s="140"/>
      <c r="M443" s="141" t="str">
        <f aca="false">'Event Code'!$A$4</f>
        <v>HCM</v>
      </c>
      <c r="N443" s="35" t="s">
        <v>1958</v>
      </c>
      <c r="O443" s="141" t="str">
        <f aca="false">VLOOKUP($N443,'Event Code'!$B$4:$AL$194,2,0)</f>
        <v>FSOFT TOUR</v>
      </c>
      <c r="P443" s="141" t="str">
        <f aca="false">VLOOKUP(N443,'Event Code'!$B$4:$AT$782,3,0)</f>
        <v>IT Technical</v>
      </c>
      <c r="Q443" s="141" t="str">
        <f aca="false">VLOOKUP(N443,'Event Code'!$B$4:$AT$782,4,0)</f>
        <v>ALL</v>
      </c>
      <c r="R443" s="141" t="str">
        <f aca="false">VLOOKUP($N443,'Event Code'!$B$4:$AT$782,5,0)</f>
        <v>Blended</v>
      </c>
      <c r="S443" s="141" t="n">
        <f aca="false">VLOOKUP(N443,'Event Code'!$B$4:$AT$782,7,0)</f>
        <v>43472</v>
      </c>
      <c r="T443" s="141" t="n">
        <f aca="false">VLOOKUP($N443,'Event Code'!$B$4:$AT$782,8,0)</f>
        <v>43472</v>
      </c>
      <c r="U443" s="37" t="s">
        <v>1128</v>
      </c>
      <c r="V443" s="184"/>
      <c r="W443" s="143"/>
      <c r="X443" s="224"/>
      <c r="Y443" s="174" t="s">
        <v>132</v>
      </c>
      <c r="Z443" s="140" t="n">
        <v>43517</v>
      </c>
      <c r="AG443" s="128" t="n">
        <f aca="false">VLOOKUP(D443,'School Code'!$D$2:$K$603,4,0)</f>
        <v>530</v>
      </c>
      <c r="AH443" s="129" t="n">
        <f aca="false">VLOOKUP(D443,'School Code'!$D$2:$K$603,6,0)</f>
        <v>2</v>
      </c>
      <c r="AI443" s="146" t="s">
        <v>1959</v>
      </c>
    </row>
    <row r="444" customFormat="false" ht="15" hidden="true" customHeight="false" outlineLevel="0" collapsed="false">
      <c r="A444" s="134" t="n">
        <v>439</v>
      </c>
      <c r="B444" s="189" t="s">
        <v>2133</v>
      </c>
      <c r="C444" s="220" t="s">
        <v>2134</v>
      </c>
      <c r="D444" s="135" t="str">
        <f aca="false">VLOOKUP(N444,'Event Code'!$B$4:$AT$239,6,0)</f>
        <v>ĐH Công Nghệ TP HCM</v>
      </c>
      <c r="E444" s="135" t="str">
        <f aca="false">VLOOKUP($D444,'School Code'!$D$2:$I$30,5,0)</f>
        <v>ICT</v>
      </c>
      <c r="F444" s="136" t="n">
        <v>0</v>
      </c>
      <c r="G444" s="137"/>
      <c r="H444" s="138" t="str">
        <f aca="false">B444</f>
        <v>thitran123654h@gmail.com</v>
      </c>
      <c r="I444" s="233" t="s">
        <v>2135</v>
      </c>
      <c r="J444" s="139"/>
      <c r="K444" s="140"/>
      <c r="L444" s="140"/>
      <c r="M444" s="141" t="str">
        <f aca="false">'Event Code'!$A$4</f>
        <v>HCM</v>
      </c>
      <c r="N444" s="35" t="s">
        <v>1958</v>
      </c>
      <c r="O444" s="141" t="str">
        <f aca="false">VLOOKUP($N444,'Event Code'!$B$4:$AL$194,2,0)</f>
        <v>FSOFT TOUR</v>
      </c>
      <c r="P444" s="141" t="str">
        <f aca="false">VLOOKUP(N444,'Event Code'!$B$4:$AT$782,3,0)</f>
        <v>IT Technical</v>
      </c>
      <c r="Q444" s="141" t="str">
        <f aca="false">VLOOKUP(N444,'Event Code'!$B$4:$AT$782,4,0)</f>
        <v>ALL</v>
      </c>
      <c r="R444" s="141" t="str">
        <f aca="false">VLOOKUP($N444,'Event Code'!$B$4:$AT$782,5,0)</f>
        <v>Blended</v>
      </c>
      <c r="S444" s="141" t="n">
        <f aca="false">VLOOKUP(N444,'Event Code'!$B$4:$AT$782,7,0)</f>
        <v>43472</v>
      </c>
      <c r="T444" s="141" t="n">
        <f aca="false">VLOOKUP($N444,'Event Code'!$B$4:$AT$782,8,0)</f>
        <v>43472</v>
      </c>
      <c r="U444" s="37" t="s">
        <v>1128</v>
      </c>
      <c r="V444" s="184"/>
      <c r="W444" s="143"/>
      <c r="X444" s="224"/>
      <c r="Y444" s="174" t="s">
        <v>132</v>
      </c>
      <c r="Z444" s="140" t="n">
        <v>43517</v>
      </c>
      <c r="AG444" s="128" t="n">
        <f aca="false">VLOOKUP(D444,'School Code'!$D$2:$K$603,4,0)</f>
        <v>530</v>
      </c>
      <c r="AH444" s="129" t="n">
        <f aca="false">VLOOKUP(D444,'School Code'!$D$2:$K$603,6,0)</f>
        <v>2</v>
      </c>
      <c r="AI444" s="146" t="s">
        <v>1959</v>
      </c>
    </row>
    <row r="445" customFormat="false" ht="15" hidden="true" customHeight="false" outlineLevel="0" collapsed="false">
      <c r="A445" s="134" t="n">
        <v>440</v>
      </c>
      <c r="B445" s="189" t="s">
        <v>2136</v>
      </c>
      <c r="C445" s="220" t="s">
        <v>2137</v>
      </c>
      <c r="D445" s="135" t="str">
        <f aca="false">VLOOKUP(N445,'Event Code'!$B$4:$AT$239,6,0)</f>
        <v>ĐH Công Nghệ TP HCM</v>
      </c>
      <c r="E445" s="135" t="str">
        <f aca="false">VLOOKUP($D445,'School Code'!$D$2:$I$30,5,0)</f>
        <v>ICT</v>
      </c>
      <c r="F445" s="136" t="n">
        <v>0</v>
      </c>
      <c r="G445" s="137"/>
      <c r="H445" s="138" t="str">
        <f aca="false">B445</f>
        <v>phucthinhpham2100@gmail.com</v>
      </c>
      <c r="I445" s="233" t="s">
        <v>2138</v>
      </c>
      <c r="J445" s="139"/>
      <c r="K445" s="140"/>
      <c r="L445" s="140"/>
      <c r="M445" s="141" t="str">
        <f aca="false">'Event Code'!$A$4</f>
        <v>HCM</v>
      </c>
      <c r="N445" s="35" t="s">
        <v>1958</v>
      </c>
      <c r="O445" s="141" t="str">
        <f aca="false">VLOOKUP($N445,'Event Code'!$B$4:$AL$194,2,0)</f>
        <v>FSOFT TOUR</v>
      </c>
      <c r="P445" s="141" t="str">
        <f aca="false">VLOOKUP(N445,'Event Code'!$B$4:$AT$782,3,0)</f>
        <v>IT Technical</v>
      </c>
      <c r="Q445" s="141" t="str">
        <f aca="false">VLOOKUP(N445,'Event Code'!$B$4:$AT$782,4,0)</f>
        <v>ALL</v>
      </c>
      <c r="R445" s="141" t="str">
        <f aca="false">VLOOKUP($N445,'Event Code'!$B$4:$AT$782,5,0)</f>
        <v>Blended</v>
      </c>
      <c r="S445" s="141" t="n">
        <f aca="false">VLOOKUP(N445,'Event Code'!$B$4:$AT$782,7,0)</f>
        <v>43472</v>
      </c>
      <c r="T445" s="141" t="n">
        <f aca="false">VLOOKUP($N445,'Event Code'!$B$4:$AT$782,8,0)</f>
        <v>43472</v>
      </c>
      <c r="U445" s="37" t="s">
        <v>1128</v>
      </c>
      <c r="V445" s="184"/>
      <c r="W445" s="143"/>
      <c r="X445" s="224"/>
      <c r="Y445" s="174" t="s">
        <v>132</v>
      </c>
      <c r="Z445" s="140" t="n">
        <v>43517</v>
      </c>
      <c r="AG445" s="128" t="n">
        <f aca="false">VLOOKUP(D445,'School Code'!$D$2:$K$603,4,0)</f>
        <v>530</v>
      </c>
      <c r="AH445" s="129" t="n">
        <f aca="false">VLOOKUP(D445,'School Code'!$D$2:$K$603,6,0)</f>
        <v>2</v>
      </c>
      <c r="AI445" s="146" t="s">
        <v>1959</v>
      </c>
    </row>
    <row r="446" customFormat="false" ht="15" hidden="true" customHeight="false" outlineLevel="0" collapsed="false">
      <c r="A446" s="134" t="n">
        <v>441</v>
      </c>
      <c r="B446" s="189" t="s">
        <v>2139</v>
      </c>
      <c r="C446" s="220" t="s">
        <v>2140</v>
      </c>
      <c r="D446" s="135" t="str">
        <f aca="false">VLOOKUP(N446,'Event Code'!$B$4:$AT$239,6,0)</f>
        <v>ĐH Công Nghệ TP HCM</v>
      </c>
      <c r="E446" s="135" t="str">
        <f aca="false">VLOOKUP($D446,'School Code'!$D$2:$I$30,5,0)</f>
        <v>ICT</v>
      </c>
      <c r="F446" s="136" t="n">
        <v>0</v>
      </c>
      <c r="G446" s="137"/>
      <c r="H446" s="138" t="str">
        <f aca="false">B446</f>
        <v>dthong54@gmail.com</v>
      </c>
      <c r="I446" s="233" t="s">
        <v>2141</v>
      </c>
      <c r="J446" s="139"/>
      <c r="K446" s="140"/>
      <c r="L446" s="140"/>
      <c r="M446" s="141" t="str">
        <f aca="false">'Event Code'!$A$4</f>
        <v>HCM</v>
      </c>
      <c r="N446" s="35" t="s">
        <v>1958</v>
      </c>
      <c r="O446" s="141" t="str">
        <f aca="false">VLOOKUP($N446,'Event Code'!$B$4:$AL$194,2,0)</f>
        <v>FSOFT TOUR</v>
      </c>
      <c r="P446" s="141" t="str">
        <f aca="false">VLOOKUP(N446,'Event Code'!$B$4:$AT$782,3,0)</f>
        <v>IT Technical</v>
      </c>
      <c r="Q446" s="141" t="str">
        <f aca="false">VLOOKUP(N446,'Event Code'!$B$4:$AT$782,4,0)</f>
        <v>ALL</v>
      </c>
      <c r="R446" s="141" t="str">
        <f aca="false">VLOOKUP($N446,'Event Code'!$B$4:$AT$782,5,0)</f>
        <v>Blended</v>
      </c>
      <c r="S446" s="141" t="n">
        <f aca="false">VLOOKUP(N446,'Event Code'!$B$4:$AT$782,7,0)</f>
        <v>43472</v>
      </c>
      <c r="T446" s="141" t="n">
        <f aca="false">VLOOKUP($N446,'Event Code'!$B$4:$AT$782,8,0)</f>
        <v>43472</v>
      </c>
      <c r="U446" s="37" t="s">
        <v>1128</v>
      </c>
      <c r="V446" s="184"/>
      <c r="W446" s="143"/>
      <c r="X446" s="224"/>
      <c r="Y446" s="174" t="s">
        <v>132</v>
      </c>
      <c r="Z446" s="140" t="n">
        <v>43517</v>
      </c>
      <c r="AG446" s="128" t="n">
        <f aca="false">VLOOKUP(D446,'School Code'!$D$2:$K$603,4,0)</f>
        <v>530</v>
      </c>
      <c r="AH446" s="129" t="n">
        <f aca="false">VLOOKUP(D446,'School Code'!$D$2:$K$603,6,0)</f>
        <v>2</v>
      </c>
      <c r="AI446" s="146" t="s">
        <v>1959</v>
      </c>
    </row>
    <row r="447" customFormat="false" ht="15" hidden="true" customHeight="false" outlineLevel="0" collapsed="false">
      <c r="A447" s="134" t="n">
        <v>442</v>
      </c>
      <c r="B447" s="189" t="s">
        <v>2142</v>
      </c>
      <c r="C447" s="220" t="s">
        <v>2143</v>
      </c>
      <c r="D447" s="135" t="str">
        <f aca="false">VLOOKUP(N447,'Event Code'!$B$4:$AT$239,6,0)</f>
        <v>ĐH Công Nghệ TP HCM</v>
      </c>
      <c r="E447" s="135" t="str">
        <f aca="false">VLOOKUP($D447,'School Code'!$D$2:$I$30,5,0)</f>
        <v>ICT</v>
      </c>
      <c r="F447" s="136" t="n">
        <v>0</v>
      </c>
      <c r="G447" s="137"/>
      <c r="H447" s="138" t="str">
        <f aca="false">B447</f>
        <v>alicewiliam4@gmail.com</v>
      </c>
      <c r="I447" s="233" t="s">
        <v>2144</v>
      </c>
      <c r="J447" s="139"/>
      <c r="K447" s="140"/>
      <c r="L447" s="140"/>
      <c r="M447" s="141" t="str">
        <f aca="false">'Event Code'!$A$4</f>
        <v>HCM</v>
      </c>
      <c r="N447" s="35" t="s">
        <v>1958</v>
      </c>
      <c r="O447" s="141" t="str">
        <f aca="false">VLOOKUP($N447,'Event Code'!$B$4:$AL$194,2,0)</f>
        <v>FSOFT TOUR</v>
      </c>
      <c r="P447" s="141" t="str">
        <f aca="false">VLOOKUP(N447,'Event Code'!$B$4:$AT$782,3,0)</f>
        <v>IT Technical</v>
      </c>
      <c r="Q447" s="141" t="str">
        <f aca="false">VLOOKUP(N447,'Event Code'!$B$4:$AT$782,4,0)</f>
        <v>ALL</v>
      </c>
      <c r="R447" s="141" t="str">
        <f aca="false">VLOOKUP($N447,'Event Code'!$B$4:$AT$782,5,0)</f>
        <v>Blended</v>
      </c>
      <c r="S447" s="141" t="n">
        <f aca="false">VLOOKUP(N447,'Event Code'!$B$4:$AT$782,7,0)</f>
        <v>43472</v>
      </c>
      <c r="T447" s="141" t="n">
        <f aca="false">VLOOKUP($N447,'Event Code'!$B$4:$AT$782,8,0)</f>
        <v>43472</v>
      </c>
      <c r="U447" s="37" t="s">
        <v>1128</v>
      </c>
      <c r="V447" s="184"/>
      <c r="W447" s="143"/>
      <c r="X447" s="224"/>
      <c r="Y447" s="174" t="s">
        <v>132</v>
      </c>
      <c r="Z447" s="140" t="n">
        <v>43517</v>
      </c>
      <c r="AG447" s="128" t="n">
        <f aca="false">VLOOKUP(D447,'School Code'!$D$2:$K$603,4,0)</f>
        <v>530</v>
      </c>
      <c r="AH447" s="129" t="n">
        <f aca="false">VLOOKUP(D447,'School Code'!$D$2:$K$603,6,0)</f>
        <v>2</v>
      </c>
      <c r="AI447" s="146" t="s">
        <v>1959</v>
      </c>
    </row>
    <row r="448" customFormat="false" ht="15" hidden="true" customHeight="false" outlineLevel="0" collapsed="false">
      <c r="A448" s="134" t="n">
        <v>443</v>
      </c>
      <c r="B448" s="189" t="s">
        <v>2145</v>
      </c>
      <c r="C448" s="220" t="s">
        <v>2146</v>
      </c>
      <c r="D448" s="135" t="str">
        <f aca="false">VLOOKUP(N448,'Event Code'!$B$4:$AT$239,6,0)</f>
        <v>ĐH Công Nghệ TP HCM</v>
      </c>
      <c r="E448" s="135" t="str">
        <f aca="false">VLOOKUP($D448,'School Code'!$D$2:$I$30,5,0)</f>
        <v>ICT</v>
      </c>
      <c r="F448" s="136" t="n">
        <v>0</v>
      </c>
      <c r="G448" s="137"/>
      <c r="H448" s="138" t="str">
        <f aca="false">B448</f>
        <v>Truongtrongtrang102@gmail.com</v>
      </c>
      <c r="I448" s="233" t="s">
        <v>2147</v>
      </c>
      <c r="J448" s="139"/>
      <c r="K448" s="140"/>
      <c r="L448" s="140"/>
      <c r="M448" s="141" t="str">
        <f aca="false">'Event Code'!$A$4</f>
        <v>HCM</v>
      </c>
      <c r="N448" s="35" t="s">
        <v>1958</v>
      </c>
      <c r="O448" s="141" t="str">
        <f aca="false">VLOOKUP($N448,'Event Code'!$B$4:$AL$194,2,0)</f>
        <v>FSOFT TOUR</v>
      </c>
      <c r="P448" s="141" t="str">
        <f aca="false">VLOOKUP(N448,'Event Code'!$B$4:$AT$782,3,0)</f>
        <v>IT Technical</v>
      </c>
      <c r="Q448" s="141" t="str">
        <f aca="false">VLOOKUP(N448,'Event Code'!$B$4:$AT$782,4,0)</f>
        <v>ALL</v>
      </c>
      <c r="R448" s="141" t="str">
        <f aca="false">VLOOKUP($N448,'Event Code'!$B$4:$AT$782,5,0)</f>
        <v>Blended</v>
      </c>
      <c r="S448" s="141" t="n">
        <f aca="false">VLOOKUP(N448,'Event Code'!$B$4:$AT$782,7,0)</f>
        <v>43472</v>
      </c>
      <c r="T448" s="141" t="n">
        <f aca="false">VLOOKUP($N448,'Event Code'!$B$4:$AT$782,8,0)</f>
        <v>43472</v>
      </c>
      <c r="U448" s="37" t="s">
        <v>1128</v>
      </c>
      <c r="V448" s="184"/>
      <c r="W448" s="143"/>
      <c r="X448" s="224"/>
      <c r="Y448" s="174" t="s">
        <v>132</v>
      </c>
      <c r="Z448" s="140" t="n">
        <v>43517</v>
      </c>
      <c r="AG448" s="128" t="n">
        <f aca="false">VLOOKUP(D448,'School Code'!$D$2:$K$603,4,0)</f>
        <v>530</v>
      </c>
      <c r="AH448" s="129" t="n">
        <f aca="false">VLOOKUP(D448,'School Code'!$D$2:$K$603,6,0)</f>
        <v>2</v>
      </c>
      <c r="AI448" s="146" t="s">
        <v>1959</v>
      </c>
    </row>
    <row r="449" customFormat="false" ht="15" hidden="true" customHeight="false" outlineLevel="0" collapsed="false">
      <c r="A449" s="134" t="n">
        <v>444</v>
      </c>
      <c r="B449" s="189" t="s">
        <v>2148</v>
      </c>
      <c r="C449" s="220" t="s">
        <v>2149</v>
      </c>
      <c r="D449" s="135" t="str">
        <f aca="false">VLOOKUP(N449,'Event Code'!$B$4:$AT$239,6,0)</f>
        <v>ĐH Công Nghệ TP HCM</v>
      </c>
      <c r="E449" s="135" t="str">
        <f aca="false">VLOOKUP($D449,'School Code'!$D$2:$I$30,5,0)</f>
        <v>ICT</v>
      </c>
      <c r="F449" s="136" t="n">
        <v>0</v>
      </c>
      <c r="G449" s="137"/>
      <c r="H449" s="138" t="str">
        <f aca="false">B449</f>
        <v>Vinhiumoi13@gmail.com</v>
      </c>
      <c r="I449" s="233" t="s">
        <v>2150</v>
      </c>
      <c r="J449" s="139"/>
      <c r="K449" s="140"/>
      <c r="L449" s="140"/>
      <c r="M449" s="141" t="str">
        <f aca="false">'Event Code'!$A$4</f>
        <v>HCM</v>
      </c>
      <c r="N449" s="35" t="s">
        <v>1958</v>
      </c>
      <c r="O449" s="141" t="str">
        <f aca="false">VLOOKUP($N449,'Event Code'!$B$4:$AL$194,2,0)</f>
        <v>FSOFT TOUR</v>
      </c>
      <c r="P449" s="141" t="str">
        <f aca="false">VLOOKUP(N449,'Event Code'!$B$4:$AT$782,3,0)</f>
        <v>IT Technical</v>
      </c>
      <c r="Q449" s="141" t="str">
        <f aca="false">VLOOKUP(N449,'Event Code'!$B$4:$AT$782,4,0)</f>
        <v>ALL</v>
      </c>
      <c r="R449" s="141" t="str">
        <f aca="false">VLOOKUP($N449,'Event Code'!$B$4:$AT$782,5,0)</f>
        <v>Blended</v>
      </c>
      <c r="S449" s="141" t="n">
        <f aca="false">VLOOKUP(N449,'Event Code'!$B$4:$AT$782,7,0)</f>
        <v>43472</v>
      </c>
      <c r="T449" s="141" t="n">
        <f aca="false">VLOOKUP($N449,'Event Code'!$B$4:$AT$782,8,0)</f>
        <v>43472</v>
      </c>
      <c r="U449" s="37" t="s">
        <v>1128</v>
      </c>
      <c r="V449" s="184"/>
      <c r="W449" s="143"/>
      <c r="X449" s="224"/>
      <c r="Y449" s="174" t="s">
        <v>132</v>
      </c>
      <c r="Z449" s="140" t="n">
        <v>43517</v>
      </c>
      <c r="AG449" s="128" t="n">
        <f aca="false">VLOOKUP(D449,'School Code'!$D$2:$K$603,4,0)</f>
        <v>530</v>
      </c>
      <c r="AH449" s="129" t="n">
        <f aca="false">VLOOKUP(D449,'School Code'!$D$2:$K$603,6,0)</f>
        <v>2</v>
      </c>
      <c r="AI449" s="146" t="s">
        <v>1959</v>
      </c>
    </row>
    <row r="450" customFormat="false" ht="15" hidden="true" customHeight="false" outlineLevel="0" collapsed="false">
      <c r="A450" s="134" t="n">
        <v>445</v>
      </c>
      <c r="B450" s="189" t="s">
        <v>2151</v>
      </c>
      <c r="C450" s="220" t="s">
        <v>2152</v>
      </c>
      <c r="D450" s="135" t="str">
        <f aca="false">VLOOKUP(N450,'Event Code'!$B$4:$AT$239,6,0)</f>
        <v>ĐH Công Nghệ TP HCM</v>
      </c>
      <c r="E450" s="135" t="str">
        <f aca="false">VLOOKUP($D450,'School Code'!$D$2:$I$30,5,0)</f>
        <v>ICT</v>
      </c>
      <c r="F450" s="136" t="n">
        <v>0</v>
      </c>
      <c r="G450" s="137"/>
      <c r="H450" s="138" t="str">
        <f aca="false">B450</f>
        <v>Kenwind2501@gmail.com</v>
      </c>
      <c r="I450" s="233" t="s">
        <v>2153</v>
      </c>
      <c r="J450" s="139"/>
      <c r="K450" s="140"/>
      <c r="L450" s="140"/>
      <c r="M450" s="141" t="str">
        <f aca="false">'Event Code'!$A$4</f>
        <v>HCM</v>
      </c>
      <c r="N450" s="35" t="s">
        <v>1958</v>
      </c>
      <c r="O450" s="141" t="str">
        <f aca="false">VLOOKUP($N450,'Event Code'!$B$4:$AL$194,2,0)</f>
        <v>FSOFT TOUR</v>
      </c>
      <c r="P450" s="141" t="str">
        <f aca="false">VLOOKUP(N450,'Event Code'!$B$4:$AT$782,3,0)</f>
        <v>IT Technical</v>
      </c>
      <c r="Q450" s="141" t="str">
        <f aca="false">VLOOKUP(N450,'Event Code'!$B$4:$AT$782,4,0)</f>
        <v>ALL</v>
      </c>
      <c r="R450" s="141" t="str">
        <f aca="false">VLOOKUP($N450,'Event Code'!$B$4:$AT$782,5,0)</f>
        <v>Blended</v>
      </c>
      <c r="S450" s="141" t="n">
        <f aca="false">VLOOKUP(N450,'Event Code'!$B$4:$AT$782,7,0)</f>
        <v>43472</v>
      </c>
      <c r="T450" s="141" t="n">
        <f aca="false">VLOOKUP($N450,'Event Code'!$B$4:$AT$782,8,0)</f>
        <v>43472</v>
      </c>
      <c r="U450" s="37" t="s">
        <v>1128</v>
      </c>
      <c r="V450" s="184"/>
      <c r="W450" s="143"/>
      <c r="X450" s="224"/>
      <c r="Y450" s="174" t="s">
        <v>132</v>
      </c>
      <c r="Z450" s="140" t="n">
        <v>43517</v>
      </c>
      <c r="AG450" s="128" t="n">
        <f aca="false">VLOOKUP(D450,'School Code'!$D$2:$K$603,4,0)</f>
        <v>530</v>
      </c>
      <c r="AH450" s="129" t="n">
        <f aca="false">VLOOKUP(D450,'School Code'!$D$2:$K$603,6,0)</f>
        <v>2</v>
      </c>
      <c r="AI450" s="146" t="s">
        <v>1959</v>
      </c>
    </row>
    <row r="451" customFormat="false" ht="15" hidden="true" customHeight="false" outlineLevel="0" collapsed="false">
      <c r="A451" s="134" t="n">
        <v>446</v>
      </c>
      <c r="B451" s="189" t="s">
        <v>2154</v>
      </c>
      <c r="C451" s="220" t="s">
        <v>2155</v>
      </c>
      <c r="D451" s="135" t="str">
        <f aca="false">VLOOKUP(N451,'Event Code'!$B$4:$AT$239,6,0)</f>
        <v>ĐH Công Nghệ TP HCM</v>
      </c>
      <c r="E451" s="135" t="str">
        <f aca="false">VLOOKUP($D451,'School Code'!$D$2:$I$30,5,0)</f>
        <v>ICT</v>
      </c>
      <c r="F451" s="136" t="n">
        <v>0</v>
      </c>
      <c r="G451" s="137"/>
      <c r="H451" s="138" t="str">
        <f aca="false">B451</f>
        <v>lehuynhy2106@gmail.com</v>
      </c>
      <c r="I451" s="233" t="s">
        <v>2156</v>
      </c>
      <c r="J451" s="139"/>
      <c r="K451" s="140"/>
      <c r="L451" s="140"/>
      <c r="M451" s="141" t="str">
        <f aca="false">'Event Code'!$A$4</f>
        <v>HCM</v>
      </c>
      <c r="N451" s="35" t="s">
        <v>1958</v>
      </c>
      <c r="O451" s="141" t="str">
        <f aca="false">VLOOKUP($N451,'Event Code'!$B$4:$AL$194,2,0)</f>
        <v>FSOFT TOUR</v>
      </c>
      <c r="P451" s="141" t="str">
        <f aca="false">VLOOKUP(N451,'Event Code'!$B$4:$AT$782,3,0)</f>
        <v>IT Technical</v>
      </c>
      <c r="Q451" s="141" t="str">
        <f aca="false">VLOOKUP(N451,'Event Code'!$B$4:$AT$782,4,0)</f>
        <v>ALL</v>
      </c>
      <c r="R451" s="141" t="str">
        <f aca="false">VLOOKUP($N451,'Event Code'!$B$4:$AT$782,5,0)</f>
        <v>Blended</v>
      </c>
      <c r="S451" s="141" t="n">
        <f aca="false">VLOOKUP(N451,'Event Code'!$B$4:$AT$782,7,0)</f>
        <v>43472</v>
      </c>
      <c r="T451" s="141" t="n">
        <f aca="false">VLOOKUP($N451,'Event Code'!$B$4:$AT$782,8,0)</f>
        <v>43472</v>
      </c>
      <c r="U451" s="37" t="s">
        <v>1128</v>
      </c>
      <c r="V451" s="184"/>
      <c r="W451" s="143"/>
      <c r="X451" s="224"/>
      <c r="Y451" s="174" t="s">
        <v>132</v>
      </c>
      <c r="Z451" s="140" t="n">
        <v>43517</v>
      </c>
      <c r="AG451" s="128" t="n">
        <f aca="false">VLOOKUP(D451,'School Code'!$D$2:$K$603,4,0)</f>
        <v>530</v>
      </c>
      <c r="AH451" s="129" t="n">
        <f aca="false">VLOOKUP(D451,'School Code'!$D$2:$K$603,6,0)</f>
        <v>2</v>
      </c>
      <c r="AI451" s="146" t="s">
        <v>1959</v>
      </c>
    </row>
    <row r="452" customFormat="false" ht="15" hidden="true" customHeight="false" outlineLevel="0" collapsed="false">
      <c r="A452" s="134" t="n">
        <v>447</v>
      </c>
      <c r="B452" s="189" t="s">
        <v>2157</v>
      </c>
      <c r="C452" s="220" t="s">
        <v>2158</v>
      </c>
      <c r="D452" s="135" t="str">
        <f aca="false">VLOOKUP(N452,'Event Code'!$B$4:$AT$239,6,0)</f>
        <v>ĐH Công Nghệ TP HCM</v>
      </c>
      <c r="E452" s="135" t="str">
        <f aca="false">VLOOKUP($D452,'School Code'!$D$2:$I$30,5,0)</f>
        <v>ICT</v>
      </c>
      <c r="F452" s="136" t="n">
        <v>0</v>
      </c>
      <c r="G452" s="137"/>
      <c r="H452" s="138" t="str">
        <f aca="false">B452</f>
        <v>My20lu10@gmail.com</v>
      </c>
      <c r="I452" s="233" t="s">
        <v>2159</v>
      </c>
      <c r="J452" s="139"/>
      <c r="K452" s="140"/>
      <c r="L452" s="140"/>
      <c r="M452" s="141" t="str">
        <f aca="false">'Event Code'!$A$4</f>
        <v>HCM</v>
      </c>
      <c r="N452" s="35" t="s">
        <v>1958</v>
      </c>
      <c r="O452" s="141" t="str">
        <f aca="false">VLOOKUP($N452,'Event Code'!$B$4:$AL$194,2,0)</f>
        <v>FSOFT TOUR</v>
      </c>
      <c r="P452" s="141" t="str">
        <f aca="false">VLOOKUP(N452,'Event Code'!$B$4:$AT$782,3,0)</f>
        <v>IT Technical</v>
      </c>
      <c r="Q452" s="141" t="str">
        <f aca="false">VLOOKUP(N452,'Event Code'!$B$4:$AT$782,4,0)</f>
        <v>ALL</v>
      </c>
      <c r="R452" s="141" t="str">
        <f aca="false">VLOOKUP($N452,'Event Code'!$B$4:$AT$782,5,0)</f>
        <v>Blended</v>
      </c>
      <c r="S452" s="141" t="n">
        <f aca="false">VLOOKUP(N452,'Event Code'!$B$4:$AT$782,7,0)</f>
        <v>43472</v>
      </c>
      <c r="T452" s="141" t="n">
        <f aca="false">VLOOKUP($N452,'Event Code'!$B$4:$AT$782,8,0)</f>
        <v>43472</v>
      </c>
      <c r="U452" s="37" t="s">
        <v>1128</v>
      </c>
      <c r="V452" s="184"/>
      <c r="W452" s="143"/>
      <c r="X452" s="224"/>
      <c r="Y452" s="174" t="s">
        <v>132</v>
      </c>
      <c r="Z452" s="140" t="n">
        <v>43517</v>
      </c>
      <c r="AG452" s="128" t="n">
        <f aca="false">VLOOKUP(D452,'School Code'!$D$2:$K$603,4,0)</f>
        <v>530</v>
      </c>
      <c r="AH452" s="129" t="n">
        <f aca="false">VLOOKUP(D452,'School Code'!$D$2:$K$603,6,0)</f>
        <v>2</v>
      </c>
      <c r="AI452" s="146" t="s">
        <v>1959</v>
      </c>
    </row>
    <row r="453" customFormat="false" ht="15" hidden="true" customHeight="false" outlineLevel="0" collapsed="false">
      <c r="A453" s="134" t="n">
        <v>448</v>
      </c>
      <c r="B453" s="189" t="s">
        <v>2160</v>
      </c>
      <c r="C453" s="220" t="s">
        <v>2161</v>
      </c>
      <c r="D453" s="135" t="str">
        <f aca="false">VLOOKUP(N453,'Event Code'!$B$4:$AT$239,6,0)</f>
        <v>ĐH Công Nghệ TP HCM</v>
      </c>
      <c r="E453" s="135" t="str">
        <f aca="false">VLOOKUP($D453,'School Code'!$D$2:$I$30,5,0)</f>
        <v>ICT</v>
      </c>
      <c r="F453" s="198"/>
      <c r="G453" s="137"/>
      <c r="H453" s="138" t="str">
        <f aca="false">B453</f>
        <v>nguyenvanquocanhtj@gmail.com</v>
      </c>
      <c r="I453" s="233" t="s">
        <v>2162</v>
      </c>
      <c r="J453" s="139"/>
      <c r="K453" s="140"/>
      <c r="L453" s="140"/>
      <c r="M453" s="141" t="str">
        <f aca="false">'Event Code'!$A$4</f>
        <v>HCM</v>
      </c>
      <c r="N453" s="35" t="s">
        <v>1958</v>
      </c>
      <c r="O453" s="141" t="str">
        <f aca="false">VLOOKUP($N453,'Event Code'!$B$4:$AL$194,2,0)</f>
        <v>FSOFT TOUR</v>
      </c>
      <c r="P453" s="141" t="str">
        <f aca="false">VLOOKUP(N453,'Event Code'!$B$4:$AT$782,3,0)</f>
        <v>IT Technical</v>
      </c>
      <c r="Q453" s="141" t="str">
        <f aca="false">VLOOKUP(N453,'Event Code'!$B$4:$AT$782,4,0)</f>
        <v>ALL</v>
      </c>
      <c r="R453" s="141" t="str">
        <f aca="false">VLOOKUP($N453,'Event Code'!$B$4:$AT$782,5,0)</f>
        <v>Blended</v>
      </c>
      <c r="S453" s="141" t="n">
        <f aca="false">VLOOKUP(N453,'Event Code'!$B$4:$AT$782,7,0)</f>
        <v>43472</v>
      </c>
      <c r="T453" s="141" t="n">
        <f aca="false">VLOOKUP($N453,'Event Code'!$B$4:$AT$782,8,0)</f>
        <v>43472</v>
      </c>
      <c r="U453" s="37" t="s">
        <v>1128</v>
      </c>
      <c r="V453" s="184"/>
      <c r="W453" s="143"/>
      <c r="X453" s="224"/>
      <c r="Y453" s="174" t="s">
        <v>132</v>
      </c>
      <c r="Z453" s="140" t="n">
        <v>43517</v>
      </c>
      <c r="AG453" s="128" t="n">
        <f aca="false">VLOOKUP(D453,'School Code'!$D$2:$K$603,4,0)</f>
        <v>530</v>
      </c>
      <c r="AH453" s="129" t="n">
        <f aca="false">VLOOKUP(D453,'School Code'!$D$2:$K$603,6,0)</f>
        <v>2</v>
      </c>
      <c r="AI453" s="146" t="s">
        <v>1959</v>
      </c>
    </row>
    <row r="454" customFormat="false" ht="15" hidden="true" customHeight="false" outlineLevel="0" collapsed="false">
      <c r="A454" s="134" t="n">
        <v>449</v>
      </c>
      <c r="B454" s="189" t="s">
        <v>2163</v>
      </c>
      <c r="C454" s="220" t="s">
        <v>2164</v>
      </c>
      <c r="D454" s="135" t="str">
        <f aca="false">VLOOKUP(N454,'Event Code'!$B$4:$AT$239,6,0)</f>
        <v>ĐH Công Nghệ TP HCM</v>
      </c>
      <c r="E454" s="135" t="str">
        <f aca="false">VLOOKUP($D454,'School Code'!$D$2:$I$30,5,0)</f>
        <v>ICT</v>
      </c>
      <c r="F454" s="198"/>
      <c r="G454" s="137"/>
      <c r="H454" s="138" t="str">
        <f aca="false">B454</f>
        <v>Dqdanh2603@gmail.com</v>
      </c>
      <c r="I454" s="233" t="s">
        <v>2165</v>
      </c>
      <c r="J454" s="139"/>
      <c r="K454" s="140"/>
      <c r="L454" s="140"/>
      <c r="M454" s="141" t="str">
        <f aca="false">'Event Code'!$A$4</f>
        <v>HCM</v>
      </c>
      <c r="N454" s="35" t="s">
        <v>1958</v>
      </c>
      <c r="O454" s="141" t="str">
        <f aca="false">VLOOKUP($N454,'Event Code'!$B$4:$AL$194,2,0)</f>
        <v>FSOFT TOUR</v>
      </c>
      <c r="P454" s="141" t="str">
        <f aca="false">VLOOKUP(N454,'Event Code'!$B$4:$AT$782,3,0)</f>
        <v>IT Technical</v>
      </c>
      <c r="Q454" s="141" t="str">
        <f aca="false">VLOOKUP(N454,'Event Code'!$B$4:$AT$782,4,0)</f>
        <v>ALL</v>
      </c>
      <c r="R454" s="141" t="str">
        <f aca="false">VLOOKUP($N454,'Event Code'!$B$4:$AT$782,5,0)</f>
        <v>Blended</v>
      </c>
      <c r="S454" s="141" t="n">
        <f aca="false">VLOOKUP(N454,'Event Code'!$B$4:$AT$782,7,0)</f>
        <v>43472</v>
      </c>
      <c r="T454" s="141" t="n">
        <f aca="false">VLOOKUP($N454,'Event Code'!$B$4:$AT$782,8,0)</f>
        <v>43472</v>
      </c>
      <c r="U454" s="37" t="s">
        <v>1128</v>
      </c>
      <c r="V454" s="184"/>
      <c r="W454" s="143"/>
      <c r="X454" s="224"/>
      <c r="Y454" s="174" t="s">
        <v>132</v>
      </c>
      <c r="Z454" s="140" t="n">
        <v>43517</v>
      </c>
      <c r="AG454" s="128" t="n">
        <f aca="false">VLOOKUP(D454,'School Code'!$D$2:$K$603,4,0)</f>
        <v>530</v>
      </c>
      <c r="AH454" s="129" t="n">
        <f aca="false">VLOOKUP(D454,'School Code'!$D$2:$K$603,6,0)</f>
        <v>2</v>
      </c>
      <c r="AI454" s="146" t="s">
        <v>1959</v>
      </c>
    </row>
    <row r="455" customFormat="false" ht="15" hidden="true" customHeight="false" outlineLevel="0" collapsed="false">
      <c r="A455" s="134" t="n">
        <v>450</v>
      </c>
      <c r="B455" s="189" t="s">
        <v>2166</v>
      </c>
      <c r="C455" s="220" t="s">
        <v>2167</v>
      </c>
      <c r="D455" s="135" t="str">
        <f aca="false">VLOOKUP(N455,'Event Code'!$B$4:$AT$239,6,0)</f>
        <v>ĐH Công Nghệ TP HCM</v>
      </c>
      <c r="E455" s="135" t="str">
        <f aca="false">VLOOKUP($D455,'School Code'!$D$2:$I$30,5,0)</f>
        <v>ICT</v>
      </c>
      <c r="F455" s="198"/>
      <c r="G455" s="137"/>
      <c r="H455" s="138" t="str">
        <f aca="false">B455</f>
        <v>xiangxinnis@gmail.com</v>
      </c>
      <c r="I455" s="233" t="s">
        <v>2168</v>
      </c>
      <c r="J455" s="139"/>
      <c r="K455" s="140"/>
      <c r="L455" s="140"/>
      <c r="M455" s="141" t="str">
        <f aca="false">'Event Code'!$A$4</f>
        <v>HCM</v>
      </c>
      <c r="N455" s="35" t="s">
        <v>1958</v>
      </c>
      <c r="O455" s="141" t="str">
        <f aca="false">VLOOKUP($N455,'Event Code'!$B$4:$AL$194,2,0)</f>
        <v>FSOFT TOUR</v>
      </c>
      <c r="P455" s="141" t="str">
        <f aca="false">VLOOKUP(N455,'Event Code'!$B$4:$AT$782,3,0)</f>
        <v>IT Technical</v>
      </c>
      <c r="Q455" s="141" t="str">
        <f aca="false">VLOOKUP(N455,'Event Code'!$B$4:$AT$782,4,0)</f>
        <v>ALL</v>
      </c>
      <c r="R455" s="141" t="str">
        <f aca="false">VLOOKUP($N455,'Event Code'!$B$4:$AT$782,5,0)</f>
        <v>Blended</v>
      </c>
      <c r="S455" s="141" t="n">
        <f aca="false">VLOOKUP(N455,'Event Code'!$B$4:$AT$782,7,0)</f>
        <v>43472</v>
      </c>
      <c r="T455" s="141" t="n">
        <f aca="false">VLOOKUP($N455,'Event Code'!$B$4:$AT$782,8,0)</f>
        <v>43472</v>
      </c>
      <c r="U455" s="37" t="s">
        <v>1128</v>
      </c>
      <c r="V455" s="184"/>
      <c r="W455" s="143"/>
      <c r="X455" s="224"/>
      <c r="Y455" s="174" t="s">
        <v>132</v>
      </c>
      <c r="Z455" s="140" t="n">
        <v>43517</v>
      </c>
      <c r="AG455" s="128" t="n">
        <f aca="false">VLOOKUP(D455,'School Code'!$D$2:$K$603,4,0)</f>
        <v>530</v>
      </c>
      <c r="AH455" s="129" t="n">
        <f aca="false">VLOOKUP(D455,'School Code'!$D$2:$K$603,6,0)</f>
        <v>2</v>
      </c>
      <c r="AI455" s="146" t="s">
        <v>1959</v>
      </c>
    </row>
    <row r="456" customFormat="false" ht="15" hidden="true" customHeight="false" outlineLevel="0" collapsed="false">
      <c r="A456" s="134" t="n">
        <v>451</v>
      </c>
      <c r="B456" s="189" t="s">
        <v>2169</v>
      </c>
      <c r="C456" s="220" t="s">
        <v>2170</v>
      </c>
      <c r="D456" s="135" t="str">
        <f aca="false">VLOOKUP(N456,'Event Code'!$B$4:$AT$239,6,0)</f>
        <v>ĐH Công Nghệ TP HCM</v>
      </c>
      <c r="E456" s="135" t="str">
        <f aca="false">VLOOKUP($D456,'School Code'!$D$2:$I$30,5,0)</f>
        <v>ICT</v>
      </c>
      <c r="F456" s="198"/>
      <c r="G456" s="137"/>
      <c r="H456" s="138" t="str">
        <f aca="false">B456</f>
        <v>Vothimyduyen2011@gmail.com</v>
      </c>
      <c r="I456" s="233" t="s">
        <v>2171</v>
      </c>
      <c r="J456" s="139"/>
      <c r="K456" s="140"/>
      <c r="L456" s="140"/>
      <c r="M456" s="141" t="str">
        <f aca="false">'Event Code'!$A$4</f>
        <v>HCM</v>
      </c>
      <c r="N456" s="35" t="s">
        <v>1958</v>
      </c>
      <c r="O456" s="141" t="str">
        <f aca="false">VLOOKUP($N456,'Event Code'!$B$4:$AL$194,2,0)</f>
        <v>FSOFT TOUR</v>
      </c>
      <c r="P456" s="141" t="str">
        <f aca="false">VLOOKUP(N456,'Event Code'!$B$4:$AT$782,3,0)</f>
        <v>IT Technical</v>
      </c>
      <c r="Q456" s="141" t="str">
        <f aca="false">VLOOKUP(N456,'Event Code'!$B$4:$AT$782,4,0)</f>
        <v>ALL</v>
      </c>
      <c r="R456" s="141" t="str">
        <f aca="false">VLOOKUP($N456,'Event Code'!$B$4:$AT$782,5,0)</f>
        <v>Blended</v>
      </c>
      <c r="S456" s="141" t="n">
        <f aca="false">VLOOKUP(N456,'Event Code'!$B$4:$AT$782,7,0)</f>
        <v>43472</v>
      </c>
      <c r="T456" s="141" t="n">
        <f aca="false">VLOOKUP($N456,'Event Code'!$B$4:$AT$782,8,0)</f>
        <v>43472</v>
      </c>
      <c r="U456" s="37" t="s">
        <v>1128</v>
      </c>
      <c r="V456" s="184"/>
      <c r="W456" s="143"/>
      <c r="X456" s="224"/>
      <c r="Y456" s="174" t="s">
        <v>132</v>
      </c>
      <c r="Z456" s="140" t="n">
        <v>43517</v>
      </c>
      <c r="AG456" s="128" t="n">
        <f aca="false">VLOOKUP(D456,'School Code'!$D$2:$K$603,4,0)</f>
        <v>530</v>
      </c>
      <c r="AH456" s="129" t="n">
        <f aca="false">VLOOKUP(D456,'School Code'!$D$2:$K$603,6,0)</f>
        <v>2</v>
      </c>
      <c r="AI456" s="146" t="s">
        <v>1959</v>
      </c>
    </row>
    <row r="457" customFormat="false" ht="15" hidden="true" customHeight="false" outlineLevel="0" collapsed="false">
      <c r="A457" s="134" t="n">
        <v>452</v>
      </c>
      <c r="B457" s="189" t="s">
        <v>2172</v>
      </c>
      <c r="C457" s="220" t="s">
        <v>2173</v>
      </c>
      <c r="D457" s="135" t="str">
        <f aca="false">VLOOKUP(N457,'Event Code'!$B$4:$AT$239,6,0)</f>
        <v>ĐH Công Nghệ TP HCM</v>
      </c>
      <c r="E457" s="135" t="str">
        <f aca="false">VLOOKUP($D457,'School Code'!$D$2:$I$30,5,0)</f>
        <v>ICT</v>
      </c>
      <c r="F457" s="198"/>
      <c r="G457" s="137"/>
      <c r="H457" s="138" t="str">
        <f aca="false">B457</f>
        <v>theotakutime@gmail.com</v>
      </c>
      <c r="I457" s="233" t="s">
        <v>2174</v>
      </c>
      <c r="J457" s="139"/>
      <c r="K457" s="140"/>
      <c r="L457" s="140"/>
      <c r="M457" s="141" t="str">
        <f aca="false">'Event Code'!$A$4</f>
        <v>HCM</v>
      </c>
      <c r="N457" s="35" t="s">
        <v>1958</v>
      </c>
      <c r="O457" s="141" t="str">
        <f aca="false">VLOOKUP($N457,'Event Code'!$B$4:$AL$194,2,0)</f>
        <v>FSOFT TOUR</v>
      </c>
      <c r="P457" s="141" t="str">
        <f aca="false">VLOOKUP(N457,'Event Code'!$B$4:$AT$782,3,0)</f>
        <v>IT Technical</v>
      </c>
      <c r="Q457" s="141" t="str">
        <f aca="false">VLOOKUP(N457,'Event Code'!$B$4:$AT$782,4,0)</f>
        <v>ALL</v>
      </c>
      <c r="R457" s="141" t="str">
        <f aca="false">VLOOKUP($N457,'Event Code'!$B$4:$AT$782,5,0)</f>
        <v>Blended</v>
      </c>
      <c r="S457" s="141" t="n">
        <f aca="false">VLOOKUP(N457,'Event Code'!$B$4:$AT$782,7,0)</f>
        <v>43472</v>
      </c>
      <c r="T457" s="141" t="n">
        <f aca="false">VLOOKUP($N457,'Event Code'!$B$4:$AT$782,8,0)</f>
        <v>43472</v>
      </c>
      <c r="U457" s="37" t="s">
        <v>1128</v>
      </c>
      <c r="V457" s="184"/>
      <c r="W457" s="143"/>
      <c r="X457" s="224"/>
      <c r="Y457" s="174" t="s">
        <v>132</v>
      </c>
      <c r="Z457" s="140" t="n">
        <v>43517</v>
      </c>
      <c r="AG457" s="128" t="n">
        <f aca="false">VLOOKUP(D457,'School Code'!$D$2:$K$603,4,0)</f>
        <v>530</v>
      </c>
      <c r="AH457" s="129" t="n">
        <f aca="false">VLOOKUP(D457,'School Code'!$D$2:$K$603,6,0)</f>
        <v>2</v>
      </c>
      <c r="AI457" s="146" t="s">
        <v>1959</v>
      </c>
    </row>
    <row r="458" customFormat="false" ht="15" hidden="true" customHeight="false" outlineLevel="0" collapsed="false">
      <c r="A458" s="134" t="n">
        <v>453</v>
      </c>
      <c r="B458" s="189" t="s">
        <v>2175</v>
      </c>
      <c r="C458" s="220" t="s">
        <v>2176</v>
      </c>
      <c r="D458" s="135" t="str">
        <f aca="false">VLOOKUP(N458,'Event Code'!$B$4:$AT$239,6,0)</f>
        <v>ĐH Công Nghệ TP HCM</v>
      </c>
      <c r="E458" s="135" t="str">
        <f aca="false">VLOOKUP($D458,'School Code'!$D$2:$I$30,5,0)</f>
        <v>ICT</v>
      </c>
      <c r="F458" s="198"/>
      <c r="G458" s="137"/>
      <c r="H458" s="138" t="str">
        <f aca="false">B458</f>
        <v>ngotandang2000@gmail.com</v>
      </c>
      <c r="I458" s="233" t="s">
        <v>2177</v>
      </c>
      <c r="J458" s="139"/>
      <c r="K458" s="140"/>
      <c r="L458" s="140"/>
      <c r="M458" s="141" t="str">
        <f aca="false">'Event Code'!$A$4</f>
        <v>HCM</v>
      </c>
      <c r="N458" s="35" t="s">
        <v>1958</v>
      </c>
      <c r="O458" s="141" t="str">
        <f aca="false">VLOOKUP($N458,'Event Code'!$B$4:$AL$194,2,0)</f>
        <v>FSOFT TOUR</v>
      </c>
      <c r="P458" s="141" t="str">
        <f aca="false">VLOOKUP(N458,'Event Code'!$B$4:$AT$782,3,0)</f>
        <v>IT Technical</v>
      </c>
      <c r="Q458" s="141" t="str">
        <f aca="false">VLOOKUP(N458,'Event Code'!$B$4:$AT$782,4,0)</f>
        <v>ALL</v>
      </c>
      <c r="R458" s="141" t="str">
        <f aca="false">VLOOKUP($N458,'Event Code'!$B$4:$AT$782,5,0)</f>
        <v>Blended</v>
      </c>
      <c r="S458" s="141" t="n">
        <f aca="false">VLOOKUP(N458,'Event Code'!$B$4:$AT$782,7,0)</f>
        <v>43472</v>
      </c>
      <c r="T458" s="141" t="n">
        <f aca="false">VLOOKUP($N458,'Event Code'!$B$4:$AT$782,8,0)</f>
        <v>43472</v>
      </c>
      <c r="U458" s="37" t="s">
        <v>1128</v>
      </c>
      <c r="V458" s="234"/>
      <c r="W458" s="235"/>
      <c r="X458" s="224"/>
      <c r="Y458" s="174" t="s">
        <v>132</v>
      </c>
      <c r="Z458" s="140" t="n">
        <v>43517</v>
      </c>
      <c r="AG458" s="128" t="n">
        <f aca="false">VLOOKUP(D458,'School Code'!$D$2:$K$603,4,0)</f>
        <v>530</v>
      </c>
      <c r="AH458" s="129" t="n">
        <f aca="false">VLOOKUP(D458,'School Code'!$D$2:$K$603,6,0)</f>
        <v>2</v>
      </c>
      <c r="AI458" s="146" t="s">
        <v>1959</v>
      </c>
    </row>
    <row r="459" customFormat="false" ht="15" hidden="true" customHeight="false" outlineLevel="0" collapsed="false">
      <c r="A459" s="134" t="n">
        <v>454</v>
      </c>
      <c r="B459" s="189" t="s">
        <v>2178</v>
      </c>
      <c r="C459" s="220" t="s">
        <v>2179</v>
      </c>
      <c r="D459" s="135" t="str">
        <f aca="false">VLOOKUP(N459,'Event Code'!$B$4:$AT$239,6,0)</f>
        <v>ĐH Công Nghệ TP HCM</v>
      </c>
      <c r="E459" s="135" t="str">
        <f aca="false">VLOOKUP($D459,'School Code'!$D$2:$I$30,5,0)</f>
        <v>ICT</v>
      </c>
      <c r="F459" s="198"/>
      <c r="G459" s="137"/>
      <c r="H459" s="138" t="str">
        <f aca="false">B459</f>
        <v>Hsqd99@gmail.com</v>
      </c>
      <c r="I459" s="233" t="s">
        <v>2180</v>
      </c>
      <c r="J459" s="139"/>
      <c r="K459" s="140"/>
      <c r="L459" s="140"/>
      <c r="M459" s="141" t="str">
        <f aca="false">'Event Code'!$A$4</f>
        <v>HCM</v>
      </c>
      <c r="N459" s="35" t="s">
        <v>1958</v>
      </c>
      <c r="O459" s="141" t="str">
        <f aca="false">VLOOKUP($N459,'Event Code'!$B$4:$AL$194,2,0)</f>
        <v>FSOFT TOUR</v>
      </c>
      <c r="P459" s="141" t="str">
        <f aca="false">VLOOKUP(N459,'Event Code'!$B$4:$AT$782,3,0)</f>
        <v>IT Technical</v>
      </c>
      <c r="Q459" s="141" t="str">
        <f aca="false">VLOOKUP(N459,'Event Code'!$B$4:$AT$782,4,0)</f>
        <v>ALL</v>
      </c>
      <c r="R459" s="141" t="str">
        <f aca="false">VLOOKUP($N459,'Event Code'!$B$4:$AT$782,5,0)</f>
        <v>Blended</v>
      </c>
      <c r="S459" s="141" t="n">
        <f aca="false">VLOOKUP(N459,'Event Code'!$B$4:$AT$782,7,0)</f>
        <v>43472</v>
      </c>
      <c r="T459" s="141" t="n">
        <f aca="false">VLOOKUP($N459,'Event Code'!$B$4:$AT$782,8,0)</f>
        <v>43472</v>
      </c>
      <c r="U459" s="37" t="s">
        <v>1128</v>
      </c>
      <c r="V459" s="184"/>
      <c r="W459" s="143"/>
      <c r="X459" s="224"/>
      <c r="Y459" s="174" t="s">
        <v>132</v>
      </c>
      <c r="Z459" s="140" t="n">
        <v>43517</v>
      </c>
      <c r="AG459" s="128" t="n">
        <f aca="false">VLOOKUP(D459,'School Code'!$D$2:$K$603,4,0)</f>
        <v>530</v>
      </c>
      <c r="AH459" s="129" t="n">
        <f aca="false">VLOOKUP(D459,'School Code'!$D$2:$K$603,6,0)</f>
        <v>2</v>
      </c>
      <c r="AI459" s="146" t="s">
        <v>1959</v>
      </c>
    </row>
    <row r="460" customFormat="false" ht="15" hidden="true" customHeight="false" outlineLevel="0" collapsed="false">
      <c r="A460" s="134" t="n">
        <v>455</v>
      </c>
      <c r="B460" s="189" t="s">
        <v>2181</v>
      </c>
      <c r="C460" s="220" t="s">
        <v>2182</v>
      </c>
      <c r="D460" s="135" t="str">
        <f aca="false">VLOOKUP(N460,'Event Code'!$B$4:$AT$239,6,0)</f>
        <v>ĐH Công Nghệ TP HCM</v>
      </c>
      <c r="E460" s="135" t="str">
        <f aca="false">VLOOKUP($D460,'School Code'!$D$2:$I$30,5,0)</f>
        <v>ICT</v>
      </c>
      <c r="F460" s="198"/>
      <c r="G460" s="137"/>
      <c r="H460" s="138" t="str">
        <f aca="false">B460</f>
        <v>Minhduc11130@gmail.com</v>
      </c>
      <c r="I460" s="233" t="s">
        <v>2183</v>
      </c>
      <c r="J460" s="139"/>
      <c r="K460" s="140"/>
      <c r="L460" s="140"/>
      <c r="M460" s="141" t="str">
        <f aca="false">'Event Code'!$A$4</f>
        <v>HCM</v>
      </c>
      <c r="N460" s="35" t="s">
        <v>1958</v>
      </c>
      <c r="O460" s="141" t="str">
        <f aca="false">VLOOKUP($N460,'Event Code'!$B$4:$AL$194,2,0)</f>
        <v>FSOFT TOUR</v>
      </c>
      <c r="P460" s="141" t="str">
        <f aca="false">VLOOKUP(N460,'Event Code'!$B$4:$AT$782,3,0)</f>
        <v>IT Technical</v>
      </c>
      <c r="Q460" s="141" t="str">
        <f aca="false">VLOOKUP(N460,'Event Code'!$B$4:$AT$782,4,0)</f>
        <v>ALL</v>
      </c>
      <c r="R460" s="141" t="str">
        <f aca="false">VLOOKUP($N460,'Event Code'!$B$4:$AT$782,5,0)</f>
        <v>Blended</v>
      </c>
      <c r="S460" s="141" t="n">
        <f aca="false">VLOOKUP(N460,'Event Code'!$B$4:$AT$782,7,0)</f>
        <v>43472</v>
      </c>
      <c r="T460" s="141" t="n">
        <f aca="false">VLOOKUP($N460,'Event Code'!$B$4:$AT$782,8,0)</f>
        <v>43472</v>
      </c>
      <c r="U460" s="37" t="s">
        <v>1128</v>
      </c>
      <c r="V460" s="184"/>
      <c r="W460" s="143"/>
      <c r="X460" s="224"/>
      <c r="Y460" s="174" t="s">
        <v>132</v>
      </c>
      <c r="Z460" s="140" t="n">
        <v>43517</v>
      </c>
      <c r="AG460" s="128" t="n">
        <f aca="false">VLOOKUP(D460,'School Code'!$D$2:$K$603,4,0)</f>
        <v>530</v>
      </c>
      <c r="AH460" s="129" t="n">
        <f aca="false">VLOOKUP(D460,'School Code'!$D$2:$K$603,6,0)</f>
        <v>2</v>
      </c>
      <c r="AI460" s="146" t="s">
        <v>1959</v>
      </c>
    </row>
    <row r="461" customFormat="false" ht="15" hidden="true" customHeight="false" outlineLevel="0" collapsed="false">
      <c r="A461" s="134" t="n">
        <v>456</v>
      </c>
      <c r="B461" s="189" t="s">
        <v>2184</v>
      </c>
      <c r="C461" s="220" t="s">
        <v>2185</v>
      </c>
      <c r="D461" s="135" t="str">
        <f aca="false">VLOOKUP(N461,'Event Code'!$B$4:$AT$239,6,0)</f>
        <v>ĐH Công Nghệ TP HCM</v>
      </c>
      <c r="E461" s="135" t="str">
        <f aca="false">VLOOKUP($D461,'School Code'!$D$2:$I$30,5,0)</f>
        <v>ICT</v>
      </c>
      <c r="F461" s="198"/>
      <c r="G461" s="137"/>
      <c r="H461" s="138" t="str">
        <f aca="false">B461</f>
        <v>daicaso13579@gmail.com</v>
      </c>
      <c r="I461" s="236" t="s">
        <v>2186</v>
      </c>
      <c r="J461" s="139"/>
      <c r="K461" s="140"/>
      <c r="L461" s="140"/>
      <c r="M461" s="141" t="str">
        <f aca="false">'Event Code'!$A$4</f>
        <v>HCM</v>
      </c>
      <c r="N461" s="35" t="s">
        <v>1958</v>
      </c>
      <c r="O461" s="141" t="str">
        <f aca="false">VLOOKUP($N461,'Event Code'!$B$4:$AL$194,2,0)</f>
        <v>FSOFT TOUR</v>
      </c>
      <c r="P461" s="141" t="str">
        <f aca="false">VLOOKUP(N461,'Event Code'!$B$4:$AT$782,3,0)</f>
        <v>IT Technical</v>
      </c>
      <c r="Q461" s="141" t="str">
        <f aca="false">VLOOKUP(N461,'Event Code'!$B$4:$AT$782,4,0)</f>
        <v>ALL</v>
      </c>
      <c r="R461" s="141" t="str">
        <f aca="false">VLOOKUP($N461,'Event Code'!$B$4:$AT$782,5,0)</f>
        <v>Blended</v>
      </c>
      <c r="S461" s="141" t="n">
        <f aca="false">VLOOKUP(N461,'Event Code'!$B$4:$AT$782,7,0)</f>
        <v>43472</v>
      </c>
      <c r="T461" s="141" t="n">
        <f aca="false">VLOOKUP($N461,'Event Code'!$B$4:$AT$782,8,0)</f>
        <v>43472</v>
      </c>
      <c r="U461" s="37" t="s">
        <v>1128</v>
      </c>
      <c r="V461" s="234"/>
      <c r="W461" s="235"/>
      <c r="X461" s="224"/>
      <c r="Y461" s="174" t="s">
        <v>132</v>
      </c>
      <c r="Z461" s="140" t="n">
        <v>43517</v>
      </c>
      <c r="AG461" s="128" t="n">
        <f aca="false">VLOOKUP(D461,'School Code'!$D$2:$K$603,4,0)</f>
        <v>530</v>
      </c>
      <c r="AH461" s="129" t="n">
        <f aca="false">VLOOKUP(D461,'School Code'!$D$2:$K$603,6,0)</f>
        <v>2</v>
      </c>
      <c r="AI461" s="146" t="s">
        <v>1959</v>
      </c>
    </row>
    <row r="462" customFormat="false" ht="15" hidden="true" customHeight="false" outlineLevel="0" collapsed="false">
      <c r="A462" s="134" t="n">
        <v>457</v>
      </c>
      <c r="B462" s="189" t="s">
        <v>2187</v>
      </c>
      <c r="C462" s="220" t="s">
        <v>2188</v>
      </c>
      <c r="D462" s="135" t="str">
        <f aca="false">VLOOKUP(N462,'Event Code'!$B$4:$AT$239,6,0)</f>
        <v>ĐH Công Nghệ TP HCM</v>
      </c>
      <c r="E462" s="135" t="str">
        <f aca="false">VLOOKUP($D462,'School Code'!$D$2:$I$30,5,0)</f>
        <v>ICT</v>
      </c>
      <c r="F462" s="198"/>
      <c r="G462" s="137"/>
      <c r="H462" s="138" t="str">
        <f aca="false">B462</f>
        <v>hoanghgggg@gmail.com</v>
      </c>
      <c r="I462" s="236" t="s">
        <v>2189</v>
      </c>
      <c r="J462" s="139"/>
      <c r="K462" s="140"/>
      <c r="L462" s="140"/>
      <c r="M462" s="141" t="str">
        <f aca="false">'Event Code'!$A$4</f>
        <v>HCM</v>
      </c>
      <c r="N462" s="35" t="s">
        <v>1958</v>
      </c>
      <c r="O462" s="141" t="str">
        <f aca="false">VLOOKUP($N462,'Event Code'!$B$4:$AL$194,2,0)</f>
        <v>FSOFT TOUR</v>
      </c>
      <c r="P462" s="141" t="str">
        <f aca="false">VLOOKUP(N462,'Event Code'!$B$4:$AT$782,3,0)</f>
        <v>IT Technical</v>
      </c>
      <c r="Q462" s="141" t="str">
        <f aca="false">VLOOKUP(N462,'Event Code'!$B$4:$AT$782,4,0)</f>
        <v>ALL</v>
      </c>
      <c r="R462" s="141" t="str">
        <f aca="false">VLOOKUP($N462,'Event Code'!$B$4:$AT$782,5,0)</f>
        <v>Blended</v>
      </c>
      <c r="S462" s="141" t="n">
        <f aca="false">VLOOKUP(N462,'Event Code'!$B$4:$AT$782,7,0)</f>
        <v>43472</v>
      </c>
      <c r="T462" s="141" t="n">
        <f aca="false">VLOOKUP($N462,'Event Code'!$B$4:$AT$782,8,0)</f>
        <v>43472</v>
      </c>
      <c r="U462" s="37" t="s">
        <v>1128</v>
      </c>
      <c r="V462" s="184"/>
      <c r="W462" s="143"/>
      <c r="X462" s="224"/>
      <c r="Y462" s="174" t="s">
        <v>132</v>
      </c>
      <c r="Z462" s="140" t="n">
        <v>43517</v>
      </c>
      <c r="AG462" s="128" t="n">
        <f aca="false">VLOOKUP(D462,'School Code'!$D$2:$K$603,4,0)</f>
        <v>530</v>
      </c>
      <c r="AH462" s="129" t="n">
        <f aca="false">VLOOKUP(D462,'School Code'!$D$2:$K$603,6,0)</f>
        <v>2</v>
      </c>
      <c r="AI462" s="146" t="s">
        <v>1959</v>
      </c>
    </row>
    <row r="463" customFormat="false" ht="15" hidden="true" customHeight="false" outlineLevel="0" collapsed="false">
      <c r="A463" s="134" t="n">
        <v>458</v>
      </c>
      <c r="B463" s="189" t="s">
        <v>2190</v>
      </c>
      <c r="C463" s="220" t="s">
        <v>2191</v>
      </c>
      <c r="D463" s="135" t="str">
        <f aca="false">VLOOKUP(N463,'Event Code'!$B$4:$AT$239,6,0)</f>
        <v>ĐH Công Nghệ TP HCM</v>
      </c>
      <c r="E463" s="135" t="str">
        <f aca="false">VLOOKUP($D463,'School Code'!$D$2:$I$30,5,0)</f>
        <v>ICT</v>
      </c>
      <c r="F463" s="198"/>
      <c r="G463" s="137"/>
      <c r="H463" s="138" t="str">
        <f aca="false">B463</f>
        <v>hoangmanhhungt4nhvt@gmail.com</v>
      </c>
      <c r="I463" s="236" t="s">
        <v>2192</v>
      </c>
      <c r="J463" s="139"/>
      <c r="K463" s="140"/>
      <c r="L463" s="140"/>
      <c r="M463" s="141" t="str">
        <f aca="false">'Event Code'!$A$4</f>
        <v>HCM</v>
      </c>
      <c r="N463" s="35" t="s">
        <v>1958</v>
      </c>
      <c r="O463" s="141" t="str">
        <f aca="false">VLOOKUP($N463,'Event Code'!$B$4:$AL$194,2,0)</f>
        <v>FSOFT TOUR</v>
      </c>
      <c r="P463" s="141" t="str">
        <f aca="false">VLOOKUP(N463,'Event Code'!$B$4:$AT$782,3,0)</f>
        <v>IT Technical</v>
      </c>
      <c r="Q463" s="141" t="str">
        <f aca="false">VLOOKUP(N463,'Event Code'!$B$4:$AT$782,4,0)</f>
        <v>ALL</v>
      </c>
      <c r="R463" s="141" t="str">
        <f aca="false">VLOOKUP($N463,'Event Code'!$B$4:$AT$782,5,0)</f>
        <v>Blended</v>
      </c>
      <c r="S463" s="141" t="n">
        <f aca="false">VLOOKUP(N463,'Event Code'!$B$4:$AT$782,7,0)</f>
        <v>43472</v>
      </c>
      <c r="T463" s="141" t="n">
        <f aca="false">VLOOKUP($N463,'Event Code'!$B$4:$AT$782,8,0)</f>
        <v>43472</v>
      </c>
      <c r="U463" s="37" t="s">
        <v>1128</v>
      </c>
      <c r="V463" s="184"/>
      <c r="W463" s="143"/>
      <c r="X463" s="224"/>
      <c r="Y463" s="174" t="s">
        <v>132</v>
      </c>
      <c r="Z463" s="140" t="n">
        <v>43517</v>
      </c>
      <c r="AG463" s="128" t="n">
        <f aca="false">VLOOKUP(D463,'School Code'!$D$2:$K$603,4,0)</f>
        <v>530</v>
      </c>
      <c r="AH463" s="129" t="n">
        <f aca="false">VLOOKUP(D463,'School Code'!$D$2:$K$603,6,0)</f>
        <v>2</v>
      </c>
      <c r="AI463" s="146" t="s">
        <v>1959</v>
      </c>
    </row>
    <row r="464" customFormat="false" ht="15" hidden="true" customHeight="false" outlineLevel="0" collapsed="false">
      <c r="A464" s="134" t="n">
        <v>459</v>
      </c>
      <c r="B464" s="189" t="s">
        <v>2193</v>
      </c>
      <c r="C464" s="220" t="s">
        <v>2194</v>
      </c>
      <c r="D464" s="135" t="str">
        <f aca="false">VLOOKUP(N464,'Event Code'!$B$4:$AT$239,6,0)</f>
        <v>ĐH Công Nghệ TP HCM</v>
      </c>
      <c r="E464" s="135" t="str">
        <f aca="false">VLOOKUP($D464,'School Code'!$D$2:$I$30,5,0)</f>
        <v>ICT</v>
      </c>
      <c r="F464" s="198"/>
      <c r="G464" s="137"/>
      <c r="H464" s="138" t="str">
        <f aca="false">B464</f>
        <v>holiday2638@gmail.com</v>
      </c>
      <c r="I464" s="236" t="s">
        <v>2195</v>
      </c>
      <c r="J464" s="139"/>
      <c r="K464" s="140"/>
      <c r="L464" s="140"/>
      <c r="M464" s="141" t="str">
        <f aca="false">'Event Code'!$A$4</f>
        <v>HCM</v>
      </c>
      <c r="N464" s="35" t="s">
        <v>1958</v>
      </c>
      <c r="O464" s="141" t="str">
        <f aca="false">VLOOKUP($N464,'Event Code'!$B$4:$AL$194,2,0)</f>
        <v>FSOFT TOUR</v>
      </c>
      <c r="P464" s="141" t="str">
        <f aca="false">VLOOKUP(N464,'Event Code'!$B$4:$AT$782,3,0)</f>
        <v>IT Technical</v>
      </c>
      <c r="Q464" s="141" t="str">
        <f aca="false">VLOOKUP(N464,'Event Code'!$B$4:$AT$782,4,0)</f>
        <v>ALL</v>
      </c>
      <c r="R464" s="141" t="str">
        <f aca="false">VLOOKUP($N464,'Event Code'!$B$4:$AT$782,5,0)</f>
        <v>Blended</v>
      </c>
      <c r="S464" s="141" t="n">
        <f aca="false">VLOOKUP(N464,'Event Code'!$B$4:$AT$782,7,0)</f>
        <v>43472</v>
      </c>
      <c r="T464" s="141" t="n">
        <f aca="false">VLOOKUP($N464,'Event Code'!$B$4:$AT$782,8,0)</f>
        <v>43472</v>
      </c>
      <c r="U464" s="37" t="s">
        <v>1128</v>
      </c>
      <c r="V464" s="184"/>
      <c r="W464" s="143"/>
      <c r="X464" s="224"/>
      <c r="Y464" s="174" t="s">
        <v>132</v>
      </c>
      <c r="Z464" s="140" t="n">
        <v>43517</v>
      </c>
      <c r="AG464" s="128" t="n">
        <f aca="false">VLOOKUP(D464,'School Code'!$D$2:$K$603,4,0)</f>
        <v>530</v>
      </c>
      <c r="AH464" s="129" t="n">
        <f aca="false">VLOOKUP(D464,'School Code'!$D$2:$K$603,6,0)</f>
        <v>2</v>
      </c>
      <c r="AI464" s="146" t="s">
        <v>1959</v>
      </c>
    </row>
    <row r="465" customFormat="false" ht="15" hidden="true" customHeight="false" outlineLevel="0" collapsed="false">
      <c r="A465" s="134" t="n">
        <v>460</v>
      </c>
      <c r="B465" s="189" t="s">
        <v>2196</v>
      </c>
      <c r="C465" s="220" t="s">
        <v>2197</v>
      </c>
      <c r="D465" s="135" t="str">
        <f aca="false">VLOOKUP(N465,'Event Code'!$B$4:$AT$239,6,0)</f>
        <v>ĐH Công Nghệ TP HCM</v>
      </c>
      <c r="E465" s="135" t="str">
        <f aca="false">VLOOKUP($D465,'School Code'!$D$2:$I$30,5,0)</f>
        <v>ICT</v>
      </c>
      <c r="F465" s="198"/>
      <c r="G465" s="137"/>
      <c r="H465" s="138" t="str">
        <f aca="false">B465</f>
        <v>khangnguyen180720@gmail.com</v>
      </c>
      <c r="I465" s="236" t="s">
        <v>2198</v>
      </c>
      <c r="J465" s="139"/>
      <c r="K465" s="140"/>
      <c r="L465" s="140"/>
      <c r="M465" s="141" t="str">
        <f aca="false">'Event Code'!$A$4</f>
        <v>HCM</v>
      </c>
      <c r="N465" s="35" t="s">
        <v>1958</v>
      </c>
      <c r="O465" s="141" t="str">
        <f aca="false">VLOOKUP($N465,'Event Code'!$B$4:$AL$194,2,0)</f>
        <v>FSOFT TOUR</v>
      </c>
      <c r="P465" s="141" t="str">
        <f aca="false">VLOOKUP(N465,'Event Code'!$B$4:$AT$782,3,0)</f>
        <v>IT Technical</v>
      </c>
      <c r="Q465" s="141" t="str">
        <f aca="false">VLOOKUP(N465,'Event Code'!$B$4:$AT$782,4,0)</f>
        <v>ALL</v>
      </c>
      <c r="R465" s="141" t="str">
        <f aca="false">VLOOKUP($N465,'Event Code'!$B$4:$AT$782,5,0)</f>
        <v>Blended</v>
      </c>
      <c r="S465" s="141" t="n">
        <f aca="false">VLOOKUP(N465,'Event Code'!$B$4:$AT$782,7,0)</f>
        <v>43472</v>
      </c>
      <c r="T465" s="141" t="n">
        <f aca="false">VLOOKUP($N465,'Event Code'!$B$4:$AT$782,8,0)</f>
        <v>43472</v>
      </c>
      <c r="U465" s="37" t="s">
        <v>1128</v>
      </c>
      <c r="V465" s="234"/>
      <c r="W465" s="235"/>
      <c r="X465" s="224"/>
      <c r="Y465" s="174" t="s">
        <v>132</v>
      </c>
      <c r="Z465" s="140" t="n">
        <v>43517</v>
      </c>
      <c r="AG465" s="128" t="n">
        <f aca="false">VLOOKUP(D465,'School Code'!$D$2:$K$603,4,0)</f>
        <v>530</v>
      </c>
      <c r="AH465" s="129" t="n">
        <f aca="false">VLOOKUP(D465,'School Code'!$D$2:$K$603,6,0)</f>
        <v>2</v>
      </c>
      <c r="AI465" s="146" t="s">
        <v>1959</v>
      </c>
    </row>
    <row r="466" customFormat="false" ht="15" hidden="true" customHeight="false" outlineLevel="0" collapsed="false">
      <c r="A466" s="134" t="n">
        <v>461</v>
      </c>
      <c r="B466" s="189" t="s">
        <v>2199</v>
      </c>
      <c r="C466" s="220" t="s">
        <v>2200</v>
      </c>
      <c r="D466" s="135" t="str">
        <f aca="false">VLOOKUP(N466,'Event Code'!$B$4:$AT$239,6,0)</f>
        <v>ĐH Công Nghệ TP HCM</v>
      </c>
      <c r="E466" s="135" t="str">
        <f aca="false">VLOOKUP($D466,'School Code'!$D$2:$I$30,5,0)</f>
        <v>ICT</v>
      </c>
      <c r="F466" s="198"/>
      <c r="G466" s="137"/>
      <c r="H466" s="138" t="str">
        <f aca="false">B466</f>
        <v>Phamtrandangkhoa25986@gmail.com</v>
      </c>
      <c r="I466" s="236" t="s">
        <v>2201</v>
      </c>
      <c r="J466" s="139"/>
      <c r="K466" s="140"/>
      <c r="L466" s="140"/>
      <c r="M466" s="141" t="str">
        <f aca="false">'Event Code'!$A$4</f>
        <v>HCM</v>
      </c>
      <c r="N466" s="35" t="s">
        <v>1958</v>
      </c>
      <c r="O466" s="141" t="str">
        <f aca="false">VLOOKUP($N466,'Event Code'!$B$4:$AL$194,2,0)</f>
        <v>FSOFT TOUR</v>
      </c>
      <c r="P466" s="141" t="str">
        <f aca="false">VLOOKUP(N466,'Event Code'!$B$4:$AT$782,3,0)</f>
        <v>IT Technical</v>
      </c>
      <c r="Q466" s="141" t="str">
        <f aca="false">VLOOKUP(N466,'Event Code'!$B$4:$AT$782,4,0)</f>
        <v>ALL</v>
      </c>
      <c r="R466" s="141" t="str">
        <f aca="false">VLOOKUP($N466,'Event Code'!$B$4:$AT$782,5,0)</f>
        <v>Blended</v>
      </c>
      <c r="S466" s="141" t="n">
        <f aca="false">VLOOKUP(N466,'Event Code'!$B$4:$AT$782,7,0)</f>
        <v>43472</v>
      </c>
      <c r="T466" s="141" t="n">
        <f aca="false">VLOOKUP($N466,'Event Code'!$B$4:$AT$782,8,0)</f>
        <v>43472</v>
      </c>
      <c r="U466" s="37" t="s">
        <v>1128</v>
      </c>
      <c r="V466" s="184"/>
      <c r="W466" s="143"/>
      <c r="X466" s="224"/>
      <c r="Y466" s="174" t="s">
        <v>132</v>
      </c>
      <c r="Z466" s="140" t="n">
        <v>43517</v>
      </c>
      <c r="AG466" s="128" t="n">
        <f aca="false">VLOOKUP(D466,'School Code'!$D$2:$K$603,4,0)</f>
        <v>530</v>
      </c>
      <c r="AH466" s="129" t="n">
        <f aca="false">VLOOKUP(D466,'School Code'!$D$2:$K$603,6,0)</f>
        <v>2</v>
      </c>
      <c r="AI466" s="146" t="s">
        <v>1959</v>
      </c>
    </row>
    <row r="467" customFormat="false" ht="15" hidden="true" customHeight="false" outlineLevel="0" collapsed="false">
      <c r="A467" s="134" t="n">
        <v>462</v>
      </c>
      <c r="B467" s="189" t="s">
        <v>2202</v>
      </c>
      <c r="C467" s="220" t="s">
        <v>2203</v>
      </c>
      <c r="D467" s="135" t="str">
        <f aca="false">VLOOKUP(N467,'Event Code'!$B$4:$AT$239,6,0)</f>
        <v>ĐH Công Nghệ TP HCM</v>
      </c>
      <c r="E467" s="135" t="str">
        <f aca="false">VLOOKUP($D467,'School Code'!$D$2:$I$30,5,0)</f>
        <v>ICT</v>
      </c>
      <c r="F467" s="198"/>
      <c r="G467" s="137"/>
      <c r="H467" s="138" t="str">
        <f aca="false">B467</f>
        <v>dopdpplinh@gmail.com</v>
      </c>
      <c r="I467" s="236" t="s">
        <v>2204</v>
      </c>
      <c r="J467" s="139"/>
      <c r="K467" s="140"/>
      <c r="L467" s="140"/>
      <c r="M467" s="141" t="str">
        <f aca="false">'Event Code'!$A$4</f>
        <v>HCM</v>
      </c>
      <c r="N467" s="35" t="s">
        <v>1958</v>
      </c>
      <c r="O467" s="141" t="str">
        <f aca="false">VLOOKUP($N467,'Event Code'!$B$4:$AL$194,2,0)</f>
        <v>FSOFT TOUR</v>
      </c>
      <c r="P467" s="141" t="str">
        <f aca="false">VLOOKUP(N467,'Event Code'!$B$4:$AT$782,3,0)</f>
        <v>IT Technical</v>
      </c>
      <c r="Q467" s="141" t="str">
        <f aca="false">VLOOKUP(N467,'Event Code'!$B$4:$AT$782,4,0)</f>
        <v>ALL</v>
      </c>
      <c r="R467" s="141" t="str">
        <f aca="false">VLOOKUP($N467,'Event Code'!$B$4:$AT$782,5,0)</f>
        <v>Blended</v>
      </c>
      <c r="S467" s="141" t="n">
        <f aca="false">VLOOKUP(N467,'Event Code'!$B$4:$AT$782,7,0)</f>
        <v>43472</v>
      </c>
      <c r="T467" s="141" t="n">
        <f aca="false">VLOOKUP($N467,'Event Code'!$B$4:$AT$782,8,0)</f>
        <v>43472</v>
      </c>
      <c r="U467" s="37" t="s">
        <v>1128</v>
      </c>
      <c r="V467" s="184"/>
      <c r="W467" s="143"/>
      <c r="X467" s="224"/>
      <c r="Y467" s="174" t="s">
        <v>132</v>
      </c>
      <c r="Z467" s="140" t="n">
        <v>43517</v>
      </c>
      <c r="AG467" s="128" t="n">
        <f aca="false">VLOOKUP(D467,'School Code'!$D$2:$K$603,4,0)</f>
        <v>530</v>
      </c>
      <c r="AH467" s="129" t="n">
        <f aca="false">VLOOKUP(D467,'School Code'!$D$2:$K$603,6,0)</f>
        <v>2</v>
      </c>
      <c r="AI467" s="146" t="s">
        <v>1959</v>
      </c>
    </row>
    <row r="468" customFormat="false" ht="15" hidden="true" customHeight="false" outlineLevel="0" collapsed="false">
      <c r="A468" s="134" t="n">
        <v>463</v>
      </c>
      <c r="B468" s="189" t="s">
        <v>2205</v>
      </c>
      <c r="C468" s="220" t="s">
        <v>2206</v>
      </c>
      <c r="D468" s="135" t="str">
        <f aca="false">VLOOKUP(N468,'Event Code'!$B$4:$AT$239,6,0)</f>
        <v>ĐH Công Nghệ TP HCM</v>
      </c>
      <c r="E468" s="135" t="str">
        <f aca="false">VLOOKUP($D468,'School Code'!$D$2:$I$30,5,0)</f>
        <v>ICT</v>
      </c>
      <c r="F468" s="198"/>
      <c r="G468" s="137"/>
      <c r="H468" s="138" t="str">
        <f aca="false">B468</f>
        <v>Longheroa1@gmail.com</v>
      </c>
      <c r="I468" s="236" t="s">
        <v>2207</v>
      </c>
      <c r="J468" s="139"/>
      <c r="K468" s="140"/>
      <c r="L468" s="140"/>
      <c r="M468" s="141" t="str">
        <f aca="false">'Event Code'!$A$4</f>
        <v>HCM</v>
      </c>
      <c r="N468" s="35" t="s">
        <v>1958</v>
      </c>
      <c r="O468" s="141" t="str">
        <f aca="false">VLOOKUP($N468,'Event Code'!$B$4:$AL$194,2,0)</f>
        <v>FSOFT TOUR</v>
      </c>
      <c r="P468" s="141" t="str">
        <f aca="false">VLOOKUP(N468,'Event Code'!$B$4:$AT$782,3,0)</f>
        <v>IT Technical</v>
      </c>
      <c r="Q468" s="141" t="str">
        <f aca="false">VLOOKUP(N468,'Event Code'!$B$4:$AT$782,4,0)</f>
        <v>ALL</v>
      </c>
      <c r="R468" s="141" t="str">
        <f aca="false">VLOOKUP($N468,'Event Code'!$B$4:$AT$782,5,0)</f>
        <v>Blended</v>
      </c>
      <c r="S468" s="141" t="n">
        <f aca="false">VLOOKUP(N468,'Event Code'!$B$4:$AT$782,7,0)</f>
        <v>43472</v>
      </c>
      <c r="T468" s="141" t="n">
        <f aca="false">VLOOKUP($N468,'Event Code'!$B$4:$AT$782,8,0)</f>
        <v>43472</v>
      </c>
      <c r="U468" s="37" t="s">
        <v>1128</v>
      </c>
      <c r="V468" s="184"/>
      <c r="W468" s="235"/>
      <c r="X468" s="224"/>
      <c r="Y468" s="174" t="s">
        <v>132</v>
      </c>
      <c r="Z468" s="140" t="n">
        <v>43517</v>
      </c>
      <c r="AG468" s="128" t="n">
        <f aca="false">VLOOKUP(D468,'School Code'!$D$2:$K$603,4,0)</f>
        <v>530</v>
      </c>
      <c r="AH468" s="129" t="n">
        <f aca="false">VLOOKUP(D468,'School Code'!$D$2:$K$603,6,0)</f>
        <v>2</v>
      </c>
      <c r="AI468" s="146" t="s">
        <v>1959</v>
      </c>
    </row>
    <row r="469" customFormat="false" ht="15" hidden="true" customHeight="false" outlineLevel="0" collapsed="false">
      <c r="A469" s="134" t="n">
        <v>464</v>
      </c>
      <c r="B469" s="189" t="s">
        <v>2208</v>
      </c>
      <c r="C469" s="220" t="s">
        <v>2209</v>
      </c>
      <c r="D469" s="135" t="str">
        <f aca="false">VLOOKUP(N469,'Event Code'!$B$4:$AT$239,6,0)</f>
        <v>ĐH Công Nghệ TP HCM</v>
      </c>
      <c r="E469" s="135" t="str">
        <f aca="false">VLOOKUP($D469,'School Code'!$D$2:$I$30,5,0)</f>
        <v>ICT</v>
      </c>
      <c r="F469" s="198"/>
      <c r="G469" s="137"/>
      <c r="H469" s="138" t="str">
        <f aca="false">B469</f>
        <v>hoangluong2207@gmail.com</v>
      </c>
      <c r="I469" s="236" t="s">
        <v>2210</v>
      </c>
      <c r="J469" s="139"/>
      <c r="K469" s="140"/>
      <c r="L469" s="140"/>
      <c r="M469" s="141" t="str">
        <f aca="false">'Event Code'!$A$4</f>
        <v>HCM</v>
      </c>
      <c r="N469" s="35" t="s">
        <v>1958</v>
      </c>
      <c r="O469" s="141" t="str">
        <f aca="false">VLOOKUP($N469,'Event Code'!$B$4:$AL$194,2,0)</f>
        <v>FSOFT TOUR</v>
      </c>
      <c r="P469" s="141" t="str">
        <f aca="false">VLOOKUP(N469,'Event Code'!$B$4:$AT$782,3,0)</f>
        <v>IT Technical</v>
      </c>
      <c r="Q469" s="141" t="str">
        <f aca="false">VLOOKUP(N469,'Event Code'!$B$4:$AT$782,4,0)</f>
        <v>ALL</v>
      </c>
      <c r="R469" s="141" t="str">
        <f aca="false">VLOOKUP($N469,'Event Code'!$B$4:$AT$782,5,0)</f>
        <v>Blended</v>
      </c>
      <c r="S469" s="141" t="n">
        <f aca="false">VLOOKUP(N469,'Event Code'!$B$4:$AT$782,7,0)</f>
        <v>43472</v>
      </c>
      <c r="T469" s="141" t="n">
        <f aca="false">VLOOKUP($N469,'Event Code'!$B$4:$AT$782,8,0)</f>
        <v>43472</v>
      </c>
      <c r="U469" s="37" t="s">
        <v>1128</v>
      </c>
      <c r="V469" s="184"/>
      <c r="W469" s="143"/>
      <c r="X469" s="224"/>
      <c r="Y469" s="174" t="s">
        <v>132</v>
      </c>
      <c r="Z469" s="140" t="n">
        <v>43517</v>
      </c>
      <c r="AG469" s="128" t="n">
        <f aca="false">VLOOKUP(D469,'School Code'!$D$2:$K$603,4,0)</f>
        <v>530</v>
      </c>
      <c r="AH469" s="129" t="n">
        <f aca="false">VLOOKUP(D469,'School Code'!$D$2:$K$603,6,0)</f>
        <v>2</v>
      </c>
      <c r="AI469" s="146" t="s">
        <v>1959</v>
      </c>
    </row>
    <row r="470" customFormat="false" ht="15" hidden="true" customHeight="false" outlineLevel="0" collapsed="false">
      <c r="A470" s="134" t="n">
        <v>465</v>
      </c>
      <c r="B470" s="189" t="s">
        <v>2211</v>
      </c>
      <c r="C470" s="220" t="s">
        <v>2212</v>
      </c>
      <c r="D470" s="135" t="str">
        <f aca="false">VLOOKUP(N470,'Event Code'!$B$4:$AT$239,6,0)</f>
        <v>ĐH Công Nghệ TP HCM</v>
      </c>
      <c r="E470" s="135" t="str">
        <f aca="false">VLOOKUP($D470,'School Code'!$D$2:$I$30,5,0)</f>
        <v>ICT</v>
      </c>
      <c r="F470" s="198"/>
      <c r="G470" s="137"/>
      <c r="H470" s="138" t="str">
        <f aca="false">B470</f>
        <v>nghieplangduong@gmail.com</v>
      </c>
      <c r="I470" s="236" t="s">
        <v>2213</v>
      </c>
      <c r="J470" s="139"/>
      <c r="K470" s="140"/>
      <c r="L470" s="140"/>
      <c r="M470" s="141" t="str">
        <f aca="false">'Event Code'!$A$4</f>
        <v>HCM</v>
      </c>
      <c r="N470" s="35" t="s">
        <v>1958</v>
      </c>
      <c r="O470" s="141" t="str">
        <f aca="false">VLOOKUP($N470,'Event Code'!$B$4:$AL$194,2,0)</f>
        <v>FSOFT TOUR</v>
      </c>
      <c r="P470" s="141" t="str">
        <f aca="false">VLOOKUP(N470,'Event Code'!$B$4:$AT$782,3,0)</f>
        <v>IT Technical</v>
      </c>
      <c r="Q470" s="141" t="str">
        <f aca="false">VLOOKUP(N470,'Event Code'!$B$4:$AT$782,4,0)</f>
        <v>ALL</v>
      </c>
      <c r="R470" s="141" t="str">
        <f aca="false">VLOOKUP($N470,'Event Code'!$B$4:$AT$782,5,0)</f>
        <v>Blended</v>
      </c>
      <c r="S470" s="141" t="n">
        <f aca="false">VLOOKUP(N470,'Event Code'!$B$4:$AT$782,7,0)</f>
        <v>43472</v>
      </c>
      <c r="T470" s="141" t="n">
        <f aca="false">VLOOKUP($N470,'Event Code'!$B$4:$AT$782,8,0)</f>
        <v>43472</v>
      </c>
      <c r="U470" s="37" t="s">
        <v>1128</v>
      </c>
      <c r="V470" s="184"/>
      <c r="W470" s="143"/>
      <c r="X470" s="224"/>
      <c r="Y470" s="174" t="s">
        <v>132</v>
      </c>
      <c r="Z470" s="140" t="n">
        <v>43517</v>
      </c>
      <c r="AG470" s="128" t="n">
        <f aca="false">VLOOKUP(D470,'School Code'!$D$2:$K$603,4,0)</f>
        <v>530</v>
      </c>
      <c r="AH470" s="129" t="n">
        <f aca="false">VLOOKUP(D470,'School Code'!$D$2:$K$603,6,0)</f>
        <v>2</v>
      </c>
      <c r="AI470" s="146" t="s">
        <v>1959</v>
      </c>
    </row>
    <row r="471" customFormat="false" ht="15" hidden="true" customHeight="false" outlineLevel="0" collapsed="false">
      <c r="A471" s="134" t="n">
        <v>466</v>
      </c>
      <c r="B471" s="189" t="s">
        <v>2214</v>
      </c>
      <c r="C471" s="220" t="s">
        <v>2215</v>
      </c>
      <c r="D471" s="135" t="str">
        <f aca="false">VLOOKUP(N471,'Event Code'!$B$4:$AT$239,6,0)</f>
        <v>ĐH Công Nghệ TP HCM</v>
      </c>
      <c r="E471" s="135" t="str">
        <f aca="false">VLOOKUP($D471,'School Code'!$D$2:$I$30,5,0)</f>
        <v>ICT</v>
      </c>
      <c r="F471" s="198"/>
      <c r="G471" s="137"/>
      <c r="H471" s="138" t="str">
        <f aca="false">B471</f>
        <v>Phamvinhnguyen06@gmail.com</v>
      </c>
      <c r="I471" s="236" t="s">
        <v>2216</v>
      </c>
      <c r="J471" s="139"/>
      <c r="K471" s="140"/>
      <c r="L471" s="140"/>
      <c r="M471" s="141" t="str">
        <f aca="false">'Event Code'!$A$4</f>
        <v>HCM</v>
      </c>
      <c r="N471" s="35" t="s">
        <v>1958</v>
      </c>
      <c r="O471" s="141" t="str">
        <f aca="false">VLOOKUP($N471,'Event Code'!$B$4:$AL$194,2,0)</f>
        <v>FSOFT TOUR</v>
      </c>
      <c r="P471" s="141" t="str">
        <f aca="false">VLOOKUP(N471,'Event Code'!$B$4:$AT$782,3,0)</f>
        <v>IT Technical</v>
      </c>
      <c r="Q471" s="141" t="str">
        <f aca="false">VLOOKUP(N471,'Event Code'!$B$4:$AT$782,4,0)</f>
        <v>ALL</v>
      </c>
      <c r="R471" s="141" t="str">
        <f aca="false">VLOOKUP($N471,'Event Code'!$B$4:$AT$782,5,0)</f>
        <v>Blended</v>
      </c>
      <c r="S471" s="141" t="n">
        <f aca="false">VLOOKUP(N471,'Event Code'!$B$4:$AT$782,7,0)</f>
        <v>43472</v>
      </c>
      <c r="T471" s="141" t="n">
        <f aca="false">VLOOKUP($N471,'Event Code'!$B$4:$AT$782,8,0)</f>
        <v>43472</v>
      </c>
      <c r="U471" s="37" t="s">
        <v>1128</v>
      </c>
      <c r="V471" s="234"/>
      <c r="W471" s="235"/>
      <c r="X471" s="224"/>
      <c r="Y471" s="174" t="s">
        <v>132</v>
      </c>
      <c r="Z471" s="140" t="n">
        <v>43517</v>
      </c>
      <c r="AG471" s="128" t="n">
        <f aca="false">VLOOKUP(D471,'School Code'!$D$2:$K$603,4,0)</f>
        <v>530</v>
      </c>
      <c r="AH471" s="129" t="n">
        <f aca="false">VLOOKUP(D471,'School Code'!$D$2:$K$603,6,0)</f>
        <v>2</v>
      </c>
      <c r="AI471" s="146" t="s">
        <v>1959</v>
      </c>
    </row>
    <row r="472" customFormat="false" ht="15" hidden="true" customHeight="false" outlineLevel="0" collapsed="false">
      <c r="A472" s="134" t="n">
        <v>467</v>
      </c>
      <c r="B472" s="189" t="s">
        <v>2217</v>
      </c>
      <c r="C472" s="220" t="s">
        <v>2218</v>
      </c>
      <c r="D472" s="135" t="str">
        <f aca="false">VLOOKUP(N472,'Event Code'!$B$4:$AT$239,6,0)</f>
        <v>ĐH Công Nghệ TP HCM</v>
      </c>
      <c r="E472" s="135" t="str">
        <f aca="false">VLOOKUP($D472,'School Code'!$D$2:$I$30,5,0)</f>
        <v>ICT</v>
      </c>
      <c r="F472" s="198"/>
      <c r="G472" s="137"/>
      <c r="H472" s="138" t="str">
        <f aca="false">B472</f>
        <v>Nhanthanhnguyen2608@gmail.com</v>
      </c>
      <c r="I472" s="236" t="s">
        <v>2219</v>
      </c>
      <c r="J472" s="139"/>
      <c r="K472" s="140"/>
      <c r="L472" s="140"/>
      <c r="M472" s="141" t="str">
        <f aca="false">'Event Code'!$A$4</f>
        <v>HCM</v>
      </c>
      <c r="N472" s="35" t="s">
        <v>1958</v>
      </c>
      <c r="O472" s="141" t="str">
        <f aca="false">VLOOKUP($N472,'Event Code'!$B$4:$AL$194,2,0)</f>
        <v>FSOFT TOUR</v>
      </c>
      <c r="P472" s="141" t="str">
        <f aca="false">VLOOKUP(N472,'Event Code'!$B$4:$AT$782,3,0)</f>
        <v>IT Technical</v>
      </c>
      <c r="Q472" s="141" t="str">
        <f aca="false">VLOOKUP(N472,'Event Code'!$B$4:$AT$782,4,0)</f>
        <v>ALL</v>
      </c>
      <c r="R472" s="141" t="str">
        <f aca="false">VLOOKUP($N472,'Event Code'!$B$4:$AT$782,5,0)</f>
        <v>Blended</v>
      </c>
      <c r="S472" s="141" t="n">
        <f aca="false">VLOOKUP(N472,'Event Code'!$B$4:$AT$782,7,0)</f>
        <v>43472</v>
      </c>
      <c r="T472" s="141" t="n">
        <f aca="false">VLOOKUP($N472,'Event Code'!$B$4:$AT$782,8,0)</f>
        <v>43472</v>
      </c>
      <c r="U472" s="37" t="s">
        <v>1128</v>
      </c>
      <c r="V472" s="184"/>
      <c r="W472" s="143"/>
      <c r="X472" s="224"/>
      <c r="Y472" s="174" t="s">
        <v>132</v>
      </c>
      <c r="Z472" s="140" t="n">
        <v>43517</v>
      </c>
      <c r="AG472" s="128" t="n">
        <f aca="false">VLOOKUP(D472,'School Code'!$D$2:$K$603,4,0)</f>
        <v>530</v>
      </c>
      <c r="AH472" s="129" t="n">
        <f aca="false">VLOOKUP(D472,'School Code'!$D$2:$K$603,6,0)</f>
        <v>2</v>
      </c>
      <c r="AI472" s="146" t="s">
        <v>1959</v>
      </c>
    </row>
    <row r="473" customFormat="false" ht="15" hidden="true" customHeight="false" outlineLevel="0" collapsed="false">
      <c r="A473" s="134" t="n">
        <v>468</v>
      </c>
      <c r="B473" s="189" t="s">
        <v>2220</v>
      </c>
      <c r="C473" s="220" t="s">
        <v>2221</v>
      </c>
      <c r="D473" s="135" t="str">
        <f aca="false">VLOOKUP(N473,'Event Code'!$B$4:$AT$239,6,0)</f>
        <v>ĐH Công Nghệ TP HCM</v>
      </c>
      <c r="E473" s="135" t="str">
        <f aca="false">VLOOKUP($D473,'School Code'!$D$2:$I$30,5,0)</f>
        <v>ICT</v>
      </c>
      <c r="F473" s="198"/>
      <c r="G473" s="137"/>
      <c r="H473" s="138" t="str">
        <f aca="false">B473</f>
        <v>Binkhumno01@gmail.com</v>
      </c>
      <c r="I473" s="236" t="s">
        <v>2222</v>
      </c>
      <c r="J473" s="139"/>
      <c r="K473" s="140"/>
      <c r="L473" s="140"/>
      <c r="M473" s="141" t="str">
        <f aca="false">'Event Code'!$A$4</f>
        <v>HCM</v>
      </c>
      <c r="N473" s="35" t="s">
        <v>1958</v>
      </c>
      <c r="O473" s="141" t="str">
        <f aca="false">VLOOKUP($N473,'Event Code'!$B$4:$AL$194,2,0)</f>
        <v>FSOFT TOUR</v>
      </c>
      <c r="P473" s="141" t="str">
        <f aca="false">VLOOKUP(N473,'Event Code'!$B$4:$AT$782,3,0)</f>
        <v>IT Technical</v>
      </c>
      <c r="Q473" s="141" t="str">
        <f aca="false">VLOOKUP(N473,'Event Code'!$B$4:$AT$782,4,0)</f>
        <v>ALL</v>
      </c>
      <c r="R473" s="141" t="str">
        <f aca="false">VLOOKUP($N473,'Event Code'!$B$4:$AT$782,5,0)</f>
        <v>Blended</v>
      </c>
      <c r="S473" s="141" t="n">
        <f aca="false">VLOOKUP(N473,'Event Code'!$B$4:$AT$782,7,0)</f>
        <v>43472</v>
      </c>
      <c r="T473" s="141" t="n">
        <f aca="false">VLOOKUP($N473,'Event Code'!$B$4:$AT$782,8,0)</f>
        <v>43472</v>
      </c>
      <c r="U473" s="37" t="s">
        <v>1128</v>
      </c>
      <c r="V473" s="184"/>
      <c r="W473" s="143"/>
      <c r="X473" s="224"/>
      <c r="Y473" s="174" t="s">
        <v>132</v>
      </c>
      <c r="Z473" s="140" t="n">
        <v>43517</v>
      </c>
      <c r="AG473" s="128" t="n">
        <f aca="false">VLOOKUP(D473,'School Code'!$D$2:$K$603,4,0)</f>
        <v>530</v>
      </c>
      <c r="AH473" s="129" t="n">
        <f aca="false">VLOOKUP(D473,'School Code'!$D$2:$K$603,6,0)</f>
        <v>2</v>
      </c>
      <c r="AI473" s="146" t="s">
        <v>1959</v>
      </c>
    </row>
    <row r="474" customFormat="false" ht="15" hidden="true" customHeight="false" outlineLevel="0" collapsed="false">
      <c r="A474" s="134" t="n">
        <v>469</v>
      </c>
      <c r="B474" s="189" t="s">
        <v>2223</v>
      </c>
      <c r="C474" s="220" t="s">
        <v>2224</v>
      </c>
      <c r="D474" s="135" t="str">
        <f aca="false">VLOOKUP(N474,'Event Code'!$B$4:$AT$239,6,0)</f>
        <v>ĐH Công Nghệ TP HCM</v>
      </c>
      <c r="E474" s="135" t="str">
        <f aca="false">VLOOKUP($D474,'School Code'!$D$2:$I$30,5,0)</f>
        <v>ICT</v>
      </c>
      <c r="F474" s="198"/>
      <c r="G474" s="137"/>
      <c r="H474" s="138" t="str">
        <f aca="false">B474</f>
        <v>phucmap2408@gmail.com</v>
      </c>
      <c r="I474" s="236" t="s">
        <v>2225</v>
      </c>
      <c r="J474" s="139"/>
      <c r="K474" s="140"/>
      <c r="L474" s="140"/>
      <c r="M474" s="141" t="str">
        <f aca="false">'Event Code'!$A$4</f>
        <v>HCM</v>
      </c>
      <c r="N474" s="35" t="s">
        <v>1958</v>
      </c>
      <c r="O474" s="141" t="str">
        <f aca="false">VLOOKUP($N474,'Event Code'!$B$4:$AL$194,2,0)</f>
        <v>FSOFT TOUR</v>
      </c>
      <c r="P474" s="141" t="str">
        <f aca="false">VLOOKUP(N474,'Event Code'!$B$4:$AT$782,3,0)</f>
        <v>IT Technical</v>
      </c>
      <c r="Q474" s="141" t="str">
        <f aca="false">VLOOKUP(N474,'Event Code'!$B$4:$AT$782,4,0)</f>
        <v>ALL</v>
      </c>
      <c r="R474" s="141" t="str">
        <f aca="false">VLOOKUP($N474,'Event Code'!$B$4:$AT$782,5,0)</f>
        <v>Blended</v>
      </c>
      <c r="S474" s="141" t="n">
        <f aca="false">VLOOKUP(N474,'Event Code'!$B$4:$AT$782,7,0)</f>
        <v>43472</v>
      </c>
      <c r="T474" s="141" t="n">
        <f aca="false">VLOOKUP($N474,'Event Code'!$B$4:$AT$782,8,0)</f>
        <v>43472</v>
      </c>
      <c r="U474" s="37" t="s">
        <v>1128</v>
      </c>
      <c r="V474" s="184"/>
      <c r="W474" s="143"/>
      <c r="X474" s="224"/>
      <c r="Y474" s="174" t="s">
        <v>132</v>
      </c>
      <c r="Z474" s="140" t="n">
        <v>43517</v>
      </c>
      <c r="AG474" s="128" t="n">
        <f aca="false">VLOOKUP(D474,'School Code'!$D$2:$K$603,4,0)</f>
        <v>530</v>
      </c>
      <c r="AH474" s="129" t="n">
        <f aca="false">VLOOKUP(D474,'School Code'!$D$2:$K$603,6,0)</f>
        <v>2</v>
      </c>
      <c r="AI474" s="146" t="s">
        <v>1959</v>
      </c>
    </row>
    <row r="475" customFormat="false" ht="15" hidden="true" customHeight="false" outlineLevel="0" collapsed="false">
      <c r="A475" s="134" t="n">
        <v>470</v>
      </c>
      <c r="B475" s="189" t="s">
        <v>2226</v>
      </c>
      <c r="C475" s="220" t="s">
        <v>2227</v>
      </c>
      <c r="D475" s="135" t="str">
        <f aca="false">VLOOKUP(N475,'Event Code'!$B$4:$AT$239,6,0)</f>
        <v>ĐH Công Nghệ TP HCM</v>
      </c>
      <c r="E475" s="135" t="str">
        <f aca="false">VLOOKUP($D475,'School Code'!$D$2:$I$30,5,0)</f>
        <v>ICT</v>
      </c>
      <c r="F475" s="198"/>
      <c r="G475" s="137"/>
      <c r="H475" s="138" t="str">
        <f aca="false">B475</f>
        <v>Nhansinh248@gmail.com</v>
      </c>
      <c r="I475" s="236" t="s">
        <v>2228</v>
      </c>
      <c r="J475" s="139"/>
      <c r="K475" s="140"/>
      <c r="L475" s="140"/>
      <c r="M475" s="141" t="str">
        <f aca="false">'Event Code'!$A$4</f>
        <v>HCM</v>
      </c>
      <c r="N475" s="35" t="s">
        <v>1958</v>
      </c>
      <c r="O475" s="141" t="str">
        <f aca="false">VLOOKUP($N475,'Event Code'!$B$4:$AL$194,2,0)</f>
        <v>FSOFT TOUR</v>
      </c>
      <c r="P475" s="141" t="str">
        <f aca="false">VLOOKUP(N475,'Event Code'!$B$4:$AT$782,3,0)</f>
        <v>IT Technical</v>
      </c>
      <c r="Q475" s="141" t="str">
        <f aca="false">VLOOKUP(N475,'Event Code'!$B$4:$AT$782,4,0)</f>
        <v>ALL</v>
      </c>
      <c r="R475" s="141" t="str">
        <f aca="false">VLOOKUP($N475,'Event Code'!$B$4:$AT$782,5,0)</f>
        <v>Blended</v>
      </c>
      <c r="S475" s="141" t="n">
        <f aca="false">VLOOKUP(N475,'Event Code'!$B$4:$AT$782,7,0)</f>
        <v>43472</v>
      </c>
      <c r="T475" s="141" t="n">
        <f aca="false">VLOOKUP($N475,'Event Code'!$B$4:$AT$782,8,0)</f>
        <v>43472</v>
      </c>
      <c r="U475" s="37" t="s">
        <v>1128</v>
      </c>
      <c r="V475" s="234"/>
      <c r="W475" s="235"/>
      <c r="X475" s="224"/>
      <c r="Y475" s="174" t="s">
        <v>132</v>
      </c>
      <c r="Z475" s="140" t="n">
        <v>43517</v>
      </c>
      <c r="AG475" s="128" t="n">
        <f aca="false">VLOOKUP(D475,'School Code'!$D$2:$K$603,4,0)</f>
        <v>530</v>
      </c>
      <c r="AH475" s="129" t="n">
        <f aca="false">VLOOKUP(D475,'School Code'!$D$2:$K$603,6,0)</f>
        <v>2</v>
      </c>
      <c r="AI475" s="146" t="s">
        <v>1959</v>
      </c>
    </row>
    <row r="476" customFormat="false" ht="15" hidden="true" customHeight="false" outlineLevel="0" collapsed="false">
      <c r="A476" s="134" t="n">
        <v>471</v>
      </c>
      <c r="B476" s="189" t="s">
        <v>2229</v>
      </c>
      <c r="C476" s="220" t="s">
        <v>2230</v>
      </c>
      <c r="D476" s="135" t="str">
        <f aca="false">VLOOKUP(N476,'Event Code'!$B$4:$AT$239,6,0)</f>
        <v>ĐH Công Nghệ TP HCM</v>
      </c>
      <c r="E476" s="135" t="str">
        <f aca="false">VLOOKUP($D476,'School Code'!$D$2:$I$30,5,0)</f>
        <v>ICT</v>
      </c>
      <c r="F476" s="198"/>
      <c r="G476" s="137"/>
      <c r="H476" s="138" t="str">
        <f aca="false">B476</f>
        <v>Lethaitai884@gmail.com</v>
      </c>
      <c r="I476" s="236" t="s">
        <v>2231</v>
      </c>
      <c r="J476" s="139"/>
      <c r="K476" s="140"/>
      <c r="L476" s="140"/>
      <c r="M476" s="141" t="str">
        <f aca="false">'Event Code'!$A$4</f>
        <v>HCM</v>
      </c>
      <c r="N476" s="35" t="s">
        <v>1958</v>
      </c>
      <c r="O476" s="141" t="str">
        <f aca="false">VLOOKUP($N476,'Event Code'!$B$4:$AL$194,2,0)</f>
        <v>FSOFT TOUR</v>
      </c>
      <c r="P476" s="141" t="str">
        <f aca="false">VLOOKUP(N476,'Event Code'!$B$4:$AT$782,3,0)</f>
        <v>IT Technical</v>
      </c>
      <c r="Q476" s="141" t="str">
        <f aca="false">VLOOKUP(N476,'Event Code'!$B$4:$AT$782,4,0)</f>
        <v>ALL</v>
      </c>
      <c r="R476" s="141" t="str">
        <f aca="false">VLOOKUP($N476,'Event Code'!$B$4:$AT$782,5,0)</f>
        <v>Blended</v>
      </c>
      <c r="S476" s="141" t="n">
        <f aca="false">VLOOKUP(N476,'Event Code'!$B$4:$AT$782,7,0)</f>
        <v>43472</v>
      </c>
      <c r="T476" s="141" t="n">
        <f aca="false">VLOOKUP($N476,'Event Code'!$B$4:$AT$782,8,0)</f>
        <v>43472</v>
      </c>
      <c r="U476" s="37" t="s">
        <v>1128</v>
      </c>
      <c r="V476" s="184"/>
      <c r="W476" s="143"/>
      <c r="X476" s="224"/>
      <c r="Y476" s="174" t="s">
        <v>132</v>
      </c>
      <c r="Z476" s="140" t="n">
        <v>43517</v>
      </c>
      <c r="AG476" s="128" t="n">
        <f aca="false">VLOOKUP(D476,'School Code'!$D$2:$K$603,4,0)</f>
        <v>530</v>
      </c>
      <c r="AH476" s="129" t="n">
        <f aca="false">VLOOKUP(D476,'School Code'!$D$2:$K$603,6,0)</f>
        <v>2</v>
      </c>
      <c r="AI476" s="146" t="s">
        <v>1959</v>
      </c>
    </row>
    <row r="477" customFormat="false" ht="15" hidden="true" customHeight="false" outlineLevel="0" collapsed="false">
      <c r="A477" s="134" t="n">
        <v>472</v>
      </c>
      <c r="B477" s="189" t="s">
        <v>2232</v>
      </c>
      <c r="C477" s="220" t="s">
        <v>2233</v>
      </c>
      <c r="D477" s="135" t="str">
        <f aca="false">VLOOKUP(N477,'Event Code'!$B$4:$AT$239,6,0)</f>
        <v>ĐH Công Nghệ TP HCM</v>
      </c>
      <c r="E477" s="135" t="str">
        <f aca="false">VLOOKUP($D477,'School Code'!$D$2:$I$30,5,0)</f>
        <v>ICT</v>
      </c>
      <c r="F477" s="198"/>
      <c r="G477" s="137"/>
      <c r="H477" s="138" t="str">
        <f aca="false">B477</f>
        <v>Trantinqdcv98@gmail.com</v>
      </c>
      <c r="I477" s="236" t="s">
        <v>2234</v>
      </c>
      <c r="J477" s="139"/>
      <c r="K477" s="140"/>
      <c r="L477" s="140"/>
      <c r="M477" s="141" t="str">
        <f aca="false">'Event Code'!$A$4</f>
        <v>HCM</v>
      </c>
      <c r="N477" s="35" t="s">
        <v>1958</v>
      </c>
      <c r="O477" s="141" t="str">
        <f aca="false">VLOOKUP($N477,'Event Code'!$B$4:$AL$194,2,0)</f>
        <v>FSOFT TOUR</v>
      </c>
      <c r="P477" s="141" t="str">
        <f aca="false">VLOOKUP(N477,'Event Code'!$B$4:$AT$782,3,0)</f>
        <v>IT Technical</v>
      </c>
      <c r="Q477" s="141" t="str">
        <f aca="false">VLOOKUP(N477,'Event Code'!$B$4:$AT$782,4,0)</f>
        <v>ALL</v>
      </c>
      <c r="R477" s="141" t="str">
        <f aca="false">VLOOKUP($N477,'Event Code'!$B$4:$AT$782,5,0)</f>
        <v>Blended</v>
      </c>
      <c r="S477" s="141" t="n">
        <f aca="false">VLOOKUP(N477,'Event Code'!$B$4:$AT$782,7,0)</f>
        <v>43472</v>
      </c>
      <c r="T477" s="141" t="n">
        <f aca="false">VLOOKUP($N477,'Event Code'!$B$4:$AT$782,8,0)</f>
        <v>43472</v>
      </c>
      <c r="U477" s="37" t="s">
        <v>1128</v>
      </c>
      <c r="V477" s="184"/>
      <c r="W477" s="143"/>
      <c r="X477" s="224"/>
      <c r="Y477" s="174" t="s">
        <v>132</v>
      </c>
      <c r="Z477" s="140" t="n">
        <v>43517</v>
      </c>
      <c r="AG477" s="128" t="n">
        <f aca="false">VLOOKUP(D477,'School Code'!$D$2:$K$603,4,0)</f>
        <v>530</v>
      </c>
      <c r="AH477" s="129" t="n">
        <f aca="false">VLOOKUP(D477,'School Code'!$D$2:$K$603,6,0)</f>
        <v>2</v>
      </c>
      <c r="AI477" s="146" t="s">
        <v>1959</v>
      </c>
    </row>
    <row r="478" customFormat="false" ht="15" hidden="true" customHeight="false" outlineLevel="0" collapsed="false">
      <c r="A478" s="134" t="n">
        <v>473</v>
      </c>
      <c r="B478" s="189" t="s">
        <v>2235</v>
      </c>
      <c r="C478" s="220" t="s">
        <v>2236</v>
      </c>
      <c r="D478" s="135" t="str">
        <f aca="false">VLOOKUP(N478,'Event Code'!$B$4:$AT$239,6,0)</f>
        <v>ĐH Công Nghệ TP HCM</v>
      </c>
      <c r="E478" s="135" t="str">
        <f aca="false">VLOOKUP($D478,'School Code'!$D$2:$I$30,5,0)</f>
        <v>ICT</v>
      </c>
      <c r="F478" s="198"/>
      <c r="G478" s="137"/>
      <c r="H478" s="138" t="str">
        <f aca="false">B478</f>
        <v>Thaituan260900@gmail.com</v>
      </c>
      <c r="I478" s="236" t="s">
        <v>2237</v>
      </c>
      <c r="J478" s="139"/>
      <c r="K478" s="140"/>
      <c r="L478" s="140"/>
      <c r="M478" s="141" t="str">
        <f aca="false">'Event Code'!$A$4</f>
        <v>HCM</v>
      </c>
      <c r="N478" s="35" t="s">
        <v>1958</v>
      </c>
      <c r="O478" s="141" t="str">
        <f aca="false">VLOOKUP($N478,'Event Code'!$B$4:$AL$194,2,0)</f>
        <v>FSOFT TOUR</v>
      </c>
      <c r="P478" s="141" t="str">
        <f aca="false">VLOOKUP(N478,'Event Code'!$B$4:$AT$782,3,0)</f>
        <v>IT Technical</v>
      </c>
      <c r="Q478" s="141" t="str">
        <f aca="false">VLOOKUP(N478,'Event Code'!$B$4:$AT$782,4,0)</f>
        <v>ALL</v>
      </c>
      <c r="R478" s="141" t="str">
        <f aca="false">VLOOKUP($N478,'Event Code'!$B$4:$AT$782,5,0)</f>
        <v>Blended</v>
      </c>
      <c r="S478" s="141" t="n">
        <f aca="false">VLOOKUP(N478,'Event Code'!$B$4:$AT$782,7,0)</f>
        <v>43472</v>
      </c>
      <c r="T478" s="141" t="n">
        <f aca="false">VLOOKUP($N478,'Event Code'!$B$4:$AT$782,8,0)</f>
        <v>43472</v>
      </c>
      <c r="U478" s="37" t="s">
        <v>1128</v>
      </c>
      <c r="V478" s="184"/>
      <c r="W478" s="143"/>
      <c r="X478" s="224"/>
      <c r="Y478" s="174" t="s">
        <v>132</v>
      </c>
      <c r="Z478" s="140" t="n">
        <v>43517</v>
      </c>
      <c r="AG478" s="128" t="n">
        <f aca="false">VLOOKUP(D478,'School Code'!$D$2:$K$603,4,0)</f>
        <v>530</v>
      </c>
      <c r="AH478" s="129" t="n">
        <f aca="false">VLOOKUP(D478,'School Code'!$D$2:$K$603,6,0)</f>
        <v>2</v>
      </c>
      <c r="AI478" s="146" t="s">
        <v>1959</v>
      </c>
    </row>
    <row r="479" customFormat="false" ht="15" hidden="true" customHeight="false" outlineLevel="0" collapsed="false">
      <c r="A479" s="134" t="n">
        <v>474</v>
      </c>
      <c r="B479" s="189" t="s">
        <v>2238</v>
      </c>
      <c r="C479" s="220" t="s">
        <v>2239</v>
      </c>
      <c r="D479" s="135" t="str">
        <f aca="false">VLOOKUP(N479,'Event Code'!$B$4:$AT$239,6,0)</f>
        <v>ĐH Công Nghệ TP HCM</v>
      </c>
      <c r="E479" s="135" t="str">
        <f aca="false">VLOOKUP($D479,'School Code'!$D$2:$I$30,5,0)</f>
        <v>ICT</v>
      </c>
      <c r="F479" s="198"/>
      <c r="G479" s="137"/>
      <c r="H479" s="138" t="str">
        <f aca="false">B479</f>
        <v>Nguyenminhthai2770@gmail.com</v>
      </c>
      <c r="I479" s="236" t="s">
        <v>2240</v>
      </c>
      <c r="J479" s="139"/>
      <c r="K479" s="140"/>
      <c r="L479" s="140"/>
      <c r="M479" s="141" t="str">
        <f aca="false">'Event Code'!$A$4</f>
        <v>HCM</v>
      </c>
      <c r="N479" s="35" t="s">
        <v>1958</v>
      </c>
      <c r="O479" s="141" t="str">
        <f aca="false">VLOOKUP($N479,'Event Code'!$B$4:$AL$194,2,0)</f>
        <v>FSOFT TOUR</v>
      </c>
      <c r="P479" s="141" t="str">
        <f aca="false">VLOOKUP(N479,'Event Code'!$B$4:$AT$782,3,0)</f>
        <v>IT Technical</v>
      </c>
      <c r="Q479" s="141" t="str">
        <f aca="false">VLOOKUP(N479,'Event Code'!$B$4:$AT$782,4,0)</f>
        <v>ALL</v>
      </c>
      <c r="R479" s="141" t="str">
        <f aca="false">VLOOKUP($N479,'Event Code'!$B$4:$AT$782,5,0)</f>
        <v>Blended</v>
      </c>
      <c r="S479" s="141" t="n">
        <f aca="false">VLOOKUP(N479,'Event Code'!$B$4:$AT$782,7,0)</f>
        <v>43472</v>
      </c>
      <c r="T479" s="141" t="n">
        <f aca="false">VLOOKUP($N479,'Event Code'!$B$4:$AT$782,8,0)</f>
        <v>43472</v>
      </c>
      <c r="U479" s="37" t="s">
        <v>1128</v>
      </c>
      <c r="V479" s="184"/>
      <c r="W479" s="143"/>
      <c r="X479" s="224"/>
      <c r="Y479" s="174" t="s">
        <v>132</v>
      </c>
      <c r="Z479" s="140" t="n">
        <v>43517</v>
      </c>
      <c r="AG479" s="128" t="n">
        <f aca="false">VLOOKUP(D479,'School Code'!$D$2:$K$603,4,0)</f>
        <v>530</v>
      </c>
      <c r="AH479" s="129" t="n">
        <f aca="false">VLOOKUP(D479,'School Code'!$D$2:$K$603,6,0)</f>
        <v>2</v>
      </c>
      <c r="AI479" s="146" t="s">
        <v>1959</v>
      </c>
    </row>
    <row r="480" customFormat="false" ht="15" hidden="true" customHeight="false" outlineLevel="0" collapsed="false">
      <c r="A480" s="134" t="n">
        <v>475</v>
      </c>
      <c r="B480" s="189" t="s">
        <v>2241</v>
      </c>
      <c r="C480" s="220" t="s">
        <v>2242</v>
      </c>
      <c r="D480" s="135" t="str">
        <f aca="false">VLOOKUP(N480,'Event Code'!$B$4:$AT$239,6,0)</f>
        <v>ĐH Công Nghệ TP HCM</v>
      </c>
      <c r="E480" s="135" t="str">
        <f aca="false">VLOOKUP($D480,'School Code'!$D$2:$I$30,5,0)</f>
        <v>ICT</v>
      </c>
      <c r="F480" s="198"/>
      <c r="G480" s="137"/>
      <c r="H480" s="138" t="str">
        <f aca="false">B480</f>
        <v>minhthuannguyenhuynh@gmail.com</v>
      </c>
      <c r="I480" s="236" t="s">
        <v>2243</v>
      </c>
      <c r="J480" s="139"/>
      <c r="K480" s="140"/>
      <c r="L480" s="140"/>
      <c r="M480" s="141" t="str">
        <f aca="false">'Event Code'!$A$4</f>
        <v>HCM</v>
      </c>
      <c r="N480" s="35" t="s">
        <v>1958</v>
      </c>
      <c r="O480" s="141" t="str">
        <f aca="false">VLOOKUP($N480,'Event Code'!$B$4:$AL$194,2,0)</f>
        <v>FSOFT TOUR</v>
      </c>
      <c r="P480" s="141" t="str">
        <f aca="false">VLOOKUP(N480,'Event Code'!$B$4:$AT$782,3,0)</f>
        <v>IT Technical</v>
      </c>
      <c r="Q480" s="141" t="str">
        <f aca="false">VLOOKUP(N480,'Event Code'!$B$4:$AT$782,4,0)</f>
        <v>ALL</v>
      </c>
      <c r="R480" s="141" t="str">
        <f aca="false">VLOOKUP($N480,'Event Code'!$B$4:$AT$782,5,0)</f>
        <v>Blended</v>
      </c>
      <c r="S480" s="141" t="n">
        <f aca="false">VLOOKUP(N480,'Event Code'!$B$4:$AT$782,7,0)</f>
        <v>43472</v>
      </c>
      <c r="T480" s="141" t="n">
        <f aca="false">VLOOKUP($N480,'Event Code'!$B$4:$AT$782,8,0)</f>
        <v>43472</v>
      </c>
      <c r="U480" s="37" t="s">
        <v>1128</v>
      </c>
      <c r="V480" s="234"/>
      <c r="W480" s="235"/>
      <c r="X480" s="224"/>
      <c r="Y480" s="174" t="s">
        <v>132</v>
      </c>
      <c r="Z480" s="140" t="n">
        <v>43517</v>
      </c>
      <c r="AG480" s="128" t="n">
        <f aca="false">VLOOKUP(D480,'School Code'!$D$2:$K$603,4,0)</f>
        <v>530</v>
      </c>
      <c r="AH480" s="129" t="n">
        <f aca="false">VLOOKUP(D480,'School Code'!$D$2:$K$603,6,0)</f>
        <v>2</v>
      </c>
      <c r="AI480" s="146" t="s">
        <v>1959</v>
      </c>
    </row>
    <row r="481" customFormat="false" ht="15" hidden="true" customHeight="false" outlineLevel="0" collapsed="false">
      <c r="A481" s="134" t="n">
        <v>476</v>
      </c>
      <c r="B481" s="189" t="s">
        <v>2244</v>
      </c>
      <c r="C481" s="220" t="s">
        <v>2245</v>
      </c>
      <c r="D481" s="135" t="str">
        <f aca="false">VLOOKUP(N481,'Event Code'!$B$4:$AT$239,6,0)</f>
        <v>ĐH Công Nghệ TP HCM</v>
      </c>
      <c r="E481" s="135" t="str">
        <f aca="false">VLOOKUP($D481,'School Code'!$D$2:$I$30,5,0)</f>
        <v>ICT</v>
      </c>
      <c r="F481" s="198"/>
      <c r="G481" s="137"/>
      <c r="H481" s="138" t="str">
        <f aca="false">B481</f>
        <v>Thuongle281020@gmail.com</v>
      </c>
      <c r="I481" s="236" t="s">
        <v>2246</v>
      </c>
      <c r="J481" s="139"/>
      <c r="K481" s="140"/>
      <c r="L481" s="140"/>
      <c r="M481" s="141" t="str">
        <f aca="false">'Event Code'!$A$4</f>
        <v>HCM</v>
      </c>
      <c r="N481" s="35" t="s">
        <v>1958</v>
      </c>
      <c r="O481" s="141" t="str">
        <f aca="false">VLOOKUP($N481,'Event Code'!$B$4:$AL$194,2,0)</f>
        <v>FSOFT TOUR</v>
      </c>
      <c r="P481" s="141" t="str">
        <f aca="false">VLOOKUP(N481,'Event Code'!$B$4:$AT$782,3,0)</f>
        <v>IT Technical</v>
      </c>
      <c r="Q481" s="141" t="str">
        <f aca="false">VLOOKUP(N481,'Event Code'!$B$4:$AT$782,4,0)</f>
        <v>ALL</v>
      </c>
      <c r="R481" s="141" t="str">
        <f aca="false">VLOOKUP($N481,'Event Code'!$B$4:$AT$782,5,0)</f>
        <v>Blended</v>
      </c>
      <c r="S481" s="141" t="n">
        <f aca="false">VLOOKUP(N481,'Event Code'!$B$4:$AT$782,7,0)</f>
        <v>43472</v>
      </c>
      <c r="T481" s="141" t="n">
        <f aca="false">VLOOKUP($N481,'Event Code'!$B$4:$AT$782,8,0)</f>
        <v>43472</v>
      </c>
      <c r="U481" s="37" t="s">
        <v>1128</v>
      </c>
      <c r="V481" s="184"/>
      <c r="W481" s="143"/>
      <c r="X481" s="224"/>
      <c r="Y481" s="174" t="s">
        <v>132</v>
      </c>
      <c r="Z481" s="140" t="n">
        <v>43517</v>
      </c>
      <c r="AG481" s="128" t="n">
        <f aca="false">VLOOKUP(D481,'School Code'!$D$2:$K$603,4,0)</f>
        <v>530</v>
      </c>
      <c r="AH481" s="129" t="n">
        <f aca="false">VLOOKUP(D481,'School Code'!$D$2:$K$603,6,0)</f>
        <v>2</v>
      </c>
      <c r="AI481" s="146" t="s">
        <v>1959</v>
      </c>
    </row>
    <row r="482" customFormat="false" ht="15" hidden="true" customHeight="false" outlineLevel="0" collapsed="false">
      <c r="A482" s="134" t="n">
        <v>477</v>
      </c>
      <c r="B482" s="189" t="s">
        <v>2247</v>
      </c>
      <c r="C482" s="220" t="s">
        <v>2248</v>
      </c>
      <c r="D482" s="135" t="str">
        <f aca="false">VLOOKUP(N482,'Event Code'!$B$4:$AT$239,6,0)</f>
        <v>ĐH Công Nghệ TP HCM</v>
      </c>
      <c r="E482" s="135" t="str">
        <f aca="false">VLOOKUP($D482,'School Code'!$D$2:$I$30,5,0)</f>
        <v>ICT</v>
      </c>
      <c r="F482" s="198"/>
      <c r="G482" s="137"/>
      <c r="H482" s="138" t="str">
        <f aca="false">B482</f>
        <v>Tringuyenminh207@gmail.com</v>
      </c>
      <c r="I482" s="236" t="s">
        <v>2249</v>
      </c>
      <c r="J482" s="139"/>
      <c r="K482" s="140"/>
      <c r="L482" s="140"/>
      <c r="M482" s="141" t="str">
        <f aca="false">'Event Code'!$A$4</f>
        <v>HCM</v>
      </c>
      <c r="N482" s="35" t="s">
        <v>1958</v>
      </c>
      <c r="O482" s="141" t="str">
        <f aca="false">VLOOKUP($N482,'Event Code'!$B$4:$AL$194,2,0)</f>
        <v>FSOFT TOUR</v>
      </c>
      <c r="P482" s="141" t="str">
        <f aca="false">VLOOKUP(N482,'Event Code'!$B$4:$AT$782,3,0)</f>
        <v>IT Technical</v>
      </c>
      <c r="Q482" s="141" t="str">
        <f aca="false">VLOOKUP(N482,'Event Code'!$B$4:$AT$782,4,0)</f>
        <v>ALL</v>
      </c>
      <c r="R482" s="141" t="str">
        <f aca="false">VLOOKUP($N482,'Event Code'!$B$4:$AT$782,5,0)</f>
        <v>Blended</v>
      </c>
      <c r="S482" s="141" t="n">
        <f aca="false">VLOOKUP(N482,'Event Code'!$B$4:$AT$782,7,0)</f>
        <v>43472</v>
      </c>
      <c r="T482" s="141" t="n">
        <f aca="false">VLOOKUP($N482,'Event Code'!$B$4:$AT$782,8,0)</f>
        <v>43472</v>
      </c>
      <c r="U482" s="37" t="s">
        <v>1128</v>
      </c>
      <c r="V482" s="184"/>
      <c r="W482" s="143"/>
      <c r="X482" s="224"/>
      <c r="Y482" s="174" t="s">
        <v>132</v>
      </c>
      <c r="Z482" s="140" t="n">
        <v>43517</v>
      </c>
      <c r="AG482" s="128" t="n">
        <f aca="false">VLOOKUP(D482,'School Code'!$D$2:$K$603,4,0)</f>
        <v>530</v>
      </c>
      <c r="AH482" s="129" t="n">
        <f aca="false">VLOOKUP(D482,'School Code'!$D$2:$K$603,6,0)</f>
        <v>2</v>
      </c>
      <c r="AI482" s="146" t="s">
        <v>1959</v>
      </c>
    </row>
    <row r="483" customFormat="false" ht="15" hidden="true" customHeight="false" outlineLevel="0" collapsed="false">
      <c r="A483" s="134" t="n">
        <v>478</v>
      </c>
      <c r="B483" s="189" t="s">
        <v>2250</v>
      </c>
      <c r="C483" s="220" t="s">
        <v>2251</v>
      </c>
      <c r="D483" s="135" t="str">
        <f aca="false">VLOOKUP(N483,'Event Code'!$B$4:$AT$239,6,0)</f>
        <v>ĐH Công Nghệ TP HCM</v>
      </c>
      <c r="E483" s="135" t="str">
        <f aca="false">VLOOKUP($D483,'School Code'!$D$2:$I$30,5,0)</f>
        <v>ICT</v>
      </c>
      <c r="F483" s="198"/>
      <c r="G483" s="137"/>
      <c r="H483" s="138" t="str">
        <f aca="false">B483</f>
        <v>Nhoxcombo1999@gmail.com</v>
      </c>
      <c r="I483" s="236" t="s">
        <v>2252</v>
      </c>
      <c r="J483" s="139"/>
      <c r="K483" s="140"/>
      <c r="L483" s="140"/>
      <c r="M483" s="141" t="str">
        <f aca="false">'Event Code'!$A$4</f>
        <v>HCM</v>
      </c>
      <c r="N483" s="35" t="s">
        <v>1958</v>
      </c>
      <c r="O483" s="141" t="str">
        <f aca="false">VLOOKUP($N483,'Event Code'!$B$4:$AL$194,2,0)</f>
        <v>FSOFT TOUR</v>
      </c>
      <c r="P483" s="141" t="str">
        <f aca="false">VLOOKUP(N483,'Event Code'!$B$4:$AT$782,3,0)</f>
        <v>IT Technical</v>
      </c>
      <c r="Q483" s="141" t="str">
        <f aca="false">VLOOKUP(N483,'Event Code'!$B$4:$AT$782,4,0)</f>
        <v>ALL</v>
      </c>
      <c r="R483" s="141" t="str">
        <f aca="false">VLOOKUP($N483,'Event Code'!$B$4:$AT$782,5,0)</f>
        <v>Blended</v>
      </c>
      <c r="S483" s="141" t="n">
        <f aca="false">VLOOKUP(N483,'Event Code'!$B$4:$AT$782,7,0)</f>
        <v>43472</v>
      </c>
      <c r="T483" s="141" t="n">
        <f aca="false">VLOOKUP($N483,'Event Code'!$B$4:$AT$782,8,0)</f>
        <v>43472</v>
      </c>
      <c r="U483" s="37" t="s">
        <v>1128</v>
      </c>
      <c r="V483" s="184"/>
      <c r="W483" s="143"/>
      <c r="X483" s="224"/>
      <c r="Y483" s="174" t="s">
        <v>132</v>
      </c>
      <c r="Z483" s="140" t="n">
        <v>43517</v>
      </c>
      <c r="AG483" s="128" t="n">
        <f aca="false">VLOOKUP(D483,'School Code'!$D$2:$K$603,4,0)</f>
        <v>530</v>
      </c>
      <c r="AH483" s="129" t="n">
        <f aca="false">VLOOKUP(D483,'School Code'!$D$2:$K$603,6,0)</f>
        <v>2</v>
      </c>
      <c r="AI483" s="146" t="s">
        <v>1959</v>
      </c>
    </row>
    <row r="484" customFormat="false" ht="15" hidden="true" customHeight="false" outlineLevel="0" collapsed="false">
      <c r="A484" s="134" t="n">
        <v>479</v>
      </c>
      <c r="B484" s="189" t="s">
        <v>2253</v>
      </c>
      <c r="C484" s="220" t="s">
        <v>2254</v>
      </c>
      <c r="D484" s="135" t="str">
        <f aca="false">VLOOKUP(N484,'Event Code'!$B$4:$AT$239,6,0)</f>
        <v>ĐH Công Nghệ TP HCM</v>
      </c>
      <c r="E484" s="135" t="str">
        <f aca="false">VLOOKUP($D484,'School Code'!$D$2:$I$30,5,0)</f>
        <v>ICT</v>
      </c>
      <c r="F484" s="198"/>
      <c r="G484" s="137"/>
      <c r="H484" s="138" t="str">
        <f aca="false">B484</f>
        <v>Quoctrung22822000@gmail.com</v>
      </c>
      <c r="I484" s="236" t="s">
        <v>2255</v>
      </c>
      <c r="J484" s="139"/>
      <c r="K484" s="140"/>
      <c r="L484" s="140"/>
      <c r="M484" s="141" t="str">
        <f aca="false">'Event Code'!$A$4</f>
        <v>HCM</v>
      </c>
      <c r="N484" s="35" t="s">
        <v>1958</v>
      </c>
      <c r="O484" s="141" t="str">
        <f aca="false">VLOOKUP($N484,'Event Code'!$B$4:$AL$194,2,0)</f>
        <v>FSOFT TOUR</v>
      </c>
      <c r="P484" s="141" t="str">
        <f aca="false">VLOOKUP(N484,'Event Code'!$B$4:$AT$782,3,0)</f>
        <v>IT Technical</v>
      </c>
      <c r="Q484" s="141" t="str">
        <f aca="false">VLOOKUP(N484,'Event Code'!$B$4:$AT$782,4,0)</f>
        <v>ALL</v>
      </c>
      <c r="R484" s="141" t="str">
        <f aca="false">VLOOKUP($N484,'Event Code'!$B$4:$AT$782,5,0)</f>
        <v>Blended</v>
      </c>
      <c r="S484" s="141" t="n">
        <f aca="false">VLOOKUP(N484,'Event Code'!$B$4:$AT$782,7,0)</f>
        <v>43472</v>
      </c>
      <c r="T484" s="141" t="n">
        <f aca="false">VLOOKUP($N484,'Event Code'!$B$4:$AT$782,8,0)</f>
        <v>43472</v>
      </c>
      <c r="U484" s="37" t="s">
        <v>1128</v>
      </c>
      <c r="V484" s="234"/>
      <c r="W484" s="235"/>
      <c r="X484" s="224"/>
      <c r="Y484" s="174" t="s">
        <v>132</v>
      </c>
      <c r="Z484" s="140" t="n">
        <v>43517</v>
      </c>
      <c r="AG484" s="128" t="n">
        <f aca="false">VLOOKUP(D484,'School Code'!$D$2:$K$603,4,0)</f>
        <v>530</v>
      </c>
      <c r="AH484" s="129" t="n">
        <f aca="false">VLOOKUP(D484,'School Code'!$D$2:$K$603,6,0)</f>
        <v>2</v>
      </c>
      <c r="AI484" s="146" t="s">
        <v>1959</v>
      </c>
    </row>
    <row r="485" customFormat="false" ht="15" hidden="true" customHeight="false" outlineLevel="0" collapsed="false">
      <c r="A485" s="134" t="n">
        <v>480</v>
      </c>
      <c r="B485" s="189" t="s">
        <v>2256</v>
      </c>
      <c r="C485" s="220" t="s">
        <v>2257</v>
      </c>
      <c r="D485" s="135" t="str">
        <f aca="false">VLOOKUP(N485,'Event Code'!$B$4:$AT$239,6,0)</f>
        <v>ĐH Công Nghệ TP HCM</v>
      </c>
      <c r="E485" s="135" t="str">
        <f aca="false">VLOOKUP($D485,'School Code'!$D$2:$I$30,5,0)</f>
        <v>ICT</v>
      </c>
      <c r="F485" s="198"/>
      <c r="G485" s="137"/>
      <c r="H485" s="138" t="str">
        <f aca="false">B485</f>
        <v>Anhdz2320@gmail.com -</v>
      </c>
      <c r="I485" s="236" t="s">
        <v>2258</v>
      </c>
      <c r="J485" s="139"/>
      <c r="K485" s="140"/>
      <c r="L485" s="140"/>
      <c r="M485" s="141" t="str">
        <f aca="false">'Event Code'!$A$4</f>
        <v>HCM</v>
      </c>
      <c r="N485" s="35" t="s">
        <v>1958</v>
      </c>
      <c r="O485" s="141" t="str">
        <f aca="false">VLOOKUP($N485,'Event Code'!$B$4:$AL$194,2,0)</f>
        <v>FSOFT TOUR</v>
      </c>
      <c r="P485" s="141" t="str">
        <f aca="false">VLOOKUP(N485,'Event Code'!$B$4:$AT$782,3,0)</f>
        <v>IT Technical</v>
      </c>
      <c r="Q485" s="141" t="str">
        <f aca="false">VLOOKUP(N485,'Event Code'!$B$4:$AT$782,4,0)</f>
        <v>ALL</v>
      </c>
      <c r="R485" s="141" t="str">
        <f aca="false">VLOOKUP($N485,'Event Code'!$B$4:$AT$782,5,0)</f>
        <v>Blended</v>
      </c>
      <c r="S485" s="141" t="n">
        <f aca="false">VLOOKUP(N485,'Event Code'!$B$4:$AT$782,7,0)</f>
        <v>43472</v>
      </c>
      <c r="T485" s="141" t="n">
        <f aca="false">VLOOKUP($N485,'Event Code'!$B$4:$AT$782,8,0)</f>
        <v>43472</v>
      </c>
      <c r="U485" s="37" t="s">
        <v>1128</v>
      </c>
      <c r="V485" s="184"/>
      <c r="W485" s="143"/>
      <c r="X485" s="224"/>
      <c r="Y485" s="174" t="s">
        <v>132</v>
      </c>
      <c r="Z485" s="140" t="n">
        <v>43517</v>
      </c>
      <c r="AG485" s="128" t="n">
        <f aca="false">VLOOKUP(D485,'School Code'!$D$2:$K$603,4,0)</f>
        <v>530</v>
      </c>
      <c r="AH485" s="129" t="n">
        <f aca="false">VLOOKUP(D485,'School Code'!$D$2:$K$603,6,0)</f>
        <v>2</v>
      </c>
      <c r="AI485" s="146" t="s">
        <v>1959</v>
      </c>
    </row>
    <row r="486" customFormat="false" ht="15" hidden="true" customHeight="false" outlineLevel="0" collapsed="false">
      <c r="A486" s="134" t="n">
        <v>481</v>
      </c>
      <c r="B486" s="189" t="s">
        <v>2259</v>
      </c>
      <c r="C486" s="220" t="s">
        <v>2260</v>
      </c>
      <c r="D486" s="135" t="str">
        <f aca="false">VLOOKUP(N486,'Event Code'!$B$4:$AT$239,6,0)</f>
        <v>ĐH Công Nghệ TP HCM</v>
      </c>
      <c r="E486" s="135" t="str">
        <f aca="false">VLOOKUP($D486,'School Code'!$D$2:$I$30,5,0)</f>
        <v>ICT</v>
      </c>
      <c r="F486" s="198"/>
      <c r="G486" s="137"/>
      <c r="H486" s="138" t="str">
        <f aca="false">B486</f>
        <v>nqtruong2210@gmail.com</v>
      </c>
      <c r="I486" s="236" t="s">
        <v>2261</v>
      </c>
      <c r="J486" s="139"/>
      <c r="K486" s="140"/>
      <c r="L486" s="140"/>
      <c r="M486" s="141" t="str">
        <f aca="false">'Event Code'!$A$4</f>
        <v>HCM</v>
      </c>
      <c r="N486" s="35" t="s">
        <v>1958</v>
      </c>
      <c r="O486" s="141" t="str">
        <f aca="false">VLOOKUP($N486,'Event Code'!$B$4:$AL$194,2,0)</f>
        <v>FSOFT TOUR</v>
      </c>
      <c r="P486" s="141" t="str">
        <f aca="false">VLOOKUP(N486,'Event Code'!$B$4:$AT$782,3,0)</f>
        <v>IT Technical</v>
      </c>
      <c r="Q486" s="141" t="str">
        <f aca="false">VLOOKUP(N486,'Event Code'!$B$4:$AT$782,4,0)</f>
        <v>ALL</v>
      </c>
      <c r="R486" s="141" t="str">
        <f aca="false">VLOOKUP($N486,'Event Code'!$B$4:$AT$782,5,0)</f>
        <v>Blended</v>
      </c>
      <c r="S486" s="141" t="n">
        <f aca="false">VLOOKUP(N486,'Event Code'!$B$4:$AT$782,7,0)</f>
        <v>43472</v>
      </c>
      <c r="T486" s="141" t="n">
        <f aca="false">VLOOKUP($N486,'Event Code'!$B$4:$AT$782,8,0)</f>
        <v>43472</v>
      </c>
      <c r="U486" s="37" t="s">
        <v>1128</v>
      </c>
      <c r="V486" s="184"/>
      <c r="W486" s="143"/>
      <c r="X486" s="224"/>
      <c r="Y486" s="174" t="s">
        <v>132</v>
      </c>
      <c r="Z486" s="140" t="n">
        <v>43517</v>
      </c>
      <c r="AG486" s="128" t="n">
        <f aca="false">VLOOKUP(D486,'School Code'!$D$2:$K$603,4,0)</f>
        <v>530</v>
      </c>
      <c r="AH486" s="129" t="n">
        <f aca="false">VLOOKUP(D486,'School Code'!$D$2:$K$603,6,0)</f>
        <v>2</v>
      </c>
      <c r="AI486" s="146" t="s">
        <v>1959</v>
      </c>
    </row>
    <row r="487" customFormat="false" ht="15" hidden="true" customHeight="false" outlineLevel="0" collapsed="false">
      <c r="A487" s="134" t="n">
        <v>482</v>
      </c>
      <c r="B487" s="189" t="s">
        <v>2262</v>
      </c>
      <c r="C487" s="220" t="s">
        <v>2263</v>
      </c>
      <c r="D487" s="135" t="str">
        <f aca="false">VLOOKUP(N487,'Event Code'!$B$4:$AT$239,6,0)</f>
        <v>ĐH Công Nghệ TP HCM</v>
      </c>
      <c r="E487" s="135" t="str">
        <f aca="false">VLOOKUP($D487,'School Code'!$D$2:$I$30,5,0)</f>
        <v>ICT</v>
      </c>
      <c r="F487" s="198"/>
      <c r="G487" s="137"/>
      <c r="H487" s="138" t="str">
        <f aca="false">B487</f>
        <v>vinhvamvo1910@gmail.com</v>
      </c>
      <c r="I487" s="236" t="s">
        <v>2264</v>
      </c>
      <c r="J487" s="139"/>
      <c r="K487" s="140"/>
      <c r="L487" s="140"/>
      <c r="M487" s="141" t="str">
        <f aca="false">'Event Code'!$A$4</f>
        <v>HCM</v>
      </c>
      <c r="N487" s="35" t="s">
        <v>1958</v>
      </c>
      <c r="O487" s="141" t="str">
        <f aca="false">VLOOKUP($N487,'Event Code'!$B$4:$AL$194,2,0)</f>
        <v>FSOFT TOUR</v>
      </c>
      <c r="P487" s="141" t="str">
        <f aca="false">VLOOKUP(N487,'Event Code'!$B$4:$AT$782,3,0)</f>
        <v>IT Technical</v>
      </c>
      <c r="Q487" s="141" t="str">
        <f aca="false">VLOOKUP(N487,'Event Code'!$B$4:$AT$782,4,0)</f>
        <v>ALL</v>
      </c>
      <c r="R487" s="141" t="str">
        <f aca="false">VLOOKUP($N487,'Event Code'!$B$4:$AT$782,5,0)</f>
        <v>Blended</v>
      </c>
      <c r="S487" s="141" t="n">
        <f aca="false">VLOOKUP(N487,'Event Code'!$B$4:$AT$782,7,0)</f>
        <v>43472</v>
      </c>
      <c r="T487" s="141" t="n">
        <f aca="false">VLOOKUP($N487,'Event Code'!$B$4:$AT$782,8,0)</f>
        <v>43472</v>
      </c>
      <c r="U487" s="37" t="s">
        <v>1128</v>
      </c>
      <c r="V487" s="184"/>
      <c r="W487" s="143"/>
      <c r="X487" s="224"/>
      <c r="Y487" s="174" t="s">
        <v>132</v>
      </c>
      <c r="Z487" s="140" t="n">
        <v>43517</v>
      </c>
      <c r="AG487" s="128" t="n">
        <f aca="false">VLOOKUP(D487,'School Code'!$D$2:$K$603,4,0)</f>
        <v>530</v>
      </c>
      <c r="AH487" s="129" t="n">
        <f aca="false">VLOOKUP(D487,'School Code'!$D$2:$K$603,6,0)</f>
        <v>2</v>
      </c>
      <c r="AI487" s="146" t="s">
        <v>1959</v>
      </c>
    </row>
    <row r="488" customFormat="false" ht="15" hidden="true" customHeight="false" outlineLevel="0" collapsed="false">
      <c r="A488" s="134" t="n">
        <v>483</v>
      </c>
      <c r="B488" s="189" t="s">
        <v>2265</v>
      </c>
      <c r="C488" s="220" t="s">
        <v>2266</v>
      </c>
      <c r="D488" s="135" t="str">
        <f aca="false">VLOOKUP(N488,'Event Code'!$B$4:$AT$239,6,0)</f>
        <v>ĐH Công Nghệ TP HCM</v>
      </c>
      <c r="E488" s="135" t="str">
        <f aca="false">VLOOKUP($D488,'School Code'!$D$2:$I$30,5,0)</f>
        <v>ICT</v>
      </c>
      <c r="F488" s="198"/>
      <c r="G488" s="137"/>
      <c r="H488" s="138" t="str">
        <f aca="false">B488</f>
        <v>topsmall12@gmail.com</v>
      </c>
      <c r="I488" s="236" t="s">
        <v>2267</v>
      </c>
      <c r="J488" s="139"/>
      <c r="K488" s="140"/>
      <c r="L488" s="140"/>
      <c r="M488" s="141" t="str">
        <f aca="false">'Event Code'!$A$4</f>
        <v>HCM</v>
      </c>
      <c r="N488" s="35" t="s">
        <v>1958</v>
      </c>
      <c r="O488" s="141" t="str">
        <f aca="false">VLOOKUP($N488,'Event Code'!$B$4:$AL$194,2,0)</f>
        <v>FSOFT TOUR</v>
      </c>
      <c r="P488" s="141" t="str">
        <f aca="false">VLOOKUP(N488,'Event Code'!$B$4:$AT$782,3,0)</f>
        <v>IT Technical</v>
      </c>
      <c r="Q488" s="141" t="str">
        <f aca="false">VLOOKUP(N488,'Event Code'!$B$4:$AT$782,4,0)</f>
        <v>ALL</v>
      </c>
      <c r="R488" s="141" t="str">
        <f aca="false">VLOOKUP($N488,'Event Code'!$B$4:$AT$782,5,0)</f>
        <v>Blended</v>
      </c>
      <c r="S488" s="141" t="n">
        <f aca="false">VLOOKUP(N488,'Event Code'!$B$4:$AT$782,7,0)</f>
        <v>43472</v>
      </c>
      <c r="T488" s="141" t="n">
        <f aca="false">VLOOKUP($N488,'Event Code'!$B$4:$AT$782,8,0)</f>
        <v>43472</v>
      </c>
      <c r="U488" s="37" t="s">
        <v>1128</v>
      </c>
      <c r="V488" s="184"/>
      <c r="W488" s="143"/>
      <c r="X488" s="224"/>
      <c r="Y488" s="174" t="s">
        <v>132</v>
      </c>
      <c r="Z488" s="140" t="n">
        <v>43517</v>
      </c>
      <c r="AG488" s="128" t="n">
        <f aca="false">VLOOKUP(D488,'School Code'!$D$2:$K$603,4,0)</f>
        <v>530</v>
      </c>
      <c r="AH488" s="129" t="n">
        <f aca="false">VLOOKUP(D488,'School Code'!$D$2:$K$603,6,0)</f>
        <v>2</v>
      </c>
      <c r="AI488" s="146" t="s">
        <v>1959</v>
      </c>
    </row>
    <row r="489" customFormat="false" ht="15" hidden="true" customHeight="false" outlineLevel="0" collapsed="false">
      <c r="A489" s="134" t="n">
        <v>484</v>
      </c>
      <c r="B489" s="189" t="s">
        <v>2268</v>
      </c>
      <c r="C489" s="220" t="s">
        <v>2269</v>
      </c>
      <c r="D489" s="135" t="str">
        <f aca="false">VLOOKUP(N489,'Event Code'!$B$4:$AT$239,6,0)</f>
        <v>ĐH Công Nghệ TP HCM</v>
      </c>
      <c r="E489" s="135" t="str">
        <f aca="false">VLOOKUP($D489,'School Code'!$D$2:$I$30,5,0)</f>
        <v>ICT</v>
      </c>
      <c r="F489" s="198"/>
      <c r="G489" s="137"/>
      <c r="H489" s="138" t="str">
        <f aca="false">B489</f>
        <v>nhozvuro@gmail.com</v>
      </c>
      <c r="I489" s="236" t="s">
        <v>2270</v>
      </c>
      <c r="J489" s="139"/>
      <c r="K489" s="140"/>
      <c r="L489" s="140"/>
      <c r="M489" s="141" t="str">
        <f aca="false">'Event Code'!$A$4</f>
        <v>HCM</v>
      </c>
      <c r="N489" s="35" t="s">
        <v>1958</v>
      </c>
      <c r="O489" s="141" t="str">
        <f aca="false">VLOOKUP($N489,'Event Code'!$B$4:$AL$194,2,0)</f>
        <v>FSOFT TOUR</v>
      </c>
      <c r="P489" s="141" t="str">
        <f aca="false">VLOOKUP(N489,'Event Code'!$B$4:$AT$782,3,0)</f>
        <v>IT Technical</v>
      </c>
      <c r="Q489" s="141" t="str">
        <f aca="false">VLOOKUP(N489,'Event Code'!$B$4:$AT$782,4,0)</f>
        <v>ALL</v>
      </c>
      <c r="R489" s="141" t="str">
        <f aca="false">VLOOKUP($N489,'Event Code'!$B$4:$AT$782,5,0)</f>
        <v>Blended</v>
      </c>
      <c r="S489" s="141" t="n">
        <f aca="false">VLOOKUP(N489,'Event Code'!$B$4:$AT$782,7,0)</f>
        <v>43472</v>
      </c>
      <c r="T489" s="141" t="n">
        <f aca="false">VLOOKUP($N489,'Event Code'!$B$4:$AT$782,8,0)</f>
        <v>43472</v>
      </c>
      <c r="U489" s="37" t="s">
        <v>1128</v>
      </c>
      <c r="V489" s="184"/>
      <c r="W489" s="143"/>
      <c r="X489" s="224"/>
      <c r="Y489" s="174" t="s">
        <v>132</v>
      </c>
      <c r="Z489" s="140" t="n">
        <v>43517</v>
      </c>
      <c r="AG489" s="128" t="n">
        <f aca="false">VLOOKUP(D489,'School Code'!$D$2:$K$603,4,0)</f>
        <v>530</v>
      </c>
      <c r="AH489" s="129" t="n">
        <f aca="false">VLOOKUP(D489,'School Code'!$D$2:$K$603,6,0)</f>
        <v>2</v>
      </c>
      <c r="AI489" s="146" t="s">
        <v>1959</v>
      </c>
    </row>
    <row r="490" customFormat="false" ht="15" hidden="true" customHeight="false" outlineLevel="0" collapsed="false">
      <c r="A490" s="134" t="n">
        <v>485</v>
      </c>
      <c r="B490" s="189" t="s">
        <v>2271</v>
      </c>
      <c r="C490" s="220" t="s">
        <v>2272</v>
      </c>
      <c r="D490" s="135" t="str">
        <f aca="false">VLOOKUP(N490,'Event Code'!$B$4:$AT$239,6,0)</f>
        <v>ĐH Công Nghệ TP HCM</v>
      </c>
      <c r="E490" s="135" t="str">
        <f aca="false">VLOOKUP($D490,'School Code'!$D$2:$I$30,5,0)</f>
        <v>ICT</v>
      </c>
      <c r="F490" s="198"/>
      <c r="G490" s="137"/>
      <c r="H490" s="138" t="str">
        <f aca="false">B490</f>
        <v>nguyencaoy2000.hcm@gmail.com</v>
      </c>
      <c r="I490" s="236" t="s">
        <v>2273</v>
      </c>
      <c r="J490" s="139"/>
      <c r="K490" s="140"/>
      <c r="L490" s="140"/>
      <c r="M490" s="141" t="str">
        <f aca="false">'Event Code'!$A$4</f>
        <v>HCM</v>
      </c>
      <c r="N490" s="35" t="s">
        <v>1958</v>
      </c>
      <c r="O490" s="141" t="str">
        <f aca="false">VLOOKUP($N490,'Event Code'!$B$4:$AL$194,2,0)</f>
        <v>FSOFT TOUR</v>
      </c>
      <c r="P490" s="141" t="str">
        <f aca="false">VLOOKUP(N490,'Event Code'!$B$4:$AT$782,3,0)</f>
        <v>IT Technical</v>
      </c>
      <c r="Q490" s="141" t="str">
        <f aca="false">VLOOKUP(N490,'Event Code'!$B$4:$AT$782,4,0)</f>
        <v>ALL</v>
      </c>
      <c r="R490" s="141" t="str">
        <f aca="false">VLOOKUP($N490,'Event Code'!$B$4:$AT$782,5,0)</f>
        <v>Blended</v>
      </c>
      <c r="S490" s="141" t="n">
        <f aca="false">VLOOKUP(N490,'Event Code'!$B$4:$AT$782,7,0)</f>
        <v>43472</v>
      </c>
      <c r="T490" s="141" t="n">
        <f aca="false">VLOOKUP($N490,'Event Code'!$B$4:$AT$782,8,0)</f>
        <v>43472</v>
      </c>
      <c r="U490" s="37" t="s">
        <v>1128</v>
      </c>
      <c r="V490" s="184"/>
      <c r="W490" s="143"/>
      <c r="X490" s="224"/>
      <c r="Y490" s="174" t="s">
        <v>132</v>
      </c>
      <c r="Z490" s="140" t="n">
        <v>43517</v>
      </c>
      <c r="AG490" s="128" t="n">
        <f aca="false">VLOOKUP(D490,'School Code'!$D$2:$K$603,4,0)</f>
        <v>530</v>
      </c>
      <c r="AH490" s="129" t="n">
        <f aca="false">VLOOKUP(D490,'School Code'!$D$2:$K$603,6,0)</f>
        <v>2</v>
      </c>
      <c r="AI490" s="146" t="s">
        <v>1959</v>
      </c>
    </row>
    <row r="491" customFormat="false" ht="15" hidden="true" customHeight="false" outlineLevel="0" collapsed="false">
      <c r="A491" s="134" t="n">
        <v>486</v>
      </c>
      <c r="B491" s="170" t="s">
        <v>1002</v>
      </c>
      <c r="C491" s="171" t="s">
        <v>1003</v>
      </c>
      <c r="D491" s="135" t="str">
        <f aca="false">VLOOKUP(N491,'Event Code'!$B$4:$AT$239,6,0)</f>
        <v>ĐH Công nghiệp TPHCM</v>
      </c>
      <c r="E491" s="135" t="str">
        <f aca="false">VLOOKUP($D491,'School Code'!$D$2:$I$30,5,0)</f>
        <v>ICT</v>
      </c>
      <c r="F491" s="198"/>
      <c r="G491" s="137"/>
      <c r="H491" s="138" t="str">
        <f aca="false">B491</f>
        <v>nampham97se@gmail.com</v>
      </c>
      <c r="I491" s="172" t="s">
        <v>2274</v>
      </c>
      <c r="J491" s="139"/>
      <c r="K491" s="140"/>
      <c r="L491" s="140"/>
      <c r="M491" s="141" t="str">
        <f aca="false">'Event Code'!$A$4</f>
        <v>HCM</v>
      </c>
      <c r="N491" s="35" t="s">
        <v>2275</v>
      </c>
      <c r="O491" s="141" t="str">
        <f aca="false">VLOOKUP($N491,'Event Code'!$B$4:$AL$194,2,0)</f>
        <v>FSOFT TOUR</v>
      </c>
      <c r="P491" s="141" t="str">
        <f aca="false">VLOOKUP(N491,'Event Code'!$B$4:$AT$782,3,0)</f>
        <v>IT Technical</v>
      </c>
      <c r="Q491" s="141" t="str">
        <f aca="false">VLOOKUP(N491,'Event Code'!$B$4:$AT$782,4,0)</f>
        <v>ALL</v>
      </c>
      <c r="R491" s="141" t="str">
        <f aca="false">VLOOKUP($N491,'Event Code'!$B$4:$AT$782,5,0)</f>
        <v>Blended</v>
      </c>
      <c r="S491" s="141" t="n">
        <f aca="false">VLOOKUP(N491,'Event Code'!$B$4:$AT$782,7,0)</f>
        <v>43475</v>
      </c>
      <c r="T491" s="141" t="n">
        <f aca="false">VLOOKUP($N491,'Event Code'!$B$4:$AT$782,8,0)</f>
        <v>43475</v>
      </c>
      <c r="U491" s="37" t="s">
        <v>1128</v>
      </c>
      <c r="V491" s="184"/>
      <c r="W491" s="235"/>
      <c r="X491" s="198"/>
      <c r="Y491" s="174" t="s">
        <v>132</v>
      </c>
      <c r="Z491" s="140" t="n">
        <v>43517</v>
      </c>
      <c r="AG491" s="128" t="n">
        <f aca="false">VLOOKUP(D491,'School Code'!$D$2:$K$603,4,0)</f>
        <v>284</v>
      </c>
      <c r="AH491" s="129" t="n">
        <f aca="false">VLOOKUP(D491,'School Code'!$D$2:$K$603,6,0)</f>
        <v>1</v>
      </c>
      <c r="AI491" s="146" t="s">
        <v>1959</v>
      </c>
    </row>
    <row r="492" customFormat="false" ht="14.05" hidden="true" customHeight="false" outlineLevel="0" collapsed="false">
      <c r="A492" s="134" t="n">
        <v>487</v>
      </c>
      <c r="B492" s="171" t="s">
        <v>2276</v>
      </c>
      <c r="C492" s="171" t="s">
        <v>1033</v>
      </c>
      <c r="D492" s="135" t="str">
        <f aca="false">VLOOKUP(N492,'Event Code'!$B$4:$AT$239,6,0)</f>
        <v>ĐH Công nghiệp TPHCM</v>
      </c>
      <c r="E492" s="135" t="str">
        <f aca="false">VLOOKUP($D492,'School Code'!$D$2:$I$30,5,0)</f>
        <v>ICT</v>
      </c>
      <c r="F492" s="198"/>
      <c r="G492" s="137"/>
      <c r="H492" s="138" t="str">
        <f aca="false">B492</f>
        <v>Pmt199x@gmail.com</v>
      </c>
      <c r="I492" s="172" t="s">
        <v>2277</v>
      </c>
      <c r="J492" s="139"/>
      <c r="K492" s="140"/>
      <c r="L492" s="140"/>
      <c r="M492" s="141" t="str">
        <f aca="false">'Event Code'!$A$4</f>
        <v>HCM</v>
      </c>
      <c r="N492" s="35" t="s">
        <v>2275</v>
      </c>
      <c r="O492" s="141" t="str">
        <f aca="false">VLOOKUP($N492,'Event Code'!$B$4:$AL$194,2,0)</f>
        <v>FSOFT TOUR</v>
      </c>
      <c r="P492" s="141" t="str">
        <f aca="false">VLOOKUP(N492,'Event Code'!$B$4:$AT$782,3,0)</f>
        <v>IT Technical</v>
      </c>
      <c r="Q492" s="141" t="str">
        <f aca="false">VLOOKUP(N492,'Event Code'!$B$4:$AT$782,4,0)</f>
        <v>ALL</v>
      </c>
      <c r="R492" s="141" t="str">
        <f aca="false">VLOOKUP($N492,'Event Code'!$B$4:$AT$782,5,0)</f>
        <v>Blended</v>
      </c>
      <c r="S492" s="141" t="n">
        <f aca="false">VLOOKUP(N492,'Event Code'!$B$4:$AT$782,7,0)</f>
        <v>43475</v>
      </c>
      <c r="T492" s="141" t="n">
        <f aca="false">VLOOKUP($N492,'Event Code'!$B$4:$AT$782,8,0)</f>
        <v>43475</v>
      </c>
      <c r="U492" s="37" t="s">
        <v>1128</v>
      </c>
      <c r="V492" s="184"/>
      <c r="W492" s="235"/>
      <c r="X492" s="198"/>
      <c r="Y492" s="174" t="s">
        <v>132</v>
      </c>
      <c r="Z492" s="140" t="n">
        <v>43517</v>
      </c>
      <c r="AG492" s="128" t="n">
        <f aca="false">VLOOKUP(D492,'School Code'!$D$2:$K$603,4,0)</f>
        <v>284</v>
      </c>
      <c r="AH492" s="129" t="n">
        <f aca="false">VLOOKUP(D492,'School Code'!$D$2:$K$603,6,0)</f>
        <v>1</v>
      </c>
      <c r="AI492" s="146" t="s">
        <v>1959</v>
      </c>
    </row>
    <row r="493" customFormat="false" ht="14.05" hidden="true" customHeight="false" outlineLevel="0" collapsed="false">
      <c r="A493" s="134" t="n">
        <v>488</v>
      </c>
      <c r="B493" s="171" t="s">
        <v>2278</v>
      </c>
      <c r="C493" s="171" t="s">
        <v>2279</v>
      </c>
      <c r="D493" s="135" t="str">
        <f aca="false">VLOOKUP(N493,'Event Code'!$B$4:$AT$239,6,0)</f>
        <v>ĐH Công nghiệp TPHCM</v>
      </c>
      <c r="E493" s="135" t="str">
        <f aca="false">VLOOKUP($D493,'School Code'!$D$2:$I$30,5,0)</f>
        <v>ICT</v>
      </c>
      <c r="F493" s="198"/>
      <c r="G493" s="137"/>
      <c r="H493" s="138" t="str">
        <f aca="false">B493</f>
        <v>duyto159@gmail.com</v>
      </c>
      <c r="I493" s="172" t="s">
        <v>2280</v>
      </c>
      <c r="J493" s="139"/>
      <c r="K493" s="140"/>
      <c r="L493" s="140"/>
      <c r="M493" s="141" t="str">
        <f aca="false">'Event Code'!$A$4</f>
        <v>HCM</v>
      </c>
      <c r="N493" s="35" t="s">
        <v>2275</v>
      </c>
      <c r="O493" s="141" t="str">
        <f aca="false">VLOOKUP($N493,'Event Code'!$B$4:$AL$194,2,0)</f>
        <v>FSOFT TOUR</v>
      </c>
      <c r="P493" s="141" t="str">
        <f aca="false">VLOOKUP(N493,'Event Code'!$B$4:$AT$782,3,0)</f>
        <v>IT Technical</v>
      </c>
      <c r="Q493" s="141" t="str">
        <f aca="false">VLOOKUP(N493,'Event Code'!$B$4:$AT$782,4,0)</f>
        <v>ALL</v>
      </c>
      <c r="R493" s="141" t="str">
        <f aca="false">VLOOKUP($N493,'Event Code'!$B$4:$AT$782,5,0)</f>
        <v>Blended</v>
      </c>
      <c r="S493" s="141" t="n">
        <f aca="false">VLOOKUP(N493,'Event Code'!$B$4:$AT$782,7,0)</f>
        <v>43475</v>
      </c>
      <c r="T493" s="141" t="n">
        <f aca="false">VLOOKUP($N493,'Event Code'!$B$4:$AT$782,8,0)</f>
        <v>43475</v>
      </c>
      <c r="U493" s="37" t="s">
        <v>1128</v>
      </c>
      <c r="V493" s="184"/>
      <c r="W493" s="235"/>
      <c r="X493" s="198"/>
      <c r="Y493" s="174" t="s">
        <v>132</v>
      </c>
      <c r="Z493" s="140" t="n">
        <v>43517</v>
      </c>
      <c r="AG493" s="128" t="n">
        <f aca="false">VLOOKUP(D493,'School Code'!$D$2:$K$603,4,0)</f>
        <v>284</v>
      </c>
      <c r="AH493" s="129" t="n">
        <f aca="false">VLOOKUP(D493,'School Code'!$D$2:$K$603,6,0)</f>
        <v>1</v>
      </c>
      <c r="AI493" s="146" t="s">
        <v>1959</v>
      </c>
    </row>
    <row r="494" customFormat="false" ht="14.05" hidden="true" customHeight="false" outlineLevel="0" collapsed="false">
      <c r="A494" s="134" t="n">
        <v>489</v>
      </c>
      <c r="B494" s="171" t="s">
        <v>1065</v>
      </c>
      <c r="C494" s="171" t="s">
        <v>1066</v>
      </c>
      <c r="D494" s="135" t="str">
        <f aca="false">VLOOKUP(N494,'Event Code'!$B$4:$AT$239,6,0)</f>
        <v>ĐH Công nghiệp TPHCM</v>
      </c>
      <c r="E494" s="135" t="str">
        <f aca="false">VLOOKUP($D494,'School Code'!$D$2:$I$30,5,0)</f>
        <v>ICT</v>
      </c>
      <c r="F494" s="198"/>
      <c r="G494" s="137"/>
      <c r="H494" s="138" t="str">
        <f aca="false">B494</f>
        <v>duynguyen.hd.2903@gmail.com</v>
      </c>
      <c r="I494" s="172" t="s">
        <v>2281</v>
      </c>
      <c r="J494" s="139"/>
      <c r="K494" s="140"/>
      <c r="L494" s="140"/>
      <c r="M494" s="141" t="str">
        <f aca="false">'Event Code'!$A$4</f>
        <v>HCM</v>
      </c>
      <c r="N494" s="35" t="s">
        <v>2275</v>
      </c>
      <c r="O494" s="141" t="str">
        <f aca="false">VLOOKUP($N494,'Event Code'!$B$4:$AL$194,2,0)</f>
        <v>FSOFT TOUR</v>
      </c>
      <c r="P494" s="141" t="str">
        <f aca="false">VLOOKUP(N494,'Event Code'!$B$4:$AT$782,3,0)</f>
        <v>IT Technical</v>
      </c>
      <c r="Q494" s="141" t="str">
        <f aca="false">VLOOKUP(N494,'Event Code'!$B$4:$AT$782,4,0)</f>
        <v>ALL</v>
      </c>
      <c r="R494" s="141" t="str">
        <f aca="false">VLOOKUP($N494,'Event Code'!$B$4:$AT$782,5,0)</f>
        <v>Blended</v>
      </c>
      <c r="S494" s="141" t="n">
        <f aca="false">VLOOKUP(N494,'Event Code'!$B$4:$AT$782,7,0)</f>
        <v>43475</v>
      </c>
      <c r="T494" s="141" t="n">
        <f aca="false">VLOOKUP($N494,'Event Code'!$B$4:$AT$782,8,0)</f>
        <v>43475</v>
      </c>
      <c r="U494" s="37" t="s">
        <v>1128</v>
      </c>
      <c r="V494" s="184"/>
      <c r="W494" s="235"/>
      <c r="X494" s="198"/>
      <c r="Y494" s="174" t="s">
        <v>132</v>
      </c>
      <c r="Z494" s="140" t="n">
        <v>43517</v>
      </c>
      <c r="AG494" s="128" t="n">
        <f aca="false">VLOOKUP(D494,'School Code'!$D$2:$K$603,4,0)</f>
        <v>284</v>
      </c>
      <c r="AH494" s="129" t="n">
        <f aca="false">VLOOKUP(D494,'School Code'!$D$2:$K$603,6,0)</f>
        <v>1</v>
      </c>
      <c r="AI494" s="146" t="s">
        <v>1959</v>
      </c>
    </row>
    <row r="495" customFormat="false" ht="14.05" hidden="true" customHeight="false" outlineLevel="0" collapsed="false">
      <c r="A495" s="134" t="n">
        <v>490</v>
      </c>
      <c r="B495" s="171" t="s">
        <v>1063</v>
      </c>
      <c r="C495" s="171" t="s">
        <v>1064</v>
      </c>
      <c r="D495" s="135" t="str">
        <f aca="false">VLOOKUP(N495,'Event Code'!$B$4:$AT$239,6,0)</f>
        <v>ĐH Công nghiệp TPHCM</v>
      </c>
      <c r="E495" s="135" t="str">
        <f aca="false">VLOOKUP($D495,'School Code'!$D$2:$I$30,5,0)</f>
        <v>ICT</v>
      </c>
      <c r="F495" s="198"/>
      <c r="G495" s="137"/>
      <c r="H495" s="138" t="str">
        <f aca="false">B495</f>
        <v>tranduy681996@gmail.com</v>
      </c>
      <c r="I495" s="172" t="s">
        <v>2282</v>
      </c>
      <c r="J495" s="139"/>
      <c r="K495" s="140"/>
      <c r="L495" s="140"/>
      <c r="M495" s="141" t="str">
        <f aca="false">'Event Code'!$A$4</f>
        <v>HCM</v>
      </c>
      <c r="N495" s="35" t="s">
        <v>2275</v>
      </c>
      <c r="O495" s="141" t="str">
        <f aca="false">VLOOKUP($N495,'Event Code'!$B$4:$AL$194,2,0)</f>
        <v>FSOFT TOUR</v>
      </c>
      <c r="P495" s="141" t="str">
        <f aca="false">VLOOKUP(N495,'Event Code'!$B$4:$AT$782,3,0)</f>
        <v>IT Technical</v>
      </c>
      <c r="Q495" s="141" t="str">
        <f aca="false">VLOOKUP(N495,'Event Code'!$B$4:$AT$782,4,0)</f>
        <v>ALL</v>
      </c>
      <c r="R495" s="141" t="str">
        <f aca="false">VLOOKUP($N495,'Event Code'!$B$4:$AT$782,5,0)</f>
        <v>Blended</v>
      </c>
      <c r="S495" s="141" t="n">
        <f aca="false">VLOOKUP(N495,'Event Code'!$B$4:$AT$782,7,0)</f>
        <v>43475</v>
      </c>
      <c r="T495" s="141" t="n">
        <f aca="false">VLOOKUP($N495,'Event Code'!$B$4:$AT$782,8,0)</f>
        <v>43475</v>
      </c>
      <c r="U495" s="37" t="s">
        <v>1128</v>
      </c>
      <c r="V495" s="184"/>
      <c r="W495" s="235"/>
      <c r="X495" s="198"/>
      <c r="Y495" s="174" t="s">
        <v>132</v>
      </c>
      <c r="Z495" s="140" t="n">
        <v>43517</v>
      </c>
      <c r="AG495" s="128" t="n">
        <f aca="false">VLOOKUP(D495,'School Code'!$D$2:$K$603,4,0)</f>
        <v>284</v>
      </c>
      <c r="AH495" s="129" t="n">
        <f aca="false">VLOOKUP(D495,'School Code'!$D$2:$K$603,6,0)</f>
        <v>1</v>
      </c>
      <c r="AI495" s="146" t="s">
        <v>1959</v>
      </c>
    </row>
    <row r="496" customFormat="false" ht="14.05" hidden="true" customHeight="false" outlineLevel="0" collapsed="false">
      <c r="A496" s="134" t="n">
        <v>491</v>
      </c>
      <c r="B496" s="171" t="s">
        <v>2283</v>
      </c>
      <c r="C496" s="171" t="s">
        <v>1007</v>
      </c>
      <c r="D496" s="135" t="str">
        <f aca="false">VLOOKUP(N496,'Event Code'!$B$4:$AT$239,6,0)</f>
        <v>ĐH Công nghiệp TPHCM</v>
      </c>
      <c r="E496" s="135" t="str">
        <f aca="false">VLOOKUP($D496,'School Code'!$D$2:$I$30,5,0)</f>
        <v>ICT</v>
      </c>
      <c r="F496" s="198"/>
      <c r="G496" s="137"/>
      <c r="H496" s="138" t="str">
        <f aca="false">B496</f>
        <v>dnhat011@gmail.com</v>
      </c>
      <c r="I496" s="172" t="s">
        <v>2284</v>
      </c>
      <c r="J496" s="139"/>
      <c r="K496" s="140"/>
      <c r="L496" s="140"/>
      <c r="M496" s="141" t="str">
        <f aca="false">'Event Code'!$A$4</f>
        <v>HCM</v>
      </c>
      <c r="N496" s="35" t="s">
        <v>2275</v>
      </c>
      <c r="O496" s="141" t="str">
        <f aca="false">VLOOKUP($N496,'Event Code'!$B$4:$AL$194,2,0)</f>
        <v>FSOFT TOUR</v>
      </c>
      <c r="P496" s="141" t="str">
        <f aca="false">VLOOKUP(N496,'Event Code'!$B$4:$AT$782,3,0)</f>
        <v>IT Technical</v>
      </c>
      <c r="Q496" s="141" t="str">
        <f aca="false">VLOOKUP(N496,'Event Code'!$B$4:$AT$782,4,0)</f>
        <v>ALL</v>
      </c>
      <c r="R496" s="141" t="str">
        <f aca="false">VLOOKUP($N496,'Event Code'!$B$4:$AT$782,5,0)</f>
        <v>Blended</v>
      </c>
      <c r="S496" s="141" t="n">
        <f aca="false">VLOOKUP(N496,'Event Code'!$B$4:$AT$782,7,0)</f>
        <v>43475</v>
      </c>
      <c r="T496" s="141" t="n">
        <f aca="false">VLOOKUP($N496,'Event Code'!$B$4:$AT$782,8,0)</f>
        <v>43475</v>
      </c>
      <c r="U496" s="37" t="s">
        <v>1128</v>
      </c>
      <c r="V496" s="184"/>
      <c r="W496" s="235"/>
      <c r="X496" s="198"/>
      <c r="Y496" s="174" t="s">
        <v>132</v>
      </c>
      <c r="Z496" s="140" t="n">
        <v>43517</v>
      </c>
      <c r="AG496" s="128" t="n">
        <f aca="false">VLOOKUP(D496,'School Code'!$D$2:$K$603,4,0)</f>
        <v>284</v>
      </c>
      <c r="AH496" s="129" t="n">
        <f aca="false">VLOOKUP(D496,'School Code'!$D$2:$K$603,6,0)</f>
        <v>1</v>
      </c>
      <c r="AI496" s="146" t="s">
        <v>1959</v>
      </c>
    </row>
    <row r="497" customFormat="false" ht="14.05" hidden="true" customHeight="false" outlineLevel="0" collapsed="false">
      <c r="A497" s="134" t="n">
        <v>492</v>
      </c>
      <c r="B497" s="171" t="s">
        <v>2285</v>
      </c>
      <c r="C497" s="171" t="s">
        <v>2286</v>
      </c>
      <c r="D497" s="135" t="str">
        <f aca="false">VLOOKUP(N497,'Event Code'!$B$4:$AT$239,6,0)</f>
        <v>ĐH Công nghiệp TPHCM</v>
      </c>
      <c r="E497" s="135" t="str">
        <f aca="false">VLOOKUP($D497,'School Code'!$D$2:$I$30,5,0)</f>
        <v>ICT</v>
      </c>
      <c r="F497" s="198"/>
      <c r="G497" s="137"/>
      <c r="H497" s="138" t="str">
        <f aca="false">B497</f>
        <v>ducdx2712@gmail.com</v>
      </c>
      <c r="I497" s="172" t="s">
        <v>2287</v>
      </c>
      <c r="J497" s="139"/>
      <c r="K497" s="140"/>
      <c r="L497" s="140"/>
      <c r="M497" s="141" t="str">
        <f aca="false">'Event Code'!$A$4</f>
        <v>HCM</v>
      </c>
      <c r="N497" s="35" t="s">
        <v>2275</v>
      </c>
      <c r="O497" s="141" t="str">
        <f aca="false">VLOOKUP($N497,'Event Code'!$B$4:$AL$194,2,0)</f>
        <v>FSOFT TOUR</v>
      </c>
      <c r="P497" s="141" t="str">
        <f aca="false">VLOOKUP(N497,'Event Code'!$B$4:$AT$782,3,0)</f>
        <v>IT Technical</v>
      </c>
      <c r="Q497" s="141" t="str">
        <f aca="false">VLOOKUP(N497,'Event Code'!$B$4:$AT$782,4,0)</f>
        <v>ALL</v>
      </c>
      <c r="R497" s="141" t="str">
        <f aca="false">VLOOKUP($N497,'Event Code'!$B$4:$AT$782,5,0)</f>
        <v>Blended</v>
      </c>
      <c r="S497" s="141" t="n">
        <f aca="false">VLOOKUP(N497,'Event Code'!$B$4:$AT$782,7,0)</f>
        <v>43475</v>
      </c>
      <c r="T497" s="141" t="n">
        <f aca="false">VLOOKUP($N497,'Event Code'!$B$4:$AT$782,8,0)</f>
        <v>43475</v>
      </c>
      <c r="U497" s="37" t="s">
        <v>1128</v>
      </c>
      <c r="V497" s="184"/>
      <c r="W497" s="235"/>
      <c r="X497" s="198"/>
      <c r="Y497" s="174" t="s">
        <v>132</v>
      </c>
      <c r="Z497" s="140" t="n">
        <v>43517</v>
      </c>
      <c r="AG497" s="128" t="n">
        <f aca="false">VLOOKUP(D497,'School Code'!$D$2:$K$603,4,0)</f>
        <v>284</v>
      </c>
      <c r="AH497" s="129" t="n">
        <f aca="false">VLOOKUP(D497,'School Code'!$D$2:$K$603,6,0)</f>
        <v>1</v>
      </c>
      <c r="AI497" s="146" t="s">
        <v>1959</v>
      </c>
    </row>
    <row r="498" customFormat="false" ht="14.05" hidden="true" customHeight="false" outlineLevel="0" collapsed="false">
      <c r="A498" s="134" t="n">
        <v>493</v>
      </c>
      <c r="B498" s="171" t="s">
        <v>1017</v>
      </c>
      <c r="C498" s="171" t="s">
        <v>2288</v>
      </c>
      <c r="D498" s="135" t="str">
        <f aca="false">VLOOKUP(N498,'Event Code'!$B$4:$AT$239,6,0)</f>
        <v>ĐH Công nghiệp TPHCM</v>
      </c>
      <c r="E498" s="135" t="str">
        <f aca="false">VLOOKUP($D498,'School Code'!$D$2:$I$30,5,0)</f>
        <v>ICT</v>
      </c>
      <c r="F498" s="198"/>
      <c r="G498" s="137"/>
      <c r="H498" s="138" t="str">
        <f aca="false">B498</f>
        <v>tanphamnhat123@gmail.com</v>
      </c>
      <c r="I498" s="172" t="s">
        <v>2289</v>
      </c>
      <c r="J498" s="139"/>
      <c r="K498" s="140"/>
      <c r="L498" s="140"/>
      <c r="M498" s="141" t="str">
        <f aca="false">'Event Code'!$A$4</f>
        <v>HCM</v>
      </c>
      <c r="N498" s="35" t="s">
        <v>2275</v>
      </c>
      <c r="O498" s="141" t="str">
        <f aca="false">VLOOKUP($N498,'Event Code'!$B$4:$AL$194,2,0)</f>
        <v>FSOFT TOUR</v>
      </c>
      <c r="P498" s="141" t="str">
        <f aca="false">VLOOKUP(N498,'Event Code'!$B$4:$AT$782,3,0)</f>
        <v>IT Technical</v>
      </c>
      <c r="Q498" s="141" t="str">
        <f aca="false">VLOOKUP(N498,'Event Code'!$B$4:$AT$782,4,0)</f>
        <v>ALL</v>
      </c>
      <c r="R498" s="141" t="str">
        <f aca="false">VLOOKUP($N498,'Event Code'!$B$4:$AT$782,5,0)</f>
        <v>Blended</v>
      </c>
      <c r="S498" s="141" t="n">
        <f aca="false">VLOOKUP(N498,'Event Code'!$B$4:$AT$782,7,0)</f>
        <v>43475</v>
      </c>
      <c r="T498" s="141" t="n">
        <f aca="false">VLOOKUP($N498,'Event Code'!$B$4:$AT$782,8,0)</f>
        <v>43475</v>
      </c>
      <c r="U498" s="37" t="s">
        <v>1128</v>
      </c>
      <c r="V498" s="184"/>
      <c r="W498" s="235"/>
      <c r="X498" s="198"/>
      <c r="Y498" s="174" t="s">
        <v>132</v>
      </c>
      <c r="Z498" s="140" t="n">
        <v>43517</v>
      </c>
      <c r="AG498" s="128" t="n">
        <f aca="false">VLOOKUP(D498,'School Code'!$D$2:$K$603,4,0)</f>
        <v>284</v>
      </c>
      <c r="AH498" s="129" t="n">
        <f aca="false">VLOOKUP(D498,'School Code'!$D$2:$K$603,6,0)</f>
        <v>1</v>
      </c>
      <c r="AI498" s="146" t="s">
        <v>1959</v>
      </c>
    </row>
    <row r="499" customFormat="false" ht="14.05" hidden="true" customHeight="false" outlineLevel="0" collapsed="false">
      <c r="A499" s="134" t="n">
        <v>494</v>
      </c>
      <c r="B499" s="171" t="s">
        <v>1088</v>
      </c>
      <c r="C499" s="171" t="s">
        <v>2290</v>
      </c>
      <c r="D499" s="135" t="str">
        <f aca="false">VLOOKUP(N499,'Event Code'!$B$4:$AT$239,6,0)</f>
        <v>ĐH Công nghiệp TPHCM</v>
      </c>
      <c r="E499" s="135" t="str">
        <f aca="false">VLOOKUP($D499,'School Code'!$D$2:$I$30,5,0)</f>
        <v>ICT</v>
      </c>
      <c r="F499" s="198"/>
      <c r="G499" s="137"/>
      <c r="H499" s="138" t="str">
        <f aca="false">B499</f>
        <v>hothutrang312@gmail.com</v>
      </c>
      <c r="I499" s="172" t="s">
        <v>2291</v>
      </c>
      <c r="J499" s="139"/>
      <c r="K499" s="140"/>
      <c r="L499" s="140"/>
      <c r="M499" s="141" t="str">
        <f aca="false">'Event Code'!$A$4</f>
        <v>HCM</v>
      </c>
      <c r="N499" s="35" t="s">
        <v>2275</v>
      </c>
      <c r="O499" s="141" t="str">
        <f aca="false">VLOOKUP($N499,'Event Code'!$B$4:$AL$194,2,0)</f>
        <v>FSOFT TOUR</v>
      </c>
      <c r="P499" s="141" t="str">
        <f aca="false">VLOOKUP(N499,'Event Code'!$B$4:$AT$782,3,0)</f>
        <v>IT Technical</v>
      </c>
      <c r="Q499" s="141" t="str">
        <f aca="false">VLOOKUP(N499,'Event Code'!$B$4:$AT$782,4,0)</f>
        <v>ALL</v>
      </c>
      <c r="R499" s="141" t="str">
        <f aca="false">VLOOKUP($N499,'Event Code'!$B$4:$AT$782,5,0)</f>
        <v>Blended</v>
      </c>
      <c r="S499" s="141" t="n">
        <f aca="false">VLOOKUP(N499,'Event Code'!$B$4:$AT$782,7,0)</f>
        <v>43475</v>
      </c>
      <c r="T499" s="141" t="n">
        <f aca="false">VLOOKUP($N499,'Event Code'!$B$4:$AT$782,8,0)</f>
        <v>43475</v>
      </c>
      <c r="U499" s="37" t="s">
        <v>1128</v>
      </c>
      <c r="V499" s="184"/>
      <c r="W499" s="235"/>
      <c r="X499" s="198"/>
      <c r="Y499" s="174" t="s">
        <v>132</v>
      </c>
      <c r="Z499" s="140" t="n">
        <v>43517</v>
      </c>
      <c r="AG499" s="128" t="n">
        <f aca="false">VLOOKUP(D499,'School Code'!$D$2:$K$603,4,0)</f>
        <v>284</v>
      </c>
      <c r="AH499" s="129" t="n">
        <f aca="false">VLOOKUP(D499,'School Code'!$D$2:$K$603,6,0)</f>
        <v>1</v>
      </c>
      <c r="AI499" s="146" t="s">
        <v>1959</v>
      </c>
    </row>
    <row r="500" customFormat="false" ht="14.05" hidden="true" customHeight="false" outlineLevel="0" collapsed="false">
      <c r="A500" s="134" t="n">
        <v>495</v>
      </c>
      <c r="B500" s="171" t="s">
        <v>1010</v>
      </c>
      <c r="C500" s="171" t="s">
        <v>2292</v>
      </c>
      <c r="D500" s="135" t="str">
        <f aca="false">VLOOKUP(N500,'Event Code'!$B$4:$AT$239,6,0)</f>
        <v>ĐH Công nghiệp TPHCM</v>
      </c>
      <c r="E500" s="135" t="str">
        <f aca="false">VLOOKUP($D500,'School Code'!$D$2:$I$30,5,0)</f>
        <v>ICT</v>
      </c>
      <c r="F500" s="198"/>
      <c r="G500" s="137"/>
      <c r="H500" s="138" t="str">
        <f aca="false">B500</f>
        <v>hophat1997@gmail.com</v>
      </c>
      <c r="I500" s="172" t="s">
        <v>1012</v>
      </c>
      <c r="J500" s="139"/>
      <c r="K500" s="140"/>
      <c r="L500" s="140"/>
      <c r="M500" s="141" t="str">
        <f aca="false">'Event Code'!$A$4</f>
        <v>HCM</v>
      </c>
      <c r="N500" s="35" t="s">
        <v>2275</v>
      </c>
      <c r="O500" s="141" t="str">
        <f aca="false">VLOOKUP($N500,'Event Code'!$B$4:$AL$194,2,0)</f>
        <v>FSOFT TOUR</v>
      </c>
      <c r="P500" s="141" t="str">
        <f aca="false">VLOOKUP(N500,'Event Code'!$B$4:$AT$782,3,0)</f>
        <v>IT Technical</v>
      </c>
      <c r="Q500" s="141" t="str">
        <f aca="false">VLOOKUP(N500,'Event Code'!$B$4:$AT$782,4,0)</f>
        <v>ALL</v>
      </c>
      <c r="R500" s="141" t="str">
        <f aca="false">VLOOKUP($N500,'Event Code'!$B$4:$AT$782,5,0)</f>
        <v>Blended</v>
      </c>
      <c r="S500" s="141" t="n">
        <f aca="false">VLOOKUP(N500,'Event Code'!$B$4:$AT$782,7,0)</f>
        <v>43475</v>
      </c>
      <c r="T500" s="141" t="n">
        <f aca="false">VLOOKUP($N500,'Event Code'!$B$4:$AT$782,8,0)</f>
        <v>43475</v>
      </c>
      <c r="U500" s="37" t="s">
        <v>1128</v>
      </c>
      <c r="V500" s="184"/>
      <c r="W500" s="235"/>
      <c r="X500" s="198"/>
      <c r="Y500" s="174" t="s">
        <v>132</v>
      </c>
      <c r="Z500" s="140" t="n">
        <v>43517</v>
      </c>
      <c r="AG500" s="128" t="n">
        <f aca="false">VLOOKUP(D500,'School Code'!$D$2:$K$603,4,0)</f>
        <v>284</v>
      </c>
      <c r="AH500" s="129" t="n">
        <f aca="false">VLOOKUP(D500,'School Code'!$D$2:$K$603,6,0)</f>
        <v>1</v>
      </c>
      <c r="AI500" s="146" t="s">
        <v>1959</v>
      </c>
    </row>
    <row r="501" customFormat="false" ht="14.05" hidden="true" customHeight="false" outlineLevel="0" collapsed="false">
      <c r="A501" s="134" t="n">
        <v>496</v>
      </c>
      <c r="B501" s="171" t="s">
        <v>1019</v>
      </c>
      <c r="C501" s="171" t="s">
        <v>1020</v>
      </c>
      <c r="D501" s="135" t="str">
        <f aca="false">VLOOKUP(N501,'Event Code'!$B$4:$AT$239,6,0)</f>
        <v>ĐH Công nghiệp TPHCM</v>
      </c>
      <c r="E501" s="135" t="str">
        <f aca="false">VLOOKUP($D501,'School Code'!$D$2:$I$30,5,0)</f>
        <v>ICT</v>
      </c>
      <c r="F501" s="198"/>
      <c r="G501" s="137"/>
      <c r="H501" s="138" t="str">
        <f aca="false">B501</f>
        <v>huynhthianhthu2012@gmail.com</v>
      </c>
      <c r="I501" s="172" t="s">
        <v>2293</v>
      </c>
      <c r="J501" s="139"/>
      <c r="K501" s="140"/>
      <c r="L501" s="140"/>
      <c r="M501" s="141" t="str">
        <f aca="false">'Event Code'!$A$4</f>
        <v>HCM</v>
      </c>
      <c r="N501" s="35" t="s">
        <v>2275</v>
      </c>
      <c r="O501" s="141" t="str">
        <f aca="false">VLOOKUP($N501,'Event Code'!$B$4:$AL$194,2,0)</f>
        <v>FSOFT TOUR</v>
      </c>
      <c r="P501" s="141" t="str">
        <f aca="false">VLOOKUP(N501,'Event Code'!$B$4:$AT$782,3,0)</f>
        <v>IT Technical</v>
      </c>
      <c r="Q501" s="141" t="str">
        <f aca="false">VLOOKUP(N501,'Event Code'!$B$4:$AT$782,4,0)</f>
        <v>ALL</v>
      </c>
      <c r="R501" s="141" t="str">
        <f aca="false">VLOOKUP($N501,'Event Code'!$B$4:$AT$782,5,0)</f>
        <v>Blended</v>
      </c>
      <c r="S501" s="141" t="n">
        <f aca="false">VLOOKUP(N501,'Event Code'!$B$4:$AT$782,7,0)</f>
        <v>43475</v>
      </c>
      <c r="T501" s="141" t="n">
        <f aca="false">VLOOKUP($N501,'Event Code'!$B$4:$AT$782,8,0)</f>
        <v>43475</v>
      </c>
      <c r="U501" s="37" t="s">
        <v>1128</v>
      </c>
      <c r="V501" s="184"/>
      <c r="W501" s="235"/>
      <c r="X501" s="198"/>
      <c r="Y501" s="174" t="s">
        <v>132</v>
      </c>
      <c r="Z501" s="140" t="n">
        <v>43517</v>
      </c>
      <c r="AG501" s="128" t="n">
        <f aca="false">VLOOKUP(D501,'School Code'!$D$2:$K$603,4,0)</f>
        <v>284</v>
      </c>
      <c r="AH501" s="129" t="n">
        <f aca="false">VLOOKUP(D501,'School Code'!$D$2:$K$603,6,0)</f>
        <v>1</v>
      </c>
      <c r="AI501" s="146" t="s">
        <v>1959</v>
      </c>
    </row>
    <row r="502" customFormat="false" ht="14.05" hidden="true" customHeight="false" outlineLevel="0" collapsed="false">
      <c r="A502" s="134" t="n">
        <v>497</v>
      </c>
      <c r="B502" s="171" t="s">
        <v>2294</v>
      </c>
      <c r="C502" s="171" t="s">
        <v>988</v>
      </c>
      <c r="D502" s="135" t="str">
        <f aca="false">VLOOKUP(N502,'Event Code'!$B$4:$AT$239,6,0)</f>
        <v>ĐH Công nghiệp TPHCM</v>
      </c>
      <c r="E502" s="135" t="str">
        <f aca="false">VLOOKUP($D502,'School Code'!$D$2:$I$30,5,0)</f>
        <v>ICT</v>
      </c>
      <c r="F502" s="198"/>
      <c r="G502" s="137"/>
      <c r="H502" s="138" t="str">
        <f aca="false">B502</f>
        <v>doquocbao@gmail.com</v>
      </c>
      <c r="I502" s="172" t="s">
        <v>2295</v>
      </c>
      <c r="J502" s="139"/>
      <c r="K502" s="140"/>
      <c r="L502" s="140"/>
      <c r="M502" s="141" t="str">
        <f aca="false">'Event Code'!$A$4</f>
        <v>HCM</v>
      </c>
      <c r="N502" s="35" t="s">
        <v>2275</v>
      </c>
      <c r="O502" s="141" t="str">
        <f aca="false">VLOOKUP($N502,'Event Code'!$B$4:$AL$194,2,0)</f>
        <v>FSOFT TOUR</v>
      </c>
      <c r="P502" s="141" t="str">
        <f aca="false">VLOOKUP(N502,'Event Code'!$B$4:$AT$782,3,0)</f>
        <v>IT Technical</v>
      </c>
      <c r="Q502" s="141" t="str">
        <f aca="false">VLOOKUP(N502,'Event Code'!$B$4:$AT$782,4,0)</f>
        <v>ALL</v>
      </c>
      <c r="R502" s="141" t="str">
        <f aca="false">VLOOKUP($N502,'Event Code'!$B$4:$AT$782,5,0)</f>
        <v>Blended</v>
      </c>
      <c r="S502" s="141" t="n">
        <f aca="false">VLOOKUP(N502,'Event Code'!$B$4:$AT$782,7,0)</f>
        <v>43475</v>
      </c>
      <c r="T502" s="141" t="n">
        <f aca="false">VLOOKUP($N502,'Event Code'!$B$4:$AT$782,8,0)</f>
        <v>43475</v>
      </c>
      <c r="U502" s="37" t="s">
        <v>1128</v>
      </c>
      <c r="V502" s="184"/>
      <c r="W502" s="235"/>
      <c r="X502" s="198"/>
      <c r="Y502" s="174" t="s">
        <v>132</v>
      </c>
      <c r="Z502" s="140" t="n">
        <v>43517</v>
      </c>
      <c r="AG502" s="128" t="n">
        <f aca="false">VLOOKUP(D502,'School Code'!$D$2:$K$603,4,0)</f>
        <v>284</v>
      </c>
      <c r="AH502" s="129" t="n">
        <f aca="false">VLOOKUP(D502,'School Code'!$D$2:$K$603,6,0)</f>
        <v>1</v>
      </c>
      <c r="AI502" s="146" t="s">
        <v>1959</v>
      </c>
    </row>
    <row r="503" customFormat="false" ht="14.05" hidden="true" customHeight="false" outlineLevel="0" collapsed="false">
      <c r="A503" s="134" t="n">
        <v>498</v>
      </c>
      <c r="B503" s="171" t="s">
        <v>2296</v>
      </c>
      <c r="C503" s="171" t="s">
        <v>1040</v>
      </c>
      <c r="D503" s="135" t="str">
        <f aca="false">VLOOKUP(N503,'Event Code'!$B$4:$AT$239,6,0)</f>
        <v>ĐH Công nghiệp TPHCM</v>
      </c>
      <c r="E503" s="135" t="str">
        <f aca="false">VLOOKUP($D503,'School Code'!$D$2:$I$30,5,0)</f>
        <v>ICT</v>
      </c>
      <c r="F503" s="198"/>
      <c r="G503" s="137"/>
      <c r="H503" s="138" t="str">
        <f aca="false">B503</f>
        <v>ninhnguyen97qs@gmail.com</v>
      </c>
      <c r="I503" s="172" t="s">
        <v>2297</v>
      </c>
      <c r="J503" s="139"/>
      <c r="K503" s="140"/>
      <c r="L503" s="140"/>
      <c r="M503" s="141" t="str">
        <f aca="false">'Event Code'!$A$4</f>
        <v>HCM</v>
      </c>
      <c r="N503" s="35" t="s">
        <v>2275</v>
      </c>
      <c r="O503" s="141" t="str">
        <f aca="false">VLOOKUP($N503,'Event Code'!$B$4:$AL$194,2,0)</f>
        <v>FSOFT TOUR</v>
      </c>
      <c r="P503" s="141" t="str">
        <f aca="false">VLOOKUP(N503,'Event Code'!$B$4:$AT$782,3,0)</f>
        <v>IT Technical</v>
      </c>
      <c r="Q503" s="141" t="str">
        <f aca="false">VLOOKUP(N503,'Event Code'!$B$4:$AT$782,4,0)</f>
        <v>ALL</v>
      </c>
      <c r="R503" s="141" t="str">
        <f aca="false">VLOOKUP($N503,'Event Code'!$B$4:$AT$782,5,0)</f>
        <v>Blended</v>
      </c>
      <c r="S503" s="141" t="n">
        <f aca="false">VLOOKUP(N503,'Event Code'!$B$4:$AT$782,7,0)</f>
        <v>43475</v>
      </c>
      <c r="T503" s="141" t="n">
        <f aca="false">VLOOKUP($N503,'Event Code'!$B$4:$AT$782,8,0)</f>
        <v>43475</v>
      </c>
      <c r="U503" s="37" t="s">
        <v>1128</v>
      </c>
      <c r="V503" s="184"/>
      <c r="W503" s="235"/>
      <c r="X503" s="198"/>
      <c r="Y503" s="174" t="s">
        <v>132</v>
      </c>
      <c r="Z503" s="140" t="n">
        <v>43517</v>
      </c>
      <c r="AG503" s="128" t="n">
        <f aca="false">VLOOKUP(D503,'School Code'!$D$2:$K$603,4,0)</f>
        <v>284</v>
      </c>
      <c r="AH503" s="129" t="n">
        <f aca="false">VLOOKUP(D503,'School Code'!$D$2:$K$603,6,0)</f>
        <v>1</v>
      </c>
      <c r="AI503" s="146" t="s">
        <v>1959</v>
      </c>
    </row>
    <row r="504" customFormat="false" ht="14.05" hidden="true" customHeight="false" outlineLevel="0" collapsed="false">
      <c r="A504" s="134" t="n">
        <v>499</v>
      </c>
      <c r="B504" s="171" t="s">
        <v>989</v>
      </c>
      <c r="C504" s="171" t="s">
        <v>990</v>
      </c>
      <c r="D504" s="135" t="str">
        <f aca="false">VLOOKUP(N504,'Event Code'!$B$4:$AT$239,6,0)</f>
        <v>ĐH Công nghiệp TPHCM</v>
      </c>
      <c r="E504" s="135" t="str">
        <f aca="false">VLOOKUP($D504,'School Code'!$D$2:$I$30,5,0)</f>
        <v>ICT</v>
      </c>
      <c r="F504" s="198"/>
      <c r="G504" s="137"/>
      <c r="H504" s="138" t="str">
        <f aca="false">B504</f>
        <v>vucuong1112@gmail.com</v>
      </c>
      <c r="I504" s="172" t="s">
        <v>2298</v>
      </c>
      <c r="J504" s="139"/>
      <c r="K504" s="140"/>
      <c r="L504" s="140"/>
      <c r="M504" s="141" t="str">
        <f aca="false">'Event Code'!$A$4</f>
        <v>HCM</v>
      </c>
      <c r="N504" s="35" t="s">
        <v>2275</v>
      </c>
      <c r="O504" s="141" t="str">
        <f aca="false">VLOOKUP($N504,'Event Code'!$B$4:$AL$194,2,0)</f>
        <v>FSOFT TOUR</v>
      </c>
      <c r="P504" s="141" t="str">
        <f aca="false">VLOOKUP(N504,'Event Code'!$B$4:$AT$782,3,0)</f>
        <v>IT Technical</v>
      </c>
      <c r="Q504" s="141" t="str">
        <f aca="false">VLOOKUP(N504,'Event Code'!$B$4:$AT$782,4,0)</f>
        <v>ALL</v>
      </c>
      <c r="R504" s="141" t="str">
        <f aca="false">VLOOKUP($N504,'Event Code'!$B$4:$AT$782,5,0)</f>
        <v>Blended</v>
      </c>
      <c r="S504" s="141" t="n">
        <f aca="false">VLOOKUP(N504,'Event Code'!$B$4:$AT$782,7,0)</f>
        <v>43475</v>
      </c>
      <c r="T504" s="141" t="n">
        <f aca="false">VLOOKUP($N504,'Event Code'!$B$4:$AT$782,8,0)</f>
        <v>43475</v>
      </c>
      <c r="U504" s="37" t="s">
        <v>1128</v>
      </c>
      <c r="V504" s="184"/>
      <c r="W504" s="235"/>
      <c r="X504" s="198"/>
      <c r="Y504" s="174" t="s">
        <v>132</v>
      </c>
      <c r="Z504" s="140" t="n">
        <v>43517</v>
      </c>
      <c r="AG504" s="128" t="n">
        <f aca="false">VLOOKUP(D504,'School Code'!$D$2:$K$603,4,0)</f>
        <v>284</v>
      </c>
      <c r="AH504" s="129" t="n">
        <f aca="false">VLOOKUP(D504,'School Code'!$D$2:$K$603,6,0)</f>
        <v>1</v>
      </c>
      <c r="AI504" s="146" t="s">
        <v>1959</v>
      </c>
    </row>
    <row r="505" customFormat="false" ht="14.05" hidden="true" customHeight="false" outlineLevel="0" collapsed="false">
      <c r="A505" s="134" t="n">
        <v>500</v>
      </c>
      <c r="B505" s="171" t="s">
        <v>1013</v>
      </c>
      <c r="C505" s="171" t="s">
        <v>1014</v>
      </c>
      <c r="D505" s="135" t="str">
        <f aca="false">VLOOKUP(N505,'Event Code'!$B$4:$AT$239,6,0)</f>
        <v>ĐH Công nghiệp TPHCM</v>
      </c>
      <c r="E505" s="135" t="str">
        <f aca="false">VLOOKUP($D505,'School Code'!$D$2:$I$30,5,0)</f>
        <v>ICT</v>
      </c>
      <c r="F505" s="198"/>
      <c r="G505" s="137"/>
      <c r="H505" s="138" t="str">
        <f aca="false">B505</f>
        <v>phuchoai7991@gmail.com</v>
      </c>
      <c r="I505" s="172" t="s">
        <v>2299</v>
      </c>
      <c r="J505" s="139"/>
      <c r="K505" s="140"/>
      <c r="L505" s="140"/>
      <c r="M505" s="141" t="str">
        <f aca="false">'Event Code'!$A$4</f>
        <v>HCM</v>
      </c>
      <c r="N505" s="35" t="s">
        <v>2275</v>
      </c>
      <c r="O505" s="141" t="str">
        <f aca="false">VLOOKUP($N505,'Event Code'!$B$4:$AL$194,2,0)</f>
        <v>FSOFT TOUR</v>
      </c>
      <c r="P505" s="141" t="str">
        <f aca="false">VLOOKUP(N505,'Event Code'!$B$4:$AT$782,3,0)</f>
        <v>IT Technical</v>
      </c>
      <c r="Q505" s="141" t="str">
        <f aca="false">VLOOKUP(N505,'Event Code'!$B$4:$AT$782,4,0)</f>
        <v>ALL</v>
      </c>
      <c r="R505" s="141" t="str">
        <f aca="false">VLOOKUP($N505,'Event Code'!$B$4:$AT$782,5,0)</f>
        <v>Blended</v>
      </c>
      <c r="S505" s="141" t="n">
        <f aca="false">VLOOKUP(N505,'Event Code'!$B$4:$AT$782,7,0)</f>
        <v>43475</v>
      </c>
      <c r="T505" s="141" t="n">
        <f aca="false">VLOOKUP($N505,'Event Code'!$B$4:$AT$782,8,0)</f>
        <v>43475</v>
      </c>
      <c r="U505" s="37" t="s">
        <v>1128</v>
      </c>
      <c r="V505" s="184"/>
      <c r="W505" s="235"/>
      <c r="X505" s="198"/>
      <c r="Y505" s="174" t="s">
        <v>132</v>
      </c>
      <c r="Z505" s="140" t="n">
        <v>43517</v>
      </c>
      <c r="AG505" s="128" t="n">
        <f aca="false">VLOOKUP(D505,'School Code'!$D$2:$K$603,4,0)</f>
        <v>284</v>
      </c>
      <c r="AH505" s="129" t="n">
        <f aca="false">VLOOKUP(D505,'School Code'!$D$2:$K$603,6,0)</f>
        <v>1</v>
      </c>
      <c r="AI505" s="146" t="s">
        <v>1959</v>
      </c>
    </row>
    <row r="506" customFormat="false" ht="14.05" hidden="true" customHeight="false" outlineLevel="0" collapsed="false">
      <c r="A506" s="134" t="n">
        <v>501</v>
      </c>
      <c r="B506" s="171" t="s">
        <v>1000</v>
      </c>
      <c r="C506" s="171" t="s">
        <v>1001</v>
      </c>
      <c r="D506" s="135" t="str">
        <f aca="false">VLOOKUP(N506,'Event Code'!$B$4:$AT$239,6,0)</f>
        <v>ĐH Công nghiệp TPHCM</v>
      </c>
      <c r="E506" s="135" t="str">
        <f aca="false">VLOOKUP($D506,'School Code'!$D$2:$I$30,5,0)</f>
        <v>ICT</v>
      </c>
      <c r="F506" s="198"/>
      <c r="G506" s="137"/>
      <c r="H506" s="138" t="str">
        <f aca="false">B506</f>
        <v>Vothanhloi1997@gmail.com</v>
      </c>
      <c r="I506" s="172" t="s">
        <v>2300</v>
      </c>
      <c r="J506" s="139"/>
      <c r="K506" s="140"/>
      <c r="L506" s="140"/>
      <c r="M506" s="141" t="str">
        <f aca="false">'Event Code'!$A$4</f>
        <v>HCM</v>
      </c>
      <c r="N506" s="35" t="s">
        <v>2275</v>
      </c>
      <c r="O506" s="141" t="str">
        <f aca="false">VLOOKUP($N506,'Event Code'!$B$4:$AL$194,2,0)</f>
        <v>FSOFT TOUR</v>
      </c>
      <c r="P506" s="141" t="str">
        <f aca="false">VLOOKUP(N506,'Event Code'!$B$4:$AT$782,3,0)</f>
        <v>IT Technical</v>
      </c>
      <c r="Q506" s="141" t="str">
        <f aca="false">VLOOKUP(N506,'Event Code'!$B$4:$AT$782,4,0)</f>
        <v>ALL</v>
      </c>
      <c r="R506" s="141" t="str">
        <f aca="false">VLOOKUP($N506,'Event Code'!$B$4:$AT$782,5,0)</f>
        <v>Blended</v>
      </c>
      <c r="S506" s="141" t="n">
        <f aca="false">VLOOKUP(N506,'Event Code'!$B$4:$AT$782,7,0)</f>
        <v>43475</v>
      </c>
      <c r="T506" s="141" t="n">
        <f aca="false">VLOOKUP($N506,'Event Code'!$B$4:$AT$782,8,0)</f>
        <v>43475</v>
      </c>
      <c r="U506" s="37" t="s">
        <v>1128</v>
      </c>
      <c r="V506" s="184"/>
      <c r="W506" s="235"/>
      <c r="X506" s="198"/>
      <c r="Y506" s="174" t="s">
        <v>132</v>
      </c>
      <c r="Z506" s="140" t="n">
        <v>43517</v>
      </c>
      <c r="AG506" s="128" t="n">
        <f aca="false">VLOOKUP(D506,'School Code'!$D$2:$K$603,4,0)</f>
        <v>284</v>
      </c>
      <c r="AH506" s="129" t="n">
        <f aca="false">VLOOKUP(D506,'School Code'!$D$2:$K$603,6,0)</f>
        <v>1</v>
      </c>
      <c r="AI506" s="146" t="s">
        <v>1959</v>
      </c>
    </row>
    <row r="507" customFormat="false" ht="14.05" hidden="true" customHeight="false" outlineLevel="0" collapsed="false">
      <c r="A507" s="134" t="n">
        <v>502</v>
      </c>
      <c r="B507" s="171" t="s">
        <v>2301</v>
      </c>
      <c r="C507" s="171" t="s">
        <v>2302</v>
      </c>
      <c r="D507" s="135" t="str">
        <f aca="false">VLOOKUP(N507,'Event Code'!$B$4:$AT$239,6,0)</f>
        <v>ĐH Công nghiệp TPHCM</v>
      </c>
      <c r="E507" s="135" t="str">
        <f aca="false">VLOOKUP($D507,'School Code'!$D$2:$I$30,5,0)</f>
        <v>ICT</v>
      </c>
      <c r="F507" s="198"/>
      <c r="G507" s="137"/>
      <c r="H507" s="138" t="str">
        <f aca="false">B507</f>
        <v>vmccuong1997@gmail.com</v>
      </c>
      <c r="I507" s="172" t="s">
        <v>2303</v>
      </c>
      <c r="J507" s="139"/>
      <c r="K507" s="140"/>
      <c r="L507" s="140"/>
      <c r="M507" s="141" t="str">
        <f aca="false">'Event Code'!$A$4</f>
        <v>HCM</v>
      </c>
      <c r="N507" s="35" t="s">
        <v>2275</v>
      </c>
      <c r="O507" s="141" t="str">
        <f aca="false">VLOOKUP($N507,'Event Code'!$B$4:$AL$194,2,0)</f>
        <v>FSOFT TOUR</v>
      </c>
      <c r="P507" s="141" t="str">
        <f aca="false">VLOOKUP(N507,'Event Code'!$B$4:$AT$782,3,0)</f>
        <v>IT Technical</v>
      </c>
      <c r="Q507" s="141" t="str">
        <f aca="false">VLOOKUP(N507,'Event Code'!$B$4:$AT$782,4,0)</f>
        <v>ALL</v>
      </c>
      <c r="R507" s="141" t="str">
        <f aca="false">VLOOKUP($N507,'Event Code'!$B$4:$AT$782,5,0)</f>
        <v>Blended</v>
      </c>
      <c r="S507" s="141" t="n">
        <f aca="false">VLOOKUP(N507,'Event Code'!$B$4:$AT$782,7,0)</f>
        <v>43475</v>
      </c>
      <c r="T507" s="141" t="n">
        <f aca="false">VLOOKUP($N507,'Event Code'!$B$4:$AT$782,8,0)</f>
        <v>43475</v>
      </c>
      <c r="U507" s="37" t="s">
        <v>1128</v>
      </c>
      <c r="V507" s="184"/>
      <c r="W507" s="235"/>
      <c r="X507" s="198"/>
      <c r="Y507" s="174" t="s">
        <v>132</v>
      </c>
      <c r="Z507" s="140" t="n">
        <v>43517</v>
      </c>
      <c r="AG507" s="128" t="n">
        <f aca="false">VLOOKUP(D507,'School Code'!$D$2:$K$603,4,0)</f>
        <v>284</v>
      </c>
      <c r="AH507" s="129" t="n">
        <f aca="false">VLOOKUP(D507,'School Code'!$D$2:$K$603,6,0)</f>
        <v>1</v>
      </c>
      <c r="AI507" s="146" t="s">
        <v>1959</v>
      </c>
    </row>
    <row r="508" customFormat="false" ht="14.05" hidden="true" customHeight="false" outlineLevel="0" collapsed="false">
      <c r="A508" s="134" t="n">
        <v>503</v>
      </c>
      <c r="B508" s="171" t="s">
        <v>1081</v>
      </c>
      <c r="C508" s="171" t="s">
        <v>1082</v>
      </c>
      <c r="D508" s="135" t="str">
        <f aca="false">VLOOKUP(N508,'Event Code'!$B$4:$AT$239,6,0)</f>
        <v>ĐH Công nghiệp TPHCM</v>
      </c>
      <c r="E508" s="135" t="str">
        <f aca="false">VLOOKUP($D508,'School Code'!$D$2:$I$30,5,0)</f>
        <v>ICT</v>
      </c>
      <c r="F508" s="198"/>
      <c r="G508" s="137"/>
      <c r="H508" s="138" t="str">
        <f aca="false">B508</f>
        <v>doanminhnhatnhat@gmail.com</v>
      </c>
      <c r="I508" s="172" t="s">
        <v>1083</v>
      </c>
      <c r="J508" s="139"/>
      <c r="K508" s="140"/>
      <c r="L508" s="140"/>
      <c r="M508" s="141" t="str">
        <f aca="false">'Event Code'!$A$4</f>
        <v>HCM</v>
      </c>
      <c r="N508" s="35" t="s">
        <v>2275</v>
      </c>
      <c r="O508" s="141" t="str">
        <f aca="false">VLOOKUP($N508,'Event Code'!$B$4:$AL$194,2,0)</f>
        <v>FSOFT TOUR</v>
      </c>
      <c r="P508" s="141" t="str">
        <f aca="false">VLOOKUP(N508,'Event Code'!$B$4:$AT$782,3,0)</f>
        <v>IT Technical</v>
      </c>
      <c r="Q508" s="141" t="str">
        <f aca="false">VLOOKUP(N508,'Event Code'!$B$4:$AT$782,4,0)</f>
        <v>ALL</v>
      </c>
      <c r="R508" s="141" t="str">
        <f aca="false">VLOOKUP($N508,'Event Code'!$B$4:$AT$782,5,0)</f>
        <v>Blended</v>
      </c>
      <c r="S508" s="141" t="n">
        <f aca="false">VLOOKUP(N508,'Event Code'!$B$4:$AT$782,7,0)</f>
        <v>43475</v>
      </c>
      <c r="T508" s="141" t="n">
        <f aca="false">VLOOKUP($N508,'Event Code'!$B$4:$AT$782,8,0)</f>
        <v>43475</v>
      </c>
      <c r="U508" s="37" t="s">
        <v>1128</v>
      </c>
      <c r="V508" s="184"/>
      <c r="W508" s="235"/>
      <c r="X508" s="198"/>
      <c r="Y508" s="174" t="s">
        <v>132</v>
      </c>
      <c r="Z508" s="140" t="n">
        <v>43517</v>
      </c>
      <c r="AG508" s="128" t="n">
        <f aca="false">VLOOKUP(D508,'School Code'!$D$2:$K$603,4,0)</f>
        <v>284</v>
      </c>
      <c r="AH508" s="129" t="n">
        <f aca="false">VLOOKUP(D508,'School Code'!$D$2:$K$603,6,0)</f>
        <v>1</v>
      </c>
      <c r="AI508" s="146" t="s">
        <v>1959</v>
      </c>
    </row>
    <row r="509" customFormat="false" ht="14.05" hidden="true" customHeight="false" outlineLevel="0" collapsed="false">
      <c r="A509" s="134" t="n">
        <v>504</v>
      </c>
      <c r="B509" s="171" t="s">
        <v>1084</v>
      </c>
      <c r="C509" s="171" t="s">
        <v>2304</v>
      </c>
      <c r="D509" s="135" t="str">
        <f aca="false">VLOOKUP(N509,'Event Code'!$B$4:$AT$239,6,0)</f>
        <v>ĐH Công nghiệp TPHCM</v>
      </c>
      <c r="E509" s="135" t="str">
        <f aca="false">VLOOKUP($D509,'School Code'!$D$2:$I$30,5,0)</f>
        <v>ICT</v>
      </c>
      <c r="F509" s="198"/>
      <c r="G509" s="137"/>
      <c r="H509" s="138" t="str">
        <f aca="false">B509</f>
        <v>nguyenngocson97z@gmail.com</v>
      </c>
      <c r="I509" s="172" t="s">
        <v>2305</v>
      </c>
      <c r="J509" s="139"/>
      <c r="K509" s="140"/>
      <c r="L509" s="140"/>
      <c r="M509" s="141" t="str">
        <f aca="false">'Event Code'!$A$4</f>
        <v>HCM</v>
      </c>
      <c r="N509" s="35" t="s">
        <v>2275</v>
      </c>
      <c r="O509" s="141" t="str">
        <f aca="false">VLOOKUP($N509,'Event Code'!$B$4:$AL$194,2,0)</f>
        <v>FSOFT TOUR</v>
      </c>
      <c r="P509" s="141" t="str">
        <f aca="false">VLOOKUP(N509,'Event Code'!$B$4:$AT$782,3,0)</f>
        <v>IT Technical</v>
      </c>
      <c r="Q509" s="141" t="str">
        <f aca="false">VLOOKUP(N509,'Event Code'!$B$4:$AT$782,4,0)</f>
        <v>ALL</v>
      </c>
      <c r="R509" s="141" t="str">
        <f aca="false">VLOOKUP($N509,'Event Code'!$B$4:$AT$782,5,0)</f>
        <v>Blended</v>
      </c>
      <c r="S509" s="141" t="n">
        <f aca="false">VLOOKUP(N509,'Event Code'!$B$4:$AT$782,7,0)</f>
        <v>43475</v>
      </c>
      <c r="T509" s="141" t="n">
        <f aca="false">VLOOKUP($N509,'Event Code'!$B$4:$AT$782,8,0)</f>
        <v>43475</v>
      </c>
      <c r="U509" s="37" t="s">
        <v>1128</v>
      </c>
      <c r="V509" s="184"/>
      <c r="W509" s="235"/>
      <c r="X509" s="198"/>
      <c r="Y509" s="174" t="s">
        <v>132</v>
      </c>
      <c r="Z509" s="140" t="n">
        <v>43517</v>
      </c>
      <c r="AG509" s="128" t="n">
        <f aca="false">VLOOKUP(D509,'School Code'!$D$2:$K$603,4,0)</f>
        <v>284</v>
      </c>
      <c r="AH509" s="129" t="n">
        <f aca="false">VLOOKUP(D509,'School Code'!$D$2:$K$603,6,0)</f>
        <v>1</v>
      </c>
      <c r="AI509" s="146" t="s">
        <v>1959</v>
      </c>
    </row>
    <row r="510" customFormat="false" ht="14.05" hidden="true" customHeight="false" outlineLevel="0" collapsed="false">
      <c r="A510" s="134" t="n">
        <v>505</v>
      </c>
      <c r="B510" s="171" t="s">
        <v>978</v>
      </c>
      <c r="C510" s="171" t="s">
        <v>979</v>
      </c>
      <c r="D510" s="135" t="str">
        <f aca="false">VLOOKUP(N510,'Event Code'!$B$4:$AT$239,6,0)</f>
        <v>ĐH Công nghiệp TPHCM</v>
      </c>
      <c r="E510" s="135" t="str">
        <f aca="false">VLOOKUP($D510,'School Code'!$D$2:$I$30,5,0)</f>
        <v>ICT</v>
      </c>
      <c r="F510" s="198"/>
      <c r="G510" s="137"/>
      <c r="H510" s="138" t="str">
        <f aca="false">B510</f>
        <v>annguyen3520@gmail.com</v>
      </c>
      <c r="I510" s="172" t="s">
        <v>2306</v>
      </c>
      <c r="J510" s="139"/>
      <c r="K510" s="140"/>
      <c r="L510" s="140"/>
      <c r="M510" s="141" t="str">
        <f aca="false">'Event Code'!$A$4</f>
        <v>HCM</v>
      </c>
      <c r="N510" s="35" t="s">
        <v>2275</v>
      </c>
      <c r="O510" s="141" t="str">
        <f aca="false">VLOOKUP($N510,'Event Code'!$B$4:$AL$194,2,0)</f>
        <v>FSOFT TOUR</v>
      </c>
      <c r="P510" s="141" t="str">
        <f aca="false">VLOOKUP(N510,'Event Code'!$B$4:$AT$782,3,0)</f>
        <v>IT Technical</v>
      </c>
      <c r="Q510" s="141" t="str">
        <f aca="false">VLOOKUP(N510,'Event Code'!$B$4:$AT$782,4,0)</f>
        <v>ALL</v>
      </c>
      <c r="R510" s="141" t="str">
        <f aca="false">VLOOKUP($N510,'Event Code'!$B$4:$AT$782,5,0)</f>
        <v>Blended</v>
      </c>
      <c r="S510" s="141" t="n">
        <f aca="false">VLOOKUP(N510,'Event Code'!$B$4:$AT$782,7,0)</f>
        <v>43475</v>
      </c>
      <c r="T510" s="141" t="n">
        <f aca="false">VLOOKUP($N510,'Event Code'!$B$4:$AT$782,8,0)</f>
        <v>43475</v>
      </c>
      <c r="U510" s="37" t="s">
        <v>1128</v>
      </c>
      <c r="V510" s="184"/>
      <c r="W510" s="235"/>
      <c r="X510" s="198"/>
      <c r="Y510" s="174" t="s">
        <v>132</v>
      </c>
      <c r="Z510" s="140" t="n">
        <v>43517</v>
      </c>
      <c r="AG510" s="128" t="n">
        <f aca="false">VLOOKUP(D510,'School Code'!$D$2:$K$603,4,0)</f>
        <v>284</v>
      </c>
      <c r="AH510" s="129" t="n">
        <f aca="false">VLOOKUP(D510,'School Code'!$D$2:$K$603,6,0)</f>
        <v>1</v>
      </c>
      <c r="AI510" s="146" t="s">
        <v>1959</v>
      </c>
    </row>
    <row r="511" customFormat="false" ht="14.05" hidden="true" customHeight="false" outlineLevel="0" collapsed="false">
      <c r="A511" s="134" t="n">
        <v>506</v>
      </c>
      <c r="B511" s="171" t="s">
        <v>1026</v>
      </c>
      <c r="C511" s="171" t="s">
        <v>1027</v>
      </c>
      <c r="D511" s="135" t="str">
        <f aca="false">VLOOKUP(N511,'Event Code'!$B$4:$AT$239,6,0)</f>
        <v>ĐH Công nghiệp TPHCM</v>
      </c>
      <c r="E511" s="135" t="str">
        <f aca="false">VLOOKUP($D511,'School Code'!$D$2:$I$30,5,0)</f>
        <v>ICT</v>
      </c>
      <c r="F511" s="198"/>
      <c r="G511" s="137"/>
      <c r="H511" s="138" t="str">
        <f aca="false">B511</f>
        <v>congtien.iuh@gmail.com</v>
      </c>
      <c r="I511" s="172" t="s">
        <v>2307</v>
      </c>
      <c r="J511" s="139"/>
      <c r="K511" s="140"/>
      <c r="L511" s="140"/>
      <c r="M511" s="141" t="str">
        <f aca="false">'Event Code'!$A$4</f>
        <v>HCM</v>
      </c>
      <c r="N511" s="35" t="s">
        <v>2275</v>
      </c>
      <c r="O511" s="141" t="str">
        <f aca="false">VLOOKUP($N511,'Event Code'!$B$4:$AL$194,2,0)</f>
        <v>FSOFT TOUR</v>
      </c>
      <c r="P511" s="141" t="str">
        <f aca="false">VLOOKUP(N511,'Event Code'!$B$4:$AT$782,3,0)</f>
        <v>IT Technical</v>
      </c>
      <c r="Q511" s="141" t="str">
        <f aca="false">VLOOKUP(N511,'Event Code'!$B$4:$AT$782,4,0)</f>
        <v>ALL</v>
      </c>
      <c r="R511" s="141" t="str">
        <f aca="false">VLOOKUP($N511,'Event Code'!$B$4:$AT$782,5,0)</f>
        <v>Blended</v>
      </c>
      <c r="S511" s="141" t="n">
        <f aca="false">VLOOKUP(N511,'Event Code'!$B$4:$AT$782,7,0)</f>
        <v>43475</v>
      </c>
      <c r="T511" s="141" t="n">
        <f aca="false">VLOOKUP($N511,'Event Code'!$B$4:$AT$782,8,0)</f>
        <v>43475</v>
      </c>
      <c r="U511" s="37" t="s">
        <v>1128</v>
      </c>
      <c r="V511" s="184"/>
      <c r="W511" s="235"/>
      <c r="X511" s="198"/>
      <c r="Y511" s="174" t="s">
        <v>132</v>
      </c>
      <c r="Z511" s="140" t="n">
        <v>43517</v>
      </c>
      <c r="AG511" s="128" t="n">
        <f aca="false">VLOOKUP(D511,'School Code'!$D$2:$K$603,4,0)</f>
        <v>284</v>
      </c>
      <c r="AH511" s="129" t="n">
        <f aca="false">VLOOKUP(D511,'School Code'!$D$2:$K$603,6,0)</f>
        <v>1</v>
      </c>
      <c r="AI511" s="146" t="s">
        <v>1959</v>
      </c>
    </row>
    <row r="512" customFormat="false" ht="14.05" hidden="true" customHeight="false" outlineLevel="0" collapsed="false">
      <c r="A512" s="134" t="n">
        <v>507</v>
      </c>
      <c r="B512" s="171" t="s">
        <v>1030</v>
      </c>
      <c r="C512" s="171" t="s">
        <v>1031</v>
      </c>
      <c r="D512" s="135" t="str">
        <f aca="false">VLOOKUP(N512,'Event Code'!$B$4:$AT$239,6,0)</f>
        <v>ĐH Công nghiệp TPHCM</v>
      </c>
      <c r="E512" s="135" t="str">
        <f aca="false">VLOOKUP($D512,'School Code'!$D$2:$I$30,5,0)</f>
        <v>ICT</v>
      </c>
      <c r="F512" s="198"/>
      <c r="G512" s="137"/>
      <c r="H512" s="138" t="str">
        <f aca="false">B512</f>
        <v>dotinh997@gmail.com</v>
      </c>
      <c r="I512" s="172" t="s">
        <v>2308</v>
      </c>
      <c r="J512" s="139"/>
      <c r="K512" s="140"/>
      <c r="L512" s="140"/>
      <c r="M512" s="141" t="str">
        <f aca="false">'Event Code'!$A$4</f>
        <v>HCM</v>
      </c>
      <c r="N512" s="35" t="s">
        <v>2275</v>
      </c>
      <c r="O512" s="141" t="str">
        <f aca="false">VLOOKUP($N512,'Event Code'!$B$4:$AL$194,2,0)</f>
        <v>FSOFT TOUR</v>
      </c>
      <c r="P512" s="141" t="str">
        <f aca="false">VLOOKUP(N512,'Event Code'!$B$4:$AT$782,3,0)</f>
        <v>IT Technical</v>
      </c>
      <c r="Q512" s="141" t="str">
        <f aca="false">VLOOKUP(N512,'Event Code'!$B$4:$AT$782,4,0)</f>
        <v>ALL</v>
      </c>
      <c r="R512" s="141" t="str">
        <f aca="false">VLOOKUP($N512,'Event Code'!$B$4:$AT$782,5,0)</f>
        <v>Blended</v>
      </c>
      <c r="S512" s="141" t="n">
        <f aca="false">VLOOKUP(N512,'Event Code'!$B$4:$AT$782,7,0)</f>
        <v>43475</v>
      </c>
      <c r="T512" s="141" t="n">
        <f aca="false">VLOOKUP($N512,'Event Code'!$B$4:$AT$782,8,0)</f>
        <v>43475</v>
      </c>
      <c r="U512" s="37" t="s">
        <v>1128</v>
      </c>
      <c r="V512" s="184"/>
      <c r="W512" s="235"/>
      <c r="X512" s="198"/>
      <c r="Y512" s="174" t="s">
        <v>132</v>
      </c>
      <c r="Z512" s="140" t="n">
        <v>43517</v>
      </c>
      <c r="AG512" s="128" t="n">
        <f aca="false">VLOOKUP(D512,'School Code'!$D$2:$K$603,4,0)</f>
        <v>284</v>
      </c>
      <c r="AH512" s="129" t="n">
        <f aca="false">VLOOKUP(D512,'School Code'!$D$2:$K$603,6,0)</f>
        <v>1</v>
      </c>
      <c r="AI512" s="146" t="s">
        <v>1959</v>
      </c>
    </row>
    <row r="513" customFormat="false" ht="14.05" hidden="true" customHeight="false" outlineLevel="0" collapsed="false">
      <c r="A513" s="134" t="n">
        <v>508</v>
      </c>
      <c r="B513" s="171" t="s">
        <v>2309</v>
      </c>
      <c r="C513" s="171" t="s">
        <v>2310</v>
      </c>
      <c r="D513" s="135" t="str">
        <f aca="false">VLOOKUP(N513,'Event Code'!$B$4:$AT$239,6,0)</f>
        <v>ĐH Công nghiệp TPHCM</v>
      </c>
      <c r="E513" s="135" t="str">
        <f aca="false">VLOOKUP($D513,'School Code'!$D$2:$I$30,5,0)</f>
        <v>ICT</v>
      </c>
      <c r="F513" s="198"/>
      <c r="G513" s="137"/>
      <c r="H513" s="138" t="str">
        <f aca="false">B513</f>
        <v>thanhnam21597@gmail.com</v>
      </c>
      <c r="I513" s="172" t="s">
        <v>2311</v>
      </c>
      <c r="J513" s="139"/>
      <c r="K513" s="140"/>
      <c r="L513" s="140"/>
      <c r="M513" s="141" t="str">
        <f aca="false">'Event Code'!$A$4</f>
        <v>HCM</v>
      </c>
      <c r="N513" s="35" t="s">
        <v>2275</v>
      </c>
      <c r="O513" s="141" t="str">
        <f aca="false">VLOOKUP($N513,'Event Code'!$B$4:$AL$194,2,0)</f>
        <v>FSOFT TOUR</v>
      </c>
      <c r="P513" s="141" t="str">
        <f aca="false">VLOOKUP(N513,'Event Code'!$B$4:$AT$782,3,0)</f>
        <v>IT Technical</v>
      </c>
      <c r="Q513" s="141" t="str">
        <f aca="false">VLOOKUP(N513,'Event Code'!$B$4:$AT$782,4,0)</f>
        <v>ALL</v>
      </c>
      <c r="R513" s="141" t="str">
        <f aca="false">VLOOKUP($N513,'Event Code'!$B$4:$AT$782,5,0)</f>
        <v>Blended</v>
      </c>
      <c r="S513" s="141" t="n">
        <f aca="false">VLOOKUP(N513,'Event Code'!$B$4:$AT$782,7,0)</f>
        <v>43475</v>
      </c>
      <c r="T513" s="141" t="n">
        <f aca="false">VLOOKUP($N513,'Event Code'!$B$4:$AT$782,8,0)</f>
        <v>43475</v>
      </c>
      <c r="U513" s="37" t="s">
        <v>1128</v>
      </c>
      <c r="V513" s="184"/>
      <c r="W513" s="235"/>
      <c r="X513" s="198"/>
      <c r="Y513" s="174" t="s">
        <v>132</v>
      </c>
      <c r="Z513" s="140" t="n">
        <v>43517</v>
      </c>
      <c r="AG513" s="128" t="n">
        <f aca="false">VLOOKUP(D513,'School Code'!$D$2:$K$603,4,0)</f>
        <v>284</v>
      </c>
      <c r="AH513" s="129" t="n">
        <f aca="false">VLOOKUP(D513,'School Code'!$D$2:$K$603,6,0)</f>
        <v>1</v>
      </c>
      <c r="AI513" s="146" t="s">
        <v>1959</v>
      </c>
    </row>
    <row r="514" customFormat="false" ht="14.05" hidden="true" customHeight="false" outlineLevel="0" collapsed="false">
      <c r="A514" s="134" t="n">
        <v>509</v>
      </c>
      <c r="B514" s="171" t="s">
        <v>994</v>
      </c>
      <c r="C514" s="171" t="s">
        <v>995</v>
      </c>
      <c r="D514" s="135" t="str">
        <f aca="false">VLOOKUP(N514,'Event Code'!$B$4:$AT$239,6,0)</f>
        <v>ĐH Công nghiệp TPHCM</v>
      </c>
      <c r="E514" s="135" t="str">
        <f aca="false">VLOOKUP($D514,'School Code'!$D$2:$I$30,5,0)</f>
        <v>ICT</v>
      </c>
      <c r="F514" s="198"/>
      <c r="G514" s="137"/>
      <c r="H514" s="138" t="str">
        <f aca="false">B514</f>
        <v>viethoang.se@gmail.com</v>
      </c>
      <c r="I514" s="172" t="s">
        <v>2312</v>
      </c>
      <c r="J514" s="139"/>
      <c r="K514" s="140"/>
      <c r="L514" s="140"/>
      <c r="M514" s="141" t="str">
        <f aca="false">'Event Code'!$A$4</f>
        <v>HCM</v>
      </c>
      <c r="N514" s="35" t="s">
        <v>2275</v>
      </c>
      <c r="O514" s="141" t="str">
        <f aca="false">VLOOKUP($N514,'Event Code'!$B$4:$AL$194,2,0)</f>
        <v>FSOFT TOUR</v>
      </c>
      <c r="P514" s="141" t="str">
        <f aca="false">VLOOKUP(N514,'Event Code'!$B$4:$AT$782,3,0)</f>
        <v>IT Technical</v>
      </c>
      <c r="Q514" s="141" t="str">
        <f aca="false">VLOOKUP(N514,'Event Code'!$B$4:$AT$782,4,0)</f>
        <v>ALL</v>
      </c>
      <c r="R514" s="141" t="str">
        <f aca="false">VLOOKUP($N514,'Event Code'!$B$4:$AT$782,5,0)</f>
        <v>Blended</v>
      </c>
      <c r="S514" s="141" t="n">
        <f aca="false">VLOOKUP(N514,'Event Code'!$B$4:$AT$782,7,0)</f>
        <v>43475</v>
      </c>
      <c r="T514" s="141" t="n">
        <f aca="false">VLOOKUP($N514,'Event Code'!$B$4:$AT$782,8,0)</f>
        <v>43475</v>
      </c>
      <c r="U514" s="37" t="s">
        <v>1128</v>
      </c>
      <c r="V514" s="184"/>
      <c r="W514" s="235"/>
      <c r="X514" s="198"/>
      <c r="Y514" s="174" t="s">
        <v>132</v>
      </c>
      <c r="Z514" s="140" t="n">
        <v>43517</v>
      </c>
      <c r="AG514" s="128" t="n">
        <f aca="false">VLOOKUP(D514,'School Code'!$D$2:$K$603,4,0)</f>
        <v>284</v>
      </c>
      <c r="AH514" s="129" t="n">
        <f aca="false">VLOOKUP(D514,'School Code'!$D$2:$K$603,6,0)</f>
        <v>1</v>
      </c>
      <c r="AI514" s="146" t="s">
        <v>1959</v>
      </c>
    </row>
    <row r="515" customFormat="false" ht="14.05" hidden="true" customHeight="false" outlineLevel="0" collapsed="false">
      <c r="A515" s="134" t="n">
        <v>510</v>
      </c>
      <c r="B515" s="171" t="s">
        <v>1028</v>
      </c>
      <c r="C515" s="171" t="s">
        <v>1029</v>
      </c>
      <c r="D515" s="135" t="str">
        <f aca="false">VLOOKUP(N515,'Event Code'!$B$4:$AT$239,6,0)</f>
        <v>ĐH Công nghiệp TPHCM</v>
      </c>
      <c r="E515" s="135" t="str">
        <f aca="false">VLOOKUP($D515,'School Code'!$D$2:$I$30,5,0)</f>
        <v>ICT</v>
      </c>
      <c r="F515" s="198"/>
      <c r="G515" s="137"/>
      <c r="H515" s="138" t="str">
        <f aca="false">B515</f>
        <v>dimitrihuynh@gmail.com</v>
      </c>
      <c r="I515" s="172" t="s">
        <v>2313</v>
      </c>
      <c r="J515" s="139"/>
      <c r="K515" s="140"/>
      <c r="L515" s="140"/>
      <c r="M515" s="141" t="str">
        <f aca="false">'Event Code'!$A$4</f>
        <v>HCM</v>
      </c>
      <c r="N515" s="35" t="s">
        <v>2275</v>
      </c>
      <c r="O515" s="141" t="str">
        <f aca="false">VLOOKUP($N515,'Event Code'!$B$4:$AL$194,2,0)</f>
        <v>FSOFT TOUR</v>
      </c>
      <c r="P515" s="141" t="str">
        <f aca="false">VLOOKUP(N515,'Event Code'!$B$4:$AT$782,3,0)</f>
        <v>IT Technical</v>
      </c>
      <c r="Q515" s="141" t="str">
        <f aca="false">VLOOKUP(N515,'Event Code'!$B$4:$AT$782,4,0)</f>
        <v>ALL</v>
      </c>
      <c r="R515" s="141" t="str">
        <f aca="false">VLOOKUP($N515,'Event Code'!$B$4:$AT$782,5,0)</f>
        <v>Blended</v>
      </c>
      <c r="S515" s="141" t="n">
        <f aca="false">VLOOKUP(N515,'Event Code'!$B$4:$AT$782,7,0)</f>
        <v>43475</v>
      </c>
      <c r="T515" s="141" t="n">
        <f aca="false">VLOOKUP($N515,'Event Code'!$B$4:$AT$782,8,0)</f>
        <v>43475</v>
      </c>
      <c r="U515" s="37" t="s">
        <v>1128</v>
      </c>
      <c r="V515" s="184"/>
      <c r="W515" s="235"/>
      <c r="X515" s="198"/>
      <c r="Y515" s="174" t="s">
        <v>132</v>
      </c>
      <c r="Z515" s="140" t="n">
        <v>43517</v>
      </c>
      <c r="AG515" s="128" t="n">
        <f aca="false">VLOOKUP(D515,'School Code'!$D$2:$K$603,4,0)</f>
        <v>284</v>
      </c>
      <c r="AH515" s="129" t="n">
        <f aca="false">VLOOKUP(D515,'School Code'!$D$2:$K$603,6,0)</f>
        <v>1</v>
      </c>
      <c r="AI515" s="146" t="s">
        <v>1959</v>
      </c>
    </row>
    <row r="516" customFormat="false" ht="14.05" hidden="true" customHeight="false" outlineLevel="0" collapsed="false">
      <c r="A516" s="134" t="n">
        <v>511</v>
      </c>
      <c r="B516" s="171" t="s">
        <v>1008</v>
      </c>
      <c r="C516" s="171" t="s">
        <v>1009</v>
      </c>
      <c r="D516" s="135" t="str">
        <f aca="false">VLOOKUP(N516,'Event Code'!$B$4:$AT$239,6,0)</f>
        <v>ĐH Công nghiệp TPHCM</v>
      </c>
      <c r="E516" s="135" t="str">
        <f aca="false">VLOOKUP($D516,'School Code'!$D$2:$I$30,5,0)</f>
        <v>ICT</v>
      </c>
      <c r="F516" s="198"/>
      <c r="G516" s="137"/>
      <c r="H516" s="138" t="str">
        <f aca="false">B516</f>
        <v>letienphat012@gmail.com</v>
      </c>
      <c r="I516" s="172" t="s">
        <v>2314</v>
      </c>
      <c r="J516" s="139"/>
      <c r="K516" s="140"/>
      <c r="L516" s="140"/>
      <c r="M516" s="141" t="str">
        <f aca="false">'Event Code'!$A$4</f>
        <v>HCM</v>
      </c>
      <c r="N516" s="35" t="s">
        <v>2275</v>
      </c>
      <c r="O516" s="141" t="str">
        <f aca="false">VLOOKUP($N516,'Event Code'!$B$4:$AL$194,2,0)</f>
        <v>FSOFT TOUR</v>
      </c>
      <c r="P516" s="141" t="str">
        <f aca="false">VLOOKUP(N516,'Event Code'!$B$4:$AT$782,3,0)</f>
        <v>IT Technical</v>
      </c>
      <c r="Q516" s="141" t="str">
        <f aca="false">VLOOKUP(N516,'Event Code'!$B$4:$AT$782,4,0)</f>
        <v>ALL</v>
      </c>
      <c r="R516" s="141" t="str">
        <f aca="false">VLOOKUP($N516,'Event Code'!$B$4:$AT$782,5,0)</f>
        <v>Blended</v>
      </c>
      <c r="S516" s="141" t="n">
        <f aca="false">VLOOKUP(N516,'Event Code'!$B$4:$AT$782,7,0)</f>
        <v>43475</v>
      </c>
      <c r="T516" s="141" t="n">
        <f aca="false">VLOOKUP($N516,'Event Code'!$B$4:$AT$782,8,0)</f>
        <v>43475</v>
      </c>
      <c r="U516" s="37" t="s">
        <v>1128</v>
      </c>
      <c r="V516" s="184"/>
      <c r="W516" s="235"/>
      <c r="X516" s="198"/>
      <c r="Y516" s="174" t="s">
        <v>132</v>
      </c>
      <c r="Z516" s="140" t="n">
        <v>43517</v>
      </c>
      <c r="AG516" s="128" t="n">
        <f aca="false">VLOOKUP(D516,'School Code'!$D$2:$K$603,4,0)</f>
        <v>284</v>
      </c>
      <c r="AH516" s="129" t="n">
        <f aca="false">VLOOKUP(D516,'School Code'!$D$2:$K$603,6,0)</f>
        <v>1</v>
      </c>
      <c r="AI516" s="146" t="s">
        <v>1959</v>
      </c>
    </row>
    <row r="517" customFormat="false" ht="14.05" hidden="true" customHeight="false" outlineLevel="0" collapsed="false">
      <c r="A517" s="134" t="n">
        <v>512</v>
      </c>
      <c r="B517" s="171" t="s">
        <v>998</v>
      </c>
      <c r="C517" s="171" t="s">
        <v>2315</v>
      </c>
      <c r="D517" s="135" t="str">
        <f aca="false">VLOOKUP(N517,'Event Code'!$B$4:$AT$239,6,0)</f>
        <v>ĐH Công nghiệp TPHCM</v>
      </c>
      <c r="E517" s="135" t="str">
        <f aca="false">VLOOKUP($D517,'School Code'!$D$2:$I$30,5,0)</f>
        <v>ICT</v>
      </c>
      <c r="F517" s="198"/>
      <c r="G517" s="137"/>
      <c r="H517" s="138" t="str">
        <f aca="false">B517</f>
        <v>nguyentanlinh1707@gmail.com</v>
      </c>
      <c r="I517" s="172" t="s">
        <v>2316</v>
      </c>
      <c r="J517" s="139"/>
      <c r="K517" s="140"/>
      <c r="L517" s="140"/>
      <c r="M517" s="141" t="str">
        <f aca="false">'Event Code'!$A$4</f>
        <v>HCM</v>
      </c>
      <c r="N517" s="35" t="s">
        <v>2275</v>
      </c>
      <c r="O517" s="141" t="str">
        <f aca="false">VLOOKUP($N517,'Event Code'!$B$4:$AL$194,2,0)</f>
        <v>FSOFT TOUR</v>
      </c>
      <c r="P517" s="141" t="str">
        <f aca="false">VLOOKUP(N517,'Event Code'!$B$4:$AT$782,3,0)</f>
        <v>IT Technical</v>
      </c>
      <c r="Q517" s="141" t="str">
        <f aca="false">VLOOKUP(N517,'Event Code'!$B$4:$AT$782,4,0)</f>
        <v>ALL</v>
      </c>
      <c r="R517" s="141" t="str">
        <f aca="false">VLOOKUP($N517,'Event Code'!$B$4:$AT$782,5,0)</f>
        <v>Blended</v>
      </c>
      <c r="S517" s="141" t="n">
        <f aca="false">VLOOKUP(N517,'Event Code'!$B$4:$AT$782,7,0)</f>
        <v>43475</v>
      </c>
      <c r="T517" s="141" t="n">
        <f aca="false">VLOOKUP($N517,'Event Code'!$B$4:$AT$782,8,0)</f>
        <v>43475</v>
      </c>
      <c r="U517" s="37" t="s">
        <v>1128</v>
      </c>
      <c r="V517" s="184"/>
      <c r="W517" s="235"/>
      <c r="X517" s="198"/>
      <c r="Y517" s="174" t="s">
        <v>132</v>
      </c>
      <c r="Z517" s="140" t="n">
        <v>43517</v>
      </c>
      <c r="AG517" s="128" t="n">
        <f aca="false">VLOOKUP(D517,'School Code'!$D$2:$K$603,4,0)</f>
        <v>284</v>
      </c>
      <c r="AH517" s="129" t="n">
        <f aca="false">VLOOKUP(D517,'School Code'!$D$2:$K$603,6,0)</f>
        <v>1</v>
      </c>
      <c r="AI517" s="146" t="s">
        <v>1959</v>
      </c>
    </row>
    <row r="518" customFormat="false" ht="14.05" hidden="true" customHeight="false" outlineLevel="0" collapsed="false">
      <c r="A518" s="134" t="n">
        <v>513</v>
      </c>
      <c r="B518" s="171" t="s">
        <v>2317</v>
      </c>
      <c r="C518" s="171" t="s">
        <v>2248</v>
      </c>
      <c r="D518" s="135" t="str">
        <f aca="false">VLOOKUP(N518,'Event Code'!$B$4:$AT$239,6,0)</f>
        <v>ĐH Công nghiệp TPHCM</v>
      </c>
      <c r="E518" s="135" t="str">
        <f aca="false">VLOOKUP($D518,'School Code'!$D$2:$I$30,5,0)</f>
        <v>ICT</v>
      </c>
      <c r="F518" s="198"/>
      <c r="G518" s="137"/>
      <c r="H518" s="138" t="str">
        <f aca="false">B518</f>
        <v>trin884@gmail.com</v>
      </c>
      <c r="I518" s="172" t="s">
        <v>2318</v>
      </c>
      <c r="J518" s="139"/>
      <c r="K518" s="140"/>
      <c r="L518" s="140"/>
      <c r="M518" s="141" t="str">
        <f aca="false">'Event Code'!$A$4</f>
        <v>HCM</v>
      </c>
      <c r="N518" s="35" t="s">
        <v>2275</v>
      </c>
      <c r="O518" s="141" t="str">
        <f aca="false">VLOOKUP($N518,'Event Code'!$B$4:$AL$194,2,0)</f>
        <v>FSOFT TOUR</v>
      </c>
      <c r="P518" s="141" t="str">
        <f aca="false">VLOOKUP(N518,'Event Code'!$B$4:$AT$782,3,0)</f>
        <v>IT Technical</v>
      </c>
      <c r="Q518" s="141" t="str">
        <f aca="false">VLOOKUP(N518,'Event Code'!$B$4:$AT$782,4,0)</f>
        <v>ALL</v>
      </c>
      <c r="R518" s="141" t="str">
        <f aca="false">VLOOKUP($N518,'Event Code'!$B$4:$AT$782,5,0)</f>
        <v>Blended</v>
      </c>
      <c r="S518" s="141" t="n">
        <f aca="false">VLOOKUP(N518,'Event Code'!$B$4:$AT$782,7,0)</f>
        <v>43475</v>
      </c>
      <c r="T518" s="141" t="n">
        <f aca="false">VLOOKUP($N518,'Event Code'!$B$4:$AT$782,8,0)</f>
        <v>43475</v>
      </c>
      <c r="U518" s="37" t="s">
        <v>1128</v>
      </c>
      <c r="V518" s="184"/>
      <c r="W518" s="235"/>
      <c r="X518" s="198"/>
      <c r="Y518" s="174" t="s">
        <v>132</v>
      </c>
      <c r="Z518" s="140" t="n">
        <v>43517</v>
      </c>
      <c r="AG518" s="128" t="n">
        <f aca="false">VLOOKUP(D518,'School Code'!$D$2:$K$603,4,0)</f>
        <v>284</v>
      </c>
      <c r="AH518" s="129" t="n">
        <f aca="false">VLOOKUP(D518,'School Code'!$D$2:$K$603,6,0)</f>
        <v>1</v>
      </c>
      <c r="AI518" s="146" t="s">
        <v>1959</v>
      </c>
    </row>
    <row r="519" customFormat="false" ht="14.05" hidden="true" customHeight="false" outlineLevel="0" collapsed="false">
      <c r="A519" s="134" t="n">
        <v>514</v>
      </c>
      <c r="B519" s="171" t="s">
        <v>2319</v>
      </c>
      <c r="C519" s="171" t="s">
        <v>2320</v>
      </c>
      <c r="D519" s="135" t="str">
        <f aca="false">VLOOKUP(N519,'Event Code'!$B$4:$AT$239,6,0)</f>
        <v>ĐH Công nghiệp TPHCM</v>
      </c>
      <c r="E519" s="135" t="str">
        <f aca="false">VLOOKUP($D519,'School Code'!$D$2:$I$30,5,0)</f>
        <v>ICT</v>
      </c>
      <c r="F519" s="198"/>
      <c r="G519" s="137"/>
      <c r="H519" s="138" t="str">
        <f aca="false">B519</f>
        <v>leanhhuanit@gmail.com</v>
      </c>
      <c r="I519" s="172" t="s">
        <v>2321</v>
      </c>
      <c r="J519" s="139"/>
      <c r="K519" s="140"/>
      <c r="L519" s="140"/>
      <c r="M519" s="141" t="str">
        <f aca="false">'Event Code'!$A$4</f>
        <v>HCM</v>
      </c>
      <c r="N519" s="35" t="s">
        <v>2275</v>
      </c>
      <c r="O519" s="141" t="str">
        <f aca="false">VLOOKUP($N519,'Event Code'!$B$4:$AL$194,2,0)</f>
        <v>FSOFT TOUR</v>
      </c>
      <c r="P519" s="141" t="str">
        <f aca="false">VLOOKUP(N519,'Event Code'!$B$4:$AT$782,3,0)</f>
        <v>IT Technical</v>
      </c>
      <c r="Q519" s="141" t="str">
        <f aca="false">VLOOKUP(N519,'Event Code'!$B$4:$AT$782,4,0)</f>
        <v>ALL</v>
      </c>
      <c r="R519" s="141" t="str">
        <f aca="false">VLOOKUP($N519,'Event Code'!$B$4:$AT$782,5,0)</f>
        <v>Blended</v>
      </c>
      <c r="S519" s="141" t="n">
        <f aca="false">VLOOKUP(N519,'Event Code'!$B$4:$AT$782,7,0)</f>
        <v>43475</v>
      </c>
      <c r="T519" s="141" t="n">
        <f aca="false">VLOOKUP($N519,'Event Code'!$B$4:$AT$782,8,0)</f>
        <v>43475</v>
      </c>
      <c r="U519" s="37" t="s">
        <v>1128</v>
      </c>
      <c r="V519" s="184"/>
      <c r="W519" s="235"/>
      <c r="X519" s="198"/>
      <c r="Y519" s="174" t="s">
        <v>132</v>
      </c>
      <c r="Z519" s="140" t="n">
        <v>43517</v>
      </c>
      <c r="AG519" s="128" t="n">
        <f aca="false">VLOOKUP(D519,'School Code'!$D$2:$K$603,4,0)</f>
        <v>284</v>
      </c>
      <c r="AH519" s="129" t="n">
        <f aca="false">VLOOKUP(D519,'School Code'!$D$2:$K$603,6,0)</f>
        <v>1</v>
      </c>
      <c r="AI519" s="146" t="s">
        <v>1959</v>
      </c>
    </row>
    <row r="520" customFormat="false" ht="14.05" hidden="true" customHeight="false" outlineLevel="0" collapsed="false">
      <c r="A520" s="134" t="n">
        <v>515</v>
      </c>
      <c r="B520" s="171" t="s">
        <v>996</v>
      </c>
      <c r="C520" s="171" t="s">
        <v>997</v>
      </c>
      <c r="D520" s="135" t="str">
        <f aca="false">VLOOKUP(N520,'Event Code'!$B$4:$AT$239,6,0)</f>
        <v>ĐH Công nghiệp TPHCM</v>
      </c>
      <c r="E520" s="135" t="str">
        <f aca="false">VLOOKUP($D520,'School Code'!$D$2:$I$30,5,0)</f>
        <v>ICT</v>
      </c>
      <c r="F520" s="198"/>
      <c r="G520" s="137"/>
      <c r="H520" s="138" t="str">
        <f aca="false">B520</f>
        <v>dongdangkhoa97@gmail.com</v>
      </c>
      <c r="I520" s="172" t="s">
        <v>2322</v>
      </c>
      <c r="J520" s="139"/>
      <c r="K520" s="140"/>
      <c r="L520" s="140"/>
      <c r="M520" s="141" t="str">
        <f aca="false">'Event Code'!$A$4</f>
        <v>HCM</v>
      </c>
      <c r="N520" s="35" t="s">
        <v>2275</v>
      </c>
      <c r="O520" s="141" t="str">
        <f aca="false">VLOOKUP($N520,'Event Code'!$B$4:$AL$194,2,0)</f>
        <v>FSOFT TOUR</v>
      </c>
      <c r="P520" s="141" t="str">
        <f aca="false">VLOOKUP(N520,'Event Code'!$B$4:$AT$782,3,0)</f>
        <v>IT Technical</v>
      </c>
      <c r="Q520" s="141" t="str">
        <f aca="false">VLOOKUP(N520,'Event Code'!$B$4:$AT$782,4,0)</f>
        <v>ALL</v>
      </c>
      <c r="R520" s="141" t="str">
        <f aca="false">VLOOKUP($N520,'Event Code'!$B$4:$AT$782,5,0)</f>
        <v>Blended</v>
      </c>
      <c r="S520" s="141" t="n">
        <f aca="false">VLOOKUP(N520,'Event Code'!$B$4:$AT$782,7,0)</f>
        <v>43475</v>
      </c>
      <c r="T520" s="141" t="n">
        <f aca="false">VLOOKUP($N520,'Event Code'!$B$4:$AT$782,8,0)</f>
        <v>43475</v>
      </c>
      <c r="U520" s="37" t="s">
        <v>1128</v>
      </c>
      <c r="V520" s="184"/>
      <c r="W520" s="235"/>
      <c r="X520" s="198"/>
      <c r="Y520" s="174" t="s">
        <v>132</v>
      </c>
      <c r="Z520" s="140" t="n">
        <v>43517</v>
      </c>
      <c r="AG520" s="128" t="n">
        <f aca="false">VLOOKUP(D520,'School Code'!$D$2:$K$603,4,0)</f>
        <v>284</v>
      </c>
      <c r="AH520" s="129" t="n">
        <f aca="false">VLOOKUP(D520,'School Code'!$D$2:$K$603,6,0)</f>
        <v>1</v>
      </c>
      <c r="AI520" s="146" t="s">
        <v>1959</v>
      </c>
    </row>
    <row r="521" customFormat="false" ht="14.05" hidden="true" customHeight="false" outlineLevel="0" collapsed="false">
      <c r="A521" s="134" t="n">
        <v>516</v>
      </c>
      <c r="B521" s="171" t="s">
        <v>1086</v>
      </c>
      <c r="C521" s="171" t="s">
        <v>2323</v>
      </c>
      <c r="D521" s="135" t="str">
        <f aca="false">VLOOKUP(N521,'Event Code'!$B$4:$AT$239,6,0)</f>
        <v>ĐH Công nghiệp TPHCM</v>
      </c>
      <c r="E521" s="135" t="str">
        <f aca="false">VLOOKUP($D521,'School Code'!$D$2:$I$30,5,0)</f>
        <v>ICT</v>
      </c>
      <c r="F521" s="198"/>
      <c r="G521" s="137"/>
      <c r="H521" s="138" t="str">
        <f aca="false">B521</f>
        <v>tiepdinh1994@gmail.com</v>
      </c>
      <c r="I521" s="172" t="s">
        <v>2324</v>
      </c>
      <c r="J521" s="139"/>
      <c r="K521" s="140"/>
      <c r="L521" s="140"/>
      <c r="M521" s="141" t="str">
        <f aca="false">'Event Code'!$A$4</f>
        <v>HCM</v>
      </c>
      <c r="N521" s="35" t="s">
        <v>2275</v>
      </c>
      <c r="O521" s="141" t="str">
        <f aca="false">VLOOKUP($N521,'Event Code'!$B$4:$AL$194,2,0)</f>
        <v>FSOFT TOUR</v>
      </c>
      <c r="P521" s="141" t="str">
        <f aca="false">VLOOKUP(N521,'Event Code'!$B$4:$AT$782,3,0)</f>
        <v>IT Technical</v>
      </c>
      <c r="Q521" s="141" t="str">
        <f aca="false">VLOOKUP(N521,'Event Code'!$B$4:$AT$782,4,0)</f>
        <v>ALL</v>
      </c>
      <c r="R521" s="141" t="str">
        <f aca="false">VLOOKUP($N521,'Event Code'!$B$4:$AT$782,5,0)</f>
        <v>Blended</v>
      </c>
      <c r="S521" s="141" t="n">
        <f aca="false">VLOOKUP(N521,'Event Code'!$B$4:$AT$782,7,0)</f>
        <v>43475</v>
      </c>
      <c r="T521" s="141" t="n">
        <f aca="false">VLOOKUP($N521,'Event Code'!$B$4:$AT$782,8,0)</f>
        <v>43475</v>
      </c>
      <c r="U521" s="37" t="s">
        <v>1128</v>
      </c>
      <c r="V521" s="184"/>
      <c r="W521" s="235"/>
      <c r="X521" s="198"/>
      <c r="Y521" s="174" t="s">
        <v>132</v>
      </c>
      <c r="Z521" s="140" t="n">
        <v>43517</v>
      </c>
      <c r="AG521" s="128" t="n">
        <f aca="false">VLOOKUP(D521,'School Code'!$D$2:$K$603,4,0)</f>
        <v>284</v>
      </c>
      <c r="AH521" s="129" t="n">
        <f aca="false">VLOOKUP(D521,'School Code'!$D$2:$K$603,6,0)</f>
        <v>1</v>
      </c>
      <c r="AI521" s="146" t="s">
        <v>1959</v>
      </c>
    </row>
    <row r="522" customFormat="false" ht="14.05" hidden="true" customHeight="false" outlineLevel="0" collapsed="false">
      <c r="A522" s="134" t="n">
        <v>517</v>
      </c>
      <c r="B522" s="171" t="s">
        <v>2325</v>
      </c>
      <c r="C522" s="171" t="s">
        <v>2326</v>
      </c>
      <c r="D522" s="135" t="str">
        <f aca="false">VLOOKUP(N522,'Event Code'!$B$4:$AT$239,6,0)</f>
        <v>ĐH Công nghiệp TPHCM</v>
      </c>
      <c r="E522" s="135" t="str">
        <f aca="false">VLOOKUP($D522,'School Code'!$D$2:$I$30,5,0)</f>
        <v>ICT</v>
      </c>
      <c r="F522" s="198"/>
      <c r="G522" s="137"/>
      <c r="H522" s="138" t="str">
        <f aca="false">B522</f>
        <v>nguyenvanluyen246@gmail.com</v>
      </c>
      <c r="I522" s="172" t="s">
        <v>2327</v>
      </c>
      <c r="J522" s="139"/>
      <c r="K522" s="140"/>
      <c r="L522" s="140"/>
      <c r="M522" s="141" t="str">
        <f aca="false">'Event Code'!$A$4</f>
        <v>HCM</v>
      </c>
      <c r="N522" s="35" t="s">
        <v>2275</v>
      </c>
      <c r="O522" s="141" t="str">
        <f aca="false">VLOOKUP($N522,'Event Code'!$B$4:$AL$194,2,0)</f>
        <v>FSOFT TOUR</v>
      </c>
      <c r="P522" s="141" t="str">
        <f aca="false">VLOOKUP(N522,'Event Code'!$B$4:$AT$782,3,0)</f>
        <v>IT Technical</v>
      </c>
      <c r="Q522" s="141" t="str">
        <f aca="false">VLOOKUP(N522,'Event Code'!$B$4:$AT$782,4,0)</f>
        <v>ALL</v>
      </c>
      <c r="R522" s="141" t="str">
        <f aca="false">VLOOKUP($N522,'Event Code'!$B$4:$AT$782,5,0)</f>
        <v>Blended</v>
      </c>
      <c r="S522" s="141" t="n">
        <f aca="false">VLOOKUP(N522,'Event Code'!$B$4:$AT$782,7,0)</f>
        <v>43475</v>
      </c>
      <c r="T522" s="141" t="n">
        <f aca="false">VLOOKUP($N522,'Event Code'!$B$4:$AT$782,8,0)</f>
        <v>43475</v>
      </c>
      <c r="U522" s="37" t="s">
        <v>1128</v>
      </c>
      <c r="V522" s="184"/>
      <c r="W522" s="235"/>
      <c r="X522" s="198"/>
      <c r="Y522" s="174" t="s">
        <v>132</v>
      </c>
      <c r="Z522" s="140" t="n">
        <v>43517</v>
      </c>
      <c r="AG522" s="128" t="n">
        <f aca="false">VLOOKUP(D522,'School Code'!$D$2:$K$603,4,0)</f>
        <v>284</v>
      </c>
      <c r="AH522" s="129" t="n">
        <f aca="false">VLOOKUP(D522,'School Code'!$D$2:$K$603,6,0)</f>
        <v>1</v>
      </c>
      <c r="AI522" s="146" t="s">
        <v>1959</v>
      </c>
    </row>
    <row r="523" customFormat="false" ht="14.05" hidden="true" customHeight="false" outlineLevel="0" collapsed="false">
      <c r="A523" s="134" t="n">
        <v>518</v>
      </c>
      <c r="B523" s="171" t="s">
        <v>2328</v>
      </c>
      <c r="C523" s="171" t="s">
        <v>2329</v>
      </c>
      <c r="D523" s="135" t="str">
        <f aca="false">VLOOKUP(N523,'Event Code'!$B$4:$AT$239,6,0)</f>
        <v>ĐH Công nghiệp TPHCM</v>
      </c>
      <c r="E523" s="135" t="str">
        <f aca="false">VLOOKUP($D523,'School Code'!$D$2:$I$30,5,0)</f>
        <v>ICT</v>
      </c>
      <c r="F523" s="198"/>
      <c r="G523" s="137"/>
      <c r="H523" s="138" t="str">
        <f aca="false">B523</f>
        <v>Nguyen.phu.8697@gmail.com</v>
      </c>
      <c r="I523" s="172" t="s">
        <v>1099</v>
      </c>
      <c r="J523" s="139"/>
      <c r="K523" s="140"/>
      <c r="L523" s="140"/>
      <c r="M523" s="141" t="str">
        <f aca="false">'Event Code'!$A$4</f>
        <v>HCM</v>
      </c>
      <c r="N523" s="35" t="s">
        <v>2275</v>
      </c>
      <c r="O523" s="141" t="str">
        <f aca="false">VLOOKUP($N523,'Event Code'!$B$4:$AL$194,2,0)</f>
        <v>FSOFT TOUR</v>
      </c>
      <c r="P523" s="141" t="str">
        <f aca="false">VLOOKUP(N523,'Event Code'!$B$4:$AT$782,3,0)</f>
        <v>IT Technical</v>
      </c>
      <c r="Q523" s="141" t="str">
        <f aca="false">VLOOKUP(N523,'Event Code'!$B$4:$AT$782,4,0)</f>
        <v>ALL</v>
      </c>
      <c r="R523" s="141" t="str">
        <f aca="false">VLOOKUP($N523,'Event Code'!$B$4:$AT$782,5,0)</f>
        <v>Blended</v>
      </c>
      <c r="S523" s="141" t="n">
        <f aca="false">VLOOKUP(N523,'Event Code'!$B$4:$AT$782,7,0)</f>
        <v>43475</v>
      </c>
      <c r="T523" s="141" t="n">
        <f aca="false">VLOOKUP($N523,'Event Code'!$B$4:$AT$782,8,0)</f>
        <v>43475</v>
      </c>
      <c r="U523" s="37" t="s">
        <v>1128</v>
      </c>
      <c r="V523" s="184"/>
      <c r="W523" s="235"/>
      <c r="X523" s="198"/>
      <c r="Y523" s="174" t="s">
        <v>132</v>
      </c>
      <c r="Z523" s="140" t="n">
        <v>43517</v>
      </c>
      <c r="AG523" s="128" t="n">
        <f aca="false">VLOOKUP(D523,'School Code'!$D$2:$K$603,4,0)</f>
        <v>284</v>
      </c>
      <c r="AH523" s="129" t="n">
        <f aca="false">VLOOKUP(D523,'School Code'!$D$2:$K$603,6,0)</f>
        <v>1</v>
      </c>
      <c r="AI523" s="146" t="s">
        <v>1959</v>
      </c>
    </row>
    <row r="524" customFormat="false" ht="14.05" hidden="true" customHeight="false" outlineLevel="0" collapsed="false">
      <c r="A524" s="134" t="n">
        <v>519</v>
      </c>
      <c r="B524" s="171" t="s">
        <v>1021</v>
      </c>
      <c r="C524" s="171" t="s">
        <v>1022</v>
      </c>
      <c r="D524" s="135" t="str">
        <f aca="false">VLOOKUP(N524,'Event Code'!$B$4:$AT$239,6,0)</f>
        <v>ĐH Công nghiệp TPHCM</v>
      </c>
      <c r="E524" s="135" t="str">
        <f aca="false">VLOOKUP($D524,'School Code'!$D$2:$I$30,5,0)</f>
        <v>ICT</v>
      </c>
      <c r="F524" s="198"/>
      <c r="G524" s="137"/>
      <c r="H524" s="138" t="str">
        <f aca="false">B524</f>
        <v>tiendinhngocpy@gmail.com</v>
      </c>
      <c r="I524" s="172" t="s">
        <v>2330</v>
      </c>
      <c r="J524" s="139"/>
      <c r="K524" s="140"/>
      <c r="L524" s="140"/>
      <c r="M524" s="141" t="str">
        <f aca="false">'Event Code'!$A$4</f>
        <v>HCM</v>
      </c>
      <c r="N524" s="35" t="s">
        <v>2275</v>
      </c>
      <c r="O524" s="141" t="str">
        <f aca="false">VLOOKUP($N524,'Event Code'!$B$4:$AL$194,2,0)</f>
        <v>FSOFT TOUR</v>
      </c>
      <c r="P524" s="141" t="str">
        <f aca="false">VLOOKUP(N524,'Event Code'!$B$4:$AT$782,3,0)</f>
        <v>IT Technical</v>
      </c>
      <c r="Q524" s="141" t="str">
        <f aca="false">VLOOKUP(N524,'Event Code'!$B$4:$AT$782,4,0)</f>
        <v>ALL</v>
      </c>
      <c r="R524" s="141" t="str">
        <f aca="false">VLOOKUP($N524,'Event Code'!$B$4:$AT$782,5,0)</f>
        <v>Blended</v>
      </c>
      <c r="S524" s="141" t="n">
        <f aca="false">VLOOKUP(N524,'Event Code'!$B$4:$AT$782,7,0)</f>
        <v>43475</v>
      </c>
      <c r="T524" s="141" t="n">
        <f aca="false">VLOOKUP($N524,'Event Code'!$B$4:$AT$782,8,0)</f>
        <v>43475</v>
      </c>
      <c r="U524" s="37" t="s">
        <v>1128</v>
      </c>
      <c r="V524" s="184"/>
      <c r="W524" s="235"/>
      <c r="X524" s="198"/>
      <c r="Y524" s="174" t="s">
        <v>132</v>
      </c>
      <c r="Z524" s="140" t="n">
        <v>43517</v>
      </c>
      <c r="AG524" s="128" t="n">
        <f aca="false">VLOOKUP(D524,'School Code'!$D$2:$K$603,4,0)</f>
        <v>284</v>
      </c>
      <c r="AH524" s="129" t="n">
        <f aca="false">VLOOKUP(D524,'School Code'!$D$2:$K$603,6,0)</f>
        <v>1</v>
      </c>
      <c r="AI524" s="146" t="s">
        <v>1959</v>
      </c>
    </row>
    <row r="525" customFormat="false" ht="14.05" hidden="true" customHeight="false" outlineLevel="0" collapsed="false">
      <c r="A525" s="134" t="n">
        <v>520</v>
      </c>
      <c r="B525" s="171" t="s">
        <v>2331</v>
      </c>
      <c r="C525" s="171" t="s">
        <v>1005</v>
      </c>
      <c r="D525" s="135" t="str">
        <f aca="false">VLOOKUP(N525,'Event Code'!$B$4:$AT$239,6,0)</f>
        <v>ĐH Công nghiệp TPHCM</v>
      </c>
      <c r="E525" s="135" t="str">
        <f aca="false">VLOOKUP($D525,'School Code'!$D$2:$I$30,5,0)</f>
        <v>ICT</v>
      </c>
      <c r="F525" s="198"/>
      <c r="G525" s="137"/>
      <c r="H525" s="138" t="str">
        <f aca="false">B525</f>
        <v>phamlongnguyen97@gmail.com</v>
      </c>
      <c r="I525" s="172" t="s">
        <v>2332</v>
      </c>
      <c r="J525" s="139"/>
      <c r="K525" s="140"/>
      <c r="L525" s="140"/>
      <c r="M525" s="141" t="str">
        <f aca="false">'Event Code'!$A$4</f>
        <v>HCM</v>
      </c>
      <c r="N525" s="35" t="s">
        <v>2275</v>
      </c>
      <c r="O525" s="141" t="str">
        <f aca="false">VLOOKUP($N525,'Event Code'!$B$4:$AL$194,2,0)</f>
        <v>FSOFT TOUR</v>
      </c>
      <c r="P525" s="141" t="str">
        <f aca="false">VLOOKUP(N525,'Event Code'!$B$4:$AT$782,3,0)</f>
        <v>IT Technical</v>
      </c>
      <c r="Q525" s="141" t="str">
        <f aca="false">VLOOKUP(N525,'Event Code'!$B$4:$AT$782,4,0)</f>
        <v>ALL</v>
      </c>
      <c r="R525" s="141" t="str">
        <f aca="false">VLOOKUP($N525,'Event Code'!$B$4:$AT$782,5,0)</f>
        <v>Blended</v>
      </c>
      <c r="S525" s="141" t="n">
        <f aca="false">VLOOKUP(N525,'Event Code'!$B$4:$AT$782,7,0)</f>
        <v>43475</v>
      </c>
      <c r="T525" s="141" t="n">
        <f aca="false">VLOOKUP($N525,'Event Code'!$B$4:$AT$782,8,0)</f>
        <v>43475</v>
      </c>
      <c r="U525" s="37" t="s">
        <v>1128</v>
      </c>
      <c r="V525" s="184"/>
      <c r="W525" s="235"/>
      <c r="X525" s="198"/>
      <c r="Y525" s="174" t="s">
        <v>132</v>
      </c>
      <c r="Z525" s="140" t="n">
        <v>43517</v>
      </c>
      <c r="AG525" s="128" t="n">
        <f aca="false">VLOOKUP(D525,'School Code'!$D$2:$K$603,4,0)</f>
        <v>284</v>
      </c>
      <c r="AH525" s="129" t="n">
        <f aca="false">VLOOKUP(D525,'School Code'!$D$2:$K$603,6,0)</f>
        <v>1</v>
      </c>
      <c r="AI525" s="146" t="s">
        <v>1959</v>
      </c>
    </row>
    <row r="526" customFormat="false" ht="14.05" hidden="true" customHeight="false" outlineLevel="0" collapsed="false">
      <c r="A526" s="134" t="n">
        <v>521</v>
      </c>
      <c r="B526" s="171" t="s">
        <v>1036</v>
      </c>
      <c r="C526" s="171" t="s">
        <v>2333</v>
      </c>
      <c r="D526" s="135" t="str">
        <f aca="false">VLOOKUP(N526,'Event Code'!$B$4:$AT$239,6,0)</f>
        <v>ĐH Công nghiệp TPHCM</v>
      </c>
      <c r="E526" s="135" t="str">
        <f aca="false">VLOOKUP($D526,'School Code'!$D$2:$I$30,5,0)</f>
        <v>ICT</v>
      </c>
      <c r="F526" s="198"/>
      <c r="G526" s="137"/>
      <c r="H526" s="138" t="str">
        <f aca="false">B526</f>
        <v>nguyentuanminh18101997@gmail.com</v>
      </c>
      <c r="I526" s="172" t="s">
        <v>1038</v>
      </c>
      <c r="J526" s="139"/>
      <c r="K526" s="140"/>
      <c r="L526" s="140"/>
      <c r="M526" s="141" t="str">
        <f aca="false">'Event Code'!$A$4</f>
        <v>HCM</v>
      </c>
      <c r="N526" s="35" t="s">
        <v>2275</v>
      </c>
      <c r="O526" s="141" t="str">
        <f aca="false">VLOOKUP($N526,'Event Code'!$B$4:$AL$194,2,0)</f>
        <v>FSOFT TOUR</v>
      </c>
      <c r="P526" s="141" t="str">
        <f aca="false">VLOOKUP(N526,'Event Code'!$B$4:$AT$782,3,0)</f>
        <v>IT Technical</v>
      </c>
      <c r="Q526" s="141" t="str">
        <f aca="false">VLOOKUP(N526,'Event Code'!$B$4:$AT$782,4,0)</f>
        <v>ALL</v>
      </c>
      <c r="R526" s="141" t="str">
        <f aca="false">VLOOKUP($N526,'Event Code'!$B$4:$AT$782,5,0)</f>
        <v>Blended</v>
      </c>
      <c r="S526" s="141" t="n">
        <f aca="false">VLOOKUP(N526,'Event Code'!$B$4:$AT$782,7,0)</f>
        <v>43475</v>
      </c>
      <c r="T526" s="141" t="n">
        <f aca="false">VLOOKUP($N526,'Event Code'!$B$4:$AT$782,8,0)</f>
        <v>43475</v>
      </c>
      <c r="U526" s="37" t="s">
        <v>1128</v>
      </c>
      <c r="V526" s="184"/>
      <c r="W526" s="235"/>
      <c r="X526" s="198"/>
      <c r="Y526" s="174" t="s">
        <v>132</v>
      </c>
      <c r="Z526" s="140" t="n">
        <v>43517</v>
      </c>
      <c r="AG526" s="128" t="n">
        <f aca="false">VLOOKUP(D526,'School Code'!$D$2:$K$603,4,0)</f>
        <v>284</v>
      </c>
      <c r="AH526" s="129" t="n">
        <f aca="false">VLOOKUP(D526,'School Code'!$D$2:$K$603,6,0)</f>
        <v>1</v>
      </c>
      <c r="AI526" s="146" t="s">
        <v>1959</v>
      </c>
    </row>
    <row r="527" customFormat="false" ht="14.05" hidden="true" customHeight="false" outlineLevel="0" collapsed="false">
      <c r="A527" s="134" t="n">
        <v>522</v>
      </c>
      <c r="B527" s="171" t="s">
        <v>991</v>
      </c>
      <c r="C527" s="171" t="s">
        <v>992</v>
      </c>
      <c r="D527" s="135" t="str">
        <f aca="false">VLOOKUP(N527,'Event Code'!$B$4:$AT$239,6,0)</f>
        <v>ĐH Công nghiệp TPHCM</v>
      </c>
      <c r="E527" s="135" t="str">
        <f aca="false">VLOOKUP($D527,'School Code'!$D$2:$I$30,5,0)</f>
        <v>ICT</v>
      </c>
      <c r="F527" s="198"/>
      <c r="G527" s="137"/>
      <c r="H527" s="138" t="str">
        <f aca="false">B527</f>
        <v>tuibui1111@gmail.com</v>
      </c>
      <c r="I527" s="172" t="s">
        <v>993</v>
      </c>
      <c r="J527" s="139"/>
      <c r="K527" s="140"/>
      <c r="L527" s="140"/>
      <c r="M527" s="141" t="str">
        <f aca="false">'Event Code'!$A$4</f>
        <v>HCM</v>
      </c>
      <c r="N527" s="35" t="s">
        <v>2275</v>
      </c>
      <c r="O527" s="141" t="str">
        <f aca="false">VLOOKUP($N527,'Event Code'!$B$4:$AL$194,2,0)</f>
        <v>FSOFT TOUR</v>
      </c>
      <c r="P527" s="141" t="str">
        <f aca="false">VLOOKUP(N527,'Event Code'!$B$4:$AT$782,3,0)</f>
        <v>IT Technical</v>
      </c>
      <c r="Q527" s="141" t="str">
        <f aca="false">VLOOKUP(N527,'Event Code'!$B$4:$AT$782,4,0)</f>
        <v>ALL</v>
      </c>
      <c r="R527" s="141" t="str">
        <f aca="false">VLOOKUP($N527,'Event Code'!$B$4:$AT$782,5,0)</f>
        <v>Blended</v>
      </c>
      <c r="S527" s="141" t="n">
        <f aca="false">VLOOKUP(N527,'Event Code'!$B$4:$AT$782,7,0)</f>
        <v>43475</v>
      </c>
      <c r="T527" s="141" t="n">
        <f aca="false">VLOOKUP($N527,'Event Code'!$B$4:$AT$782,8,0)</f>
        <v>43475</v>
      </c>
      <c r="U527" s="37" t="s">
        <v>1128</v>
      </c>
      <c r="V527" s="184"/>
      <c r="W527" s="235"/>
      <c r="X527" s="198"/>
      <c r="Y527" s="174" t="s">
        <v>132</v>
      </c>
      <c r="Z527" s="140" t="n">
        <v>43517</v>
      </c>
      <c r="AG527" s="128" t="n">
        <f aca="false">VLOOKUP(D527,'School Code'!$D$2:$K$603,4,0)</f>
        <v>284</v>
      </c>
      <c r="AH527" s="129" t="n">
        <f aca="false">VLOOKUP(D527,'School Code'!$D$2:$K$603,6,0)</f>
        <v>1</v>
      </c>
      <c r="AI527" s="146" t="s">
        <v>1959</v>
      </c>
    </row>
    <row r="528" customFormat="false" ht="14.05" hidden="true" customHeight="false" outlineLevel="0" collapsed="false">
      <c r="A528" s="134" t="n">
        <v>523</v>
      </c>
      <c r="B528" s="171" t="s">
        <v>2334</v>
      </c>
      <c r="C528" s="171" t="s">
        <v>2335</v>
      </c>
      <c r="D528" s="135" t="str">
        <f aca="false">VLOOKUP(N528,'Event Code'!$B$4:$AT$239,6,0)</f>
        <v>ĐH Công nghiệp TPHCM</v>
      </c>
      <c r="E528" s="135" t="str">
        <f aca="false">VLOOKUP($D528,'School Code'!$D$2:$I$30,5,0)</f>
        <v>ICT</v>
      </c>
      <c r="F528" s="198"/>
      <c r="G528" s="137"/>
      <c r="H528" s="138" t="str">
        <f aca="false">B528</f>
        <v>thanhliempha.iuh@gmail.com</v>
      </c>
      <c r="I528" s="172" t="s">
        <v>2336</v>
      </c>
      <c r="J528" s="139"/>
      <c r="K528" s="140"/>
      <c r="L528" s="140"/>
      <c r="M528" s="141" t="str">
        <f aca="false">'Event Code'!$A$4</f>
        <v>HCM</v>
      </c>
      <c r="N528" s="35" t="s">
        <v>2275</v>
      </c>
      <c r="O528" s="141" t="str">
        <f aca="false">VLOOKUP($N528,'Event Code'!$B$4:$AL$194,2,0)</f>
        <v>FSOFT TOUR</v>
      </c>
      <c r="P528" s="141" t="str">
        <f aca="false">VLOOKUP(N528,'Event Code'!$B$4:$AT$782,3,0)</f>
        <v>IT Technical</v>
      </c>
      <c r="Q528" s="141" t="str">
        <f aca="false">VLOOKUP(N528,'Event Code'!$B$4:$AT$782,4,0)</f>
        <v>ALL</v>
      </c>
      <c r="R528" s="141" t="str">
        <f aca="false">VLOOKUP($N528,'Event Code'!$B$4:$AT$782,5,0)</f>
        <v>Blended</v>
      </c>
      <c r="S528" s="141" t="n">
        <f aca="false">VLOOKUP(N528,'Event Code'!$B$4:$AT$782,7,0)</f>
        <v>43475</v>
      </c>
      <c r="T528" s="141" t="n">
        <f aca="false">VLOOKUP($N528,'Event Code'!$B$4:$AT$782,8,0)</f>
        <v>43475</v>
      </c>
      <c r="U528" s="37" t="s">
        <v>1128</v>
      </c>
      <c r="V528" s="184"/>
      <c r="W528" s="235"/>
      <c r="X528" s="198"/>
      <c r="Y528" s="174" t="s">
        <v>132</v>
      </c>
      <c r="Z528" s="140" t="n">
        <v>43517</v>
      </c>
      <c r="AG528" s="128" t="n">
        <f aca="false">VLOOKUP(D528,'School Code'!$D$2:$K$603,4,0)</f>
        <v>284</v>
      </c>
      <c r="AH528" s="129" t="n">
        <f aca="false">VLOOKUP(D528,'School Code'!$D$2:$K$603,6,0)</f>
        <v>1</v>
      </c>
      <c r="AI528" s="146" t="s">
        <v>1959</v>
      </c>
    </row>
    <row r="529" customFormat="false" ht="14.05" hidden="true" customHeight="false" outlineLevel="0" collapsed="false">
      <c r="A529" s="134" t="n">
        <v>524</v>
      </c>
      <c r="B529" s="171" t="s">
        <v>2337</v>
      </c>
      <c r="C529" s="171" t="s">
        <v>1070</v>
      </c>
      <c r="D529" s="135" t="str">
        <f aca="false">VLOOKUP(N529,'Event Code'!$B$4:$AT$239,6,0)</f>
        <v>ĐH Công nghiệp TPHCM</v>
      </c>
      <c r="E529" s="135" t="str">
        <f aca="false">VLOOKUP($D529,'School Code'!$D$2:$I$30,5,0)</f>
        <v>ICT</v>
      </c>
      <c r="F529" s="198"/>
      <c r="G529" s="137"/>
      <c r="H529" s="138" t="str">
        <f aca="false">B529</f>
        <v>Nguyenthithuykieu1606.se.iuh@gmail.com</v>
      </c>
      <c r="I529" s="172" t="s">
        <v>2338</v>
      </c>
      <c r="J529" s="139"/>
      <c r="K529" s="140"/>
      <c r="L529" s="140"/>
      <c r="M529" s="141" t="str">
        <f aca="false">'Event Code'!$A$4</f>
        <v>HCM</v>
      </c>
      <c r="N529" s="35" t="s">
        <v>2275</v>
      </c>
      <c r="O529" s="141" t="str">
        <f aca="false">VLOOKUP($N529,'Event Code'!$B$4:$AL$194,2,0)</f>
        <v>FSOFT TOUR</v>
      </c>
      <c r="P529" s="141" t="str">
        <f aca="false">VLOOKUP(N529,'Event Code'!$B$4:$AT$782,3,0)</f>
        <v>IT Technical</v>
      </c>
      <c r="Q529" s="141" t="str">
        <f aca="false">VLOOKUP(N529,'Event Code'!$B$4:$AT$782,4,0)</f>
        <v>ALL</v>
      </c>
      <c r="R529" s="141" t="str">
        <f aca="false">VLOOKUP($N529,'Event Code'!$B$4:$AT$782,5,0)</f>
        <v>Blended</v>
      </c>
      <c r="S529" s="141" t="n">
        <f aca="false">VLOOKUP(N529,'Event Code'!$B$4:$AT$782,7,0)</f>
        <v>43475</v>
      </c>
      <c r="T529" s="141" t="n">
        <f aca="false">VLOOKUP($N529,'Event Code'!$B$4:$AT$782,8,0)</f>
        <v>43475</v>
      </c>
      <c r="U529" s="37" t="s">
        <v>1128</v>
      </c>
      <c r="V529" s="184"/>
      <c r="W529" s="235"/>
      <c r="X529" s="198"/>
      <c r="Y529" s="174" t="s">
        <v>132</v>
      </c>
      <c r="Z529" s="140" t="n">
        <v>43517</v>
      </c>
      <c r="AG529" s="128" t="n">
        <f aca="false">VLOOKUP(D529,'School Code'!$D$2:$K$603,4,0)</f>
        <v>284</v>
      </c>
      <c r="AH529" s="129" t="n">
        <f aca="false">VLOOKUP(D529,'School Code'!$D$2:$K$603,6,0)</f>
        <v>1</v>
      </c>
      <c r="AI529" s="146" t="s">
        <v>1959</v>
      </c>
    </row>
    <row r="530" customFormat="false" ht="14.05" hidden="true" customHeight="false" outlineLevel="0" collapsed="false">
      <c r="A530" s="134" t="n">
        <v>525</v>
      </c>
      <c r="B530" s="171" t="s">
        <v>2339</v>
      </c>
      <c r="C530" s="171" t="s">
        <v>2340</v>
      </c>
      <c r="D530" s="135" t="str">
        <f aca="false">VLOOKUP(N530,'Event Code'!$B$4:$AT$239,6,0)</f>
        <v>ĐH Công nghiệp TPHCM</v>
      </c>
      <c r="E530" s="135" t="str">
        <f aca="false">VLOOKUP($D530,'School Code'!$D$2:$I$30,5,0)</f>
        <v>ICT</v>
      </c>
      <c r="F530" s="198"/>
      <c r="G530" s="137"/>
      <c r="H530" s="138" t="str">
        <f aca="false">B530</f>
        <v>levu41169@gmail.com</v>
      </c>
      <c r="I530" s="172" t="s">
        <v>2341</v>
      </c>
      <c r="J530" s="139"/>
      <c r="K530" s="140"/>
      <c r="L530" s="140"/>
      <c r="M530" s="141" t="str">
        <f aca="false">'Event Code'!$A$4</f>
        <v>HCM</v>
      </c>
      <c r="N530" s="35" t="s">
        <v>2275</v>
      </c>
      <c r="O530" s="141" t="str">
        <f aca="false">VLOOKUP($N530,'Event Code'!$B$4:$AL$194,2,0)</f>
        <v>FSOFT TOUR</v>
      </c>
      <c r="P530" s="141" t="str">
        <f aca="false">VLOOKUP(N530,'Event Code'!$B$4:$AT$782,3,0)</f>
        <v>IT Technical</v>
      </c>
      <c r="Q530" s="141" t="str">
        <f aca="false">VLOOKUP(N530,'Event Code'!$B$4:$AT$782,4,0)</f>
        <v>ALL</v>
      </c>
      <c r="R530" s="141" t="str">
        <f aca="false">VLOOKUP($N530,'Event Code'!$B$4:$AT$782,5,0)</f>
        <v>Blended</v>
      </c>
      <c r="S530" s="141" t="n">
        <f aca="false">VLOOKUP(N530,'Event Code'!$B$4:$AT$782,7,0)</f>
        <v>43475</v>
      </c>
      <c r="T530" s="141" t="n">
        <f aca="false">VLOOKUP($N530,'Event Code'!$B$4:$AT$782,8,0)</f>
        <v>43475</v>
      </c>
      <c r="U530" s="37" t="s">
        <v>1128</v>
      </c>
      <c r="V530" s="184"/>
      <c r="W530" s="235"/>
      <c r="X530" s="198"/>
      <c r="Y530" s="174" t="s">
        <v>132</v>
      </c>
      <c r="Z530" s="140" t="n">
        <v>43517</v>
      </c>
      <c r="AG530" s="128" t="n">
        <f aca="false">VLOOKUP(D530,'School Code'!$D$2:$K$603,4,0)</f>
        <v>284</v>
      </c>
      <c r="AH530" s="129" t="n">
        <f aca="false">VLOOKUP(D530,'School Code'!$D$2:$K$603,6,0)</f>
        <v>1</v>
      </c>
      <c r="AI530" s="146" t="s">
        <v>1959</v>
      </c>
    </row>
    <row r="531" customFormat="false" ht="14.05" hidden="true" customHeight="false" outlineLevel="0" collapsed="false">
      <c r="A531" s="134" t="n">
        <v>526</v>
      </c>
      <c r="B531" s="171" t="s">
        <v>1071</v>
      </c>
      <c r="C531" s="171" t="s">
        <v>1072</v>
      </c>
      <c r="D531" s="135" t="str">
        <f aca="false">VLOOKUP(N531,'Event Code'!$B$4:$AT$239,6,0)</f>
        <v>ĐH Công nghiệp TPHCM</v>
      </c>
      <c r="E531" s="135" t="str">
        <f aca="false">VLOOKUP($D531,'School Code'!$D$2:$I$30,5,0)</f>
        <v>ICT</v>
      </c>
      <c r="F531" s="198"/>
      <c r="G531" s="137"/>
      <c r="H531" s="138" t="str">
        <f aca="false">B531</f>
        <v>thuyquyen2905@gmail.com</v>
      </c>
      <c r="I531" s="172" t="s">
        <v>2342</v>
      </c>
      <c r="J531" s="139"/>
      <c r="K531" s="140"/>
      <c r="L531" s="140"/>
      <c r="M531" s="141" t="str">
        <f aca="false">'Event Code'!$A$4</f>
        <v>HCM</v>
      </c>
      <c r="N531" s="35" t="s">
        <v>2275</v>
      </c>
      <c r="O531" s="141" t="str">
        <f aca="false">VLOOKUP($N531,'Event Code'!$B$4:$AL$194,2,0)</f>
        <v>FSOFT TOUR</v>
      </c>
      <c r="P531" s="141" t="str">
        <f aca="false">VLOOKUP(N531,'Event Code'!$B$4:$AT$782,3,0)</f>
        <v>IT Technical</v>
      </c>
      <c r="Q531" s="141" t="str">
        <f aca="false">VLOOKUP(N531,'Event Code'!$B$4:$AT$782,4,0)</f>
        <v>ALL</v>
      </c>
      <c r="R531" s="141" t="str">
        <f aca="false">VLOOKUP($N531,'Event Code'!$B$4:$AT$782,5,0)</f>
        <v>Blended</v>
      </c>
      <c r="S531" s="141" t="n">
        <f aca="false">VLOOKUP(N531,'Event Code'!$B$4:$AT$782,7,0)</f>
        <v>43475</v>
      </c>
      <c r="T531" s="141" t="n">
        <f aca="false">VLOOKUP($N531,'Event Code'!$B$4:$AT$782,8,0)</f>
        <v>43475</v>
      </c>
      <c r="U531" s="37" t="s">
        <v>1128</v>
      </c>
      <c r="V531" s="184"/>
      <c r="W531" s="235"/>
      <c r="X531" s="198"/>
      <c r="Y531" s="174" t="s">
        <v>132</v>
      </c>
      <c r="Z531" s="140" t="n">
        <v>43517</v>
      </c>
      <c r="AG531" s="128" t="n">
        <f aca="false">VLOOKUP(D531,'School Code'!$D$2:$K$603,4,0)</f>
        <v>284</v>
      </c>
      <c r="AH531" s="129" t="n">
        <f aca="false">VLOOKUP(D531,'School Code'!$D$2:$K$603,6,0)</f>
        <v>1</v>
      </c>
      <c r="AI531" s="146" t="s">
        <v>1959</v>
      </c>
    </row>
    <row r="532" customFormat="false" ht="14.05" hidden="true" customHeight="false" outlineLevel="0" collapsed="false">
      <c r="A532" s="134" t="n">
        <v>527</v>
      </c>
      <c r="B532" s="171" t="s">
        <v>2343</v>
      </c>
      <c r="C532" s="171" t="s">
        <v>2344</v>
      </c>
      <c r="D532" s="135" t="str">
        <f aca="false">VLOOKUP(N532,'Event Code'!$B$4:$AT$239,6,0)</f>
        <v>ĐH Công nghiệp TPHCM</v>
      </c>
      <c r="E532" s="135" t="str">
        <f aca="false">VLOOKUP($D532,'School Code'!$D$2:$I$30,5,0)</f>
        <v>ICT</v>
      </c>
      <c r="F532" s="198"/>
      <c r="G532" s="137"/>
      <c r="H532" s="138" t="str">
        <f aca="false">B532</f>
        <v>trantanloc0507@gmail.com</v>
      </c>
      <c r="I532" s="172" t="s">
        <v>2345</v>
      </c>
      <c r="J532" s="139"/>
      <c r="K532" s="140"/>
      <c r="L532" s="140"/>
      <c r="M532" s="141" t="str">
        <f aca="false">'Event Code'!$A$4</f>
        <v>HCM</v>
      </c>
      <c r="N532" s="35" t="s">
        <v>2275</v>
      </c>
      <c r="O532" s="141" t="str">
        <f aca="false">VLOOKUP($N532,'Event Code'!$B$4:$AL$194,2,0)</f>
        <v>FSOFT TOUR</v>
      </c>
      <c r="P532" s="141" t="str">
        <f aca="false">VLOOKUP(N532,'Event Code'!$B$4:$AT$782,3,0)</f>
        <v>IT Technical</v>
      </c>
      <c r="Q532" s="141" t="str">
        <f aca="false">VLOOKUP(N532,'Event Code'!$B$4:$AT$782,4,0)</f>
        <v>ALL</v>
      </c>
      <c r="R532" s="141" t="str">
        <f aca="false">VLOOKUP($N532,'Event Code'!$B$4:$AT$782,5,0)</f>
        <v>Blended</v>
      </c>
      <c r="S532" s="141" t="n">
        <f aca="false">VLOOKUP(N532,'Event Code'!$B$4:$AT$782,7,0)</f>
        <v>43475</v>
      </c>
      <c r="T532" s="141" t="n">
        <f aca="false">VLOOKUP($N532,'Event Code'!$B$4:$AT$782,8,0)</f>
        <v>43475</v>
      </c>
      <c r="U532" s="37" t="s">
        <v>1128</v>
      </c>
      <c r="V532" s="184"/>
      <c r="W532" s="235"/>
      <c r="X532" s="198"/>
      <c r="Y532" s="174" t="s">
        <v>132</v>
      </c>
      <c r="Z532" s="140" t="n">
        <v>43517</v>
      </c>
      <c r="AG532" s="128" t="n">
        <f aca="false">VLOOKUP(D532,'School Code'!$D$2:$K$603,4,0)</f>
        <v>284</v>
      </c>
      <c r="AH532" s="129" t="n">
        <f aca="false">VLOOKUP(D532,'School Code'!$D$2:$K$603,6,0)</f>
        <v>1</v>
      </c>
      <c r="AI532" s="146" t="s">
        <v>1959</v>
      </c>
    </row>
    <row r="533" customFormat="false" ht="14.05" hidden="true" customHeight="false" outlineLevel="0" collapsed="false">
      <c r="A533" s="134" t="n">
        <v>528</v>
      </c>
      <c r="B533" s="171" t="s">
        <v>2346</v>
      </c>
      <c r="C533" s="171" t="s">
        <v>2347</v>
      </c>
      <c r="D533" s="135" t="str">
        <f aca="false">VLOOKUP(N533,'Event Code'!$B$4:$AT$239,6,0)</f>
        <v>ĐH Công nghiệp TPHCM</v>
      </c>
      <c r="E533" s="135" t="str">
        <f aca="false">VLOOKUP($D533,'School Code'!$D$2:$I$30,5,0)</f>
        <v>ICT</v>
      </c>
      <c r="F533" s="198"/>
      <c r="G533" s="137"/>
      <c r="H533" s="138" t="str">
        <f aca="false">B533</f>
        <v>thanhtung4498@gmail.com</v>
      </c>
      <c r="I533" s="172" t="s">
        <v>2348</v>
      </c>
      <c r="J533" s="139"/>
      <c r="K533" s="140"/>
      <c r="L533" s="140"/>
      <c r="M533" s="141" t="str">
        <f aca="false">'Event Code'!$A$4</f>
        <v>HCM</v>
      </c>
      <c r="N533" s="35" t="s">
        <v>2275</v>
      </c>
      <c r="O533" s="141" t="str">
        <f aca="false">VLOOKUP($N533,'Event Code'!$B$4:$AL$194,2,0)</f>
        <v>FSOFT TOUR</v>
      </c>
      <c r="P533" s="141" t="str">
        <f aca="false">VLOOKUP(N533,'Event Code'!$B$4:$AT$782,3,0)</f>
        <v>IT Technical</v>
      </c>
      <c r="Q533" s="141" t="str">
        <f aca="false">VLOOKUP(N533,'Event Code'!$B$4:$AT$782,4,0)</f>
        <v>ALL</v>
      </c>
      <c r="R533" s="141" t="str">
        <f aca="false">VLOOKUP($N533,'Event Code'!$B$4:$AT$782,5,0)</f>
        <v>Blended</v>
      </c>
      <c r="S533" s="141" t="n">
        <f aca="false">VLOOKUP(N533,'Event Code'!$B$4:$AT$782,7,0)</f>
        <v>43475</v>
      </c>
      <c r="T533" s="141" t="n">
        <f aca="false">VLOOKUP($N533,'Event Code'!$B$4:$AT$782,8,0)</f>
        <v>43475</v>
      </c>
      <c r="U533" s="37" t="s">
        <v>1128</v>
      </c>
      <c r="V533" s="184"/>
      <c r="W533" s="235"/>
      <c r="X533" s="198"/>
      <c r="Y533" s="174" t="s">
        <v>132</v>
      </c>
      <c r="Z533" s="140" t="n">
        <v>43517</v>
      </c>
      <c r="AG533" s="128" t="n">
        <f aca="false">VLOOKUP(D533,'School Code'!$D$2:$K$603,4,0)</f>
        <v>284</v>
      </c>
      <c r="AH533" s="129" t="n">
        <f aca="false">VLOOKUP(D533,'School Code'!$D$2:$K$603,6,0)</f>
        <v>1</v>
      </c>
      <c r="AI533" s="146" t="s">
        <v>1959</v>
      </c>
    </row>
    <row r="534" customFormat="false" ht="14.05" hidden="true" customHeight="false" outlineLevel="0" collapsed="false">
      <c r="A534" s="134" t="n">
        <v>529</v>
      </c>
      <c r="B534" s="171" t="s">
        <v>2349</v>
      </c>
      <c r="C534" s="171" t="s">
        <v>2350</v>
      </c>
      <c r="D534" s="135" t="str">
        <f aca="false">VLOOKUP(N534,'Event Code'!$B$4:$AT$239,6,0)</f>
        <v>ĐH Công nghiệp TPHCM</v>
      </c>
      <c r="E534" s="135" t="str">
        <f aca="false">VLOOKUP($D534,'School Code'!$D$2:$I$30,5,0)</f>
        <v>ICT</v>
      </c>
      <c r="F534" s="198"/>
      <c r="G534" s="137"/>
      <c r="H534" s="138" t="str">
        <f aca="false">B534</f>
        <v>huynhminhtien0104@gmail.com</v>
      </c>
      <c r="I534" s="172" t="s">
        <v>2351</v>
      </c>
      <c r="J534" s="139"/>
      <c r="K534" s="140"/>
      <c r="L534" s="140"/>
      <c r="M534" s="141" t="str">
        <f aca="false">'Event Code'!$A$4</f>
        <v>HCM</v>
      </c>
      <c r="N534" s="35" t="s">
        <v>2275</v>
      </c>
      <c r="O534" s="141" t="str">
        <f aca="false">VLOOKUP($N534,'Event Code'!$B$4:$AL$194,2,0)</f>
        <v>FSOFT TOUR</v>
      </c>
      <c r="P534" s="141" t="str">
        <f aca="false">VLOOKUP(N534,'Event Code'!$B$4:$AT$782,3,0)</f>
        <v>IT Technical</v>
      </c>
      <c r="Q534" s="141" t="str">
        <f aca="false">VLOOKUP(N534,'Event Code'!$B$4:$AT$782,4,0)</f>
        <v>ALL</v>
      </c>
      <c r="R534" s="141" t="str">
        <f aca="false">VLOOKUP($N534,'Event Code'!$B$4:$AT$782,5,0)</f>
        <v>Blended</v>
      </c>
      <c r="S534" s="141" t="n">
        <f aca="false">VLOOKUP(N534,'Event Code'!$B$4:$AT$782,7,0)</f>
        <v>43475</v>
      </c>
      <c r="T534" s="141" t="n">
        <f aca="false">VLOOKUP($N534,'Event Code'!$B$4:$AT$782,8,0)</f>
        <v>43475</v>
      </c>
      <c r="U534" s="37" t="s">
        <v>1128</v>
      </c>
      <c r="V534" s="184"/>
      <c r="W534" s="235"/>
      <c r="X534" s="198"/>
      <c r="Y534" s="174" t="s">
        <v>132</v>
      </c>
      <c r="Z534" s="140" t="n">
        <v>43517</v>
      </c>
      <c r="AG534" s="128" t="n">
        <f aca="false">VLOOKUP(D534,'School Code'!$D$2:$K$603,4,0)</f>
        <v>284</v>
      </c>
      <c r="AH534" s="129" t="n">
        <f aca="false">VLOOKUP(D534,'School Code'!$D$2:$K$603,6,0)</f>
        <v>1</v>
      </c>
      <c r="AI534" s="146" t="s">
        <v>1959</v>
      </c>
    </row>
    <row r="535" customFormat="false" ht="14.05" hidden="true" customHeight="false" outlineLevel="0" collapsed="false">
      <c r="A535" s="134" t="n">
        <v>530</v>
      </c>
      <c r="B535" s="171" t="s">
        <v>2352</v>
      </c>
      <c r="C535" s="171" t="s">
        <v>2353</v>
      </c>
      <c r="D535" s="135" t="str">
        <f aca="false">VLOOKUP(N535,'Event Code'!$B$4:$AT$239,6,0)</f>
        <v>ĐH Công nghiệp TPHCM</v>
      </c>
      <c r="E535" s="135" t="str">
        <f aca="false">VLOOKUP($D535,'School Code'!$D$2:$I$30,5,0)</f>
        <v>ICT</v>
      </c>
      <c r="F535" s="198"/>
      <c r="G535" s="137"/>
      <c r="H535" s="138" t="str">
        <f aca="false">B535</f>
        <v>duykhoi105@gmail.com</v>
      </c>
      <c r="I535" s="172" t="s">
        <v>2354</v>
      </c>
      <c r="J535" s="139"/>
      <c r="K535" s="140"/>
      <c r="L535" s="140"/>
      <c r="M535" s="141" t="str">
        <f aca="false">'Event Code'!$A$4</f>
        <v>HCM</v>
      </c>
      <c r="N535" s="35" t="s">
        <v>2275</v>
      </c>
      <c r="O535" s="141" t="str">
        <f aca="false">VLOOKUP($N535,'Event Code'!$B$4:$AL$194,2,0)</f>
        <v>FSOFT TOUR</v>
      </c>
      <c r="P535" s="141" t="str">
        <f aca="false">VLOOKUP(N535,'Event Code'!$B$4:$AT$782,3,0)</f>
        <v>IT Technical</v>
      </c>
      <c r="Q535" s="141" t="str">
        <f aca="false">VLOOKUP(N535,'Event Code'!$B$4:$AT$782,4,0)</f>
        <v>ALL</v>
      </c>
      <c r="R535" s="141" t="str">
        <f aca="false">VLOOKUP($N535,'Event Code'!$B$4:$AT$782,5,0)</f>
        <v>Blended</v>
      </c>
      <c r="S535" s="141" t="n">
        <f aca="false">VLOOKUP(N535,'Event Code'!$B$4:$AT$782,7,0)</f>
        <v>43475</v>
      </c>
      <c r="T535" s="141" t="n">
        <f aca="false">VLOOKUP($N535,'Event Code'!$B$4:$AT$782,8,0)</f>
        <v>43475</v>
      </c>
      <c r="U535" s="37" t="s">
        <v>1128</v>
      </c>
      <c r="V535" s="184"/>
      <c r="W535" s="235"/>
      <c r="X535" s="198"/>
      <c r="Y535" s="174" t="s">
        <v>132</v>
      </c>
      <c r="Z535" s="140" t="n">
        <v>43517</v>
      </c>
      <c r="AG535" s="128" t="n">
        <f aca="false">VLOOKUP(D535,'School Code'!$D$2:$K$603,4,0)</f>
        <v>284</v>
      </c>
      <c r="AH535" s="129" t="n">
        <f aca="false">VLOOKUP(D535,'School Code'!$D$2:$K$603,6,0)</f>
        <v>1</v>
      </c>
      <c r="AI535" s="146" t="s">
        <v>1959</v>
      </c>
    </row>
    <row r="536" customFormat="false" ht="14.05" hidden="true" customHeight="false" outlineLevel="0" collapsed="false">
      <c r="A536" s="134" t="n">
        <v>531</v>
      </c>
      <c r="B536" s="171" t="s">
        <v>2355</v>
      </c>
      <c r="C536" s="171" t="s">
        <v>2356</v>
      </c>
      <c r="D536" s="135" t="str">
        <f aca="false">VLOOKUP(N536,'Event Code'!$B$4:$AT$239,6,0)</f>
        <v>ĐH Công nghiệp TPHCM</v>
      </c>
      <c r="E536" s="135" t="str">
        <f aca="false">VLOOKUP($D536,'School Code'!$D$2:$I$30,5,0)</f>
        <v>ICT</v>
      </c>
      <c r="F536" s="198"/>
      <c r="G536" s="137"/>
      <c r="H536" s="138" t="str">
        <f aca="false">B536</f>
        <v>taminhtienhai@gmail.com</v>
      </c>
      <c r="I536" s="172" t="s">
        <v>2357</v>
      </c>
      <c r="J536" s="139"/>
      <c r="K536" s="140"/>
      <c r="L536" s="140"/>
      <c r="M536" s="141" t="str">
        <f aca="false">'Event Code'!$A$4</f>
        <v>HCM</v>
      </c>
      <c r="N536" s="35" t="s">
        <v>2275</v>
      </c>
      <c r="O536" s="141" t="str">
        <f aca="false">VLOOKUP($N536,'Event Code'!$B$4:$AL$194,2,0)</f>
        <v>FSOFT TOUR</v>
      </c>
      <c r="P536" s="141" t="str">
        <f aca="false">VLOOKUP(N536,'Event Code'!$B$4:$AT$782,3,0)</f>
        <v>IT Technical</v>
      </c>
      <c r="Q536" s="141" t="str">
        <f aca="false">VLOOKUP(N536,'Event Code'!$B$4:$AT$782,4,0)</f>
        <v>ALL</v>
      </c>
      <c r="R536" s="141" t="str">
        <f aca="false">VLOOKUP($N536,'Event Code'!$B$4:$AT$782,5,0)</f>
        <v>Blended</v>
      </c>
      <c r="S536" s="141" t="n">
        <f aca="false">VLOOKUP(N536,'Event Code'!$B$4:$AT$782,7,0)</f>
        <v>43475</v>
      </c>
      <c r="T536" s="141" t="n">
        <f aca="false">VLOOKUP($N536,'Event Code'!$B$4:$AT$782,8,0)</f>
        <v>43475</v>
      </c>
      <c r="U536" s="37" t="s">
        <v>1128</v>
      </c>
      <c r="V536" s="184"/>
      <c r="W536" s="235"/>
      <c r="X536" s="198"/>
      <c r="Y536" s="174" t="s">
        <v>132</v>
      </c>
      <c r="Z536" s="140" t="n">
        <v>43517</v>
      </c>
      <c r="AG536" s="128" t="n">
        <f aca="false">VLOOKUP(D536,'School Code'!$D$2:$K$603,4,0)</f>
        <v>284</v>
      </c>
      <c r="AH536" s="129" t="n">
        <f aca="false">VLOOKUP(D536,'School Code'!$D$2:$K$603,6,0)</f>
        <v>1</v>
      </c>
      <c r="AI536" s="146" t="s">
        <v>1959</v>
      </c>
    </row>
    <row r="537" customFormat="false" ht="14.05" hidden="true" customHeight="false" outlineLevel="0" collapsed="false">
      <c r="A537" s="134" t="n">
        <v>532</v>
      </c>
      <c r="B537" s="171" t="s">
        <v>2358</v>
      </c>
      <c r="C537" s="171" t="s">
        <v>2359</v>
      </c>
      <c r="D537" s="135" t="str">
        <f aca="false">VLOOKUP(N537,'Event Code'!$B$4:$AT$239,6,0)</f>
        <v>ĐH Công nghiệp TPHCM</v>
      </c>
      <c r="E537" s="135" t="str">
        <f aca="false">VLOOKUP($D537,'School Code'!$D$2:$I$30,5,0)</f>
        <v>ICT</v>
      </c>
      <c r="F537" s="198"/>
      <c r="G537" s="137"/>
      <c r="H537" s="138" t="str">
        <f aca="false">B537</f>
        <v>Buithihoaithuong301@gmail.com</v>
      </c>
      <c r="I537" s="172" t="s">
        <v>2360</v>
      </c>
      <c r="J537" s="139"/>
      <c r="K537" s="140"/>
      <c r="L537" s="140"/>
      <c r="M537" s="141" t="str">
        <f aca="false">'Event Code'!$A$4</f>
        <v>HCM</v>
      </c>
      <c r="N537" s="35" t="s">
        <v>2275</v>
      </c>
      <c r="O537" s="141" t="str">
        <f aca="false">VLOOKUP($N537,'Event Code'!$B$4:$AL$194,2,0)</f>
        <v>FSOFT TOUR</v>
      </c>
      <c r="P537" s="141" t="str">
        <f aca="false">VLOOKUP(N537,'Event Code'!$B$4:$AT$782,3,0)</f>
        <v>IT Technical</v>
      </c>
      <c r="Q537" s="141" t="str">
        <f aca="false">VLOOKUP(N537,'Event Code'!$B$4:$AT$782,4,0)</f>
        <v>ALL</v>
      </c>
      <c r="R537" s="141" t="str">
        <f aca="false">VLOOKUP($N537,'Event Code'!$B$4:$AT$782,5,0)</f>
        <v>Blended</v>
      </c>
      <c r="S537" s="141" t="n">
        <f aca="false">VLOOKUP(N537,'Event Code'!$B$4:$AT$782,7,0)</f>
        <v>43475</v>
      </c>
      <c r="T537" s="141" t="n">
        <f aca="false">VLOOKUP($N537,'Event Code'!$B$4:$AT$782,8,0)</f>
        <v>43475</v>
      </c>
      <c r="U537" s="37" t="s">
        <v>1128</v>
      </c>
      <c r="V537" s="184"/>
      <c r="W537" s="235"/>
      <c r="X537" s="198"/>
      <c r="Y537" s="174" t="s">
        <v>132</v>
      </c>
      <c r="Z537" s="140" t="n">
        <v>43517</v>
      </c>
      <c r="AG537" s="128" t="n">
        <f aca="false">VLOOKUP(D537,'School Code'!$D$2:$K$603,4,0)</f>
        <v>284</v>
      </c>
      <c r="AH537" s="129" t="n">
        <f aca="false">VLOOKUP(D537,'School Code'!$D$2:$K$603,6,0)</f>
        <v>1</v>
      </c>
      <c r="AI537" s="146" t="s">
        <v>1959</v>
      </c>
    </row>
    <row r="538" customFormat="false" ht="14.05" hidden="true" customHeight="false" outlineLevel="0" collapsed="false">
      <c r="A538" s="134" t="n">
        <v>533</v>
      </c>
      <c r="B538" s="171" t="s">
        <v>2361</v>
      </c>
      <c r="C538" s="171" t="s">
        <v>2362</v>
      </c>
      <c r="D538" s="135" t="str">
        <f aca="false">VLOOKUP(N538,'Event Code'!$B$4:$AT$239,6,0)</f>
        <v>ĐH Công nghiệp TPHCM</v>
      </c>
      <c r="E538" s="135" t="str">
        <f aca="false">VLOOKUP($D538,'School Code'!$D$2:$I$30,5,0)</f>
        <v>ICT</v>
      </c>
      <c r="F538" s="198"/>
      <c r="G538" s="137"/>
      <c r="H538" s="138" t="str">
        <f aca="false">B538</f>
        <v>ntt29051998@gmail.com</v>
      </c>
      <c r="I538" s="172" t="s">
        <v>2363</v>
      </c>
      <c r="J538" s="139"/>
      <c r="K538" s="140"/>
      <c r="L538" s="140"/>
      <c r="M538" s="141" t="str">
        <f aca="false">'Event Code'!$A$4</f>
        <v>HCM</v>
      </c>
      <c r="N538" s="35" t="s">
        <v>2275</v>
      </c>
      <c r="O538" s="141" t="str">
        <f aca="false">VLOOKUP($N538,'Event Code'!$B$4:$AL$194,2,0)</f>
        <v>FSOFT TOUR</v>
      </c>
      <c r="P538" s="141" t="str">
        <f aca="false">VLOOKUP(N538,'Event Code'!$B$4:$AT$782,3,0)</f>
        <v>IT Technical</v>
      </c>
      <c r="Q538" s="141" t="str">
        <f aca="false">VLOOKUP(N538,'Event Code'!$B$4:$AT$782,4,0)</f>
        <v>ALL</v>
      </c>
      <c r="R538" s="141" t="str">
        <f aca="false">VLOOKUP($N538,'Event Code'!$B$4:$AT$782,5,0)</f>
        <v>Blended</v>
      </c>
      <c r="S538" s="141" t="n">
        <f aca="false">VLOOKUP(N538,'Event Code'!$B$4:$AT$782,7,0)</f>
        <v>43475</v>
      </c>
      <c r="T538" s="141" t="n">
        <f aca="false">VLOOKUP($N538,'Event Code'!$B$4:$AT$782,8,0)</f>
        <v>43475</v>
      </c>
      <c r="U538" s="37" t="s">
        <v>1128</v>
      </c>
      <c r="V538" s="184"/>
      <c r="W538" s="235"/>
      <c r="X538" s="198"/>
      <c r="Y538" s="174" t="s">
        <v>132</v>
      </c>
      <c r="Z538" s="140" t="n">
        <v>43517</v>
      </c>
      <c r="AG538" s="128" t="n">
        <f aca="false">VLOOKUP(D538,'School Code'!$D$2:$K$603,4,0)</f>
        <v>284</v>
      </c>
      <c r="AH538" s="129" t="n">
        <f aca="false">VLOOKUP(D538,'School Code'!$D$2:$K$603,6,0)</f>
        <v>1</v>
      </c>
      <c r="AI538" s="146" t="s">
        <v>1959</v>
      </c>
    </row>
    <row r="539" customFormat="false" ht="14.05" hidden="true" customHeight="false" outlineLevel="0" collapsed="false">
      <c r="A539" s="134" t="n">
        <v>534</v>
      </c>
      <c r="B539" s="171" t="s">
        <v>2364</v>
      </c>
      <c r="C539" s="171" t="s">
        <v>2365</v>
      </c>
      <c r="D539" s="135" t="str">
        <f aca="false">VLOOKUP(N539,'Event Code'!$B$4:$AT$239,6,0)</f>
        <v>ĐH Công nghiệp TPHCM</v>
      </c>
      <c r="E539" s="135" t="str">
        <f aca="false">VLOOKUP($D539,'School Code'!$D$2:$I$30,5,0)</f>
        <v>ICT</v>
      </c>
      <c r="F539" s="198"/>
      <c r="G539" s="137"/>
      <c r="H539" s="138" t="str">
        <f aca="false">B539</f>
        <v>quanpham98@gmail.com</v>
      </c>
      <c r="I539" s="172" t="s">
        <v>2366</v>
      </c>
      <c r="J539" s="139"/>
      <c r="K539" s="140"/>
      <c r="L539" s="140"/>
      <c r="M539" s="141" t="str">
        <f aca="false">'Event Code'!$A$4</f>
        <v>HCM</v>
      </c>
      <c r="N539" s="35" t="s">
        <v>2275</v>
      </c>
      <c r="O539" s="141" t="str">
        <f aca="false">VLOOKUP($N539,'Event Code'!$B$4:$AL$194,2,0)</f>
        <v>FSOFT TOUR</v>
      </c>
      <c r="P539" s="141" t="str">
        <f aca="false">VLOOKUP(N539,'Event Code'!$B$4:$AT$782,3,0)</f>
        <v>IT Technical</v>
      </c>
      <c r="Q539" s="141" t="str">
        <f aca="false">VLOOKUP(N539,'Event Code'!$B$4:$AT$782,4,0)</f>
        <v>ALL</v>
      </c>
      <c r="R539" s="141" t="str">
        <f aca="false">VLOOKUP($N539,'Event Code'!$B$4:$AT$782,5,0)</f>
        <v>Blended</v>
      </c>
      <c r="S539" s="141" t="n">
        <f aca="false">VLOOKUP(N539,'Event Code'!$B$4:$AT$782,7,0)</f>
        <v>43475</v>
      </c>
      <c r="T539" s="141" t="n">
        <f aca="false">VLOOKUP($N539,'Event Code'!$B$4:$AT$782,8,0)</f>
        <v>43475</v>
      </c>
      <c r="U539" s="37" t="s">
        <v>1128</v>
      </c>
      <c r="V539" s="184"/>
      <c r="W539" s="235"/>
      <c r="X539" s="198"/>
      <c r="Y539" s="174" t="s">
        <v>132</v>
      </c>
      <c r="Z539" s="140" t="n">
        <v>43517</v>
      </c>
      <c r="AG539" s="128" t="n">
        <f aca="false">VLOOKUP(D539,'School Code'!$D$2:$K$603,4,0)</f>
        <v>284</v>
      </c>
      <c r="AH539" s="129" t="n">
        <f aca="false">VLOOKUP(D539,'School Code'!$D$2:$K$603,6,0)</f>
        <v>1</v>
      </c>
      <c r="AI539" s="146" t="s">
        <v>1959</v>
      </c>
    </row>
    <row r="540" customFormat="false" ht="14.05" hidden="true" customHeight="false" outlineLevel="0" collapsed="false">
      <c r="A540" s="134" t="n">
        <v>535</v>
      </c>
      <c r="B540" s="171" t="s">
        <v>2367</v>
      </c>
      <c r="C540" s="171" t="s">
        <v>2368</v>
      </c>
      <c r="D540" s="135" t="str">
        <f aca="false">VLOOKUP(N540,'Event Code'!$B$4:$AT$239,6,0)</f>
        <v>ĐH Công nghiệp TPHCM</v>
      </c>
      <c r="E540" s="135" t="str">
        <f aca="false">VLOOKUP($D540,'School Code'!$D$2:$I$30,5,0)</f>
        <v>ICT</v>
      </c>
      <c r="F540" s="198"/>
      <c r="G540" s="137"/>
      <c r="H540" s="138" t="str">
        <f aca="false">B540</f>
        <v>nguyenhainguyen47944@gmail.com</v>
      </c>
      <c r="I540" s="172" t="s">
        <v>2369</v>
      </c>
      <c r="J540" s="139"/>
      <c r="K540" s="140"/>
      <c r="L540" s="140"/>
      <c r="M540" s="141" t="str">
        <f aca="false">'Event Code'!$A$4</f>
        <v>HCM</v>
      </c>
      <c r="N540" s="35" t="s">
        <v>2275</v>
      </c>
      <c r="O540" s="141" t="str">
        <f aca="false">VLOOKUP($N540,'Event Code'!$B$4:$AL$194,2,0)</f>
        <v>FSOFT TOUR</v>
      </c>
      <c r="P540" s="141" t="str">
        <f aca="false">VLOOKUP(N540,'Event Code'!$B$4:$AT$782,3,0)</f>
        <v>IT Technical</v>
      </c>
      <c r="Q540" s="141" t="str">
        <f aca="false">VLOOKUP(N540,'Event Code'!$B$4:$AT$782,4,0)</f>
        <v>ALL</v>
      </c>
      <c r="R540" s="141" t="str">
        <f aca="false">VLOOKUP($N540,'Event Code'!$B$4:$AT$782,5,0)</f>
        <v>Blended</v>
      </c>
      <c r="S540" s="141" t="n">
        <f aca="false">VLOOKUP(N540,'Event Code'!$B$4:$AT$782,7,0)</f>
        <v>43475</v>
      </c>
      <c r="T540" s="141" t="n">
        <f aca="false">VLOOKUP($N540,'Event Code'!$B$4:$AT$782,8,0)</f>
        <v>43475</v>
      </c>
      <c r="U540" s="37" t="s">
        <v>1128</v>
      </c>
      <c r="V540" s="184"/>
      <c r="W540" s="235"/>
      <c r="X540" s="198"/>
      <c r="Y540" s="174" t="s">
        <v>132</v>
      </c>
      <c r="Z540" s="140" t="n">
        <v>43517</v>
      </c>
      <c r="AG540" s="128" t="n">
        <f aca="false">VLOOKUP(D540,'School Code'!$D$2:$K$603,4,0)</f>
        <v>284</v>
      </c>
      <c r="AH540" s="129" t="n">
        <f aca="false">VLOOKUP(D540,'School Code'!$D$2:$K$603,6,0)</f>
        <v>1</v>
      </c>
      <c r="AI540" s="146" t="s">
        <v>1959</v>
      </c>
    </row>
    <row r="541" customFormat="false" ht="14.05" hidden="true" customHeight="false" outlineLevel="0" collapsed="false">
      <c r="A541" s="134" t="n">
        <v>536</v>
      </c>
      <c r="B541" s="171" t="s">
        <v>2370</v>
      </c>
      <c r="C541" s="171" t="s">
        <v>2371</v>
      </c>
      <c r="D541" s="135" t="str">
        <f aca="false">VLOOKUP(N541,'Event Code'!$B$4:$AT$239,6,0)</f>
        <v>ĐH Công nghiệp TPHCM</v>
      </c>
      <c r="E541" s="135" t="str">
        <f aca="false">VLOOKUP($D541,'School Code'!$D$2:$I$30,5,0)</f>
        <v>ICT</v>
      </c>
      <c r="F541" s="198"/>
      <c r="G541" s="137"/>
      <c r="H541" s="138" t="str">
        <f aca="false">B541</f>
        <v>croziaking@gmail.com</v>
      </c>
      <c r="I541" s="172" t="s">
        <v>2372</v>
      </c>
      <c r="J541" s="139"/>
      <c r="K541" s="140"/>
      <c r="L541" s="140"/>
      <c r="M541" s="141" t="str">
        <f aca="false">'Event Code'!$A$4</f>
        <v>HCM</v>
      </c>
      <c r="N541" s="35" t="s">
        <v>2275</v>
      </c>
      <c r="O541" s="141" t="str">
        <f aca="false">VLOOKUP($N541,'Event Code'!$B$4:$AL$194,2,0)</f>
        <v>FSOFT TOUR</v>
      </c>
      <c r="P541" s="141" t="str">
        <f aca="false">VLOOKUP(N541,'Event Code'!$B$4:$AT$782,3,0)</f>
        <v>IT Technical</v>
      </c>
      <c r="Q541" s="141" t="str">
        <f aca="false">VLOOKUP(N541,'Event Code'!$B$4:$AT$782,4,0)</f>
        <v>ALL</v>
      </c>
      <c r="R541" s="141" t="str">
        <f aca="false">VLOOKUP($N541,'Event Code'!$B$4:$AT$782,5,0)</f>
        <v>Blended</v>
      </c>
      <c r="S541" s="141" t="n">
        <f aca="false">VLOOKUP(N541,'Event Code'!$B$4:$AT$782,7,0)</f>
        <v>43475</v>
      </c>
      <c r="T541" s="141" t="n">
        <f aca="false">VLOOKUP($N541,'Event Code'!$B$4:$AT$782,8,0)</f>
        <v>43475</v>
      </c>
      <c r="U541" s="37" t="s">
        <v>1128</v>
      </c>
      <c r="V541" s="184"/>
      <c r="W541" s="235"/>
      <c r="X541" s="198"/>
      <c r="Y541" s="174" t="s">
        <v>132</v>
      </c>
      <c r="Z541" s="140" t="n">
        <v>43517</v>
      </c>
      <c r="AG541" s="128" t="n">
        <f aca="false">VLOOKUP(D541,'School Code'!$D$2:$K$603,4,0)</f>
        <v>284</v>
      </c>
      <c r="AH541" s="129" t="n">
        <f aca="false">VLOOKUP(D541,'School Code'!$D$2:$K$603,6,0)</f>
        <v>1</v>
      </c>
      <c r="AI541" s="146" t="s">
        <v>1959</v>
      </c>
    </row>
    <row r="542" customFormat="false" ht="14.05" hidden="true" customHeight="false" outlineLevel="0" collapsed="false">
      <c r="A542" s="134" t="n">
        <v>537</v>
      </c>
      <c r="B542" s="171" t="s">
        <v>2373</v>
      </c>
      <c r="C542" s="171" t="s">
        <v>2374</v>
      </c>
      <c r="D542" s="135" t="str">
        <f aca="false">VLOOKUP(N542,'Event Code'!$B$4:$AT$239,6,0)</f>
        <v>ĐH Công nghiệp TPHCM</v>
      </c>
      <c r="E542" s="135" t="str">
        <f aca="false">VLOOKUP($D542,'School Code'!$D$2:$I$30,5,0)</f>
        <v>ICT</v>
      </c>
      <c r="F542" s="198"/>
      <c r="G542" s="137"/>
      <c r="H542" s="138" t="str">
        <f aca="false">B542</f>
        <v>thelu799@gmail.com</v>
      </c>
      <c r="I542" s="172" t="s">
        <v>2375</v>
      </c>
      <c r="J542" s="139"/>
      <c r="K542" s="140"/>
      <c r="L542" s="140"/>
      <c r="M542" s="141" t="str">
        <f aca="false">'Event Code'!$A$4</f>
        <v>HCM</v>
      </c>
      <c r="N542" s="35" t="s">
        <v>2275</v>
      </c>
      <c r="O542" s="141" t="str">
        <f aca="false">VLOOKUP($N542,'Event Code'!$B$4:$AL$194,2,0)</f>
        <v>FSOFT TOUR</v>
      </c>
      <c r="P542" s="141" t="str">
        <f aca="false">VLOOKUP(N542,'Event Code'!$B$4:$AT$782,3,0)</f>
        <v>IT Technical</v>
      </c>
      <c r="Q542" s="141" t="str">
        <f aca="false">VLOOKUP(N542,'Event Code'!$B$4:$AT$782,4,0)</f>
        <v>ALL</v>
      </c>
      <c r="R542" s="141" t="str">
        <f aca="false">VLOOKUP($N542,'Event Code'!$B$4:$AT$782,5,0)</f>
        <v>Blended</v>
      </c>
      <c r="S542" s="141" t="n">
        <f aca="false">VLOOKUP(N542,'Event Code'!$B$4:$AT$782,7,0)</f>
        <v>43475</v>
      </c>
      <c r="T542" s="141" t="n">
        <f aca="false">VLOOKUP($N542,'Event Code'!$B$4:$AT$782,8,0)</f>
        <v>43475</v>
      </c>
      <c r="U542" s="37" t="s">
        <v>1128</v>
      </c>
      <c r="V542" s="184"/>
      <c r="W542" s="235"/>
      <c r="X542" s="198"/>
      <c r="Y542" s="174" t="s">
        <v>132</v>
      </c>
      <c r="Z542" s="140" t="n">
        <v>43517</v>
      </c>
      <c r="AG542" s="128" t="n">
        <f aca="false">VLOOKUP(D542,'School Code'!$D$2:$K$603,4,0)</f>
        <v>284</v>
      </c>
      <c r="AH542" s="129" t="n">
        <f aca="false">VLOOKUP(D542,'School Code'!$D$2:$K$603,6,0)</f>
        <v>1</v>
      </c>
      <c r="AI542" s="146" t="s">
        <v>1959</v>
      </c>
    </row>
    <row r="543" customFormat="false" ht="14.05" hidden="true" customHeight="false" outlineLevel="0" collapsed="false">
      <c r="A543" s="134" t="n">
        <v>538</v>
      </c>
      <c r="B543" s="171" t="s">
        <v>2376</v>
      </c>
      <c r="C543" s="171" t="s">
        <v>2377</v>
      </c>
      <c r="D543" s="135" t="str">
        <f aca="false">VLOOKUP(N543,'Event Code'!$B$4:$AT$239,6,0)</f>
        <v>ĐH Công nghiệp TPHCM</v>
      </c>
      <c r="E543" s="135" t="str">
        <f aca="false">VLOOKUP($D543,'School Code'!$D$2:$I$30,5,0)</f>
        <v>ICT</v>
      </c>
      <c r="F543" s="198"/>
      <c r="G543" s="137"/>
      <c r="H543" s="138" t="str">
        <f aca="false">B543</f>
        <v>tranminhgiau1998@gmail.com</v>
      </c>
      <c r="I543" s="172" t="s">
        <v>2378</v>
      </c>
      <c r="J543" s="139"/>
      <c r="K543" s="140"/>
      <c r="L543" s="140"/>
      <c r="M543" s="141" t="str">
        <f aca="false">'Event Code'!$A$4</f>
        <v>HCM</v>
      </c>
      <c r="N543" s="35" t="s">
        <v>2275</v>
      </c>
      <c r="O543" s="141" t="str">
        <f aca="false">VLOOKUP($N543,'Event Code'!$B$4:$AL$194,2,0)</f>
        <v>FSOFT TOUR</v>
      </c>
      <c r="P543" s="141" t="str">
        <f aca="false">VLOOKUP(N543,'Event Code'!$B$4:$AT$782,3,0)</f>
        <v>IT Technical</v>
      </c>
      <c r="Q543" s="141" t="str">
        <f aca="false">VLOOKUP(N543,'Event Code'!$B$4:$AT$782,4,0)</f>
        <v>ALL</v>
      </c>
      <c r="R543" s="141" t="str">
        <f aca="false">VLOOKUP($N543,'Event Code'!$B$4:$AT$782,5,0)</f>
        <v>Blended</v>
      </c>
      <c r="S543" s="141" t="n">
        <f aca="false">VLOOKUP(N543,'Event Code'!$B$4:$AT$782,7,0)</f>
        <v>43475</v>
      </c>
      <c r="T543" s="141" t="n">
        <f aca="false">VLOOKUP($N543,'Event Code'!$B$4:$AT$782,8,0)</f>
        <v>43475</v>
      </c>
      <c r="U543" s="37" t="s">
        <v>1128</v>
      </c>
      <c r="V543" s="184"/>
      <c r="W543" s="235"/>
      <c r="X543" s="198"/>
      <c r="Y543" s="174" t="s">
        <v>132</v>
      </c>
      <c r="Z543" s="140" t="n">
        <v>43517</v>
      </c>
      <c r="AG543" s="128" t="n">
        <f aca="false">VLOOKUP(D543,'School Code'!$D$2:$K$603,4,0)</f>
        <v>284</v>
      </c>
      <c r="AH543" s="129" t="n">
        <f aca="false">VLOOKUP(D543,'School Code'!$D$2:$K$603,6,0)</f>
        <v>1</v>
      </c>
      <c r="AI543" s="146" t="s">
        <v>1959</v>
      </c>
    </row>
    <row r="544" customFormat="false" ht="14.05" hidden="true" customHeight="false" outlineLevel="0" collapsed="false">
      <c r="A544" s="134" t="n">
        <v>539</v>
      </c>
      <c r="B544" s="171" t="s">
        <v>2379</v>
      </c>
      <c r="C544" s="171" t="s">
        <v>2380</v>
      </c>
      <c r="D544" s="135" t="str">
        <f aca="false">VLOOKUP(N544,'Event Code'!$B$4:$AT$239,6,0)</f>
        <v>ĐH Công nghiệp TPHCM</v>
      </c>
      <c r="E544" s="135" t="str">
        <f aca="false">VLOOKUP($D544,'School Code'!$D$2:$I$30,5,0)</f>
        <v>ICT</v>
      </c>
      <c r="F544" s="198"/>
      <c r="G544" s="137"/>
      <c r="H544" s="138" t="str">
        <f aca="false">B544</f>
        <v>nguyenlenamanh.2016@gmail.com</v>
      </c>
      <c r="I544" s="172" t="s">
        <v>2381</v>
      </c>
      <c r="J544" s="139"/>
      <c r="K544" s="140"/>
      <c r="L544" s="140"/>
      <c r="M544" s="141" t="str">
        <f aca="false">'Event Code'!$A$4</f>
        <v>HCM</v>
      </c>
      <c r="N544" s="35" t="s">
        <v>2275</v>
      </c>
      <c r="O544" s="141" t="str">
        <f aca="false">VLOOKUP($N544,'Event Code'!$B$4:$AL$194,2,0)</f>
        <v>FSOFT TOUR</v>
      </c>
      <c r="P544" s="141" t="str">
        <f aca="false">VLOOKUP(N544,'Event Code'!$B$4:$AT$782,3,0)</f>
        <v>IT Technical</v>
      </c>
      <c r="Q544" s="141" t="str">
        <f aca="false">VLOOKUP(N544,'Event Code'!$B$4:$AT$782,4,0)</f>
        <v>ALL</v>
      </c>
      <c r="R544" s="141" t="str">
        <f aca="false">VLOOKUP($N544,'Event Code'!$B$4:$AT$782,5,0)</f>
        <v>Blended</v>
      </c>
      <c r="S544" s="141" t="n">
        <f aca="false">VLOOKUP(N544,'Event Code'!$B$4:$AT$782,7,0)</f>
        <v>43475</v>
      </c>
      <c r="T544" s="141" t="n">
        <f aca="false">VLOOKUP($N544,'Event Code'!$B$4:$AT$782,8,0)</f>
        <v>43475</v>
      </c>
      <c r="U544" s="37" t="s">
        <v>1128</v>
      </c>
      <c r="V544" s="184"/>
      <c r="W544" s="235"/>
      <c r="X544" s="198"/>
      <c r="Y544" s="174" t="s">
        <v>132</v>
      </c>
      <c r="Z544" s="140" t="n">
        <v>43517</v>
      </c>
      <c r="AG544" s="128" t="n">
        <f aca="false">VLOOKUP(D544,'School Code'!$D$2:$K$603,4,0)</f>
        <v>284</v>
      </c>
      <c r="AH544" s="129" t="n">
        <f aca="false">VLOOKUP(D544,'School Code'!$D$2:$K$603,6,0)</f>
        <v>1</v>
      </c>
      <c r="AI544" s="146" t="s">
        <v>1959</v>
      </c>
    </row>
    <row r="545" customFormat="false" ht="14.05" hidden="true" customHeight="false" outlineLevel="0" collapsed="false">
      <c r="A545" s="134" t="n">
        <v>540</v>
      </c>
      <c r="B545" s="171" t="s">
        <v>2382</v>
      </c>
      <c r="C545" s="171" t="s">
        <v>2383</v>
      </c>
      <c r="D545" s="135" t="str">
        <f aca="false">VLOOKUP(N545,'Event Code'!$B$4:$AT$239,6,0)</f>
        <v>ĐH Công nghiệp TPHCM</v>
      </c>
      <c r="E545" s="135" t="str">
        <f aca="false">VLOOKUP($D545,'School Code'!$D$2:$I$30,5,0)</f>
        <v>ICT</v>
      </c>
      <c r="F545" s="198"/>
      <c r="G545" s="137"/>
      <c r="H545" s="138" t="str">
        <f aca="false">B545</f>
        <v>Linhtinh603@gmail.com</v>
      </c>
      <c r="I545" s="172" t="s">
        <v>2384</v>
      </c>
      <c r="J545" s="139"/>
      <c r="K545" s="140"/>
      <c r="L545" s="140"/>
      <c r="M545" s="141" t="str">
        <f aca="false">'Event Code'!$A$4</f>
        <v>HCM</v>
      </c>
      <c r="N545" s="35" t="s">
        <v>2275</v>
      </c>
      <c r="O545" s="141" t="str">
        <f aca="false">VLOOKUP($N545,'Event Code'!$B$4:$AL$194,2,0)</f>
        <v>FSOFT TOUR</v>
      </c>
      <c r="P545" s="141" t="str">
        <f aca="false">VLOOKUP(N545,'Event Code'!$B$4:$AT$782,3,0)</f>
        <v>IT Technical</v>
      </c>
      <c r="Q545" s="141" t="str">
        <f aca="false">VLOOKUP(N545,'Event Code'!$B$4:$AT$782,4,0)</f>
        <v>ALL</v>
      </c>
      <c r="R545" s="141" t="str">
        <f aca="false">VLOOKUP($N545,'Event Code'!$B$4:$AT$782,5,0)</f>
        <v>Blended</v>
      </c>
      <c r="S545" s="141" t="n">
        <f aca="false">VLOOKUP(N545,'Event Code'!$B$4:$AT$782,7,0)</f>
        <v>43475</v>
      </c>
      <c r="T545" s="141" t="n">
        <f aca="false">VLOOKUP($N545,'Event Code'!$B$4:$AT$782,8,0)</f>
        <v>43475</v>
      </c>
      <c r="U545" s="37" t="s">
        <v>1128</v>
      </c>
      <c r="V545" s="184"/>
      <c r="W545" s="235"/>
      <c r="X545" s="198"/>
      <c r="Y545" s="174" t="s">
        <v>132</v>
      </c>
      <c r="Z545" s="140" t="n">
        <v>43517</v>
      </c>
      <c r="AG545" s="128" t="n">
        <f aca="false">VLOOKUP(D545,'School Code'!$D$2:$K$603,4,0)</f>
        <v>284</v>
      </c>
      <c r="AH545" s="129" t="n">
        <f aca="false">VLOOKUP(D545,'School Code'!$D$2:$K$603,6,0)</f>
        <v>1</v>
      </c>
      <c r="AI545" s="146" t="s">
        <v>1959</v>
      </c>
    </row>
    <row r="546" customFormat="false" ht="14.05" hidden="true" customHeight="false" outlineLevel="0" collapsed="false">
      <c r="A546" s="134" t="n">
        <v>541</v>
      </c>
      <c r="B546" s="171" t="s">
        <v>2385</v>
      </c>
      <c r="C546" s="171" t="s">
        <v>2386</v>
      </c>
      <c r="D546" s="135" t="str">
        <f aca="false">VLOOKUP(N546,'Event Code'!$B$4:$AT$239,6,0)</f>
        <v>ĐH Công nghiệp TPHCM</v>
      </c>
      <c r="E546" s="135" t="str">
        <f aca="false">VLOOKUP($D546,'School Code'!$D$2:$I$30,5,0)</f>
        <v>ICT</v>
      </c>
      <c r="F546" s="198"/>
      <c r="G546" s="137"/>
      <c r="H546" s="138" t="str">
        <f aca="false">B546</f>
        <v>lethily.cntt13e@gmail.com</v>
      </c>
      <c r="I546" s="172" t="s">
        <v>2387</v>
      </c>
      <c r="J546" s="139"/>
      <c r="K546" s="140"/>
      <c r="L546" s="140"/>
      <c r="M546" s="141" t="str">
        <f aca="false">'Event Code'!$A$4</f>
        <v>HCM</v>
      </c>
      <c r="N546" s="35" t="s">
        <v>2275</v>
      </c>
      <c r="O546" s="141" t="str">
        <f aca="false">VLOOKUP($N546,'Event Code'!$B$4:$AL$194,2,0)</f>
        <v>FSOFT TOUR</v>
      </c>
      <c r="P546" s="141" t="str">
        <f aca="false">VLOOKUP(N546,'Event Code'!$B$4:$AT$782,3,0)</f>
        <v>IT Technical</v>
      </c>
      <c r="Q546" s="141" t="str">
        <f aca="false">VLOOKUP(N546,'Event Code'!$B$4:$AT$782,4,0)</f>
        <v>ALL</v>
      </c>
      <c r="R546" s="141" t="str">
        <f aca="false">VLOOKUP($N546,'Event Code'!$B$4:$AT$782,5,0)</f>
        <v>Blended</v>
      </c>
      <c r="S546" s="141" t="n">
        <f aca="false">VLOOKUP(N546,'Event Code'!$B$4:$AT$782,7,0)</f>
        <v>43475</v>
      </c>
      <c r="T546" s="141" t="n">
        <f aca="false">VLOOKUP($N546,'Event Code'!$B$4:$AT$782,8,0)</f>
        <v>43475</v>
      </c>
      <c r="U546" s="37" t="s">
        <v>1128</v>
      </c>
      <c r="V546" s="184"/>
      <c r="W546" s="235"/>
      <c r="X546" s="198"/>
      <c r="Y546" s="174" t="s">
        <v>132</v>
      </c>
      <c r="Z546" s="140" t="n">
        <v>43517</v>
      </c>
      <c r="AG546" s="128" t="n">
        <f aca="false">VLOOKUP(D546,'School Code'!$D$2:$K$603,4,0)</f>
        <v>284</v>
      </c>
      <c r="AH546" s="129" t="n">
        <f aca="false">VLOOKUP(D546,'School Code'!$D$2:$K$603,6,0)</f>
        <v>1</v>
      </c>
      <c r="AI546" s="146" t="s">
        <v>1959</v>
      </c>
    </row>
    <row r="547" customFormat="false" ht="14.05" hidden="true" customHeight="false" outlineLevel="0" collapsed="false">
      <c r="A547" s="134" t="n">
        <v>542</v>
      </c>
      <c r="B547" s="171" t="s">
        <v>2388</v>
      </c>
      <c r="C547" s="171" t="s">
        <v>2389</v>
      </c>
      <c r="D547" s="135" t="str">
        <f aca="false">VLOOKUP(N547,'Event Code'!$B$4:$AT$239,6,0)</f>
        <v>ĐH Công nghiệp TPHCM</v>
      </c>
      <c r="E547" s="135" t="str">
        <f aca="false">VLOOKUP($D547,'School Code'!$D$2:$I$30,5,0)</f>
        <v>ICT</v>
      </c>
      <c r="F547" s="198"/>
      <c r="G547" s="137"/>
      <c r="H547" s="138" t="str">
        <f aca="false">B547</f>
        <v>levietquoc2711@gmail.com</v>
      </c>
      <c r="I547" s="172" t="s">
        <v>2390</v>
      </c>
      <c r="J547" s="139"/>
      <c r="K547" s="140"/>
      <c r="L547" s="140"/>
      <c r="M547" s="141" t="str">
        <f aca="false">'Event Code'!$A$4</f>
        <v>HCM</v>
      </c>
      <c r="N547" s="35" t="s">
        <v>2275</v>
      </c>
      <c r="O547" s="141" t="str">
        <f aca="false">VLOOKUP($N547,'Event Code'!$B$4:$AL$194,2,0)</f>
        <v>FSOFT TOUR</v>
      </c>
      <c r="P547" s="141" t="str">
        <f aca="false">VLOOKUP(N547,'Event Code'!$B$4:$AT$782,3,0)</f>
        <v>IT Technical</v>
      </c>
      <c r="Q547" s="141" t="str">
        <f aca="false">VLOOKUP(N547,'Event Code'!$B$4:$AT$782,4,0)</f>
        <v>ALL</v>
      </c>
      <c r="R547" s="141" t="str">
        <f aca="false">VLOOKUP($N547,'Event Code'!$B$4:$AT$782,5,0)</f>
        <v>Blended</v>
      </c>
      <c r="S547" s="141" t="n">
        <f aca="false">VLOOKUP(N547,'Event Code'!$B$4:$AT$782,7,0)</f>
        <v>43475</v>
      </c>
      <c r="T547" s="141" t="n">
        <f aca="false">VLOOKUP($N547,'Event Code'!$B$4:$AT$782,8,0)</f>
        <v>43475</v>
      </c>
      <c r="U547" s="37" t="s">
        <v>1128</v>
      </c>
      <c r="V547" s="184"/>
      <c r="W547" s="235"/>
      <c r="X547" s="198"/>
      <c r="Y547" s="174" t="s">
        <v>132</v>
      </c>
      <c r="Z547" s="140" t="n">
        <v>43517</v>
      </c>
      <c r="AG547" s="128" t="n">
        <f aca="false">VLOOKUP(D547,'School Code'!$D$2:$K$603,4,0)</f>
        <v>284</v>
      </c>
      <c r="AH547" s="129" t="n">
        <f aca="false">VLOOKUP(D547,'School Code'!$D$2:$K$603,6,0)</f>
        <v>1</v>
      </c>
      <c r="AI547" s="146" t="s">
        <v>1959</v>
      </c>
    </row>
    <row r="548" customFormat="false" ht="14.05" hidden="true" customHeight="false" outlineLevel="0" collapsed="false">
      <c r="A548" s="134" t="n">
        <v>543</v>
      </c>
      <c r="B548" s="171" t="s">
        <v>2391</v>
      </c>
      <c r="C548" s="171" t="s">
        <v>1404</v>
      </c>
      <c r="D548" s="135" t="str">
        <f aca="false">VLOOKUP(N548,'Event Code'!$B$4:$AT$239,6,0)</f>
        <v>ĐH Công nghiệp TPHCM</v>
      </c>
      <c r="E548" s="135" t="str">
        <f aca="false">VLOOKUP($D548,'School Code'!$D$2:$I$30,5,0)</f>
        <v>ICT</v>
      </c>
      <c r="F548" s="198"/>
      <c r="G548" s="137"/>
      <c r="H548" s="138" t="str">
        <f aca="false">B548</f>
        <v>nguyenchicuong2402@gmail.com</v>
      </c>
      <c r="I548" s="172" t="s">
        <v>2392</v>
      </c>
      <c r="J548" s="139"/>
      <c r="K548" s="140"/>
      <c r="L548" s="140"/>
      <c r="M548" s="141" t="str">
        <f aca="false">'Event Code'!$A$4</f>
        <v>HCM</v>
      </c>
      <c r="N548" s="35" t="s">
        <v>2275</v>
      </c>
      <c r="O548" s="141" t="str">
        <f aca="false">VLOOKUP($N548,'Event Code'!$B$4:$AL$194,2,0)</f>
        <v>FSOFT TOUR</v>
      </c>
      <c r="P548" s="141" t="str">
        <f aca="false">VLOOKUP(N548,'Event Code'!$B$4:$AT$782,3,0)</f>
        <v>IT Technical</v>
      </c>
      <c r="Q548" s="141" t="str">
        <f aca="false">VLOOKUP(N548,'Event Code'!$B$4:$AT$782,4,0)</f>
        <v>ALL</v>
      </c>
      <c r="R548" s="141" t="str">
        <f aca="false">VLOOKUP($N548,'Event Code'!$B$4:$AT$782,5,0)</f>
        <v>Blended</v>
      </c>
      <c r="S548" s="141" t="n">
        <f aca="false">VLOOKUP(N548,'Event Code'!$B$4:$AT$782,7,0)</f>
        <v>43475</v>
      </c>
      <c r="T548" s="141" t="n">
        <f aca="false">VLOOKUP($N548,'Event Code'!$B$4:$AT$782,8,0)</f>
        <v>43475</v>
      </c>
      <c r="U548" s="37" t="s">
        <v>1128</v>
      </c>
      <c r="V548" s="184"/>
      <c r="W548" s="235"/>
      <c r="X548" s="198"/>
      <c r="Y548" s="174" t="s">
        <v>132</v>
      </c>
      <c r="Z548" s="140" t="n">
        <v>43517</v>
      </c>
      <c r="AG548" s="128" t="n">
        <f aca="false">VLOOKUP(D548,'School Code'!$D$2:$K$603,4,0)</f>
        <v>284</v>
      </c>
      <c r="AH548" s="129" t="n">
        <f aca="false">VLOOKUP(D548,'School Code'!$D$2:$K$603,6,0)</f>
        <v>1</v>
      </c>
      <c r="AI548" s="146" t="s">
        <v>1959</v>
      </c>
    </row>
    <row r="549" customFormat="false" ht="14.05" hidden="true" customHeight="false" outlineLevel="0" collapsed="false">
      <c r="A549" s="134" t="n">
        <v>544</v>
      </c>
      <c r="B549" s="171" t="s">
        <v>2393</v>
      </c>
      <c r="C549" s="171" t="s">
        <v>2394</v>
      </c>
      <c r="D549" s="135" t="str">
        <f aca="false">VLOOKUP(N549,'Event Code'!$B$4:$AT$239,6,0)</f>
        <v>ĐH Công nghiệp TPHCM</v>
      </c>
      <c r="E549" s="135" t="str">
        <f aca="false">VLOOKUP($D549,'School Code'!$D$2:$I$30,5,0)</f>
        <v>ICT</v>
      </c>
      <c r="F549" s="198"/>
      <c r="G549" s="137"/>
      <c r="H549" s="138" t="str">
        <f aca="false">B549</f>
        <v>khoajunior666@gmail.com</v>
      </c>
      <c r="I549" s="172" t="s">
        <v>2395</v>
      </c>
      <c r="J549" s="139"/>
      <c r="K549" s="140"/>
      <c r="L549" s="140"/>
      <c r="M549" s="141" t="str">
        <f aca="false">'Event Code'!$A$4</f>
        <v>HCM</v>
      </c>
      <c r="N549" s="35" t="s">
        <v>2275</v>
      </c>
      <c r="O549" s="141" t="str">
        <f aca="false">VLOOKUP($N549,'Event Code'!$B$4:$AL$194,2,0)</f>
        <v>FSOFT TOUR</v>
      </c>
      <c r="P549" s="141" t="str">
        <f aca="false">VLOOKUP(N549,'Event Code'!$B$4:$AT$782,3,0)</f>
        <v>IT Technical</v>
      </c>
      <c r="Q549" s="141" t="str">
        <f aca="false">VLOOKUP(N549,'Event Code'!$B$4:$AT$782,4,0)</f>
        <v>ALL</v>
      </c>
      <c r="R549" s="141" t="str">
        <f aca="false">VLOOKUP($N549,'Event Code'!$B$4:$AT$782,5,0)</f>
        <v>Blended</v>
      </c>
      <c r="S549" s="141" t="n">
        <f aca="false">VLOOKUP(N549,'Event Code'!$B$4:$AT$782,7,0)</f>
        <v>43475</v>
      </c>
      <c r="T549" s="141" t="n">
        <f aca="false">VLOOKUP($N549,'Event Code'!$B$4:$AT$782,8,0)</f>
        <v>43475</v>
      </c>
      <c r="U549" s="37" t="s">
        <v>1128</v>
      </c>
      <c r="V549" s="184"/>
      <c r="W549" s="235"/>
      <c r="X549" s="198"/>
      <c r="Y549" s="174" t="s">
        <v>132</v>
      </c>
      <c r="Z549" s="140" t="n">
        <v>43517</v>
      </c>
      <c r="AG549" s="128" t="n">
        <f aca="false">VLOOKUP(D549,'School Code'!$D$2:$K$603,4,0)</f>
        <v>284</v>
      </c>
      <c r="AH549" s="129" t="n">
        <f aca="false">VLOOKUP(D549,'School Code'!$D$2:$K$603,6,0)</f>
        <v>1</v>
      </c>
      <c r="AI549" s="146" t="s">
        <v>1959</v>
      </c>
    </row>
    <row r="550" customFormat="false" ht="14.05" hidden="true" customHeight="false" outlineLevel="0" collapsed="false">
      <c r="A550" s="134" t="n">
        <v>545</v>
      </c>
      <c r="B550" s="171" t="s">
        <v>2393</v>
      </c>
      <c r="C550" s="171" t="s">
        <v>2396</v>
      </c>
      <c r="D550" s="135" t="str">
        <f aca="false">VLOOKUP(N550,'Event Code'!$B$4:$AT$239,6,0)</f>
        <v>ĐH Công nghiệp TPHCM</v>
      </c>
      <c r="E550" s="135" t="str">
        <f aca="false">VLOOKUP($D550,'School Code'!$D$2:$I$30,5,0)</f>
        <v>ICT</v>
      </c>
      <c r="F550" s="198"/>
      <c r="G550" s="137"/>
      <c r="H550" s="138" t="str">
        <f aca="false">B550</f>
        <v>khoajunior666@gmail.com</v>
      </c>
      <c r="I550" s="172" t="n">
        <v>337194150</v>
      </c>
      <c r="J550" s="139"/>
      <c r="K550" s="140"/>
      <c r="L550" s="140"/>
      <c r="M550" s="141" t="str">
        <f aca="false">'Event Code'!$A$4</f>
        <v>HCM</v>
      </c>
      <c r="N550" s="35" t="s">
        <v>2275</v>
      </c>
      <c r="O550" s="141" t="str">
        <f aca="false">VLOOKUP($N550,'Event Code'!$B$4:$AL$194,2,0)</f>
        <v>FSOFT TOUR</v>
      </c>
      <c r="P550" s="141" t="str">
        <f aca="false">VLOOKUP(N550,'Event Code'!$B$4:$AT$782,3,0)</f>
        <v>IT Technical</v>
      </c>
      <c r="Q550" s="141" t="str">
        <f aca="false">VLOOKUP(N550,'Event Code'!$B$4:$AT$782,4,0)</f>
        <v>ALL</v>
      </c>
      <c r="R550" s="141" t="str">
        <f aca="false">VLOOKUP($N550,'Event Code'!$B$4:$AT$782,5,0)</f>
        <v>Blended</v>
      </c>
      <c r="S550" s="141" t="n">
        <f aca="false">VLOOKUP(N550,'Event Code'!$B$4:$AT$782,7,0)</f>
        <v>43475</v>
      </c>
      <c r="T550" s="141" t="n">
        <f aca="false">VLOOKUP($N550,'Event Code'!$B$4:$AT$782,8,0)</f>
        <v>43475</v>
      </c>
      <c r="U550" s="37" t="s">
        <v>1128</v>
      </c>
      <c r="V550" s="184"/>
      <c r="W550" s="235"/>
      <c r="X550" s="198"/>
      <c r="Y550" s="174" t="s">
        <v>132</v>
      </c>
      <c r="Z550" s="140" t="n">
        <v>43517</v>
      </c>
      <c r="AG550" s="128" t="n">
        <f aca="false">VLOOKUP(D550,'School Code'!$D$2:$K$603,4,0)</f>
        <v>284</v>
      </c>
      <c r="AH550" s="129" t="n">
        <f aca="false">VLOOKUP(D550,'School Code'!$D$2:$K$603,6,0)</f>
        <v>1</v>
      </c>
      <c r="AI550" s="146" t="s">
        <v>1959</v>
      </c>
    </row>
    <row r="551" customFormat="false" ht="14.05" hidden="true" customHeight="false" outlineLevel="0" collapsed="false">
      <c r="A551" s="134" t="n">
        <v>546</v>
      </c>
      <c r="B551" s="171" t="s">
        <v>2397</v>
      </c>
      <c r="C551" s="171" t="s">
        <v>2398</v>
      </c>
      <c r="D551" s="135" t="str">
        <f aca="false">VLOOKUP(N551,'Event Code'!$B$4:$AT$239,6,0)</f>
        <v>ĐH Công nghiệp TPHCM</v>
      </c>
      <c r="E551" s="135" t="str">
        <f aca="false">VLOOKUP($D551,'School Code'!$D$2:$I$30,5,0)</f>
        <v>ICT</v>
      </c>
      <c r="F551" s="198"/>
      <c r="G551" s="137"/>
      <c r="H551" s="138" t="str">
        <f aca="false">B551</f>
        <v>dlmtruong1609@gmail.com</v>
      </c>
      <c r="I551" s="172" t="s">
        <v>2399</v>
      </c>
      <c r="J551" s="139"/>
      <c r="K551" s="140"/>
      <c r="L551" s="140"/>
      <c r="M551" s="141" t="str">
        <f aca="false">'Event Code'!$A$4</f>
        <v>HCM</v>
      </c>
      <c r="N551" s="35" t="s">
        <v>2275</v>
      </c>
      <c r="O551" s="141" t="str">
        <f aca="false">VLOOKUP($N551,'Event Code'!$B$4:$AL$194,2,0)</f>
        <v>FSOFT TOUR</v>
      </c>
      <c r="P551" s="141" t="str">
        <f aca="false">VLOOKUP(N551,'Event Code'!$B$4:$AT$782,3,0)</f>
        <v>IT Technical</v>
      </c>
      <c r="Q551" s="141" t="str">
        <f aca="false">VLOOKUP(N551,'Event Code'!$B$4:$AT$782,4,0)</f>
        <v>ALL</v>
      </c>
      <c r="R551" s="141" t="str">
        <f aca="false">VLOOKUP($N551,'Event Code'!$B$4:$AT$782,5,0)</f>
        <v>Blended</v>
      </c>
      <c r="S551" s="141" t="n">
        <f aca="false">VLOOKUP(N551,'Event Code'!$B$4:$AT$782,7,0)</f>
        <v>43475</v>
      </c>
      <c r="T551" s="141" t="n">
        <f aca="false">VLOOKUP($N551,'Event Code'!$B$4:$AT$782,8,0)</f>
        <v>43475</v>
      </c>
      <c r="U551" s="37" t="s">
        <v>1128</v>
      </c>
      <c r="V551" s="184"/>
      <c r="W551" s="235"/>
      <c r="X551" s="198"/>
      <c r="Y551" s="174" t="s">
        <v>132</v>
      </c>
      <c r="Z551" s="140" t="n">
        <v>43517</v>
      </c>
      <c r="AG551" s="128" t="n">
        <f aca="false">VLOOKUP(D551,'School Code'!$D$2:$K$603,4,0)</f>
        <v>284</v>
      </c>
      <c r="AH551" s="129" t="n">
        <f aca="false">VLOOKUP(D551,'School Code'!$D$2:$K$603,6,0)</f>
        <v>1</v>
      </c>
      <c r="AI551" s="146" t="s">
        <v>1959</v>
      </c>
    </row>
    <row r="552" customFormat="false" ht="14.05" hidden="true" customHeight="false" outlineLevel="0" collapsed="false">
      <c r="A552" s="134" t="n">
        <v>547</v>
      </c>
      <c r="B552" s="171" t="s">
        <v>2400</v>
      </c>
      <c r="C552" s="171" t="s">
        <v>2401</v>
      </c>
      <c r="D552" s="135" t="str">
        <f aca="false">VLOOKUP(N552,'Event Code'!$B$4:$AT$239,6,0)</f>
        <v>ĐH Công nghiệp TPHCM</v>
      </c>
      <c r="E552" s="135" t="str">
        <f aca="false">VLOOKUP($D552,'School Code'!$D$2:$I$30,5,0)</f>
        <v>ICT</v>
      </c>
      <c r="F552" s="198"/>
      <c r="G552" s="137"/>
      <c r="H552" s="138" t="str">
        <f aca="false">B552</f>
        <v>nhanvinam99@gmail.com</v>
      </c>
      <c r="I552" s="172" t="s">
        <v>2402</v>
      </c>
      <c r="J552" s="139"/>
      <c r="K552" s="140"/>
      <c r="L552" s="140"/>
      <c r="M552" s="141" t="str">
        <f aca="false">'Event Code'!$A$4</f>
        <v>HCM</v>
      </c>
      <c r="N552" s="35" t="s">
        <v>2275</v>
      </c>
      <c r="O552" s="141" t="str">
        <f aca="false">VLOOKUP($N552,'Event Code'!$B$4:$AL$194,2,0)</f>
        <v>FSOFT TOUR</v>
      </c>
      <c r="P552" s="141" t="str">
        <f aca="false">VLOOKUP(N552,'Event Code'!$B$4:$AT$782,3,0)</f>
        <v>IT Technical</v>
      </c>
      <c r="Q552" s="141" t="str">
        <f aca="false">VLOOKUP(N552,'Event Code'!$B$4:$AT$782,4,0)</f>
        <v>ALL</v>
      </c>
      <c r="R552" s="141" t="str">
        <f aca="false">VLOOKUP($N552,'Event Code'!$B$4:$AT$782,5,0)</f>
        <v>Blended</v>
      </c>
      <c r="S552" s="141" t="n">
        <f aca="false">VLOOKUP(N552,'Event Code'!$B$4:$AT$782,7,0)</f>
        <v>43475</v>
      </c>
      <c r="T552" s="141" t="n">
        <f aca="false">VLOOKUP($N552,'Event Code'!$B$4:$AT$782,8,0)</f>
        <v>43475</v>
      </c>
      <c r="U552" s="37" t="s">
        <v>1128</v>
      </c>
      <c r="V552" s="184"/>
      <c r="W552" s="235"/>
      <c r="X552" s="198"/>
      <c r="Y552" s="174" t="s">
        <v>132</v>
      </c>
      <c r="Z552" s="140" t="n">
        <v>43517</v>
      </c>
      <c r="AG552" s="128" t="n">
        <f aca="false">VLOOKUP(D552,'School Code'!$D$2:$K$603,4,0)</f>
        <v>284</v>
      </c>
      <c r="AH552" s="129" t="n">
        <f aca="false">VLOOKUP(D552,'School Code'!$D$2:$K$603,6,0)</f>
        <v>1</v>
      </c>
      <c r="AI552" s="146" t="s">
        <v>1959</v>
      </c>
    </row>
    <row r="553" customFormat="false" ht="14.05" hidden="true" customHeight="false" outlineLevel="0" collapsed="false">
      <c r="A553" s="134" t="n">
        <v>548</v>
      </c>
      <c r="B553" s="171" t="s">
        <v>2403</v>
      </c>
      <c r="C553" s="171" t="s">
        <v>2404</v>
      </c>
      <c r="D553" s="135" t="str">
        <f aca="false">VLOOKUP(N553,'Event Code'!$B$4:$AT$239,6,0)</f>
        <v>ĐH Công nghiệp TPHCM</v>
      </c>
      <c r="E553" s="135" t="str">
        <f aca="false">VLOOKUP($D553,'School Code'!$D$2:$I$30,5,0)</f>
        <v>ICT</v>
      </c>
      <c r="F553" s="198"/>
      <c r="G553" s="137"/>
      <c r="H553" s="138" t="str">
        <f aca="false">B553</f>
        <v>lethanhtung5598@gmail.com</v>
      </c>
      <c r="I553" s="172" t="s">
        <v>2405</v>
      </c>
      <c r="J553" s="139"/>
      <c r="K553" s="140"/>
      <c r="L553" s="140"/>
      <c r="M553" s="141" t="str">
        <f aca="false">'Event Code'!$A$4</f>
        <v>HCM</v>
      </c>
      <c r="N553" s="35" t="s">
        <v>2275</v>
      </c>
      <c r="O553" s="141" t="str">
        <f aca="false">VLOOKUP($N553,'Event Code'!$B$4:$AL$194,2,0)</f>
        <v>FSOFT TOUR</v>
      </c>
      <c r="P553" s="141" t="str">
        <f aca="false">VLOOKUP(N553,'Event Code'!$B$4:$AT$782,3,0)</f>
        <v>IT Technical</v>
      </c>
      <c r="Q553" s="141" t="str">
        <f aca="false">VLOOKUP(N553,'Event Code'!$B$4:$AT$782,4,0)</f>
        <v>ALL</v>
      </c>
      <c r="R553" s="141" t="str">
        <f aca="false">VLOOKUP($N553,'Event Code'!$B$4:$AT$782,5,0)</f>
        <v>Blended</v>
      </c>
      <c r="S553" s="141" t="n">
        <f aca="false">VLOOKUP(N553,'Event Code'!$B$4:$AT$782,7,0)</f>
        <v>43475</v>
      </c>
      <c r="T553" s="141" t="n">
        <f aca="false">VLOOKUP($N553,'Event Code'!$B$4:$AT$782,8,0)</f>
        <v>43475</v>
      </c>
      <c r="U553" s="37" t="s">
        <v>1128</v>
      </c>
      <c r="V553" s="184"/>
      <c r="W553" s="235"/>
      <c r="X553" s="198"/>
      <c r="Y553" s="174" t="s">
        <v>132</v>
      </c>
      <c r="Z553" s="140" t="n">
        <v>43517</v>
      </c>
      <c r="AG553" s="128" t="n">
        <f aca="false">VLOOKUP(D553,'School Code'!$D$2:$K$603,4,0)</f>
        <v>284</v>
      </c>
      <c r="AH553" s="129" t="n">
        <f aca="false">VLOOKUP(D553,'School Code'!$D$2:$K$603,6,0)</f>
        <v>1</v>
      </c>
      <c r="AI553" s="146" t="s">
        <v>1959</v>
      </c>
    </row>
    <row r="554" customFormat="false" ht="14.05" hidden="true" customHeight="false" outlineLevel="0" collapsed="false">
      <c r="A554" s="134" t="n">
        <v>549</v>
      </c>
      <c r="B554" s="171" t="s">
        <v>2406</v>
      </c>
      <c r="C554" s="171" t="s">
        <v>2407</v>
      </c>
      <c r="D554" s="135" t="str">
        <f aca="false">VLOOKUP(N554,'Event Code'!$B$4:$AT$239,6,0)</f>
        <v>ĐH Công nghiệp TPHCM</v>
      </c>
      <c r="E554" s="135" t="str">
        <f aca="false">VLOOKUP($D554,'School Code'!$D$2:$I$30,5,0)</f>
        <v>ICT</v>
      </c>
      <c r="F554" s="198"/>
      <c r="G554" s="137"/>
      <c r="H554" s="138" t="str">
        <f aca="false">B554</f>
        <v>nguyenvannhon16111999@gmail.com</v>
      </c>
      <c r="I554" s="172" t="s">
        <v>2408</v>
      </c>
      <c r="J554" s="139"/>
      <c r="K554" s="140"/>
      <c r="L554" s="140"/>
      <c r="M554" s="141" t="str">
        <f aca="false">'Event Code'!$A$4</f>
        <v>HCM</v>
      </c>
      <c r="N554" s="35" t="s">
        <v>2275</v>
      </c>
      <c r="O554" s="141" t="str">
        <f aca="false">VLOOKUP($N554,'Event Code'!$B$4:$AL$194,2,0)</f>
        <v>FSOFT TOUR</v>
      </c>
      <c r="P554" s="141" t="str">
        <f aca="false">VLOOKUP(N554,'Event Code'!$B$4:$AT$782,3,0)</f>
        <v>IT Technical</v>
      </c>
      <c r="Q554" s="141" t="str">
        <f aca="false">VLOOKUP(N554,'Event Code'!$B$4:$AT$782,4,0)</f>
        <v>ALL</v>
      </c>
      <c r="R554" s="141" t="str">
        <f aca="false">VLOOKUP($N554,'Event Code'!$B$4:$AT$782,5,0)</f>
        <v>Blended</v>
      </c>
      <c r="S554" s="141" t="n">
        <f aca="false">VLOOKUP(N554,'Event Code'!$B$4:$AT$782,7,0)</f>
        <v>43475</v>
      </c>
      <c r="T554" s="141" t="n">
        <f aca="false">VLOOKUP($N554,'Event Code'!$B$4:$AT$782,8,0)</f>
        <v>43475</v>
      </c>
      <c r="U554" s="37" t="s">
        <v>1128</v>
      </c>
      <c r="V554" s="184"/>
      <c r="W554" s="235"/>
      <c r="X554" s="198"/>
      <c r="Y554" s="174" t="s">
        <v>132</v>
      </c>
      <c r="Z554" s="140" t="n">
        <v>43517</v>
      </c>
      <c r="AG554" s="128" t="n">
        <f aca="false">VLOOKUP(D554,'School Code'!$D$2:$K$603,4,0)</f>
        <v>284</v>
      </c>
      <c r="AH554" s="129" t="n">
        <f aca="false">VLOOKUP(D554,'School Code'!$D$2:$K$603,6,0)</f>
        <v>1</v>
      </c>
      <c r="AI554" s="146" t="s">
        <v>1959</v>
      </c>
    </row>
    <row r="555" customFormat="false" ht="14.05" hidden="true" customHeight="false" outlineLevel="0" collapsed="false">
      <c r="A555" s="134" t="n">
        <v>550</v>
      </c>
      <c r="B555" s="171" t="s">
        <v>2409</v>
      </c>
      <c r="C555" s="171" t="s">
        <v>2410</v>
      </c>
      <c r="D555" s="135" t="str">
        <f aca="false">VLOOKUP(N555,'Event Code'!$B$4:$AT$239,6,0)</f>
        <v>ĐH Công nghiệp TPHCM</v>
      </c>
      <c r="E555" s="135" t="str">
        <f aca="false">VLOOKUP($D555,'School Code'!$D$2:$I$30,5,0)</f>
        <v>ICT</v>
      </c>
      <c r="F555" s="198"/>
      <c r="G555" s="137"/>
      <c r="H555" s="138" t="str">
        <f aca="false">B555</f>
        <v>nqduy1999@gmail.com</v>
      </c>
      <c r="I555" s="172" t="s">
        <v>2411</v>
      </c>
      <c r="J555" s="139"/>
      <c r="K555" s="140"/>
      <c r="L555" s="140"/>
      <c r="M555" s="141" t="str">
        <f aca="false">'Event Code'!$A$4</f>
        <v>HCM</v>
      </c>
      <c r="N555" s="35" t="s">
        <v>2275</v>
      </c>
      <c r="O555" s="141" t="str">
        <f aca="false">VLOOKUP($N555,'Event Code'!$B$4:$AL$194,2,0)</f>
        <v>FSOFT TOUR</v>
      </c>
      <c r="P555" s="141" t="str">
        <f aca="false">VLOOKUP(N555,'Event Code'!$B$4:$AT$782,3,0)</f>
        <v>IT Technical</v>
      </c>
      <c r="Q555" s="141" t="str">
        <f aca="false">VLOOKUP(N555,'Event Code'!$B$4:$AT$782,4,0)</f>
        <v>ALL</v>
      </c>
      <c r="R555" s="141" t="str">
        <f aca="false">VLOOKUP($N555,'Event Code'!$B$4:$AT$782,5,0)</f>
        <v>Blended</v>
      </c>
      <c r="S555" s="141" t="n">
        <f aca="false">VLOOKUP(N555,'Event Code'!$B$4:$AT$782,7,0)</f>
        <v>43475</v>
      </c>
      <c r="T555" s="141" t="n">
        <f aca="false">VLOOKUP($N555,'Event Code'!$B$4:$AT$782,8,0)</f>
        <v>43475</v>
      </c>
      <c r="U555" s="37" t="s">
        <v>1128</v>
      </c>
      <c r="V555" s="184"/>
      <c r="W555" s="235"/>
      <c r="X555" s="198"/>
      <c r="Y555" s="174" t="s">
        <v>132</v>
      </c>
      <c r="Z555" s="140" t="n">
        <v>43517</v>
      </c>
      <c r="AG555" s="128" t="n">
        <f aca="false">VLOOKUP(D555,'School Code'!$D$2:$K$603,4,0)</f>
        <v>284</v>
      </c>
      <c r="AH555" s="129" t="n">
        <f aca="false">VLOOKUP(D555,'School Code'!$D$2:$K$603,6,0)</f>
        <v>1</v>
      </c>
      <c r="AI555" s="146" t="s">
        <v>1959</v>
      </c>
    </row>
    <row r="556" customFormat="false" ht="14.05" hidden="true" customHeight="false" outlineLevel="0" collapsed="false">
      <c r="A556" s="134" t="n">
        <v>551</v>
      </c>
      <c r="B556" s="171" t="s">
        <v>2412</v>
      </c>
      <c r="C556" s="171" t="s">
        <v>2413</v>
      </c>
      <c r="D556" s="135" t="str">
        <f aca="false">VLOOKUP(N556,'Event Code'!$B$4:$AT$239,6,0)</f>
        <v>ĐH Công nghiệp TPHCM</v>
      </c>
      <c r="E556" s="135" t="str">
        <f aca="false">VLOOKUP($D556,'School Code'!$D$2:$I$30,5,0)</f>
        <v>ICT</v>
      </c>
      <c r="F556" s="198"/>
      <c r="G556" s="137"/>
      <c r="H556" s="138" t="str">
        <f aca="false">B556</f>
        <v>datit4869@gmail.com</v>
      </c>
      <c r="I556" s="172" t="s">
        <v>2414</v>
      </c>
      <c r="J556" s="139"/>
      <c r="K556" s="140"/>
      <c r="L556" s="140"/>
      <c r="M556" s="141" t="str">
        <f aca="false">'Event Code'!$A$4</f>
        <v>HCM</v>
      </c>
      <c r="N556" s="35" t="s">
        <v>2275</v>
      </c>
      <c r="O556" s="141" t="str">
        <f aca="false">VLOOKUP($N556,'Event Code'!$B$4:$AL$194,2,0)</f>
        <v>FSOFT TOUR</v>
      </c>
      <c r="P556" s="141" t="str">
        <f aca="false">VLOOKUP(N556,'Event Code'!$B$4:$AT$782,3,0)</f>
        <v>IT Technical</v>
      </c>
      <c r="Q556" s="141" t="str">
        <f aca="false">VLOOKUP(N556,'Event Code'!$B$4:$AT$782,4,0)</f>
        <v>ALL</v>
      </c>
      <c r="R556" s="141" t="str">
        <f aca="false">VLOOKUP($N556,'Event Code'!$B$4:$AT$782,5,0)</f>
        <v>Blended</v>
      </c>
      <c r="S556" s="141" t="n">
        <f aca="false">VLOOKUP(N556,'Event Code'!$B$4:$AT$782,7,0)</f>
        <v>43475</v>
      </c>
      <c r="T556" s="141" t="n">
        <f aca="false">VLOOKUP($N556,'Event Code'!$B$4:$AT$782,8,0)</f>
        <v>43475</v>
      </c>
      <c r="U556" s="37" t="s">
        <v>1128</v>
      </c>
      <c r="V556" s="184"/>
      <c r="W556" s="235"/>
      <c r="X556" s="198"/>
      <c r="Y556" s="174" t="s">
        <v>132</v>
      </c>
      <c r="Z556" s="140" t="n">
        <v>43517</v>
      </c>
      <c r="AG556" s="128" t="n">
        <f aca="false">VLOOKUP(D556,'School Code'!$D$2:$K$603,4,0)</f>
        <v>284</v>
      </c>
      <c r="AH556" s="129" t="n">
        <f aca="false">VLOOKUP(D556,'School Code'!$D$2:$K$603,6,0)</f>
        <v>1</v>
      </c>
      <c r="AI556" s="146" t="s">
        <v>1959</v>
      </c>
    </row>
    <row r="557" customFormat="false" ht="14.05" hidden="true" customHeight="false" outlineLevel="0" collapsed="false">
      <c r="A557" s="134" t="n">
        <v>552</v>
      </c>
      <c r="B557" s="171" t="s">
        <v>2415</v>
      </c>
      <c r="C557" s="171" t="s">
        <v>2416</v>
      </c>
      <c r="D557" s="135" t="str">
        <f aca="false">VLOOKUP(N557,'Event Code'!$B$4:$AT$239,6,0)</f>
        <v>ĐH Công nghiệp TPHCM</v>
      </c>
      <c r="E557" s="135" t="str">
        <f aca="false">VLOOKUP($D557,'School Code'!$D$2:$I$30,5,0)</f>
        <v>ICT</v>
      </c>
      <c r="F557" s="198"/>
      <c r="G557" s="137"/>
      <c r="H557" s="138" t="str">
        <f aca="false">B557</f>
        <v>Nguyenngochadt99@gmail.com</v>
      </c>
      <c r="I557" s="172" t="s">
        <v>2417</v>
      </c>
      <c r="J557" s="139"/>
      <c r="K557" s="140"/>
      <c r="L557" s="140"/>
      <c r="M557" s="141" t="str">
        <f aca="false">'Event Code'!$A$4</f>
        <v>HCM</v>
      </c>
      <c r="N557" s="35" t="s">
        <v>2275</v>
      </c>
      <c r="O557" s="141" t="str">
        <f aca="false">VLOOKUP($N557,'Event Code'!$B$4:$AL$194,2,0)</f>
        <v>FSOFT TOUR</v>
      </c>
      <c r="P557" s="141" t="str">
        <f aca="false">VLOOKUP(N557,'Event Code'!$B$4:$AT$782,3,0)</f>
        <v>IT Technical</v>
      </c>
      <c r="Q557" s="141" t="str">
        <f aca="false">VLOOKUP(N557,'Event Code'!$B$4:$AT$782,4,0)</f>
        <v>ALL</v>
      </c>
      <c r="R557" s="141" t="str">
        <f aca="false">VLOOKUP($N557,'Event Code'!$B$4:$AT$782,5,0)</f>
        <v>Blended</v>
      </c>
      <c r="S557" s="141" t="n">
        <f aca="false">VLOOKUP(N557,'Event Code'!$B$4:$AT$782,7,0)</f>
        <v>43475</v>
      </c>
      <c r="T557" s="141" t="n">
        <f aca="false">VLOOKUP($N557,'Event Code'!$B$4:$AT$782,8,0)</f>
        <v>43475</v>
      </c>
      <c r="U557" s="37" t="s">
        <v>1128</v>
      </c>
      <c r="V557" s="184"/>
      <c r="W557" s="235"/>
      <c r="X557" s="198"/>
      <c r="Y557" s="174" t="s">
        <v>132</v>
      </c>
      <c r="Z557" s="140" t="n">
        <v>43517</v>
      </c>
      <c r="AG557" s="128" t="n">
        <f aca="false">VLOOKUP(D557,'School Code'!$D$2:$K$603,4,0)</f>
        <v>284</v>
      </c>
      <c r="AH557" s="129" t="n">
        <f aca="false">VLOOKUP(D557,'School Code'!$D$2:$K$603,6,0)</f>
        <v>1</v>
      </c>
      <c r="AI557" s="146" t="s">
        <v>1959</v>
      </c>
    </row>
    <row r="558" customFormat="false" ht="14.05" hidden="true" customHeight="false" outlineLevel="0" collapsed="false">
      <c r="A558" s="134" t="n">
        <v>553</v>
      </c>
      <c r="B558" s="171" t="s">
        <v>2418</v>
      </c>
      <c r="C558" s="171" t="s">
        <v>2419</v>
      </c>
      <c r="D558" s="135" t="str">
        <f aca="false">VLOOKUP(N558,'Event Code'!$B$4:$AT$239,6,0)</f>
        <v>ĐH Công nghiệp TPHCM</v>
      </c>
      <c r="E558" s="135" t="str">
        <f aca="false">VLOOKUP($D558,'School Code'!$D$2:$I$30,5,0)</f>
        <v>ICT</v>
      </c>
      <c r="F558" s="198"/>
      <c r="G558" s="137"/>
      <c r="H558" s="138" t="str">
        <f aca="false">B558</f>
        <v>12truongcong@gmail.com</v>
      </c>
      <c r="I558" s="172" t="s">
        <v>2420</v>
      </c>
      <c r="J558" s="139"/>
      <c r="K558" s="140"/>
      <c r="L558" s="140"/>
      <c r="M558" s="141" t="str">
        <f aca="false">'Event Code'!$A$4</f>
        <v>HCM</v>
      </c>
      <c r="N558" s="35" t="s">
        <v>2275</v>
      </c>
      <c r="O558" s="141" t="str">
        <f aca="false">VLOOKUP($N558,'Event Code'!$B$4:$AL$194,2,0)</f>
        <v>FSOFT TOUR</v>
      </c>
      <c r="P558" s="141" t="str">
        <f aca="false">VLOOKUP(N558,'Event Code'!$B$4:$AT$782,3,0)</f>
        <v>IT Technical</v>
      </c>
      <c r="Q558" s="141" t="str">
        <f aca="false">VLOOKUP(N558,'Event Code'!$B$4:$AT$782,4,0)</f>
        <v>ALL</v>
      </c>
      <c r="R558" s="141" t="str">
        <f aca="false">VLOOKUP($N558,'Event Code'!$B$4:$AT$782,5,0)</f>
        <v>Blended</v>
      </c>
      <c r="S558" s="141" t="n">
        <f aca="false">VLOOKUP(N558,'Event Code'!$B$4:$AT$782,7,0)</f>
        <v>43475</v>
      </c>
      <c r="T558" s="141" t="n">
        <f aca="false">VLOOKUP($N558,'Event Code'!$B$4:$AT$782,8,0)</f>
        <v>43475</v>
      </c>
      <c r="U558" s="37" t="s">
        <v>1128</v>
      </c>
      <c r="V558" s="184"/>
      <c r="W558" s="235"/>
      <c r="X558" s="198"/>
      <c r="Y558" s="174" t="s">
        <v>132</v>
      </c>
      <c r="Z558" s="140" t="n">
        <v>43517</v>
      </c>
      <c r="AG558" s="128" t="n">
        <f aca="false">VLOOKUP(D558,'School Code'!$D$2:$K$603,4,0)</f>
        <v>284</v>
      </c>
      <c r="AH558" s="129" t="n">
        <f aca="false">VLOOKUP(D558,'School Code'!$D$2:$K$603,6,0)</f>
        <v>1</v>
      </c>
      <c r="AI558" s="146" t="s">
        <v>1959</v>
      </c>
    </row>
    <row r="559" customFormat="false" ht="14.05" hidden="true" customHeight="false" outlineLevel="0" collapsed="false">
      <c r="A559" s="134" t="n">
        <v>554</v>
      </c>
      <c r="B559" s="171" t="s">
        <v>2421</v>
      </c>
      <c r="C559" s="171" t="s">
        <v>2422</v>
      </c>
      <c r="D559" s="135" t="str">
        <f aca="false">VLOOKUP(N559,'Event Code'!$B$4:$AT$239,6,0)</f>
        <v>ĐH Công nghiệp TPHCM</v>
      </c>
      <c r="E559" s="135" t="str">
        <f aca="false">VLOOKUP($D559,'School Code'!$D$2:$I$30,5,0)</f>
        <v>ICT</v>
      </c>
      <c r="F559" s="198"/>
      <c r="G559" s="137"/>
      <c r="H559" s="138" t="str">
        <f aca="false">B559</f>
        <v>ledinhhuy17101999@gmail.com</v>
      </c>
      <c r="I559" s="172" t="s">
        <v>2423</v>
      </c>
      <c r="J559" s="139"/>
      <c r="K559" s="140"/>
      <c r="L559" s="140"/>
      <c r="M559" s="141" t="str">
        <f aca="false">'Event Code'!$A$4</f>
        <v>HCM</v>
      </c>
      <c r="N559" s="35" t="s">
        <v>2275</v>
      </c>
      <c r="O559" s="141" t="str">
        <f aca="false">VLOOKUP($N559,'Event Code'!$B$4:$AL$194,2,0)</f>
        <v>FSOFT TOUR</v>
      </c>
      <c r="P559" s="141" t="str">
        <f aca="false">VLOOKUP(N559,'Event Code'!$B$4:$AT$782,3,0)</f>
        <v>IT Technical</v>
      </c>
      <c r="Q559" s="141" t="str">
        <f aca="false">VLOOKUP(N559,'Event Code'!$B$4:$AT$782,4,0)</f>
        <v>ALL</v>
      </c>
      <c r="R559" s="141" t="str">
        <f aca="false">VLOOKUP($N559,'Event Code'!$B$4:$AT$782,5,0)</f>
        <v>Blended</v>
      </c>
      <c r="S559" s="141" t="n">
        <f aca="false">VLOOKUP(N559,'Event Code'!$B$4:$AT$782,7,0)</f>
        <v>43475</v>
      </c>
      <c r="T559" s="141" t="n">
        <f aca="false">VLOOKUP($N559,'Event Code'!$B$4:$AT$782,8,0)</f>
        <v>43475</v>
      </c>
      <c r="U559" s="37" t="s">
        <v>1128</v>
      </c>
      <c r="V559" s="184"/>
      <c r="W559" s="235"/>
      <c r="X559" s="198"/>
      <c r="Y559" s="174" t="s">
        <v>132</v>
      </c>
      <c r="Z559" s="140" t="n">
        <v>43517</v>
      </c>
      <c r="AG559" s="128" t="n">
        <f aca="false">VLOOKUP(D559,'School Code'!$D$2:$K$603,4,0)</f>
        <v>284</v>
      </c>
      <c r="AH559" s="129" t="n">
        <f aca="false">VLOOKUP(D559,'School Code'!$D$2:$K$603,6,0)</f>
        <v>1</v>
      </c>
      <c r="AI559" s="146" t="s">
        <v>1959</v>
      </c>
    </row>
    <row r="560" customFormat="false" ht="14.05" hidden="true" customHeight="false" outlineLevel="0" collapsed="false">
      <c r="A560" s="134" t="n">
        <v>555</v>
      </c>
      <c r="B560" s="171" t="s">
        <v>2424</v>
      </c>
      <c r="C560" s="171" t="s">
        <v>2425</v>
      </c>
      <c r="D560" s="135" t="str">
        <f aca="false">VLOOKUP(N560,'Event Code'!$B$4:$AT$239,6,0)</f>
        <v>ĐH Công nghiệp TPHCM</v>
      </c>
      <c r="E560" s="135" t="str">
        <f aca="false">VLOOKUP($D560,'School Code'!$D$2:$I$30,5,0)</f>
        <v>ICT</v>
      </c>
      <c r="F560" s="198"/>
      <c r="G560" s="137"/>
      <c r="H560" s="138" t="str">
        <f aca="false">B560</f>
        <v>tuyennguyenvinh1811@gmail.com</v>
      </c>
      <c r="I560" s="172" t="s">
        <v>2426</v>
      </c>
      <c r="J560" s="139"/>
      <c r="K560" s="140"/>
      <c r="L560" s="140"/>
      <c r="M560" s="141" t="str">
        <f aca="false">'Event Code'!$A$4</f>
        <v>HCM</v>
      </c>
      <c r="N560" s="35" t="s">
        <v>2275</v>
      </c>
      <c r="O560" s="141" t="str">
        <f aca="false">VLOOKUP($N560,'Event Code'!$B$4:$AL$194,2,0)</f>
        <v>FSOFT TOUR</v>
      </c>
      <c r="P560" s="141" t="str">
        <f aca="false">VLOOKUP(N560,'Event Code'!$B$4:$AT$782,3,0)</f>
        <v>IT Technical</v>
      </c>
      <c r="Q560" s="141" t="str">
        <f aca="false">VLOOKUP(N560,'Event Code'!$B$4:$AT$782,4,0)</f>
        <v>ALL</v>
      </c>
      <c r="R560" s="141" t="str">
        <f aca="false">VLOOKUP($N560,'Event Code'!$B$4:$AT$782,5,0)</f>
        <v>Blended</v>
      </c>
      <c r="S560" s="141" t="n">
        <f aca="false">VLOOKUP(N560,'Event Code'!$B$4:$AT$782,7,0)</f>
        <v>43475</v>
      </c>
      <c r="T560" s="141" t="n">
        <f aca="false">VLOOKUP($N560,'Event Code'!$B$4:$AT$782,8,0)</f>
        <v>43475</v>
      </c>
      <c r="U560" s="37" t="s">
        <v>1128</v>
      </c>
      <c r="V560" s="234"/>
      <c r="W560" s="235"/>
      <c r="X560" s="198"/>
      <c r="Y560" s="174" t="s">
        <v>132</v>
      </c>
      <c r="Z560" s="140" t="n">
        <v>43517</v>
      </c>
      <c r="AG560" s="128" t="n">
        <f aca="false">VLOOKUP(D560,'School Code'!$D$2:$K$603,4,0)</f>
        <v>284</v>
      </c>
      <c r="AH560" s="129" t="n">
        <f aca="false">VLOOKUP(D560,'School Code'!$D$2:$K$603,6,0)</f>
        <v>1</v>
      </c>
      <c r="AI560" s="146" t="s">
        <v>1959</v>
      </c>
    </row>
    <row r="561" customFormat="false" ht="14.05" hidden="true" customHeight="false" outlineLevel="0" collapsed="false">
      <c r="A561" s="134" t="n">
        <v>556</v>
      </c>
      <c r="B561" s="171" t="s">
        <v>2427</v>
      </c>
      <c r="C561" s="171" t="s">
        <v>2428</v>
      </c>
      <c r="D561" s="135" t="str">
        <f aca="false">VLOOKUP(N561,'Event Code'!$B$4:$AT$239,6,0)</f>
        <v>ĐH Công nghiệp TPHCM</v>
      </c>
      <c r="E561" s="135" t="str">
        <f aca="false">VLOOKUP($D561,'School Code'!$D$2:$I$30,5,0)</f>
        <v>ICT</v>
      </c>
      <c r="F561" s="198"/>
      <c r="G561" s="137"/>
      <c r="H561" s="138" t="str">
        <f aca="false">B561</f>
        <v>lyhuyvan1998@gmail.com</v>
      </c>
      <c r="I561" s="172" t="s">
        <v>2429</v>
      </c>
      <c r="J561" s="139"/>
      <c r="K561" s="140"/>
      <c r="L561" s="140"/>
      <c r="M561" s="141" t="str">
        <f aca="false">'Event Code'!$A$4</f>
        <v>HCM</v>
      </c>
      <c r="N561" s="35" t="s">
        <v>2275</v>
      </c>
      <c r="O561" s="141" t="str">
        <f aca="false">VLOOKUP($N561,'Event Code'!$B$4:$AL$194,2,0)</f>
        <v>FSOFT TOUR</v>
      </c>
      <c r="P561" s="141" t="str">
        <f aca="false">VLOOKUP(N561,'Event Code'!$B$4:$AT$782,3,0)</f>
        <v>IT Technical</v>
      </c>
      <c r="Q561" s="141" t="str">
        <f aca="false">VLOOKUP(N561,'Event Code'!$B$4:$AT$782,4,0)</f>
        <v>ALL</v>
      </c>
      <c r="R561" s="141" t="str">
        <f aca="false">VLOOKUP($N561,'Event Code'!$B$4:$AT$782,5,0)</f>
        <v>Blended</v>
      </c>
      <c r="S561" s="141" t="n">
        <f aca="false">VLOOKUP(N561,'Event Code'!$B$4:$AT$782,7,0)</f>
        <v>43475</v>
      </c>
      <c r="T561" s="141" t="n">
        <f aca="false">VLOOKUP($N561,'Event Code'!$B$4:$AT$782,8,0)</f>
        <v>43475</v>
      </c>
      <c r="U561" s="37" t="s">
        <v>1128</v>
      </c>
      <c r="V561" s="184"/>
      <c r="W561" s="235"/>
      <c r="X561" s="198"/>
      <c r="Y561" s="174" t="s">
        <v>132</v>
      </c>
      <c r="Z561" s="140" t="n">
        <v>43517</v>
      </c>
      <c r="AG561" s="128" t="n">
        <f aca="false">VLOOKUP(D561,'School Code'!$D$2:$K$603,4,0)</f>
        <v>284</v>
      </c>
      <c r="AH561" s="129" t="n">
        <f aca="false">VLOOKUP(D561,'School Code'!$D$2:$K$603,6,0)</f>
        <v>1</v>
      </c>
      <c r="AI561" s="146" t="s">
        <v>1959</v>
      </c>
    </row>
    <row r="562" customFormat="false" ht="14.05" hidden="true" customHeight="false" outlineLevel="0" collapsed="false">
      <c r="A562" s="134" t="n">
        <v>557</v>
      </c>
      <c r="B562" s="171" t="s">
        <v>2430</v>
      </c>
      <c r="C562" s="171" t="s">
        <v>2431</v>
      </c>
      <c r="D562" s="135" t="str">
        <f aca="false">VLOOKUP(N562,'Event Code'!$B$4:$AT$239,6,0)</f>
        <v>ĐH Công nghiệp TPHCM</v>
      </c>
      <c r="E562" s="135" t="str">
        <f aca="false">VLOOKUP($D562,'School Code'!$D$2:$I$30,5,0)</f>
        <v>ICT</v>
      </c>
      <c r="F562" s="198"/>
      <c r="G562" s="137"/>
      <c r="H562" s="138" t="str">
        <f aca="false">B562</f>
        <v>vo99tech@gmail.com</v>
      </c>
      <c r="I562" s="172" t="s">
        <v>2432</v>
      </c>
      <c r="J562" s="139"/>
      <c r="K562" s="140"/>
      <c r="L562" s="140"/>
      <c r="M562" s="141" t="str">
        <f aca="false">'Event Code'!$A$4</f>
        <v>HCM</v>
      </c>
      <c r="N562" s="35" t="s">
        <v>2275</v>
      </c>
      <c r="O562" s="141" t="str">
        <f aca="false">VLOOKUP($N562,'Event Code'!$B$4:$AL$194,2,0)</f>
        <v>FSOFT TOUR</v>
      </c>
      <c r="P562" s="141" t="str">
        <f aca="false">VLOOKUP(N562,'Event Code'!$B$4:$AT$782,3,0)</f>
        <v>IT Technical</v>
      </c>
      <c r="Q562" s="141" t="str">
        <f aca="false">VLOOKUP(N562,'Event Code'!$B$4:$AT$782,4,0)</f>
        <v>ALL</v>
      </c>
      <c r="R562" s="141" t="str">
        <f aca="false">VLOOKUP($N562,'Event Code'!$B$4:$AT$782,5,0)</f>
        <v>Blended</v>
      </c>
      <c r="S562" s="141" t="n">
        <f aca="false">VLOOKUP(N562,'Event Code'!$B$4:$AT$782,7,0)</f>
        <v>43475</v>
      </c>
      <c r="T562" s="141" t="n">
        <f aca="false">VLOOKUP($N562,'Event Code'!$B$4:$AT$782,8,0)</f>
        <v>43475</v>
      </c>
      <c r="U562" s="37" t="s">
        <v>1128</v>
      </c>
      <c r="V562" s="184"/>
      <c r="W562" s="235"/>
      <c r="X562" s="198"/>
      <c r="Y562" s="174" t="s">
        <v>132</v>
      </c>
      <c r="Z562" s="140" t="n">
        <v>43517</v>
      </c>
      <c r="AG562" s="128" t="n">
        <f aca="false">VLOOKUP(D562,'School Code'!$D$2:$K$603,4,0)</f>
        <v>284</v>
      </c>
      <c r="AH562" s="129" t="n">
        <f aca="false">VLOOKUP(D562,'School Code'!$D$2:$K$603,6,0)</f>
        <v>1</v>
      </c>
      <c r="AI562" s="146" t="s">
        <v>1959</v>
      </c>
    </row>
    <row r="563" customFormat="false" ht="14.05" hidden="true" customHeight="false" outlineLevel="0" collapsed="false">
      <c r="A563" s="134" t="n">
        <v>558</v>
      </c>
      <c r="B563" s="171" t="s">
        <v>2433</v>
      </c>
      <c r="C563" s="171" t="s">
        <v>2434</v>
      </c>
      <c r="D563" s="135" t="str">
        <f aca="false">VLOOKUP(N563,'Event Code'!$B$4:$AT$239,6,0)</f>
        <v>ĐH Công nghiệp TPHCM</v>
      </c>
      <c r="E563" s="135" t="str">
        <f aca="false">VLOOKUP($D563,'School Code'!$D$2:$I$30,5,0)</f>
        <v>ICT</v>
      </c>
      <c r="F563" s="198"/>
      <c r="G563" s="137"/>
      <c r="H563" s="138" t="str">
        <f aca="false">B563</f>
        <v>huywynh@gmail.com</v>
      </c>
      <c r="I563" s="172" t="s">
        <v>2435</v>
      </c>
      <c r="J563" s="139"/>
      <c r="K563" s="140"/>
      <c r="L563" s="140"/>
      <c r="M563" s="141" t="str">
        <f aca="false">'Event Code'!$A$4</f>
        <v>HCM</v>
      </c>
      <c r="N563" s="35" t="s">
        <v>2275</v>
      </c>
      <c r="O563" s="141" t="str">
        <f aca="false">VLOOKUP($N563,'Event Code'!$B$4:$AL$194,2,0)</f>
        <v>FSOFT TOUR</v>
      </c>
      <c r="P563" s="141" t="str">
        <f aca="false">VLOOKUP(N563,'Event Code'!$B$4:$AT$782,3,0)</f>
        <v>IT Technical</v>
      </c>
      <c r="Q563" s="141" t="str">
        <f aca="false">VLOOKUP(N563,'Event Code'!$B$4:$AT$782,4,0)</f>
        <v>ALL</v>
      </c>
      <c r="R563" s="141" t="str">
        <f aca="false">VLOOKUP($N563,'Event Code'!$B$4:$AT$782,5,0)</f>
        <v>Blended</v>
      </c>
      <c r="S563" s="141" t="n">
        <f aca="false">VLOOKUP(N563,'Event Code'!$B$4:$AT$782,7,0)</f>
        <v>43475</v>
      </c>
      <c r="T563" s="141" t="n">
        <f aca="false">VLOOKUP($N563,'Event Code'!$B$4:$AT$782,8,0)</f>
        <v>43475</v>
      </c>
      <c r="U563" s="37" t="s">
        <v>1128</v>
      </c>
      <c r="V563" s="184"/>
      <c r="W563" s="235"/>
      <c r="X563" s="198"/>
      <c r="Y563" s="174" t="s">
        <v>132</v>
      </c>
      <c r="Z563" s="140" t="n">
        <v>43517</v>
      </c>
      <c r="AG563" s="128" t="n">
        <f aca="false">VLOOKUP(D563,'School Code'!$D$2:$K$603,4,0)</f>
        <v>284</v>
      </c>
      <c r="AH563" s="129" t="n">
        <f aca="false">VLOOKUP(D563,'School Code'!$D$2:$K$603,6,0)</f>
        <v>1</v>
      </c>
      <c r="AI563" s="146" t="s">
        <v>1959</v>
      </c>
    </row>
    <row r="564" customFormat="false" ht="14.05" hidden="true" customHeight="false" outlineLevel="0" collapsed="false">
      <c r="A564" s="134" t="n">
        <v>559</v>
      </c>
      <c r="B564" s="171" t="s">
        <v>2436</v>
      </c>
      <c r="C564" s="171" t="s">
        <v>2437</v>
      </c>
      <c r="D564" s="135" t="str">
        <f aca="false">VLOOKUP(N564,'Event Code'!$B$4:$AT$239,6,0)</f>
        <v>ĐH Công nghiệp TPHCM</v>
      </c>
      <c r="E564" s="135" t="str">
        <f aca="false">VLOOKUP($D564,'School Code'!$D$2:$I$30,5,0)</f>
        <v>ICT</v>
      </c>
      <c r="F564" s="198"/>
      <c r="G564" s="137"/>
      <c r="H564" s="138" t="str">
        <f aca="false">B564</f>
        <v>Vantung.47bmt@gmail.com</v>
      </c>
      <c r="I564" s="172" t="s">
        <v>2438</v>
      </c>
      <c r="J564" s="139"/>
      <c r="K564" s="140"/>
      <c r="L564" s="140"/>
      <c r="M564" s="141" t="str">
        <f aca="false">'Event Code'!$A$4</f>
        <v>HCM</v>
      </c>
      <c r="N564" s="35" t="s">
        <v>2275</v>
      </c>
      <c r="O564" s="141" t="str">
        <f aca="false">VLOOKUP($N564,'Event Code'!$B$4:$AL$194,2,0)</f>
        <v>FSOFT TOUR</v>
      </c>
      <c r="P564" s="141" t="str">
        <f aca="false">VLOOKUP(N564,'Event Code'!$B$4:$AT$782,3,0)</f>
        <v>IT Technical</v>
      </c>
      <c r="Q564" s="141" t="str">
        <f aca="false">VLOOKUP(N564,'Event Code'!$B$4:$AT$782,4,0)</f>
        <v>ALL</v>
      </c>
      <c r="R564" s="141" t="str">
        <f aca="false">VLOOKUP($N564,'Event Code'!$B$4:$AT$782,5,0)</f>
        <v>Blended</v>
      </c>
      <c r="S564" s="141" t="n">
        <f aca="false">VLOOKUP(N564,'Event Code'!$B$4:$AT$782,7,0)</f>
        <v>43475</v>
      </c>
      <c r="T564" s="141" t="n">
        <f aca="false">VLOOKUP($N564,'Event Code'!$B$4:$AT$782,8,0)</f>
        <v>43475</v>
      </c>
      <c r="U564" s="37" t="s">
        <v>1128</v>
      </c>
      <c r="V564" s="184"/>
      <c r="W564" s="235"/>
      <c r="X564" s="198"/>
      <c r="Y564" s="174" t="s">
        <v>132</v>
      </c>
      <c r="Z564" s="140" t="n">
        <v>43517</v>
      </c>
      <c r="AG564" s="128" t="n">
        <f aca="false">VLOOKUP(D564,'School Code'!$D$2:$K$603,4,0)</f>
        <v>284</v>
      </c>
      <c r="AH564" s="129" t="n">
        <f aca="false">VLOOKUP(D564,'School Code'!$D$2:$K$603,6,0)</f>
        <v>1</v>
      </c>
      <c r="AI564" s="146" t="s">
        <v>1959</v>
      </c>
    </row>
    <row r="565" customFormat="false" ht="15" hidden="true" customHeight="false" outlineLevel="0" collapsed="false">
      <c r="A565" s="134" t="n">
        <v>560</v>
      </c>
      <c r="B565" s="182" t="s">
        <v>2439</v>
      </c>
      <c r="C565" s="237" t="s">
        <v>2440</v>
      </c>
      <c r="D565" s="135" t="str">
        <f aca="false">VLOOKUP(N565,'Event Code'!$B$4:$AT$239,6,0)</f>
        <v>ĐH FPT</v>
      </c>
      <c r="E565" s="135" t="str">
        <f aca="false">VLOOKUP($D565,'School Code'!$D$2:$I$30,5,0)</f>
        <v>ICT</v>
      </c>
      <c r="F565" s="198"/>
      <c r="G565" s="137"/>
      <c r="H565" s="138" t="str">
        <f aca="false">B565</f>
        <v>trungnddse140190@fpt.edu.vn</v>
      </c>
      <c r="I565" s="238" t="n">
        <v>337787411</v>
      </c>
      <c r="J565" s="139"/>
      <c r="K565" s="140"/>
      <c r="L565" s="140"/>
      <c r="M565" s="141" t="str">
        <f aca="false">'Event Code'!$A$4</f>
        <v>HCM</v>
      </c>
      <c r="N565" s="35" t="s">
        <v>2441</v>
      </c>
      <c r="O565" s="141" t="str">
        <f aca="false">VLOOKUP($N565,'Event Code'!$B$4:$AL$194,2,0)</f>
        <v>FSOFT TOUR</v>
      </c>
      <c r="P565" s="141" t="str">
        <f aca="false">VLOOKUP(N565,'Event Code'!$B$4:$AT$782,3,0)</f>
        <v>IT Technical</v>
      </c>
      <c r="Q565" s="141" t="str">
        <f aca="false">VLOOKUP(N565,'Event Code'!$B$4:$AT$782,4,0)</f>
        <v>ALL</v>
      </c>
      <c r="R565" s="141" t="str">
        <f aca="false">VLOOKUP($N565,'Event Code'!$B$4:$AT$782,5,0)</f>
        <v>Blended</v>
      </c>
      <c r="S565" s="141" t="n">
        <f aca="false">VLOOKUP(N565,'Event Code'!$B$4:$AT$782,7,0)</f>
        <v>43515</v>
      </c>
      <c r="T565" s="141" t="n">
        <f aca="false">VLOOKUP($N565,'Event Code'!$B$4:$AT$782,8,0)</f>
        <v>43515</v>
      </c>
      <c r="U565" s="37" t="s">
        <v>1128</v>
      </c>
      <c r="V565" s="184"/>
      <c r="W565" s="235"/>
      <c r="X565" s="198"/>
      <c r="Y565" s="174" t="s">
        <v>132</v>
      </c>
      <c r="Z565" s="140" t="n">
        <v>43517</v>
      </c>
      <c r="AG565" s="128" t="str">
        <f aca="false">VLOOKUP(D565,'School Code'!$D$2:$K$603,4,0)</f>
        <v>047</v>
      </c>
      <c r="AH565" s="129" t="n">
        <f aca="false">VLOOKUP(D565,'School Code'!$D$2:$K$603,6,0)</f>
        <v>3</v>
      </c>
      <c r="AI565" s="146" t="s">
        <v>1959</v>
      </c>
    </row>
    <row r="566" customFormat="false" ht="15" hidden="true" customHeight="false" outlineLevel="0" collapsed="false">
      <c r="A566" s="134" t="n">
        <v>561</v>
      </c>
      <c r="B566" s="182" t="s">
        <v>2442</v>
      </c>
      <c r="C566" s="237" t="s">
        <v>2443</v>
      </c>
      <c r="D566" s="135" t="str">
        <f aca="false">VLOOKUP(N566,'Event Code'!$B$4:$AT$239,6,0)</f>
        <v>ĐH FPT</v>
      </c>
      <c r="E566" s="135" t="str">
        <f aca="false">VLOOKUP($D566,'School Code'!$D$2:$I$30,5,0)</f>
        <v>ICT</v>
      </c>
      <c r="F566" s="198"/>
      <c r="G566" s="137"/>
      <c r="H566" s="138" t="str">
        <f aca="false">B566</f>
        <v>Trihkse63285@fpt.edu.vn</v>
      </c>
      <c r="I566" s="238" t="n">
        <v>332149696</v>
      </c>
      <c r="J566" s="139"/>
      <c r="K566" s="140"/>
      <c r="L566" s="140"/>
      <c r="M566" s="141" t="str">
        <f aca="false">'Event Code'!$A$4</f>
        <v>HCM</v>
      </c>
      <c r="N566" s="35" t="s">
        <v>2441</v>
      </c>
      <c r="O566" s="141" t="str">
        <f aca="false">VLOOKUP($N566,'Event Code'!$B$4:$AL$194,2,0)</f>
        <v>FSOFT TOUR</v>
      </c>
      <c r="P566" s="141" t="str">
        <f aca="false">VLOOKUP(N566,'Event Code'!$B$4:$AT$782,3,0)</f>
        <v>IT Technical</v>
      </c>
      <c r="Q566" s="141" t="str">
        <f aca="false">VLOOKUP(N566,'Event Code'!$B$4:$AT$782,4,0)</f>
        <v>ALL</v>
      </c>
      <c r="R566" s="141" t="str">
        <f aca="false">VLOOKUP($N566,'Event Code'!$B$4:$AT$782,5,0)</f>
        <v>Blended</v>
      </c>
      <c r="S566" s="141" t="n">
        <f aca="false">VLOOKUP(N566,'Event Code'!$B$4:$AT$782,7,0)</f>
        <v>43515</v>
      </c>
      <c r="T566" s="141" t="n">
        <f aca="false">VLOOKUP($N566,'Event Code'!$B$4:$AT$782,8,0)</f>
        <v>43515</v>
      </c>
      <c r="U566" s="37" t="s">
        <v>1128</v>
      </c>
      <c r="V566" s="184"/>
      <c r="W566" s="235"/>
      <c r="X566" s="198"/>
      <c r="Y566" s="174" t="s">
        <v>132</v>
      </c>
      <c r="Z566" s="140" t="n">
        <v>43517</v>
      </c>
      <c r="AG566" s="128" t="str">
        <f aca="false">VLOOKUP(D566,'School Code'!$D$2:$K$603,4,0)</f>
        <v>047</v>
      </c>
      <c r="AH566" s="129" t="n">
        <f aca="false">VLOOKUP(D566,'School Code'!$D$2:$K$603,6,0)</f>
        <v>3</v>
      </c>
      <c r="AI566" s="146" t="s">
        <v>1959</v>
      </c>
    </row>
    <row r="567" customFormat="false" ht="15" hidden="true" customHeight="false" outlineLevel="0" collapsed="false">
      <c r="A567" s="134" t="n">
        <v>562</v>
      </c>
      <c r="B567" s="182" t="s">
        <v>2444</v>
      </c>
      <c r="C567" s="237" t="s">
        <v>2445</v>
      </c>
      <c r="D567" s="135" t="str">
        <f aca="false">VLOOKUP(N567,'Event Code'!$B$4:$AT$239,6,0)</f>
        <v>ĐH FPT</v>
      </c>
      <c r="E567" s="135" t="str">
        <f aca="false">VLOOKUP($D567,'School Code'!$D$2:$I$30,5,0)</f>
        <v>ICT</v>
      </c>
      <c r="F567" s="198"/>
      <c r="G567" s="137"/>
      <c r="H567" s="138" t="str">
        <f aca="false">B567</f>
        <v>Nguyenmydung7123@gmail.com</v>
      </c>
      <c r="I567" s="238" t="n">
        <v>358859484</v>
      </c>
      <c r="J567" s="139"/>
      <c r="K567" s="140"/>
      <c r="L567" s="140"/>
      <c r="M567" s="141" t="str">
        <f aca="false">'Event Code'!$A$4</f>
        <v>HCM</v>
      </c>
      <c r="N567" s="35" t="s">
        <v>2441</v>
      </c>
      <c r="O567" s="141" t="str">
        <f aca="false">VLOOKUP($N567,'Event Code'!$B$4:$AL$194,2,0)</f>
        <v>FSOFT TOUR</v>
      </c>
      <c r="P567" s="141" t="str">
        <f aca="false">VLOOKUP(N567,'Event Code'!$B$4:$AT$782,3,0)</f>
        <v>IT Technical</v>
      </c>
      <c r="Q567" s="141" t="str">
        <f aca="false">VLOOKUP(N567,'Event Code'!$B$4:$AT$782,4,0)</f>
        <v>ALL</v>
      </c>
      <c r="R567" s="141" t="str">
        <f aca="false">VLOOKUP($N567,'Event Code'!$B$4:$AT$782,5,0)</f>
        <v>Blended</v>
      </c>
      <c r="S567" s="141" t="n">
        <f aca="false">VLOOKUP(N567,'Event Code'!$B$4:$AT$782,7,0)</f>
        <v>43515</v>
      </c>
      <c r="T567" s="141" t="n">
        <f aca="false">VLOOKUP($N567,'Event Code'!$B$4:$AT$782,8,0)</f>
        <v>43515</v>
      </c>
      <c r="U567" s="37" t="s">
        <v>1128</v>
      </c>
      <c r="V567" s="184"/>
      <c r="W567" s="235"/>
      <c r="X567" s="198"/>
      <c r="Y567" s="174" t="s">
        <v>132</v>
      </c>
      <c r="Z567" s="140" t="n">
        <v>43517</v>
      </c>
      <c r="AG567" s="128" t="str">
        <f aca="false">VLOOKUP(D567,'School Code'!$D$2:$K$603,4,0)</f>
        <v>047</v>
      </c>
      <c r="AH567" s="129" t="n">
        <f aca="false">VLOOKUP(D567,'School Code'!$D$2:$K$603,6,0)</f>
        <v>3</v>
      </c>
      <c r="AI567" s="146" t="s">
        <v>1959</v>
      </c>
    </row>
    <row r="568" customFormat="false" ht="15" hidden="true" customHeight="false" outlineLevel="0" collapsed="false">
      <c r="A568" s="134" t="n">
        <v>563</v>
      </c>
      <c r="B568" s="182" t="s">
        <v>2446</v>
      </c>
      <c r="C568" s="237" t="s">
        <v>2447</v>
      </c>
      <c r="D568" s="135" t="str">
        <f aca="false">VLOOKUP(N568,'Event Code'!$B$4:$AT$239,6,0)</f>
        <v>ĐH FPT</v>
      </c>
      <c r="E568" s="135" t="str">
        <f aca="false">VLOOKUP($D568,'School Code'!$D$2:$I$30,5,0)</f>
        <v>ICT</v>
      </c>
      <c r="F568" s="198"/>
      <c r="G568" s="137"/>
      <c r="H568" s="138" t="str">
        <f aca="false">B568</f>
        <v>Hungtuan.study@gmail.com</v>
      </c>
      <c r="I568" s="238" t="n">
        <v>337581736</v>
      </c>
      <c r="J568" s="139"/>
      <c r="K568" s="140"/>
      <c r="L568" s="140"/>
      <c r="M568" s="141" t="str">
        <f aca="false">'Event Code'!$A$4</f>
        <v>HCM</v>
      </c>
      <c r="N568" s="35" t="s">
        <v>2441</v>
      </c>
      <c r="O568" s="141" t="str">
        <f aca="false">VLOOKUP($N568,'Event Code'!$B$4:$AL$194,2,0)</f>
        <v>FSOFT TOUR</v>
      </c>
      <c r="P568" s="141" t="str">
        <f aca="false">VLOOKUP(N568,'Event Code'!$B$4:$AT$782,3,0)</f>
        <v>IT Technical</v>
      </c>
      <c r="Q568" s="141" t="str">
        <f aca="false">VLOOKUP(N568,'Event Code'!$B$4:$AT$782,4,0)</f>
        <v>ALL</v>
      </c>
      <c r="R568" s="141" t="str">
        <f aca="false">VLOOKUP($N568,'Event Code'!$B$4:$AT$782,5,0)</f>
        <v>Blended</v>
      </c>
      <c r="S568" s="141" t="n">
        <f aca="false">VLOOKUP(N568,'Event Code'!$B$4:$AT$782,7,0)</f>
        <v>43515</v>
      </c>
      <c r="T568" s="141" t="n">
        <f aca="false">VLOOKUP($N568,'Event Code'!$B$4:$AT$782,8,0)</f>
        <v>43515</v>
      </c>
      <c r="U568" s="37" t="s">
        <v>1128</v>
      </c>
      <c r="V568" s="184"/>
      <c r="W568" s="235"/>
      <c r="X568" s="198"/>
      <c r="Y568" s="174" t="s">
        <v>132</v>
      </c>
      <c r="Z568" s="140" t="n">
        <v>43517</v>
      </c>
      <c r="AG568" s="128" t="str">
        <f aca="false">VLOOKUP(D568,'School Code'!$D$2:$K$603,4,0)</f>
        <v>047</v>
      </c>
      <c r="AH568" s="129" t="n">
        <f aca="false">VLOOKUP(D568,'School Code'!$D$2:$K$603,6,0)</f>
        <v>3</v>
      </c>
      <c r="AI568" s="146" t="s">
        <v>1959</v>
      </c>
    </row>
    <row r="569" customFormat="false" ht="15" hidden="true" customHeight="false" outlineLevel="0" collapsed="false">
      <c r="A569" s="134" t="n">
        <v>564</v>
      </c>
      <c r="B569" s="182" t="s">
        <v>2448</v>
      </c>
      <c r="C569" s="237" t="s">
        <v>2449</v>
      </c>
      <c r="D569" s="135" t="str">
        <f aca="false">VLOOKUP(N569,'Event Code'!$B$4:$AT$239,6,0)</f>
        <v>ĐH FPT</v>
      </c>
      <c r="E569" s="135" t="str">
        <f aca="false">VLOOKUP($D569,'School Code'!$D$2:$I$30,5,0)</f>
        <v>ICT</v>
      </c>
      <c r="F569" s="198"/>
      <c r="G569" s="137"/>
      <c r="H569" s="138" t="str">
        <f aca="false">B569</f>
        <v>Gamtthss130126@fpt.edu.vb</v>
      </c>
      <c r="I569" s="238" t="n">
        <v>364696621</v>
      </c>
      <c r="J569" s="139"/>
      <c r="K569" s="140"/>
      <c r="L569" s="140"/>
      <c r="M569" s="141" t="str">
        <f aca="false">'Event Code'!$A$4</f>
        <v>HCM</v>
      </c>
      <c r="N569" s="35" t="s">
        <v>2441</v>
      </c>
      <c r="O569" s="141" t="str">
        <f aca="false">VLOOKUP($N569,'Event Code'!$B$4:$AL$194,2,0)</f>
        <v>FSOFT TOUR</v>
      </c>
      <c r="P569" s="141" t="str">
        <f aca="false">VLOOKUP(N569,'Event Code'!$B$4:$AT$782,3,0)</f>
        <v>IT Technical</v>
      </c>
      <c r="Q569" s="141" t="str">
        <f aca="false">VLOOKUP(N569,'Event Code'!$B$4:$AT$782,4,0)</f>
        <v>ALL</v>
      </c>
      <c r="R569" s="141" t="str">
        <f aca="false">VLOOKUP($N569,'Event Code'!$B$4:$AT$782,5,0)</f>
        <v>Blended</v>
      </c>
      <c r="S569" s="141" t="n">
        <f aca="false">VLOOKUP(N569,'Event Code'!$B$4:$AT$782,7,0)</f>
        <v>43515</v>
      </c>
      <c r="T569" s="141" t="n">
        <f aca="false">VLOOKUP($N569,'Event Code'!$B$4:$AT$782,8,0)</f>
        <v>43515</v>
      </c>
      <c r="U569" s="37" t="s">
        <v>1128</v>
      </c>
      <c r="V569" s="184"/>
      <c r="W569" s="235"/>
      <c r="X569" s="198"/>
      <c r="Y569" s="174" t="s">
        <v>132</v>
      </c>
      <c r="Z569" s="140" t="n">
        <v>43517</v>
      </c>
      <c r="AG569" s="128" t="str">
        <f aca="false">VLOOKUP(D569,'School Code'!$D$2:$K$603,4,0)</f>
        <v>047</v>
      </c>
      <c r="AH569" s="129" t="n">
        <f aca="false">VLOOKUP(D569,'School Code'!$D$2:$K$603,6,0)</f>
        <v>3</v>
      </c>
      <c r="AI569" s="146" t="s">
        <v>1959</v>
      </c>
    </row>
    <row r="570" customFormat="false" ht="15" hidden="true" customHeight="false" outlineLevel="0" collapsed="false">
      <c r="A570" s="134" t="n">
        <v>565</v>
      </c>
      <c r="B570" s="182" t="s">
        <v>2450</v>
      </c>
      <c r="C570" s="237" t="s">
        <v>2451</v>
      </c>
      <c r="D570" s="135" t="str">
        <f aca="false">VLOOKUP(N570,'Event Code'!$B$4:$AT$239,6,0)</f>
        <v>ĐH FPT</v>
      </c>
      <c r="E570" s="135" t="str">
        <f aca="false">VLOOKUP($D570,'School Code'!$D$2:$I$30,5,0)</f>
        <v>ICT</v>
      </c>
      <c r="F570" s="198"/>
      <c r="G570" s="137"/>
      <c r="H570" s="138" t="str">
        <f aca="false">B570</f>
        <v>kimdoanhy@gmail.com</v>
      </c>
      <c r="I570" s="238" t="n">
        <v>908496975</v>
      </c>
      <c r="J570" s="139"/>
      <c r="K570" s="140"/>
      <c r="L570" s="140"/>
      <c r="M570" s="141" t="str">
        <f aca="false">'Event Code'!$A$4</f>
        <v>HCM</v>
      </c>
      <c r="N570" s="35" t="s">
        <v>2441</v>
      </c>
      <c r="O570" s="141" t="str">
        <f aca="false">VLOOKUP($N570,'Event Code'!$B$4:$AL$194,2,0)</f>
        <v>FSOFT TOUR</v>
      </c>
      <c r="P570" s="141" t="str">
        <f aca="false">VLOOKUP(N570,'Event Code'!$B$4:$AT$782,3,0)</f>
        <v>IT Technical</v>
      </c>
      <c r="Q570" s="141" t="str">
        <f aca="false">VLOOKUP(N570,'Event Code'!$B$4:$AT$782,4,0)</f>
        <v>ALL</v>
      </c>
      <c r="R570" s="141" t="str">
        <f aca="false">VLOOKUP($N570,'Event Code'!$B$4:$AT$782,5,0)</f>
        <v>Blended</v>
      </c>
      <c r="S570" s="141" t="n">
        <f aca="false">VLOOKUP(N570,'Event Code'!$B$4:$AT$782,7,0)</f>
        <v>43515</v>
      </c>
      <c r="T570" s="141" t="n">
        <f aca="false">VLOOKUP($N570,'Event Code'!$B$4:$AT$782,8,0)</f>
        <v>43515</v>
      </c>
      <c r="U570" s="37" t="s">
        <v>1128</v>
      </c>
      <c r="V570" s="184"/>
      <c r="W570" s="235"/>
      <c r="X570" s="198"/>
      <c r="Y570" s="174" t="s">
        <v>132</v>
      </c>
      <c r="Z570" s="140" t="n">
        <v>43517</v>
      </c>
      <c r="AG570" s="128" t="str">
        <f aca="false">VLOOKUP(D570,'School Code'!$D$2:$K$603,4,0)</f>
        <v>047</v>
      </c>
      <c r="AH570" s="129" t="n">
        <f aca="false">VLOOKUP(D570,'School Code'!$D$2:$K$603,6,0)</f>
        <v>3</v>
      </c>
      <c r="AI570" s="146" t="s">
        <v>1959</v>
      </c>
    </row>
    <row r="571" customFormat="false" ht="15" hidden="true" customHeight="false" outlineLevel="0" collapsed="false">
      <c r="A571" s="134" t="n">
        <v>566</v>
      </c>
      <c r="B571" s="182" t="s">
        <v>2452</v>
      </c>
      <c r="C571" s="237" t="s">
        <v>2453</v>
      </c>
      <c r="D571" s="135" t="str">
        <f aca="false">VLOOKUP(N571,'Event Code'!$B$4:$AT$239,6,0)</f>
        <v>ĐH FPT</v>
      </c>
      <c r="E571" s="135" t="str">
        <f aca="false">VLOOKUP($D571,'School Code'!$D$2:$I$30,5,0)</f>
        <v>ICT</v>
      </c>
      <c r="F571" s="198"/>
      <c r="G571" s="137"/>
      <c r="H571" s="138" t="str">
        <f aca="false">B571</f>
        <v>nguyenminhngoc.julie@gmail.com</v>
      </c>
      <c r="I571" s="238" t="n">
        <v>968170177</v>
      </c>
      <c r="J571" s="139"/>
      <c r="K571" s="140"/>
      <c r="L571" s="140"/>
      <c r="M571" s="141" t="str">
        <f aca="false">'Event Code'!$A$4</f>
        <v>HCM</v>
      </c>
      <c r="N571" s="35" t="s">
        <v>2441</v>
      </c>
      <c r="O571" s="141" t="str">
        <f aca="false">VLOOKUP($N571,'Event Code'!$B$4:$AL$194,2,0)</f>
        <v>FSOFT TOUR</v>
      </c>
      <c r="P571" s="141" t="str">
        <f aca="false">VLOOKUP(N571,'Event Code'!$B$4:$AT$782,3,0)</f>
        <v>IT Technical</v>
      </c>
      <c r="Q571" s="141" t="str">
        <f aca="false">VLOOKUP(N571,'Event Code'!$B$4:$AT$782,4,0)</f>
        <v>ALL</v>
      </c>
      <c r="R571" s="141" t="str">
        <f aca="false">VLOOKUP($N571,'Event Code'!$B$4:$AT$782,5,0)</f>
        <v>Blended</v>
      </c>
      <c r="S571" s="141" t="n">
        <f aca="false">VLOOKUP(N571,'Event Code'!$B$4:$AT$782,7,0)</f>
        <v>43515</v>
      </c>
      <c r="T571" s="141" t="n">
        <f aca="false">VLOOKUP($N571,'Event Code'!$B$4:$AT$782,8,0)</f>
        <v>43515</v>
      </c>
      <c r="U571" s="37" t="s">
        <v>1128</v>
      </c>
      <c r="V571" s="184"/>
      <c r="W571" s="235"/>
      <c r="X571" s="198"/>
      <c r="Y571" s="174" t="s">
        <v>132</v>
      </c>
      <c r="Z571" s="140" t="n">
        <v>43517</v>
      </c>
      <c r="AG571" s="128" t="str">
        <f aca="false">VLOOKUP(D571,'School Code'!$D$2:$K$603,4,0)</f>
        <v>047</v>
      </c>
      <c r="AH571" s="129" t="n">
        <f aca="false">VLOOKUP(D571,'School Code'!$D$2:$K$603,6,0)</f>
        <v>3</v>
      </c>
      <c r="AI571" s="146" t="s">
        <v>1959</v>
      </c>
    </row>
    <row r="572" customFormat="false" ht="15" hidden="true" customHeight="false" outlineLevel="0" collapsed="false">
      <c r="A572" s="134" t="n">
        <v>567</v>
      </c>
      <c r="B572" s="182" t="s">
        <v>2454</v>
      </c>
      <c r="C572" s="237" t="s">
        <v>2455</v>
      </c>
      <c r="D572" s="135" t="str">
        <f aca="false">VLOOKUP(N572,'Event Code'!$B$4:$AT$239,6,0)</f>
        <v>ĐH FPT</v>
      </c>
      <c r="E572" s="135" t="str">
        <f aca="false">VLOOKUP($D572,'School Code'!$D$2:$I$30,5,0)</f>
        <v>ICT</v>
      </c>
      <c r="F572" s="198"/>
      <c r="G572" s="137"/>
      <c r="H572" s="138" t="str">
        <f aca="false">B572</f>
        <v>Nhhb.dream4642@gmail.com</v>
      </c>
      <c r="I572" s="238" t="n">
        <v>903171759</v>
      </c>
      <c r="J572" s="139"/>
      <c r="K572" s="140"/>
      <c r="L572" s="140"/>
      <c r="M572" s="141" t="str">
        <f aca="false">'Event Code'!$A$4</f>
        <v>HCM</v>
      </c>
      <c r="N572" s="35" t="s">
        <v>2441</v>
      </c>
      <c r="O572" s="141" t="str">
        <f aca="false">VLOOKUP($N572,'Event Code'!$B$4:$AL$194,2,0)</f>
        <v>FSOFT TOUR</v>
      </c>
      <c r="P572" s="141" t="str">
        <f aca="false">VLOOKUP(N572,'Event Code'!$B$4:$AT$782,3,0)</f>
        <v>IT Technical</v>
      </c>
      <c r="Q572" s="141" t="str">
        <f aca="false">VLOOKUP(N572,'Event Code'!$B$4:$AT$782,4,0)</f>
        <v>ALL</v>
      </c>
      <c r="R572" s="141" t="str">
        <f aca="false">VLOOKUP($N572,'Event Code'!$B$4:$AT$782,5,0)</f>
        <v>Blended</v>
      </c>
      <c r="S572" s="141" t="n">
        <f aca="false">VLOOKUP(N572,'Event Code'!$B$4:$AT$782,7,0)</f>
        <v>43515</v>
      </c>
      <c r="T572" s="141" t="n">
        <f aca="false">VLOOKUP($N572,'Event Code'!$B$4:$AT$782,8,0)</f>
        <v>43515</v>
      </c>
      <c r="U572" s="37" t="s">
        <v>1128</v>
      </c>
      <c r="V572" s="184"/>
      <c r="W572" s="235"/>
      <c r="X572" s="198"/>
      <c r="Y572" s="174" t="s">
        <v>132</v>
      </c>
      <c r="Z572" s="140" t="n">
        <v>43517</v>
      </c>
      <c r="AG572" s="128" t="str">
        <f aca="false">VLOOKUP(D572,'School Code'!$D$2:$K$603,4,0)</f>
        <v>047</v>
      </c>
      <c r="AH572" s="129" t="n">
        <f aca="false">VLOOKUP(D572,'School Code'!$D$2:$K$603,6,0)</f>
        <v>3</v>
      </c>
      <c r="AI572" s="146" t="s">
        <v>1959</v>
      </c>
    </row>
    <row r="573" customFormat="false" ht="15" hidden="true" customHeight="false" outlineLevel="0" collapsed="false">
      <c r="A573" s="134" t="n">
        <v>568</v>
      </c>
      <c r="B573" s="182" t="s">
        <v>2456</v>
      </c>
      <c r="C573" s="237" t="s">
        <v>2457</v>
      </c>
      <c r="D573" s="135" t="str">
        <f aca="false">VLOOKUP(N573,'Event Code'!$B$4:$AT$239,6,0)</f>
        <v>ĐH FPT</v>
      </c>
      <c r="E573" s="135" t="str">
        <f aca="false">VLOOKUP($D573,'School Code'!$D$2:$I$30,5,0)</f>
        <v>ICT</v>
      </c>
      <c r="F573" s="198"/>
      <c r="G573" s="137"/>
      <c r="H573" s="138" t="str">
        <f aca="false">B573</f>
        <v>coinghia0@gmail.com</v>
      </c>
      <c r="I573" s="238" t="n">
        <v>898793404</v>
      </c>
      <c r="J573" s="139"/>
      <c r="K573" s="140"/>
      <c r="L573" s="140"/>
      <c r="M573" s="141" t="str">
        <f aca="false">'Event Code'!$A$4</f>
        <v>HCM</v>
      </c>
      <c r="N573" s="35" t="s">
        <v>2441</v>
      </c>
      <c r="O573" s="141" t="str">
        <f aca="false">VLOOKUP($N573,'Event Code'!$B$4:$AL$194,2,0)</f>
        <v>FSOFT TOUR</v>
      </c>
      <c r="P573" s="141" t="str">
        <f aca="false">VLOOKUP(N573,'Event Code'!$B$4:$AT$782,3,0)</f>
        <v>IT Technical</v>
      </c>
      <c r="Q573" s="141" t="str">
        <f aca="false">VLOOKUP(N573,'Event Code'!$B$4:$AT$782,4,0)</f>
        <v>ALL</v>
      </c>
      <c r="R573" s="141" t="str">
        <f aca="false">VLOOKUP($N573,'Event Code'!$B$4:$AT$782,5,0)</f>
        <v>Blended</v>
      </c>
      <c r="S573" s="141" t="n">
        <f aca="false">VLOOKUP(N573,'Event Code'!$B$4:$AT$782,7,0)</f>
        <v>43515</v>
      </c>
      <c r="T573" s="141" t="n">
        <f aca="false">VLOOKUP($N573,'Event Code'!$B$4:$AT$782,8,0)</f>
        <v>43515</v>
      </c>
      <c r="U573" s="37" t="s">
        <v>1128</v>
      </c>
      <c r="V573" s="184"/>
      <c r="W573" s="235"/>
      <c r="X573" s="198"/>
      <c r="Y573" s="174" t="s">
        <v>132</v>
      </c>
      <c r="Z573" s="140" t="n">
        <v>43517</v>
      </c>
      <c r="AG573" s="128" t="str">
        <f aca="false">VLOOKUP(D573,'School Code'!$D$2:$K$603,4,0)</f>
        <v>047</v>
      </c>
      <c r="AH573" s="129" t="n">
        <f aca="false">VLOOKUP(D573,'School Code'!$D$2:$K$603,6,0)</f>
        <v>3</v>
      </c>
      <c r="AI573" s="146" t="s">
        <v>1959</v>
      </c>
    </row>
    <row r="574" customFormat="false" ht="15" hidden="true" customHeight="false" outlineLevel="0" collapsed="false">
      <c r="A574" s="134" t="n">
        <v>569</v>
      </c>
      <c r="B574" s="182" t="s">
        <v>2458</v>
      </c>
      <c r="C574" s="237" t="s">
        <v>2459</v>
      </c>
      <c r="D574" s="135" t="str">
        <f aca="false">VLOOKUP(N574,'Event Code'!$B$4:$AT$239,6,0)</f>
        <v>ĐH FPT</v>
      </c>
      <c r="E574" s="135" t="str">
        <f aca="false">VLOOKUP($D574,'School Code'!$D$2:$I$30,5,0)</f>
        <v>ICT</v>
      </c>
      <c r="F574" s="239"/>
      <c r="G574" s="137"/>
      <c r="H574" s="138" t="str">
        <f aca="false">B574</f>
        <v>hauhppse140925@fpt.edu.vn</v>
      </c>
      <c r="I574" s="238" t="n">
        <v>857283297</v>
      </c>
      <c r="J574" s="139"/>
      <c r="K574" s="140"/>
      <c r="L574" s="239"/>
      <c r="M574" s="141" t="str">
        <f aca="false">'Event Code'!$A$4</f>
        <v>HCM</v>
      </c>
      <c r="N574" s="35" t="s">
        <v>2441</v>
      </c>
      <c r="O574" s="141" t="str">
        <f aca="false">VLOOKUP($N574,'Event Code'!$B$4:$AL$194,2,0)</f>
        <v>FSOFT TOUR</v>
      </c>
      <c r="P574" s="141" t="str">
        <f aca="false">VLOOKUP(N574,'Event Code'!$B$4:$AT$782,3,0)</f>
        <v>IT Technical</v>
      </c>
      <c r="Q574" s="141" t="str">
        <f aca="false">VLOOKUP(N574,'Event Code'!$B$4:$AT$782,4,0)</f>
        <v>ALL</v>
      </c>
      <c r="R574" s="141" t="str">
        <f aca="false">VLOOKUP($N574,'Event Code'!$B$4:$AT$782,5,0)</f>
        <v>Blended</v>
      </c>
      <c r="S574" s="141" t="n">
        <f aca="false">VLOOKUP(N574,'Event Code'!$B$4:$AT$782,7,0)</f>
        <v>43515</v>
      </c>
      <c r="T574" s="141" t="n">
        <f aca="false">VLOOKUP($N574,'Event Code'!$B$4:$AT$782,8,0)</f>
        <v>43515</v>
      </c>
      <c r="U574" s="37" t="s">
        <v>1128</v>
      </c>
      <c r="V574" s="240"/>
      <c r="W574" s="241"/>
      <c r="X574" s="239"/>
      <c r="Y574" s="174" t="s">
        <v>132</v>
      </c>
      <c r="Z574" s="140" t="n">
        <v>43517</v>
      </c>
      <c r="AA574" s="76"/>
      <c r="AG574" s="128" t="str">
        <f aca="false">VLOOKUP(D574,'School Code'!$D$2:$K$603,4,0)</f>
        <v>047</v>
      </c>
      <c r="AH574" s="129" t="n">
        <f aca="false">VLOOKUP(D574,'School Code'!$D$2:$K$603,6,0)</f>
        <v>3</v>
      </c>
      <c r="AI574" s="146" t="s">
        <v>1959</v>
      </c>
    </row>
    <row r="575" customFormat="false" ht="15" hidden="true" customHeight="false" outlineLevel="0" collapsed="false">
      <c r="A575" s="134" t="n">
        <v>570</v>
      </c>
      <c r="B575" s="182" t="s">
        <v>2460</v>
      </c>
      <c r="C575" s="237" t="s">
        <v>2461</v>
      </c>
      <c r="D575" s="135" t="str">
        <f aca="false">VLOOKUP(N575,'Event Code'!$B$4:$AT$239,6,0)</f>
        <v>ĐH FPT</v>
      </c>
      <c r="E575" s="135" t="str">
        <f aca="false">VLOOKUP($D575,'School Code'!$D$2:$I$30,5,0)</f>
        <v>ICT</v>
      </c>
      <c r="F575" s="198"/>
      <c r="G575" s="137"/>
      <c r="H575" s="138" t="str">
        <f aca="false">B575</f>
        <v>khanhtndse62221@fpt.edu.vn</v>
      </c>
      <c r="I575" s="238" t="n">
        <v>81303039179</v>
      </c>
      <c r="J575" s="139"/>
      <c r="K575" s="140"/>
      <c r="L575" s="140"/>
      <c r="M575" s="141" t="str">
        <f aca="false">'Event Code'!$A$4</f>
        <v>HCM</v>
      </c>
      <c r="N575" s="35" t="s">
        <v>2441</v>
      </c>
      <c r="O575" s="141" t="str">
        <f aca="false">VLOOKUP($N575,'Event Code'!$B$4:$AL$194,2,0)</f>
        <v>FSOFT TOUR</v>
      </c>
      <c r="P575" s="141" t="str">
        <f aca="false">VLOOKUP(N575,'Event Code'!$B$4:$AT$782,3,0)</f>
        <v>IT Technical</v>
      </c>
      <c r="Q575" s="141" t="str">
        <f aca="false">VLOOKUP(N575,'Event Code'!$B$4:$AT$782,4,0)</f>
        <v>ALL</v>
      </c>
      <c r="R575" s="141" t="str">
        <f aca="false">VLOOKUP($N575,'Event Code'!$B$4:$AT$782,5,0)</f>
        <v>Blended</v>
      </c>
      <c r="S575" s="141" t="n">
        <f aca="false">VLOOKUP(N575,'Event Code'!$B$4:$AT$782,7,0)</f>
        <v>43515</v>
      </c>
      <c r="T575" s="141" t="n">
        <f aca="false">VLOOKUP($N575,'Event Code'!$B$4:$AT$782,8,0)</f>
        <v>43515</v>
      </c>
      <c r="U575" s="37" t="s">
        <v>1128</v>
      </c>
      <c r="V575" s="184"/>
      <c r="W575" s="143"/>
      <c r="X575" s="242"/>
      <c r="Y575" s="174" t="s">
        <v>132</v>
      </c>
      <c r="Z575" s="140" t="n">
        <v>43517</v>
      </c>
      <c r="AG575" s="128" t="str">
        <f aca="false">VLOOKUP(D575,'School Code'!$D$2:$K$603,4,0)</f>
        <v>047</v>
      </c>
      <c r="AH575" s="129" t="n">
        <f aca="false">VLOOKUP(D575,'School Code'!$D$2:$K$603,6,0)</f>
        <v>3</v>
      </c>
      <c r="AI575" s="146" t="s">
        <v>1959</v>
      </c>
    </row>
    <row r="576" customFormat="false" ht="15" hidden="true" customHeight="false" outlineLevel="0" collapsed="false">
      <c r="A576" s="134" t="n">
        <v>571</v>
      </c>
      <c r="B576" s="182" t="s">
        <v>2462</v>
      </c>
      <c r="C576" s="237" t="s">
        <v>2463</v>
      </c>
      <c r="D576" s="135" t="str">
        <f aca="false">VLOOKUP(N576,'Event Code'!$B$4:$AT$239,6,0)</f>
        <v>ĐH FPT</v>
      </c>
      <c r="E576" s="135" t="str">
        <f aca="false">VLOOKUP($D576,'School Code'!$D$2:$I$30,5,0)</f>
        <v>ICT</v>
      </c>
      <c r="F576" s="198"/>
      <c r="G576" s="137"/>
      <c r="H576" s="138" t="str">
        <f aca="false">B576</f>
        <v>lanlnhse140961@fpt.edu.vn</v>
      </c>
      <c r="I576" s="238" t="n">
        <v>916344389</v>
      </c>
      <c r="J576" s="139"/>
      <c r="K576" s="140"/>
      <c r="L576" s="140"/>
      <c r="M576" s="141" t="str">
        <f aca="false">'Event Code'!$A$4</f>
        <v>HCM</v>
      </c>
      <c r="N576" s="35" t="s">
        <v>2441</v>
      </c>
      <c r="O576" s="141" t="str">
        <f aca="false">VLOOKUP($N576,'Event Code'!$B$4:$AL$194,2,0)</f>
        <v>FSOFT TOUR</v>
      </c>
      <c r="P576" s="141" t="str">
        <f aca="false">VLOOKUP(N576,'Event Code'!$B$4:$AT$782,3,0)</f>
        <v>IT Technical</v>
      </c>
      <c r="Q576" s="141" t="str">
        <f aca="false">VLOOKUP(N576,'Event Code'!$B$4:$AT$782,4,0)</f>
        <v>ALL</v>
      </c>
      <c r="R576" s="141" t="str">
        <f aca="false">VLOOKUP($N576,'Event Code'!$B$4:$AT$782,5,0)</f>
        <v>Blended</v>
      </c>
      <c r="S576" s="141" t="n">
        <f aca="false">VLOOKUP(N576,'Event Code'!$B$4:$AT$782,7,0)</f>
        <v>43515</v>
      </c>
      <c r="T576" s="141" t="n">
        <f aca="false">VLOOKUP($N576,'Event Code'!$B$4:$AT$782,8,0)</f>
        <v>43515</v>
      </c>
      <c r="U576" s="37" t="s">
        <v>1128</v>
      </c>
      <c r="V576" s="184"/>
      <c r="W576" s="143"/>
      <c r="X576" s="243"/>
      <c r="Y576" s="174" t="s">
        <v>132</v>
      </c>
      <c r="Z576" s="140" t="n">
        <v>43517</v>
      </c>
      <c r="AG576" s="128" t="str">
        <f aca="false">VLOOKUP(D576,'School Code'!$D$2:$K$603,4,0)</f>
        <v>047</v>
      </c>
      <c r="AH576" s="129" t="n">
        <f aca="false">VLOOKUP(D576,'School Code'!$D$2:$K$603,6,0)</f>
        <v>3</v>
      </c>
      <c r="AI576" s="146" t="s">
        <v>1959</v>
      </c>
    </row>
    <row r="577" customFormat="false" ht="15" hidden="true" customHeight="false" outlineLevel="0" collapsed="false">
      <c r="A577" s="134" t="n">
        <v>572</v>
      </c>
      <c r="B577" s="182" t="s">
        <v>2464</v>
      </c>
      <c r="C577" s="237" t="s">
        <v>2465</v>
      </c>
      <c r="D577" s="135" t="str">
        <f aca="false">VLOOKUP(N577,'Event Code'!$B$4:$AT$239,6,0)</f>
        <v>ĐH FPT</v>
      </c>
      <c r="E577" s="135" t="str">
        <f aca="false">VLOOKUP($D577,'School Code'!$D$2:$I$30,5,0)</f>
        <v>ICT</v>
      </c>
      <c r="F577" s="198"/>
      <c r="G577" s="137"/>
      <c r="H577" s="138" t="str">
        <f aca="false">B577</f>
        <v>phattnsa130145@fpt.edu.vn</v>
      </c>
      <c r="I577" s="238" t="n">
        <v>937487900</v>
      </c>
      <c r="J577" s="139"/>
      <c r="K577" s="140"/>
      <c r="L577" s="140"/>
      <c r="M577" s="141" t="str">
        <f aca="false">'Event Code'!$A$4</f>
        <v>HCM</v>
      </c>
      <c r="N577" s="35" t="s">
        <v>2441</v>
      </c>
      <c r="O577" s="141" t="str">
        <f aca="false">VLOOKUP($N577,'Event Code'!$B$4:$AL$194,2,0)</f>
        <v>FSOFT TOUR</v>
      </c>
      <c r="P577" s="141" t="str">
        <f aca="false">VLOOKUP(N577,'Event Code'!$B$4:$AT$782,3,0)</f>
        <v>IT Technical</v>
      </c>
      <c r="Q577" s="141" t="str">
        <f aca="false">VLOOKUP(N577,'Event Code'!$B$4:$AT$782,4,0)</f>
        <v>ALL</v>
      </c>
      <c r="R577" s="141" t="str">
        <f aca="false">VLOOKUP($N577,'Event Code'!$B$4:$AT$782,5,0)</f>
        <v>Blended</v>
      </c>
      <c r="S577" s="141" t="n">
        <f aca="false">VLOOKUP(N577,'Event Code'!$B$4:$AT$782,7,0)</f>
        <v>43515</v>
      </c>
      <c r="T577" s="141" t="n">
        <f aca="false">VLOOKUP($N577,'Event Code'!$B$4:$AT$782,8,0)</f>
        <v>43515</v>
      </c>
      <c r="U577" s="37" t="s">
        <v>1128</v>
      </c>
      <c r="V577" s="184"/>
      <c r="W577" s="143"/>
      <c r="X577" s="133"/>
      <c r="Y577" s="174" t="s">
        <v>132</v>
      </c>
      <c r="Z577" s="140" t="n">
        <v>43517</v>
      </c>
      <c r="AG577" s="128" t="str">
        <f aca="false">VLOOKUP(D577,'School Code'!$D$2:$K$603,4,0)</f>
        <v>047</v>
      </c>
      <c r="AH577" s="129" t="n">
        <f aca="false">VLOOKUP(D577,'School Code'!$D$2:$K$603,6,0)</f>
        <v>3</v>
      </c>
      <c r="AI577" s="146" t="s">
        <v>1959</v>
      </c>
    </row>
    <row r="578" customFormat="false" ht="15" hidden="true" customHeight="false" outlineLevel="0" collapsed="false">
      <c r="A578" s="134" t="n">
        <v>573</v>
      </c>
      <c r="B578" s="182" t="s">
        <v>2466</v>
      </c>
      <c r="C578" s="237" t="s">
        <v>2467</v>
      </c>
      <c r="D578" s="135" t="str">
        <f aca="false">VLOOKUP(N578,'Event Code'!$B$4:$AT$239,6,0)</f>
        <v>ĐH FPT</v>
      </c>
      <c r="E578" s="135" t="str">
        <f aca="false">VLOOKUP($D578,'School Code'!$D$2:$I$30,5,0)</f>
        <v>ICT</v>
      </c>
      <c r="F578" s="198"/>
      <c r="G578" s="137"/>
      <c r="H578" s="138" t="str">
        <f aca="false">B578</f>
        <v>Kietphan2909@gmail.com</v>
      </c>
      <c r="I578" s="238" t="n">
        <v>973020504</v>
      </c>
      <c r="J578" s="139"/>
      <c r="K578" s="140"/>
      <c r="L578" s="140"/>
      <c r="M578" s="141" t="str">
        <f aca="false">'Event Code'!$A$4</f>
        <v>HCM</v>
      </c>
      <c r="N578" s="35" t="s">
        <v>2441</v>
      </c>
      <c r="O578" s="141" t="str">
        <f aca="false">VLOOKUP($N578,'Event Code'!$B$4:$AL$194,2,0)</f>
        <v>FSOFT TOUR</v>
      </c>
      <c r="P578" s="141" t="str">
        <f aca="false">VLOOKUP(N578,'Event Code'!$B$4:$AT$782,3,0)</f>
        <v>IT Technical</v>
      </c>
      <c r="Q578" s="141" t="str">
        <f aca="false">VLOOKUP(N578,'Event Code'!$B$4:$AT$782,4,0)</f>
        <v>ALL</v>
      </c>
      <c r="R578" s="141" t="str">
        <f aca="false">VLOOKUP($N578,'Event Code'!$B$4:$AT$782,5,0)</f>
        <v>Blended</v>
      </c>
      <c r="S578" s="141" t="n">
        <f aca="false">VLOOKUP(N578,'Event Code'!$B$4:$AT$782,7,0)</f>
        <v>43515</v>
      </c>
      <c r="T578" s="141" t="n">
        <f aca="false">VLOOKUP($N578,'Event Code'!$B$4:$AT$782,8,0)</f>
        <v>43515</v>
      </c>
      <c r="U578" s="37" t="s">
        <v>1128</v>
      </c>
      <c r="V578" s="184"/>
      <c r="W578" s="143"/>
      <c r="X578" s="242"/>
      <c r="Y578" s="174" t="s">
        <v>132</v>
      </c>
      <c r="Z578" s="140" t="n">
        <v>43517</v>
      </c>
      <c r="AG578" s="128" t="str">
        <f aca="false">VLOOKUP(D578,'School Code'!$D$2:$K$603,4,0)</f>
        <v>047</v>
      </c>
      <c r="AH578" s="129" t="n">
        <f aca="false">VLOOKUP(D578,'School Code'!$D$2:$K$603,6,0)</f>
        <v>3</v>
      </c>
      <c r="AI578" s="146" t="s">
        <v>1959</v>
      </c>
    </row>
    <row r="579" customFormat="false" ht="15" hidden="true" customHeight="false" outlineLevel="0" collapsed="false">
      <c r="A579" s="134" t="n">
        <v>574</v>
      </c>
      <c r="B579" s="182" t="s">
        <v>2468</v>
      </c>
      <c r="C579" s="237" t="s">
        <v>2469</v>
      </c>
      <c r="D579" s="135" t="str">
        <f aca="false">VLOOKUP(N579,'Event Code'!$B$4:$AT$239,6,0)</f>
        <v>ĐH FPT</v>
      </c>
      <c r="E579" s="135" t="str">
        <f aca="false">VLOOKUP($D579,'School Code'!$D$2:$I$30,5,0)</f>
        <v>ICT</v>
      </c>
      <c r="F579" s="198"/>
      <c r="G579" s="137"/>
      <c r="H579" s="138" t="str">
        <f aca="false">B579</f>
        <v>sonpham3798@gmail.com</v>
      </c>
      <c r="I579" s="238" t="n">
        <v>985552473</v>
      </c>
      <c r="J579" s="139"/>
      <c r="K579" s="140"/>
      <c r="L579" s="140"/>
      <c r="M579" s="141" t="str">
        <f aca="false">'Event Code'!$A$4</f>
        <v>HCM</v>
      </c>
      <c r="N579" s="35" t="s">
        <v>2441</v>
      </c>
      <c r="O579" s="141" t="str">
        <f aca="false">VLOOKUP($N579,'Event Code'!$B$4:$AL$194,2,0)</f>
        <v>FSOFT TOUR</v>
      </c>
      <c r="P579" s="141" t="str">
        <f aca="false">VLOOKUP(N579,'Event Code'!$B$4:$AT$782,3,0)</f>
        <v>IT Technical</v>
      </c>
      <c r="Q579" s="141" t="str">
        <f aca="false">VLOOKUP(N579,'Event Code'!$B$4:$AT$782,4,0)</f>
        <v>ALL</v>
      </c>
      <c r="R579" s="141" t="str">
        <f aca="false">VLOOKUP($N579,'Event Code'!$B$4:$AT$782,5,0)</f>
        <v>Blended</v>
      </c>
      <c r="S579" s="141" t="n">
        <f aca="false">VLOOKUP(N579,'Event Code'!$B$4:$AT$782,7,0)</f>
        <v>43515</v>
      </c>
      <c r="T579" s="141" t="n">
        <f aca="false">VLOOKUP($N579,'Event Code'!$B$4:$AT$782,8,0)</f>
        <v>43515</v>
      </c>
      <c r="U579" s="37" t="s">
        <v>1128</v>
      </c>
      <c r="V579" s="184"/>
      <c r="W579" s="143"/>
      <c r="X579" s="243"/>
      <c r="Y579" s="174" t="s">
        <v>132</v>
      </c>
      <c r="Z579" s="140" t="n">
        <v>43517</v>
      </c>
      <c r="AG579" s="128" t="str">
        <f aca="false">VLOOKUP(D579,'School Code'!$D$2:$K$603,4,0)</f>
        <v>047</v>
      </c>
      <c r="AH579" s="129" t="n">
        <f aca="false">VLOOKUP(D579,'School Code'!$D$2:$K$603,6,0)</f>
        <v>3</v>
      </c>
      <c r="AI579" s="146" t="s">
        <v>1959</v>
      </c>
    </row>
    <row r="580" customFormat="false" ht="15" hidden="true" customHeight="false" outlineLevel="0" collapsed="false">
      <c r="A580" s="134" t="n">
        <v>575</v>
      </c>
      <c r="B580" s="182" t="s">
        <v>2470</v>
      </c>
      <c r="C580" s="237" t="s">
        <v>2471</v>
      </c>
      <c r="D580" s="135" t="str">
        <f aca="false">VLOOKUP(N580,'Event Code'!$B$4:$AT$239,6,0)</f>
        <v>ĐH FPT</v>
      </c>
      <c r="E580" s="135" t="str">
        <f aca="false">VLOOKUP($D580,'School Code'!$D$2:$I$30,5,0)</f>
        <v>ICT</v>
      </c>
      <c r="F580" s="198"/>
      <c r="G580" s="137"/>
      <c r="H580" s="138" t="str">
        <f aca="false">B580</f>
        <v>xxxnganxx@gmail.com</v>
      </c>
      <c r="I580" s="238" t="n">
        <v>902846205</v>
      </c>
      <c r="J580" s="139"/>
      <c r="K580" s="140"/>
      <c r="L580" s="140"/>
      <c r="M580" s="141" t="str">
        <f aca="false">'Event Code'!$A$4</f>
        <v>HCM</v>
      </c>
      <c r="N580" s="35" t="s">
        <v>2441</v>
      </c>
      <c r="O580" s="141" t="str">
        <f aca="false">VLOOKUP($N580,'Event Code'!$B$4:$AL$194,2,0)</f>
        <v>FSOFT TOUR</v>
      </c>
      <c r="P580" s="141" t="str">
        <f aca="false">VLOOKUP(N580,'Event Code'!$B$4:$AT$782,3,0)</f>
        <v>IT Technical</v>
      </c>
      <c r="Q580" s="141" t="str">
        <f aca="false">VLOOKUP(N580,'Event Code'!$B$4:$AT$782,4,0)</f>
        <v>ALL</v>
      </c>
      <c r="R580" s="141" t="str">
        <f aca="false">VLOOKUP($N580,'Event Code'!$B$4:$AT$782,5,0)</f>
        <v>Blended</v>
      </c>
      <c r="S580" s="141" t="n">
        <f aca="false">VLOOKUP(N580,'Event Code'!$B$4:$AT$782,7,0)</f>
        <v>43515</v>
      </c>
      <c r="T580" s="141" t="n">
        <f aca="false">VLOOKUP($N580,'Event Code'!$B$4:$AT$782,8,0)</f>
        <v>43515</v>
      </c>
      <c r="U580" s="37" t="s">
        <v>1128</v>
      </c>
      <c r="V580" s="184"/>
      <c r="W580" s="143"/>
      <c r="X580" s="243"/>
      <c r="Y580" s="174" t="s">
        <v>132</v>
      </c>
      <c r="Z580" s="140" t="n">
        <v>43517</v>
      </c>
      <c r="AG580" s="128" t="str">
        <f aca="false">VLOOKUP(D580,'School Code'!$D$2:$K$603,4,0)</f>
        <v>047</v>
      </c>
      <c r="AH580" s="129" t="n">
        <f aca="false">VLOOKUP(D580,'School Code'!$D$2:$K$603,6,0)</f>
        <v>3</v>
      </c>
      <c r="AI580" s="146" t="s">
        <v>1959</v>
      </c>
    </row>
    <row r="581" customFormat="false" ht="15" hidden="true" customHeight="false" outlineLevel="0" collapsed="false">
      <c r="A581" s="134" t="n">
        <v>576</v>
      </c>
      <c r="B581" s="182" t="s">
        <v>2472</v>
      </c>
      <c r="C581" s="237" t="s">
        <v>2473</v>
      </c>
      <c r="D581" s="135" t="str">
        <f aca="false">VLOOKUP(N581,'Event Code'!$B$4:$AT$239,6,0)</f>
        <v>ĐH FPT</v>
      </c>
      <c r="E581" s="135" t="str">
        <f aca="false">VLOOKUP($D581,'School Code'!$D$2:$I$30,5,0)</f>
        <v>ICT</v>
      </c>
      <c r="F581" s="198"/>
      <c r="G581" s="137"/>
      <c r="H581" s="138" t="str">
        <f aca="false">B581</f>
        <v>Nhan.trungnhannguyen@gmail.com</v>
      </c>
      <c r="I581" s="238" t="n">
        <v>778866953</v>
      </c>
      <c r="J581" s="139"/>
      <c r="K581" s="140"/>
      <c r="L581" s="140"/>
      <c r="M581" s="141" t="str">
        <f aca="false">'Event Code'!$A$4</f>
        <v>HCM</v>
      </c>
      <c r="N581" s="35" t="s">
        <v>2441</v>
      </c>
      <c r="O581" s="141" t="str">
        <f aca="false">VLOOKUP($N581,'Event Code'!$B$4:$AL$194,2,0)</f>
        <v>FSOFT TOUR</v>
      </c>
      <c r="P581" s="141" t="str">
        <f aca="false">VLOOKUP(N581,'Event Code'!$B$4:$AT$782,3,0)</f>
        <v>IT Technical</v>
      </c>
      <c r="Q581" s="141" t="str">
        <f aca="false">VLOOKUP(N581,'Event Code'!$B$4:$AT$782,4,0)</f>
        <v>ALL</v>
      </c>
      <c r="R581" s="141" t="str">
        <f aca="false">VLOOKUP($N581,'Event Code'!$B$4:$AT$782,5,0)</f>
        <v>Blended</v>
      </c>
      <c r="S581" s="141" t="n">
        <f aca="false">VLOOKUP(N581,'Event Code'!$B$4:$AT$782,7,0)</f>
        <v>43515</v>
      </c>
      <c r="T581" s="141" t="n">
        <f aca="false">VLOOKUP($N581,'Event Code'!$B$4:$AT$782,8,0)</f>
        <v>43515</v>
      </c>
      <c r="U581" s="37" t="s">
        <v>1128</v>
      </c>
      <c r="V581" s="184"/>
      <c r="W581" s="143"/>
      <c r="X581" s="242"/>
      <c r="Y581" s="174" t="s">
        <v>132</v>
      </c>
      <c r="Z581" s="140" t="n">
        <v>43517</v>
      </c>
      <c r="AG581" s="128" t="str">
        <f aca="false">VLOOKUP(D581,'School Code'!$D$2:$K$603,4,0)</f>
        <v>047</v>
      </c>
      <c r="AH581" s="129" t="n">
        <f aca="false">VLOOKUP(D581,'School Code'!$D$2:$K$603,6,0)</f>
        <v>3</v>
      </c>
      <c r="AI581" s="146" t="s">
        <v>1959</v>
      </c>
    </row>
    <row r="582" customFormat="false" ht="15" hidden="true" customHeight="false" outlineLevel="0" collapsed="false">
      <c r="A582" s="134" t="n">
        <v>577</v>
      </c>
      <c r="B582" s="182" t="s">
        <v>2474</v>
      </c>
      <c r="C582" s="237" t="s">
        <v>2475</v>
      </c>
      <c r="D582" s="135" t="str">
        <f aca="false">VLOOKUP(N582,'Event Code'!$B$4:$AT$239,6,0)</f>
        <v>ĐH FPT</v>
      </c>
      <c r="E582" s="135" t="str">
        <f aca="false">VLOOKUP($D582,'School Code'!$D$2:$I$30,5,0)</f>
        <v>ICT</v>
      </c>
      <c r="F582" s="198"/>
      <c r="G582" s="137"/>
      <c r="H582" s="138" t="str">
        <f aca="false">B582</f>
        <v>metacross2000@gmail.com</v>
      </c>
      <c r="I582" s="238" t="n">
        <v>988957695</v>
      </c>
      <c r="J582" s="139"/>
      <c r="K582" s="140"/>
      <c r="L582" s="140"/>
      <c r="M582" s="141" t="str">
        <f aca="false">'Event Code'!$A$4</f>
        <v>HCM</v>
      </c>
      <c r="N582" s="35" t="s">
        <v>2441</v>
      </c>
      <c r="O582" s="141" t="str">
        <f aca="false">VLOOKUP($N582,'Event Code'!$B$4:$AL$194,2,0)</f>
        <v>FSOFT TOUR</v>
      </c>
      <c r="P582" s="141" t="str">
        <f aca="false">VLOOKUP(N582,'Event Code'!$B$4:$AT$782,3,0)</f>
        <v>IT Technical</v>
      </c>
      <c r="Q582" s="141" t="str">
        <f aca="false">VLOOKUP(N582,'Event Code'!$B$4:$AT$782,4,0)</f>
        <v>ALL</v>
      </c>
      <c r="R582" s="141" t="str">
        <f aca="false">VLOOKUP($N582,'Event Code'!$B$4:$AT$782,5,0)</f>
        <v>Blended</v>
      </c>
      <c r="S582" s="141" t="n">
        <f aca="false">VLOOKUP(N582,'Event Code'!$B$4:$AT$782,7,0)</f>
        <v>43515</v>
      </c>
      <c r="T582" s="141" t="n">
        <f aca="false">VLOOKUP($N582,'Event Code'!$B$4:$AT$782,8,0)</f>
        <v>43515</v>
      </c>
      <c r="U582" s="37" t="s">
        <v>1128</v>
      </c>
      <c r="V582" s="184"/>
      <c r="W582" s="143"/>
      <c r="X582" s="243"/>
      <c r="Y582" s="174" t="s">
        <v>132</v>
      </c>
      <c r="Z582" s="140" t="n">
        <v>43517</v>
      </c>
      <c r="AG582" s="128" t="str">
        <f aca="false">VLOOKUP(D582,'School Code'!$D$2:$K$603,4,0)</f>
        <v>047</v>
      </c>
      <c r="AH582" s="129" t="n">
        <f aca="false">VLOOKUP(D582,'School Code'!$D$2:$K$603,6,0)</f>
        <v>3</v>
      </c>
      <c r="AI582" s="146" t="s">
        <v>1959</v>
      </c>
    </row>
    <row r="583" customFormat="false" ht="15" hidden="true" customHeight="false" outlineLevel="0" collapsed="false">
      <c r="A583" s="134" t="n">
        <v>578</v>
      </c>
      <c r="B583" s="182" t="s">
        <v>2476</v>
      </c>
      <c r="C583" s="237" t="s">
        <v>2477</v>
      </c>
      <c r="D583" s="135" t="str">
        <f aca="false">VLOOKUP(N583,'Event Code'!$B$4:$AT$239,6,0)</f>
        <v>ĐH FPT</v>
      </c>
      <c r="E583" s="135" t="str">
        <f aca="false">VLOOKUP($D583,'School Code'!$D$2:$I$30,5,0)</f>
        <v>ICT</v>
      </c>
      <c r="F583" s="198"/>
      <c r="G583" s="137"/>
      <c r="H583" s="138" t="str">
        <f aca="false">B583</f>
        <v>vitngo1806@gmail.com</v>
      </c>
      <c r="I583" s="238" t="n">
        <v>908850383</v>
      </c>
      <c r="J583" s="139"/>
      <c r="K583" s="140"/>
      <c r="L583" s="140"/>
      <c r="M583" s="141" t="str">
        <f aca="false">'Event Code'!$A$4</f>
        <v>HCM</v>
      </c>
      <c r="N583" s="35" t="s">
        <v>2441</v>
      </c>
      <c r="O583" s="141" t="str">
        <f aca="false">VLOOKUP($N583,'Event Code'!$B$4:$AL$194,2,0)</f>
        <v>FSOFT TOUR</v>
      </c>
      <c r="P583" s="141" t="str">
        <f aca="false">VLOOKUP(N583,'Event Code'!$B$4:$AT$782,3,0)</f>
        <v>IT Technical</v>
      </c>
      <c r="Q583" s="141" t="str">
        <f aca="false">VLOOKUP(N583,'Event Code'!$B$4:$AT$782,4,0)</f>
        <v>ALL</v>
      </c>
      <c r="R583" s="141" t="str">
        <f aca="false">VLOOKUP($N583,'Event Code'!$B$4:$AT$782,5,0)</f>
        <v>Blended</v>
      </c>
      <c r="S583" s="141" t="n">
        <f aca="false">VLOOKUP(N583,'Event Code'!$B$4:$AT$782,7,0)</f>
        <v>43515</v>
      </c>
      <c r="T583" s="141" t="n">
        <f aca="false">VLOOKUP($N583,'Event Code'!$B$4:$AT$782,8,0)</f>
        <v>43515</v>
      </c>
      <c r="U583" s="37" t="s">
        <v>1128</v>
      </c>
      <c r="V583" s="184"/>
      <c r="W583" s="143"/>
      <c r="X583" s="242"/>
      <c r="Y583" s="174" t="s">
        <v>132</v>
      </c>
      <c r="Z583" s="140" t="n">
        <v>43517</v>
      </c>
      <c r="AG583" s="128" t="str">
        <f aca="false">VLOOKUP(D583,'School Code'!$D$2:$K$603,4,0)</f>
        <v>047</v>
      </c>
      <c r="AH583" s="129" t="n">
        <f aca="false">VLOOKUP(D583,'School Code'!$D$2:$K$603,6,0)</f>
        <v>3</v>
      </c>
      <c r="AI583" s="146" t="s">
        <v>1959</v>
      </c>
    </row>
    <row r="584" customFormat="false" ht="15" hidden="true" customHeight="false" outlineLevel="0" collapsed="false">
      <c r="A584" s="134" t="n">
        <v>579</v>
      </c>
      <c r="B584" s="182" t="s">
        <v>2478</v>
      </c>
      <c r="C584" s="237" t="s">
        <v>2479</v>
      </c>
      <c r="D584" s="135" t="str">
        <f aca="false">VLOOKUP(N584,'Event Code'!$B$4:$AT$239,6,0)</f>
        <v>ĐH FPT</v>
      </c>
      <c r="E584" s="135" t="str">
        <f aca="false">VLOOKUP($D584,'School Code'!$D$2:$I$30,5,0)</f>
        <v>ICT</v>
      </c>
      <c r="F584" s="198"/>
      <c r="G584" s="137"/>
      <c r="H584" s="138" t="str">
        <f aca="false">B584</f>
        <v>longlamduc@gmail.com</v>
      </c>
      <c r="I584" s="238" t="n">
        <v>968107527</v>
      </c>
      <c r="J584" s="139"/>
      <c r="K584" s="140"/>
      <c r="L584" s="140"/>
      <c r="M584" s="141" t="str">
        <f aca="false">'Event Code'!$A$4</f>
        <v>HCM</v>
      </c>
      <c r="N584" s="35" t="s">
        <v>2441</v>
      </c>
      <c r="O584" s="141" t="str">
        <f aca="false">VLOOKUP($N584,'Event Code'!$B$4:$AL$194,2,0)</f>
        <v>FSOFT TOUR</v>
      </c>
      <c r="P584" s="141" t="str">
        <f aca="false">VLOOKUP(N584,'Event Code'!$B$4:$AT$782,3,0)</f>
        <v>IT Technical</v>
      </c>
      <c r="Q584" s="141" t="str">
        <f aca="false">VLOOKUP(N584,'Event Code'!$B$4:$AT$782,4,0)</f>
        <v>ALL</v>
      </c>
      <c r="R584" s="141" t="str">
        <f aca="false">VLOOKUP($N584,'Event Code'!$B$4:$AT$782,5,0)</f>
        <v>Blended</v>
      </c>
      <c r="S584" s="141" t="n">
        <f aca="false">VLOOKUP(N584,'Event Code'!$B$4:$AT$782,7,0)</f>
        <v>43515</v>
      </c>
      <c r="T584" s="141" t="n">
        <f aca="false">VLOOKUP($N584,'Event Code'!$B$4:$AT$782,8,0)</f>
        <v>43515</v>
      </c>
      <c r="U584" s="37" t="s">
        <v>1128</v>
      </c>
      <c r="V584" s="184"/>
      <c r="W584" s="143"/>
      <c r="X584" s="242"/>
      <c r="Y584" s="174" t="s">
        <v>132</v>
      </c>
      <c r="Z584" s="140" t="n">
        <v>43517</v>
      </c>
      <c r="AG584" s="128" t="str">
        <f aca="false">VLOOKUP(D584,'School Code'!$D$2:$K$603,4,0)</f>
        <v>047</v>
      </c>
      <c r="AH584" s="129" t="n">
        <f aca="false">VLOOKUP(D584,'School Code'!$D$2:$K$603,6,0)</f>
        <v>3</v>
      </c>
      <c r="AI584" s="146" t="s">
        <v>1959</v>
      </c>
    </row>
    <row r="585" customFormat="false" ht="15" hidden="true" customHeight="false" outlineLevel="0" collapsed="false">
      <c r="A585" s="134" t="n">
        <v>580</v>
      </c>
      <c r="B585" s="182" t="s">
        <v>2480</v>
      </c>
      <c r="C585" s="237" t="s">
        <v>2481</v>
      </c>
      <c r="D585" s="135" t="str">
        <f aca="false">VLOOKUP(N585,'Event Code'!$B$4:$AT$239,6,0)</f>
        <v>ĐH FPT</v>
      </c>
      <c r="E585" s="135" t="str">
        <f aca="false">VLOOKUP($D585,'School Code'!$D$2:$I$30,5,0)</f>
        <v>ICT</v>
      </c>
      <c r="F585" s="198"/>
      <c r="G585" s="137"/>
      <c r="H585" s="138" t="str">
        <f aca="false">B585</f>
        <v>quangdat2000.pham@gmail.com</v>
      </c>
      <c r="I585" s="238" t="n">
        <v>383545450</v>
      </c>
      <c r="J585" s="139"/>
      <c r="K585" s="140"/>
      <c r="L585" s="140"/>
      <c r="M585" s="141" t="str">
        <f aca="false">'Event Code'!$A$4</f>
        <v>HCM</v>
      </c>
      <c r="N585" s="35" t="s">
        <v>2441</v>
      </c>
      <c r="O585" s="141" t="str">
        <f aca="false">VLOOKUP($N585,'Event Code'!$B$4:$AL$194,2,0)</f>
        <v>FSOFT TOUR</v>
      </c>
      <c r="P585" s="141" t="str">
        <f aca="false">VLOOKUP(N585,'Event Code'!$B$4:$AT$782,3,0)</f>
        <v>IT Technical</v>
      </c>
      <c r="Q585" s="141" t="str">
        <f aca="false">VLOOKUP(N585,'Event Code'!$B$4:$AT$782,4,0)</f>
        <v>ALL</v>
      </c>
      <c r="R585" s="141" t="str">
        <f aca="false">VLOOKUP($N585,'Event Code'!$B$4:$AT$782,5,0)</f>
        <v>Blended</v>
      </c>
      <c r="S585" s="141" t="n">
        <f aca="false">VLOOKUP(N585,'Event Code'!$B$4:$AT$782,7,0)</f>
        <v>43515</v>
      </c>
      <c r="T585" s="141" t="n">
        <f aca="false">VLOOKUP($N585,'Event Code'!$B$4:$AT$782,8,0)</f>
        <v>43515</v>
      </c>
      <c r="U585" s="37" t="s">
        <v>1128</v>
      </c>
      <c r="V585" s="184"/>
      <c r="W585" s="143"/>
      <c r="X585" s="243"/>
      <c r="Y585" s="174" t="s">
        <v>132</v>
      </c>
      <c r="Z585" s="140" t="n">
        <v>43517</v>
      </c>
      <c r="AG585" s="128" t="str">
        <f aca="false">VLOOKUP(D585,'School Code'!$D$2:$K$603,4,0)</f>
        <v>047</v>
      </c>
      <c r="AH585" s="129" t="n">
        <f aca="false">VLOOKUP(D585,'School Code'!$D$2:$K$603,6,0)</f>
        <v>3</v>
      </c>
      <c r="AI585" s="146" t="s">
        <v>1959</v>
      </c>
    </row>
    <row r="586" customFormat="false" ht="15" hidden="true" customHeight="false" outlineLevel="0" collapsed="false">
      <c r="A586" s="134" t="n">
        <v>581</v>
      </c>
      <c r="B586" s="182" t="s">
        <v>2482</v>
      </c>
      <c r="C586" s="237" t="s">
        <v>2483</v>
      </c>
      <c r="D586" s="135" t="str">
        <f aca="false">VLOOKUP(N586,'Event Code'!$B$4:$AT$239,6,0)</f>
        <v>ĐH FPT</v>
      </c>
      <c r="E586" s="135" t="str">
        <f aca="false">VLOOKUP($D586,'School Code'!$D$2:$I$30,5,0)</f>
        <v>ICT</v>
      </c>
      <c r="F586" s="198"/>
      <c r="G586" s="137"/>
      <c r="H586" s="138" t="str">
        <f aca="false">B586</f>
        <v>truonngquoclap3008@gmail.com</v>
      </c>
      <c r="I586" s="238" t="n">
        <v>776914234</v>
      </c>
      <c r="J586" s="139"/>
      <c r="K586" s="140"/>
      <c r="L586" s="140"/>
      <c r="M586" s="141" t="str">
        <f aca="false">'Event Code'!$A$4</f>
        <v>HCM</v>
      </c>
      <c r="N586" s="35" t="s">
        <v>2441</v>
      </c>
      <c r="O586" s="141" t="str">
        <f aca="false">VLOOKUP($N586,'Event Code'!$B$4:$AL$194,2,0)</f>
        <v>FSOFT TOUR</v>
      </c>
      <c r="P586" s="141" t="str">
        <f aca="false">VLOOKUP(N586,'Event Code'!$B$4:$AT$782,3,0)</f>
        <v>IT Technical</v>
      </c>
      <c r="Q586" s="141" t="str">
        <f aca="false">VLOOKUP(N586,'Event Code'!$B$4:$AT$782,4,0)</f>
        <v>ALL</v>
      </c>
      <c r="R586" s="141" t="str">
        <f aca="false">VLOOKUP($N586,'Event Code'!$B$4:$AT$782,5,0)</f>
        <v>Blended</v>
      </c>
      <c r="S586" s="141" t="n">
        <f aca="false">VLOOKUP(N586,'Event Code'!$B$4:$AT$782,7,0)</f>
        <v>43515</v>
      </c>
      <c r="T586" s="141" t="n">
        <f aca="false">VLOOKUP($N586,'Event Code'!$B$4:$AT$782,8,0)</f>
        <v>43515</v>
      </c>
      <c r="U586" s="37" t="s">
        <v>1128</v>
      </c>
      <c r="V586" s="184"/>
      <c r="W586" s="143"/>
      <c r="X586" s="243"/>
      <c r="Y586" s="174" t="s">
        <v>132</v>
      </c>
      <c r="Z586" s="140" t="n">
        <v>43517</v>
      </c>
      <c r="AG586" s="128" t="str">
        <f aca="false">VLOOKUP(D586,'School Code'!$D$2:$K$603,4,0)</f>
        <v>047</v>
      </c>
      <c r="AH586" s="129" t="n">
        <f aca="false">VLOOKUP(D586,'School Code'!$D$2:$K$603,6,0)</f>
        <v>3</v>
      </c>
      <c r="AI586" s="146" t="s">
        <v>1959</v>
      </c>
    </row>
    <row r="587" customFormat="false" ht="15" hidden="true" customHeight="false" outlineLevel="0" collapsed="false">
      <c r="A587" s="134" t="n">
        <v>582</v>
      </c>
      <c r="B587" s="182" t="s">
        <v>2484</v>
      </c>
      <c r="C587" s="237" t="s">
        <v>2485</v>
      </c>
      <c r="D587" s="135" t="str">
        <f aca="false">VLOOKUP(N587,'Event Code'!$B$4:$AT$239,6,0)</f>
        <v>ĐH FPT</v>
      </c>
      <c r="E587" s="135" t="str">
        <f aca="false">VLOOKUP($D587,'School Code'!$D$2:$I$30,5,0)</f>
        <v>ICT</v>
      </c>
      <c r="F587" s="198"/>
      <c r="G587" s="137"/>
      <c r="H587" s="138" t="str">
        <f aca="false">B587</f>
        <v>diennbse130077@fpt.edu.vn</v>
      </c>
      <c r="I587" s="238" t="n">
        <v>962300091</v>
      </c>
      <c r="J587" s="139"/>
      <c r="K587" s="140"/>
      <c r="L587" s="140"/>
      <c r="M587" s="141" t="str">
        <f aca="false">'Event Code'!$A$4</f>
        <v>HCM</v>
      </c>
      <c r="N587" s="35" t="s">
        <v>2441</v>
      </c>
      <c r="O587" s="141" t="str">
        <f aca="false">VLOOKUP($N587,'Event Code'!$B$4:$AL$194,2,0)</f>
        <v>FSOFT TOUR</v>
      </c>
      <c r="P587" s="141" t="str">
        <f aca="false">VLOOKUP(N587,'Event Code'!$B$4:$AT$782,3,0)</f>
        <v>IT Technical</v>
      </c>
      <c r="Q587" s="141" t="str">
        <f aca="false">VLOOKUP(N587,'Event Code'!$B$4:$AT$782,4,0)</f>
        <v>ALL</v>
      </c>
      <c r="R587" s="141" t="str">
        <f aca="false">VLOOKUP($N587,'Event Code'!$B$4:$AT$782,5,0)</f>
        <v>Blended</v>
      </c>
      <c r="S587" s="141" t="n">
        <f aca="false">VLOOKUP(N587,'Event Code'!$B$4:$AT$782,7,0)</f>
        <v>43515</v>
      </c>
      <c r="T587" s="141" t="n">
        <f aca="false">VLOOKUP($N587,'Event Code'!$B$4:$AT$782,8,0)</f>
        <v>43515</v>
      </c>
      <c r="U587" s="37" t="s">
        <v>1128</v>
      </c>
      <c r="V587" s="184"/>
      <c r="W587" s="143"/>
      <c r="X587" s="242"/>
      <c r="Y587" s="174" t="s">
        <v>132</v>
      </c>
      <c r="Z587" s="140" t="n">
        <v>43517</v>
      </c>
      <c r="AG587" s="128" t="str">
        <f aca="false">VLOOKUP(D587,'School Code'!$D$2:$K$603,4,0)</f>
        <v>047</v>
      </c>
      <c r="AH587" s="129" t="n">
        <f aca="false">VLOOKUP(D587,'School Code'!$D$2:$K$603,6,0)</f>
        <v>3</v>
      </c>
      <c r="AI587" s="146" t="s">
        <v>1959</v>
      </c>
    </row>
    <row r="588" customFormat="false" ht="15" hidden="true" customHeight="false" outlineLevel="0" collapsed="false">
      <c r="A588" s="134" t="n">
        <v>583</v>
      </c>
      <c r="B588" s="182" t="s">
        <v>2486</v>
      </c>
      <c r="C588" s="237" t="s">
        <v>2487</v>
      </c>
      <c r="D588" s="135" t="str">
        <f aca="false">VLOOKUP(N588,'Event Code'!$B$4:$AT$239,6,0)</f>
        <v>ĐH FPT</v>
      </c>
      <c r="E588" s="135" t="str">
        <f aca="false">VLOOKUP($D588,'School Code'!$D$2:$I$30,5,0)</f>
        <v>ICT</v>
      </c>
      <c r="F588" s="198"/>
      <c r="G588" s="137"/>
      <c r="H588" s="138" t="str">
        <f aca="false">B588</f>
        <v>mothanhuy@gmail.com</v>
      </c>
      <c r="I588" s="238" t="n">
        <v>395550648</v>
      </c>
      <c r="J588" s="139"/>
      <c r="K588" s="140"/>
      <c r="L588" s="140"/>
      <c r="M588" s="141" t="str">
        <f aca="false">'Event Code'!$A$4</f>
        <v>HCM</v>
      </c>
      <c r="N588" s="35" t="s">
        <v>2441</v>
      </c>
      <c r="O588" s="141" t="str">
        <f aca="false">VLOOKUP($N588,'Event Code'!$B$4:$AL$194,2,0)</f>
        <v>FSOFT TOUR</v>
      </c>
      <c r="P588" s="141" t="str">
        <f aca="false">VLOOKUP(N588,'Event Code'!$B$4:$AT$782,3,0)</f>
        <v>IT Technical</v>
      </c>
      <c r="Q588" s="141" t="str">
        <f aca="false">VLOOKUP(N588,'Event Code'!$B$4:$AT$782,4,0)</f>
        <v>ALL</v>
      </c>
      <c r="R588" s="141" t="str">
        <f aca="false">VLOOKUP($N588,'Event Code'!$B$4:$AT$782,5,0)</f>
        <v>Blended</v>
      </c>
      <c r="S588" s="141" t="n">
        <f aca="false">VLOOKUP(N588,'Event Code'!$B$4:$AT$782,7,0)</f>
        <v>43515</v>
      </c>
      <c r="T588" s="141" t="n">
        <f aca="false">VLOOKUP($N588,'Event Code'!$B$4:$AT$782,8,0)</f>
        <v>43515</v>
      </c>
      <c r="U588" s="37" t="s">
        <v>1128</v>
      </c>
      <c r="V588" s="184"/>
      <c r="W588" s="143"/>
      <c r="X588" s="243"/>
      <c r="Y588" s="174" t="s">
        <v>132</v>
      </c>
      <c r="Z588" s="140" t="n">
        <v>43517</v>
      </c>
      <c r="AG588" s="128" t="str">
        <f aca="false">VLOOKUP(D588,'School Code'!$D$2:$K$603,4,0)</f>
        <v>047</v>
      </c>
      <c r="AH588" s="129" t="n">
        <f aca="false">VLOOKUP(D588,'School Code'!$D$2:$K$603,6,0)</f>
        <v>3</v>
      </c>
      <c r="AI588" s="146" t="s">
        <v>1959</v>
      </c>
    </row>
    <row r="589" customFormat="false" ht="15" hidden="true" customHeight="false" outlineLevel="0" collapsed="false">
      <c r="A589" s="134" t="n">
        <v>584</v>
      </c>
      <c r="B589" s="182" t="s">
        <v>2488</v>
      </c>
      <c r="C589" s="237" t="s">
        <v>2489</v>
      </c>
      <c r="D589" s="135" t="str">
        <f aca="false">VLOOKUP(N589,'Event Code'!$B$4:$AT$239,6,0)</f>
        <v>ĐH FPT</v>
      </c>
      <c r="E589" s="135" t="str">
        <f aca="false">VLOOKUP($D589,'School Code'!$D$2:$I$30,5,0)</f>
        <v>ICT</v>
      </c>
      <c r="F589" s="198"/>
      <c r="G589" s="137"/>
      <c r="H589" s="138" t="str">
        <f aca="false">B589</f>
        <v>tienvo19991999@gmail.com</v>
      </c>
      <c r="I589" s="238" t="n">
        <v>949005105</v>
      </c>
      <c r="J589" s="139"/>
      <c r="K589" s="140"/>
      <c r="L589" s="140"/>
      <c r="M589" s="141" t="str">
        <f aca="false">'Event Code'!$A$4</f>
        <v>HCM</v>
      </c>
      <c r="N589" s="35" t="s">
        <v>2441</v>
      </c>
      <c r="O589" s="141" t="str">
        <f aca="false">VLOOKUP($N589,'Event Code'!$B$4:$AL$194,2,0)</f>
        <v>FSOFT TOUR</v>
      </c>
      <c r="P589" s="141" t="str">
        <f aca="false">VLOOKUP(N589,'Event Code'!$B$4:$AT$782,3,0)</f>
        <v>IT Technical</v>
      </c>
      <c r="Q589" s="141" t="str">
        <f aca="false">VLOOKUP(N589,'Event Code'!$B$4:$AT$782,4,0)</f>
        <v>ALL</v>
      </c>
      <c r="R589" s="141" t="str">
        <f aca="false">VLOOKUP($N589,'Event Code'!$B$4:$AT$782,5,0)</f>
        <v>Blended</v>
      </c>
      <c r="S589" s="141" t="n">
        <f aca="false">VLOOKUP(N589,'Event Code'!$B$4:$AT$782,7,0)</f>
        <v>43515</v>
      </c>
      <c r="T589" s="141" t="n">
        <f aca="false">VLOOKUP($N589,'Event Code'!$B$4:$AT$782,8,0)</f>
        <v>43515</v>
      </c>
      <c r="U589" s="37" t="s">
        <v>1128</v>
      </c>
      <c r="V589" s="184"/>
      <c r="W589" s="143"/>
      <c r="X589" s="242"/>
      <c r="Y589" s="174" t="s">
        <v>132</v>
      </c>
      <c r="Z589" s="140" t="n">
        <v>43517</v>
      </c>
      <c r="AG589" s="128" t="str">
        <f aca="false">VLOOKUP(D589,'School Code'!$D$2:$K$603,4,0)</f>
        <v>047</v>
      </c>
      <c r="AH589" s="129" t="n">
        <f aca="false">VLOOKUP(D589,'School Code'!$D$2:$K$603,6,0)</f>
        <v>3</v>
      </c>
      <c r="AI589" s="146" t="s">
        <v>1959</v>
      </c>
    </row>
    <row r="590" customFormat="false" ht="15" hidden="true" customHeight="false" outlineLevel="0" collapsed="false">
      <c r="A590" s="134" t="n">
        <v>585</v>
      </c>
      <c r="B590" s="182" t="s">
        <v>2490</v>
      </c>
      <c r="C590" s="237" t="s">
        <v>2491</v>
      </c>
      <c r="D590" s="135" t="str">
        <f aca="false">VLOOKUP(N590,'Event Code'!$B$4:$AT$239,6,0)</f>
        <v>ĐH FPT</v>
      </c>
      <c r="E590" s="135" t="str">
        <f aca="false">VLOOKUP($D590,'School Code'!$D$2:$I$30,5,0)</f>
        <v>ICT</v>
      </c>
      <c r="F590" s="198"/>
      <c r="G590" s="137"/>
      <c r="H590" s="138" t="str">
        <f aca="false">B590</f>
        <v>minhluan1998@gmail.com</v>
      </c>
      <c r="I590" s="244" t="n">
        <v>902690743</v>
      </c>
      <c r="J590" s="139"/>
      <c r="K590" s="140"/>
      <c r="L590" s="140"/>
      <c r="M590" s="141" t="str">
        <f aca="false">'Event Code'!$A$4</f>
        <v>HCM</v>
      </c>
      <c r="N590" s="35" t="s">
        <v>2441</v>
      </c>
      <c r="O590" s="141" t="str">
        <f aca="false">VLOOKUP($N590,'Event Code'!$B$4:$AL$194,2,0)</f>
        <v>FSOFT TOUR</v>
      </c>
      <c r="P590" s="141" t="str">
        <f aca="false">VLOOKUP(N590,'Event Code'!$B$4:$AT$782,3,0)</f>
        <v>IT Technical</v>
      </c>
      <c r="Q590" s="141" t="str">
        <f aca="false">VLOOKUP(N590,'Event Code'!$B$4:$AT$782,4,0)</f>
        <v>ALL</v>
      </c>
      <c r="R590" s="141" t="str">
        <f aca="false">VLOOKUP($N590,'Event Code'!$B$4:$AT$782,5,0)</f>
        <v>Blended</v>
      </c>
      <c r="S590" s="141" t="n">
        <f aca="false">VLOOKUP(N590,'Event Code'!$B$4:$AT$782,7,0)</f>
        <v>43515</v>
      </c>
      <c r="T590" s="141" t="n">
        <f aca="false">VLOOKUP($N590,'Event Code'!$B$4:$AT$782,8,0)</f>
        <v>43515</v>
      </c>
      <c r="U590" s="37" t="s">
        <v>1128</v>
      </c>
      <c r="V590" s="184"/>
      <c r="W590" s="143"/>
      <c r="X590" s="243"/>
      <c r="Y590" s="174" t="s">
        <v>132</v>
      </c>
      <c r="Z590" s="140" t="n">
        <v>43517</v>
      </c>
      <c r="AG590" s="128" t="str">
        <f aca="false">VLOOKUP(D590,'School Code'!$D$2:$K$603,4,0)</f>
        <v>047</v>
      </c>
      <c r="AH590" s="129" t="n">
        <f aca="false">VLOOKUP(D590,'School Code'!$D$2:$K$603,6,0)</f>
        <v>3</v>
      </c>
      <c r="AI590" s="146" t="s">
        <v>1959</v>
      </c>
    </row>
    <row r="591" customFormat="false" ht="15" hidden="true" customHeight="false" outlineLevel="0" collapsed="false">
      <c r="A591" s="134" t="n">
        <v>586</v>
      </c>
      <c r="B591" s="182" t="s">
        <v>2492</v>
      </c>
      <c r="C591" s="237" t="s">
        <v>2493</v>
      </c>
      <c r="D591" s="135" t="str">
        <f aca="false">VLOOKUP(N591,'Event Code'!$B$4:$AT$239,6,0)</f>
        <v>ĐH FPT</v>
      </c>
      <c r="E591" s="135" t="str">
        <f aca="false">VLOOKUP($D591,'School Code'!$D$2:$I$30,5,0)</f>
        <v>ICT</v>
      </c>
      <c r="F591" s="198"/>
      <c r="G591" s="137"/>
      <c r="H591" s="138" t="str">
        <f aca="false">B591</f>
        <v>hiepndse130341@fpt.edu.vn</v>
      </c>
      <c r="I591" s="238" t="n">
        <v>338546575</v>
      </c>
      <c r="J591" s="139"/>
      <c r="K591" s="140"/>
      <c r="L591" s="140"/>
      <c r="M591" s="141" t="str">
        <f aca="false">'Event Code'!$A$4</f>
        <v>HCM</v>
      </c>
      <c r="N591" s="35" t="s">
        <v>2441</v>
      </c>
      <c r="O591" s="141" t="str">
        <f aca="false">VLOOKUP($N591,'Event Code'!$B$4:$AL$194,2,0)</f>
        <v>FSOFT TOUR</v>
      </c>
      <c r="P591" s="141" t="str">
        <f aca="false">VLOOKUP(N591,'Event Code'!$B$4:$AT$782,3,0)</f>
        <v>IT Technical</v>
      </c>
      <c r="Q591" s="141" t="str">
        <f aca="false">VLOOKUP(N591,'Event Code'!$B$4:$AT$782,4,0)</f>
        <v>ALL</v>
      </c>
      <c r="R591" s="141" t="str">
        <f aca="false">VLOOKUP($N591,'Event Code'!$B$4:$AT$782,5,0)</f>
        <v>Blended</v>
      </c>
      <c r="S591" s="141" t="n">
        <f aca="false">VLOOKUP(N591,'Event Code'!$B$4:$AT$782,7,0)</f>
        <v>43515</v>
      </c>
      <c r="T591" s="141" t="n">
        <f aca="false">VLOOKUP($N591,'Event Code'!$B$4:$AT$782,8,0)</f>
        <v>43515</v>
      </c>
      <c r="U591" s="37" t="s">
        <v>1128</v>
      </c>
      <c r="V591" s="184"/>
      <c r="W591" s="143"/>
      <c r="X591" s="242"/>
      <c r="Y591" s="174" t="s">
        <v>132</v>
      </c>
      <c r="Z591" s="140" t="n">
        <v>43517</v>
      </c>
      <c r="AG591" s="128" t="str">
        <f aca="false">VLOOKUP(D591,'School Code'!$D$2:$K$603,4,0)</f>
        <v>047</v>
      </c>
      <c r="AH591" s="129" t="n">
        <f aca="false">VLOOKUP(D591,'School Code'!$D$2:$K$603,6,0)</f>
        <v>3</v>
      </c>
      <c r="AI591" s="146" t="s">
        <v>1959</v>
      </c>
    </row>
    <row r="592" customFormat="false" ht="15" hidden="true" customHeight="false" outlineLevel="0" collapsed="false">
      <c r="A592" s="134" t="n">
        <v>587</v>
      </c>
      <c r="B592" s="182" t="s">
        <v>2494</v>
      </c>
      <c r="C592" s="237" t="s">
        <v>2495</v>
      </c>
      <c r="D592" s="135" t="str">
        <f aca="false">VLOOKUP(N592,'Event Code'!$B$4:$AT$239,6,0)</f>
        <v>ĐH FPT</v>
      </c>
      <c r="E592" s="135" t="str">
        <f aca="false">VLOOKUP($D592,'School Code'!$D$2:$I$30,5,0)</f>
        <v>ICT</v>
      </c>
      <c r="F592" s="198"/>
      <c r="G592" s="137"/>
      <c r="H592" s="138" t="str">
        <f aca="false">B592</f>
        <v>Minhhuy499@gmail.com</v>
      </c>
      <c r="I592" s="238" t="n">
        <v>909228563</v>
      </c>
      <c r="J592" s="139"/>
      <c r="K592" s="140"/>
      <c r="L592" s="140"/>
      <c r="M592" s="141" t="str">
        <f aca="false">'Event Code'!$A$4</f>
        <v>HCM</v>
      </c>
      <c r="N592" s="35" t="s">
        <v>2441</v>
      </c>
      <c r="O592" s="141" t="str">
        <f aca="false">VLOOKUP($N592,'Event Code'!$B$4:$AL$194,2,0)</f>
        <v>FSOFT TOUR</v>
      </c>
      <c r="P592" s="141" t="str">
        <f aca="false">VLOOKUP(N592,'Event Code'!$B$4:$AT$782,3,0)</f>
        <v>IT Technical</v>
      </c>
      <c r="Q592" s="141" t="str">
        <f aca="false">VLOOKUP(N592,'Event Code'!$B$4:$AT$782,4,0)</f>
        <v>ALL</v>
      </c>
      <c r="R592" s="141" t="str">
        <f aca="false">VLOOKUP($N592,'Event Code'!$B$4:$AT$782,5,0)</f>
        <v>Blended</v>
      </c>
      <c r="S592" s="141" t="n">
        <f aca="false">VLOOKUP(N592,'Event Code'!$B$4:$AT$782,7,0)</f>
        <v>43515</v>
      </c>
      <c r="T592" s="141" t="n">
        <f aca="false">VLOOKUP($N592,'Event Code'!$B$4:$AT$782,8,0)</f>
        <v>43515</v>
      </c>
      <c r="U592" s="37" t="s">
        <v>1128</v>
      </c>
      <c r="V592" s="184"/>
      <c r="W592" s="143"/>
      <c r="X592" s="242"/>
      <c r="Y592" s="174" t="s">
        <v>132</v>
      </c>
      <c r="Z592" s="140" t="n">
        <v>43517</v>
      </c>
      <c r="AG592" s="128" t="str">
        <f aca="false">VLOOKUP(D592,'School Code'!$D$2:$K$603,4,0)</f>
        <v>047</v>
      </c>
      <c r="AH592" s="129" t="n">
        <f aca="false">VLOOKUP(D592,'School Code'!$D$2:$K$603,6,0)</f>
        <v>3</v>
      </c>
      <c r="AI592" s="146" t="s">
        <v>1959</v>
      </c>
    </row>
    <row r="593" customFormat="false" ht="15" hidden="true" customHeight="false" outlineLevel="0" collapsed="false">
      <c r="A593" s="134" t="n">
        <v>588</v>
      </c>
      <c r="B593" s="182" t="s">
        <v>2496</v>
      </c>
      <c r="C593" s="237" t="s">
        <v>2497</v>
      </c>
      <c r="D593" s="135" t="str">
        <f aca="false">VLOOKUP(N593,'Event Code'!$B$4:$AT$239,6,0)</f>
        <v>ĐH FPT</v>
      </c>
      <c r="E593" s="135" t="str">
        <f aca="false">VLOOKUP($D593,'School Code'!$D$2:$I$30,5,0)</f>
        <v>ICT</v>
      </c>
      <c r="F593" s="198"/>
      <c r="G593" s="137"/>
      <c r="H593" s="138" t="str">
        <f aca="false">B593</f>
        <v>Thanhkcse61765@fpt.edu.vn</v>
      </c>
      <c r="I593" s="238" t="n">
        <v>965505787</v>
      </c>
      <c r="J593" s="139"/>
      <c r="K593" s="140"/>
      <c r="L593" s="140"/>
      <c r="M593" s="141" t="str">
        <f aca="false">'Event Code'!$A$4</f>
        <v>HCM</v>
      </c>
      <c r="N593" s="35" t="s">
        <v>2441</v>
      </c>
      <c r="O593" s="141" t="str">
        <f aca="false">VLOOKUP($N593,'Event Code'!$B$4:$AL$194,2,0)</f>
        <v>FSOFT TOUR</v>
      </c>
      <c r="P593" s="141" t="str">
        <f aca="false">VLOOKUP(N593,'Event Code'!$B$4:$AT$782,3,0)</f>
        <v>IT Technical</v>
      </c>
      <c r="Q593" s="141" t="str">
        <f aca="false">VLOOKUP(N593,'Event Code'!$B$4:$AT$782,4,0)</f>
        <v>ALL</v>
      </c>
      <c r="R593" s="141" t="str">
        <f aca="false">VLOOKUP($N593,'Event Code'!$B$4:$AT$782,5,0)</f>
        <v>Blended</v>
      </c>
      <c r="S593" s="141" t="n">
        <f aca="false">VLOOKUP(N593,'Event Code'!$B$4:$AT$782,7,0)</f>
        <v>43515</v>
      </c>
      <c r="T593" s="141" t="n">
        <f aca="false">VLOOKUP($N593,'Event Code'!$B$4:$AT$782,8,0)</f>
        <v>43515</v>
      </c>
      <c r="U593" s="37" t="s">
        <v>1128</v>
      </c>
      <c r="V593" s="184"/>
      <c r="W593" s="143"/>
      <c r="X593" s="242"/>
      <c r="Y593" s="174" t="s">
        <v>132</v>
      </c>
      <c r="Z593" s="140" t="n">
        <v>43517</v>
      </c>
      <c r="AG593" s="128" t="str">
        <f aca="false">VLOOKUP(D593,'School Code'!$D$2:$K$603,4,0)</f>
        <v>047</v>
      </c>
      <c r="AH593" s="129" t="n">
        <f aca="false">VLOOKUP(D593,'School Code'!$D$2:$K$603,6,0)</f>
        <v>3</v>
      </c>
      <c r="AI593" s="146" t="s">
        <v>1959</v>
      </c>
    </row>
    <row r="594" customFormat="false" ht="15" hidden="true" customHeight="false" outlineLevel="0" collapsed="false">
      <c r="A594" s="134" t="n">
        <v>589</v>
      </c>
      <c r="B594" s="182" t="s">
        <v>2498</v>
      </c>
      <c r="C594" s="237" t="s">
        <v>2499</v>
      </c>
      <c r="D594" s="135" t="str">
        <f aca="false">VLOOKUP(N594,'Event Code'!$B$4:$AT$239,6,0)</f>
        <v>ĐH FPT</v>
      </c>
      <c r="E594" s="135" t="str">
        <f aca="false">VLOOKUP($D594,'School Code'!$D$2:$I$30,5,0)</f>
        <v>ICT</v>
      </c>
      <c r="F594" s="198"/>
      <c r="G594" s="137"/>
      <c r="H594" s="138" t="str">
        <f aca="false">B594</f>
        <v>hai7f2009@gmail.com</v>
      </c>
      <c r="I594" s="238" t="n">
        <v>382523475</v>
      </c>
      <c r="J594" s="139"/>
      <c r="K594" s="140"/>
      <c r="L594" s="140"/>
      <c r="M594" s="141" t="str">
        <f aca="false">'Event Code'!$A$4</f>
        <v>HCM</v>
      </c>
      <c r="N594" s="35" t="s">
        <v>2441</v>
      </c>
      <c r="O594" s="141" t="str">
        <f aca="false">VLOOKUP($N594,'Event Code'!$B$4:$AL$194,2,0)</f>
        <v>FSOFT TOUR</v>
      </c>
      <c r="P594" s="141" t="str">
        <f aca="false">VLOOKUP(N594,'Event Code'!$B$4:$AT$782,3,0)</f>
        <v>IT Technical</v>
      </c>
      <c r="Q594" s="141" t="str">
        <f aca="false">VLOOKUP(N594,'Event Code'!$B$4:$AT$782,4,0)</f>
        <v>ALL</v>
      </c>
      <c r="R594" s="141" t="str">
        <f aca="false">VLOOKUP($N594,'Event Code'!$B$4:$AT$782,5,0)</f>
        <v>Blended</v>
      </c>
      <c r="S594" s="141" t="n">
        <f aca="false">VLOOKUP(N594,'Event Code'!$B$4:$AT$782,7,0)</f>
        <v>43515</v>
      </c>
      <c r="T594" s="141" t="n">
        <f aca="false">VLOOKUP($N594,'Event Code'!$B$4:$AT$782,8,0)</f>
        <v>43515</v>
      </c>
      <c r="U594" s="37" t="s">
        <v>1128</v>
      </c>
      <c r="V594" s="184"/>
      <c r="W594" s="143"/>
      <c r="X594" s="133"/>
      <c r="Y594" s="174" t="s">
        <v>132</v>
      </c>
      <c r="Z594" s="140" t="n">
        <v>43517</v>
      </c>
      <c r="AG594" s="128" t="str">
        <f aca="false">VLOOKUP(D594,'School Code'!$D$2:$K$603,4,0)</f>
        <v>047</v>
      </c>
      <c r="AH594" s="129" t="n">
        <f aca="false">VLOOKUP(D594,'School Code'!$D$2:$K$603,6,0)</f>
        <v>3</v>
      </c>
      <c r="AI594" s="146" t="s">
        <v>1959</v>
      </c>
    </row>
    <row r="595" customFormat="false" ht="15" hidden="true" customHeight="false" outlineLevel="0" collapsed="false">
      <c r="A595" s="134" t="n">
        <v>590</v>
      </c>
      <c r="B595" s="182" t="s">
        <v>2500</v>
      </c>
      <c r="C595" s="237" t="s">
        <v>2501</v>
      </c>
      <c r="D595" s="135" t="str">
        <f aca="false">VLOOKUP(N595,'Event Code'!$B$4:$AT$239,6,0)</f>
        <v>ĐH FPT</v>
      </c>
      <c r="E595" s="135" t="str">
        <f aca="false">VLOOKUP($D595,'School Code'!$D$2:$I$30,5,0)</f>
        <v>ICT</v>
      </c>
      <c r="F595" s="198"/>
      <c r="G595" s="137"/>
      <c r="H595" s="138" t="str">
        <f aca="false">B595</f>
        <v>Giatntse130331@fpt.edu.vn</v>
      </c>
      <c r="I595" s="238" t="n">
        <v>968151850</v>
      </c>
      <c r="J595" s="139"/>
      <c r="K595" s="140"/>
      <c r="L595" s="140"/>
      <c r="M595" s="141" t="str">
        <f aca="false">'Event Code'!$A$4</f>
        <v>HCM</v>
      </c>
      <c r="N595" s="35" t="s">
        <v>2441</v>
      </c>
      <c r="O595" s="141" t="str">
        <f aca="false">VLOOKUP($N595,'Event Code'!$B$4:$AL$194,2,0)</f>
        <v>FSOFT TOUR</v>
      </c>
      <c r="P595" s="141" t="str">
        <f aca="false">VLOOKUP(N595,'Event Code'!$B$4:$AT$782,3,0)</f>
        <v>IT Technical</v>
      </c>
      <c r="Q595" s="141" t="str">
        <f aca="false">VLOOKUP(N595,'Event Code'!$B$4:$AT$782,4,0)</f>
        <v>ALL</v>
      </c>
      <c r="R595" s="141" t="str">
        <f aca="false">VLOOKUP($N595,'Event Code'!$B$4:$AT$782,5,0)</f>
        <v>Blended</v>
      </c>
      <c r="S595" s="141" t="n">
        <f aca="false">VLOOKUP(N595,'Event Code'!$B$4:$AT$782,7,0)</f>
        <v>43515</v>
      </c>
      <c r="T595" s="141" t="n">
        <f aca="false">VLOOKUP($N595,'Event Code'!$B$4:$AT$782,8,0)</f>
        <v>43515</v>
      </c>
      <c r="U595" s="37" t="s">
        <v>1128</v>
      </c>
      <c r="V595" s="184"/>
      <c r="W595" s="143"/>
      <c r="X595" s="133"/>
      <c r="Y595" s="174" t="s">
        <v>132</v>
      </c>
      <c r="Z595" s="140" t="n">
        <v>43517</v>
      </c>
      <c r="AG595" s="128" t="str">
        <f aca="false">VLOOKUP(D595,'School Code'!$D$2:$K$603,4,0)</f>
        <v>047</v>
      </c>
      <c r="AH595" s="129" t="n">
        <f aca="false">VLOOKUP(D595,'School Code'!$D$2:$K$603,6,0)</f>
        <v>3</v>
      </c>
      <c r="AI595" s="146" t="s">
        <v>1959</v>
      </c>
    </row>
    <row r="596" customFormat="false" ht="15" hidden="true" customHeight="false" outlineLevel="0" collapsed="false">
      <c r="A596" s="134" t="n">
        <v>591</v>
      </c>
      <c r="B596" s="182" t="s">
        <v>2502</v>
      </c>
      <c r="C596" s="237" t="s">
        <v>2503</v>
      </c>
      <c r="D596" s="135" t="str">
        <f aca="false">VLOOKUP(N596,'Event Code'!$B$4:$AT$239,6,0)</f>
        <v>ĐH FPT</v>
      </c>
      <c r="E596" s="135" t="str">
        <f aca="false">VLOOKUP($D596,'School Code'!$D$2:$I$30,5,0)</f>
        <v>ICT</v>
      </c>
      <c r="F596" s="198"/>
      <c r="G596" s="137"/>
      <c r="H596" s="138" t="str">
        <f aca="false">B596</f>
        <v>toannguyen00100@gmail.com</v>
      </c>
      <c r="I596" s="238" t="n">
        <v>344455237</v>
      </c>
      <c r="J596" s="139"/>
      <c r="K596" s="140"/>
      <c r="L596" s="140"/>
      <c r="M596" s="141" t="str">
        <f aca="false">'Event Code'!$A$4</f>
        <v>HCM</v>
      </c>
      <c r="N596" s="35" t="s">
        <v>2441</v>
      </c>
      <c r="O596" s="141" t="str">
        <f aca="false">VLOOKUP($N596,'Event Code'!$B$4:$AL$194,2,0)</f>
        <v>FSOFT TOUR</v>
      </c>
      <c r="P596" s="141" t="str">
        <f aca="false">VLOOKUP(N596,'Event Code'!$B$4:$AT$782,3,0)</f>
        <v>IT Technical</v>
      </c>
      <c r="Q596" s="141" t="str">
        <f aca="false">VLOOKUP(N596,'Event Code'!$B$4:$AT$782,4,0)</f>
        <v>ALL</v>
      </c>
      <c r="R596" s="141" t="str">
        <f aca="false">VLOOKUP($N596,'Event Code'!$B$4:$AT$782,5,0)</f>
        <v>Blended</v>
      </c>
      <c r="S596" s="141" t="n">
        <f aca="false">VLOOKUP(N596,'Event Code'!$B$4:$AT$782,7,0)</f>
        <v>43515</v>
      </c>
      <c r="T596" s="141" t="n">
        <f aca="false">VLOOKUP($N596,'Event Code'!$B$4:$AT$782,8,0)</f>
        <v>43515</v>
      </c>
      <c r="U596" s="37" t="s">
        <v>1128</v>
      </c>
      <c r="V596" s="184"/>
      <c r="W596" s="143"/>
      <c r="X596" s="242"/>
      <c r="Y596" s="174" t="s">
        <v>132</v>
      </c>
      <c r="Z596" s="140" t="n">
        <v>43517</v>
      </c>
      <c r="AG596" s="128" t="str">
        <f aca="false">VLOOKUP(D596,'School Code'!$D$2:$K$603,4,0)</f>
        <v>047</v>
      </c>
      <c r="AH596" s="129" t="n">
        <f aca="false">VLOOKUP(D596,'School Code'!$D$2:$K$603,6,0)</f>
        <v>3</v>
      </c>
      <c r="AI596" s="146" t="s">
        <v>1959</v>
      </c>
    </row>
    <row r="597" customFormat="false" ht="15" hidden="true" customHeight="false" outlineLevel="0" collapsed="false">
      <c r="A597" s="134" t="n">
        <v>592</v>
      </c>
      <c r="B597" s="182" t="s">
        <v>2504</v>
      </c>
      <c r="C597" s="237" t="s">
        <v>2505</v>
      </c>
      <c r="D597" s="135" t="str">
        <f aca="false">VLOOKUP(N597,'Event Code'!$B$4:$AT$239,6,0)</f>
        <v>ĐH FPT</v>
      </c>
      <c r="E597" s="135" t="str">
        <f aca="false">VLOOKUP($D597,'School Code'!$D$2:$I$30,5,0)</f>
        <v>ICT</v>
      </c>
      <c r="F597" s="198"/>
      <c r="G597" s="137"/>
      <c r="H597" s="138" t="str">
        <f aca="false">B597</f>
        <v>Vuthugiang2610@gmail.com</v>
      </c>
      <c r="I597" s="238" t="n">
        <v>988246909</v>
      </c>
      <c r="J597" s="139"/>
      <c r="K597" s="140"/>
      <c r="L597" s="140"/>
      <c r="M597" s="141" t="str">
        <f aca="false">'Event Code'!$A$4</f>
        <v>HCM</v>
      </c>
      <c r="N597" s="35" t="s">
        <v>2441</v>
      </c>
      <c r="O597" s="141" t="str">
        <f aca="false">VLOOKUP($N597,'Event Code'!$B$4:$AL$194,2,0)</f>
        <v>FSOFT TOUR</v>
      </c>
      <c r="P597" s="141" t="str">
        <f aca="false">VLOOKUP(N597,'Event Code'!$B$4:$AT$782,3,0)</f>
        <v>IT Technical</v>
      </c>
      <c r="Q597" s="141" t="str">
        <f aca="false">VLOOKUP(N597,'Event Code'!$B$4:$AT$782,4,0)</f>
        <v>ALL</v>
      </c>
      <c r="R597" s="141" t="str">
        <f aca="false">VLOOKUP($N597,'Event Code'!$B$4:$AT$782,5,0)</f>
        <v>Blended</v>
      </c>
      <c r="S597" s="141" t="n">
        <f aca="false">VLOOKUP(N597,'Event Code'!$B$4:$AT$782,7,0)</f>
        <v>43515</v>
      </c>
      <c r="T597" s="141" t="n">
        <f aca="false">VLOOKUP($N597,'Event Code'!$B$4:$AT$782,8,0)</f>
        <v>43515</v>
      </c>
      <c r="U597" s="37" t="s">
        <v>1128</v>
      </c>
      <c r="V597" s="184"/>
      <c r="W597" s="143"/>
      <c r="X597" s="242"/>
      <c r="Y597" s="174" t="s">
        <v>132</v>
      </c>
      <c r="Z597" s="140" t="n">
        <v>43517</v>
      </c>
      <c r="AG597" s="128" t="str">
        <f aca="false">VLOOKUP(D597,'School Code'!$D$2:$K$603,4,0)</f>
        <v>047</v>
      </c>
      <c r="AH597" s="129" t="n">
        <f aca="false">VLOOKUP(D597,'School Code'!$D$2:$K$603,6,0)</f>
        <v>3</v>
      </c>
      <c r="AI597" s="146" t="s">
        <v>1959</v>
      </c>
    </row>
    <row r="598" customFormat="false" ht="15" hidden="true" customHeight="false" outlineLevel="0" collapsed="false">
      <c r="A598" s="134" t="n">
        <v>593</v>
      </c>
      <c r="B598" s="182" t="s">
        <v>2506</v>
      </c>
      <c r="C598" s="237" t="s">
        <v>2507</v>
      </c>
      <c r="D598" s="135" t="str">
        <f aca="false">VLOOKUP(N598,'Event Code'!$B$4:$AT$239,6,0)</f>
        <v>ĐH FPT</v>
      </c>
      <c r="E598" s="135" t="str">
        <f aca="false">VLOOKUP($D598,'School Code'!$D$2:$I$30,5,0)</f>
        <v>ICT</v>
      </c>
      <c r="F598" s="198"/>
      <c r="G598" s="137"/>
      <c r="H598" s="138" t="str">
        <f aca="false">B598</f>
        <v>trantienduat98@gmail.com</v>
      </c>
      <c r="I598" s="238" t="n">
        <v>337779773</v>
      </c>
      <c r="J598" s="139"/>
      <c r="K598" s="140"/>
      <c r="L598" s="140"/>
      <c r="M598" s="141" t="str">
        <f aca="false">'Event Code'!$A$4</f>
        <v>HCM</v>
      </c>
      <c r="N598" s="35" t="s">
        <v>2441</v>
      </c>
      <c r="O598" s="141" t="str">
        <f aca="false">VLOOKUP($N598,'Event Code'!$B$4:$AL$194,2,0)</f>
        <v>FSOFT TOUR</v>
      </c>
      <c r="P598" s="141" t="str">
        <f aca="false">VLOOKUP(N598,'Event Code'!$B$4:$AT$782,3,0)</f>
        <v>IT Technical</v>
      </c>
      <c r="Q598" s="141" t="str">
        <f aca="false">VLOOKUP(N598,'Event Code'!$B$4:$AT$782,4,0)</f>
        <v>ALL</v>
      </c>
      <c r="R598" s="141" t="str">
        <f aca="false">VLOOKUP($N598,'Event Code'!$B$4:$AT$782,5,0)</f>
        <v>Blended</v>
      </c>
      <c r="S598" s="141" t="n">
        <f aca="false">VLOOKUP(N598,'Event Code'!$B$4:$AT$782,7,0)</f>
        <v>43515</v>
      </c>
      <c r="T598" s="141" t="n">
        <f aca="false">VLOOKUP($N598,'Event Code'!$B$4:$AT$782,8,0)</f>
        <v>43515</v>
      </c>
      <c r="U598" s="37" t="s">
        <v>1128</v>
      </c>
      <c r="V598" s="184"/>
      <c r="W598" s="143"/>
      <c r="X598" s="242"/>
      <c r="Y598" s="174" t="s">
        <v>132</v>
      </c>
      <c r="Z598" s="140" t="n">
        <v>43517</v>
      </c>
      <c r="AG598" s="128" t="str">
        <f aca="false">VLOOKUP(D598,'School Code'!$D$2:$K$603,4,0)</f>
        <v>047</v>
      </c>
      <c r="AH598" s="129" t="n">
        <f aca="false">VLOOKUP(D598,'School Code'!$D$2:$K$603,6,0)</f>
        <v>3</v>
      </c>
      <c r="AI598" s="146" t="s">
        <v>1959</v>
      </c>
    </row>
    <row r="599" customFormat="false" ht="15" hidden="true" customHeight="false" outlineLevel="0" collapsed="false">
      <c r="A599" s="134" t="n">
        <v>594</v>
      </c>
      <c r="B599" s="182" t="s">
        <v>2508</v>
      </c>
      <c r="C599" s="237" t="s">
        <v>2509</v>
      </c>
      <c r="D599" s="135" t="str">
        <f aca="false">VLOOKUP(N599,'Event Code'!$B$4:$AT$239,6,0)</f>
        <v>ĐH FPT</v>
      </c>
      <c r="E599" s="135" t="str">
        <f aca="false">VLOOKUP($D599,'School Code'!$D$2:$I$30,5,0)</f>
        <v>ICT</v>
      </c>
      <c r="F599" s="198"/>
      <c r="G599" s="137"/>
      <c r="H599" s="138" t="str">
        <f aca="false">B599</f>
        <v>minhduc.phuduc@gmail.com</v>
      </c>
      <c r="I599" s="238" t="n">
        <v>903298972</v>
      </c>
      <c r="J599" s="139"/>
      <c r="K599" s="140"/>
      <c r="L599" s="140"/>
      <c r="M599" s="141" t="str">
        <f aca="false">'Event Code'!$A$4</f>
        <v>HCM</v>
      </c>
      <c r="N599" s="35" t="s">
        <v>2441</v>
      </c>
      <c r="O599" s="141" t="str">
        <f aca="false">VLOOKUP($N599,'Event Code'!$B$4:$AL$194,2,0)</f>
        <v>FSOFT TOUR</v>
      </c>
      <c r="P599" s="141" t="str">
        <f aca="false">VLOOKUP(N599,'Event Code'!$B$4:$AT$782,3,0)</f>
        <v>IT Technical</v>
      </c>
      <c r="Q599" s="141" t="str">
        <f aca="false">VLOOKUP(N599,'Event Code'!$B$4:$AT$782,4,0)</f>
        <v>ALL</v>
      </c>
      <c r="R599" s="141" t="str">
        <f aca="false">VLOOKUP($N599,'Event Code'!$B$4:$AT$782,5,0)</f>
        <v>Blended</v>
      </c>
      <c r="S599" s="141" t="n">
        <f aca="false">VLOOKUP(N599,'Event Code'!$B$4:$AT$782,7,0)</f>
        <v>43515</v>
      </c>
      <c r="T599" s="141" t="n">
        <f aca="false">VLOOKUP($N599,'Event Code'!$B$4:$AT$782,8,0)</f>
        <v>43515</v>
      </c>
      <c r="U599" s="37" t="s">
        <v>1128</v>
      </c>
      <c r="V599" s="184"/>
      <c r="W599" s="143"/>
      <c r="X599" s="133"/>
      <c r="Y599" s="174" t="s">
        <v>132</v>
      </c>
      <c r="Z599" s="140" t="n">
        <v>43517</v>
      </c>
      <c r="AG599" s="128" t="str">
        <f aca="false">VLOOKUP(D599,'School Code'!$D$2:$K$603,4,0)</f>
        <v>047</v>
      </c>
      <c r="AH599" s="129" t="n">
        <f aca="false">VLOOKUP(D599,'School Code'!$D$2:$K$603,6,0)</f>
        <v>3</v>
      </c>
      <c r="AI599" s="146" t="s">
        <v>1959</v>
      </c>
    </row>
    <row r="600" customFormat="false" ht="15" hidden="true" customHeight="false" outlineLevel="0" collapsed="false">
      <c r="A600" s="134" t="n">
        <v>595</v>
      </c>
      <c r="B600" s="182" t="s">
        <v>2510</v>
      </c>
      <c r="C600" s="237" t="s">
        <v>2511</v>
      </c>
      <c r="D600" s="135" t="str">
        <f aca="false">VLOOKUP(N600,'Event Code'!$B$4:$AT$239,6,0)</f>
        <v>ĐH FPT</v>
      </c>
      <c r="E600" s="135" t="str">
        <f aca="false">VLOOKUP($D600,'School Code'!$D$2:$I$30,5,0)</f>
        <v>ICT</v>
      </c>
      <c r="F600" s="198"/>
      <c r="G600" s="137"/>
      <c r="H600" s="138" t="str">
        <f aca="false">B600</f>
        <v>Khanhbqse63463@fpt.edu.vn</v>
      </c>
      <c r="I600" s="238" t="n">
        <v>869009674</v>
      </c>
      <c r="J600" s="139"/>
      <c r="K600" s="140"/>
      <c r="L600" s="140"/>
      <c r="M600" s="141" t="str">
        <f aca="false">'Event Code'!$A$4</f>
        <v>HCM</v>
      </c>
      <c r="N600" s="35" t="s">
        <v>2441</v>
      </c>
      <c r="O600" s="141" t="str">
        <f aca="false">VLOOKUP($N600,'Event Code'!$B$4:$AL$194,2,0)</f>
        <v>FSOFT TOUR</v>
      </c>
      <c r="P600" s="141" t="str">
        <f aca="false">VLOOKUP(N600,'Event Code'!$B$4:$AT$782,3,0)</f>
        <v>IT Technical</v>
      </c>
      <c r="Q600" s="141" t="str">
        <f aca="false">VLOOKUP(N600,'Event Code'!$B$4:$AT$782,4,0)</f>
        <v>ALL</v>
      </c>
      <c r="R600" s="141" t="str">
        <f aca="false">VLOOKUP($N600,'Event Code'!$B$4:$AT$782,5,0)</f>
        <v>Blended</v>
      </c>
      <c r="S600" s="141" t="n">
        <f aca="false">VLOOKUP(N600,'Event Code'!$B$4:$AT$782,7,0)</f>
        <v>43515</v>
      </c>
      <c r="T600" s="141" t="n">
        <f aca="false">VLOOKUP($N600,'Event Code'!$B$4:$AT$782,8,0)</f>
        <v>43515</v>
      </c>
      <c r="U600" s="37" t="s">
        <v>1128</v>
      </c>
      <c r="V600" s="184"/>
      <c r="W600" s="143"/>
      <c r="X600" s="242"/>
      <c r="Y600" s="174" t="s">
        <v>132</v>
      </c>
      <c r="Z600" s="140" t="n">
        <v>43517</v>
      </c>
      <c r="AG600" s="128" t="str">
        <f aca="false">VLOOKUP(D600,'School Code'!$D$2:$K$603,4,0)</f>
        <v>047</v>
      </c>
      <c r="AH600" s="129" t="n">
        <f aca="false">VLOOKUP(D600,'School Code'!$D$2:$K$603,6,0)</f>
        <v>3</v>
      </c>
      <c r="AI600" s="146" t="s">
        <v>1959</v>
      </c>
    </row>
    <row r="601" customFormat="false" ht="15" hidden="true" customHeight="false" outlineLevel="0" collapsed="false">
      <c r="A601" s="134" t="n">
        <v>596</v>
      </c>
      <c r="B601" s="182" t="s">
        <v>2512</v>
      </c>
      <c r="C601" s="237" t="s">
        <v>2513</v>
      </c>
      <c r="D601" s="135" t="str">
        <f aca="false">VLOOKUP(N601,'Event Code'!$B$4:$AT$239,6,0)</f>
        <v>ĐH FPT</v>
      </c>
      <c r="E601" s="135" t="str">
        <f aca="false">VLOOKUP($D601,'School Code'!$D$2:$I$30,5,0)</f>
        <v>ICT</v>
      </c>
      <c r="F601" s="198"/>
      <c r="G601" s="137"/>
      <c r="H601" s="138" t="str">
        <f aca="false">B601</f>
        <v>billbubble69@gmail.com</v>
      </c>
      <c r="I601" s="238" t="n">
        <v>986464263</v>
      </c>
      <c r="J601" s="139"/>
      <c r="K601" s="140"/>
      <c r="L601" s="140"/>
      <c r="M601" s="141" t="str">
        <f aca="false">'Event Code'!$A$4</f>
        <v>HCM</v>
      </c>
      <c r="N601" s="35" t="s">
        <v>2441</v>
      </c>
      <c r="O601" s="141" t="str">
        <f aca="false">VLOOKUP($N601,'Event Code'!$B$4:$AL$194,2,0)</f>
        <v>FSOFT TOUR</v>
      </c>
      <c r="P601" s="141" t="str">
        <f aca="false">VLOOKUP(N601,'Event Code'!$B$4:$AT$782,3,0)</f>
        <v>IT Technical</v>
      </c>
      <c r="Q601" s="141" t="str">
        <f aca="false">VLOOKUP(N601,'Event Code'!$B$4:$AT$782,4,0)</f>
        <v>ALL</v>
      </c>
      <c r="R601" s="141" t="str">
        <f aca="false">VLOOKUP($N601,'Event Code'!$B$4:$AT$782,5,0)</f>
        <v>Blended</v>
      </c>
      <c r="S601" s="141" t="n">
        <f aca="false">VLOOKUP(N601,'Event Code'!$B$4:$AT$782,7,0)</f>
        <v>43515</v>
      </c>
      <c r="T601" s="141" t="n">
        <f aca="false">VLOOKUP($N601,'Event Code'!$B$4:$AT$782,8,0)</f>
        <v>43515</v>
      </c>
      <c r="U601" s="37" t="s">
        <v>1128</v>
      </c>
      <c r="V601" s="184"/>
      <c r="W601" s="143"/>
      <c r="X601" s="243"/>
      <c r="Y601" s="174" t="s">
        <v>132</v>
      </c>
      <c r="Z601" s="140" t="n">
        <v>43517</v>
      </c>
      <c r="AG601" s="128" t="str">
        <f aca="false">VLOOKUP(D601,'School Code'!$D$2:$K$603,4,0)</f>
        <v>047</v>
      </c>
      <c r="AH601" s="129" t="n">
        <f aca="false">VLOOKUP(D601,'School Code'!$D$2:$K$603,6,0)</f>
        <v>3</v>
      </c>
      <c r="AI601" s="146" t="s">
        <v>1959</v>
      </c>
    </row>
    <row r="602" customFormat="false" ht="15" hidden="true" customHeight="false" outlineLevel="0" collapsed="false">
      <c r="A602" s="134" t="n">
        <v>597</v>
      </c>
      <c r="B602" s="182" t="s">
        <v>2514</v>
      </c>
      <c r="C602" s="237" t="s">
        <v>2515</v>
      </c>
      <c r="D602" s="135" t="str">
        <f aca="false">VLOOKUP(N602,'Event Code'!$B$4:$AT$239,6,0)</f>
        <v>ĐH FPT</v>
      </c>
      <c r="E602" s="135" t="str">
        <f aca="false">VLOOKUP($D602,'School Code'!$D$2:$I$30,5,0)</f>
        <v>ICT</v>
      </c>
      <c r="F602" s="198"/>
      <c r="G602" s="137"/>
      <c r="H602" s="138" t="str">
        <f aca="false">B602</f>
        <v>dongtvse05344@fpt.edu.vn</v>
      </c>
      <c r="I602" s="238" t="n">
        <v>942502660</v>
      </c>
      <c r="J602" s="139"/>
      <c r="K602" s="140"/>
      <c r="L602" s="140"/>
      <c r="M602" s="141" t="str">
        <f aca="false">'Event Code'!$A$4</f>
        <v>HCM</v>
      </c>
      <c r="N602" s="35" t="s">
        <v>2441</v>
      </c>
      <c r="O602" s="141" t="str">
        <f aca="false">VLOOKUP($N602,'Event Code'!$B$4:$AL$194,2,0)</f>
        <v>FSOFT TOUR</v>
      </c>
      <c r="P602" s="141" t="str">
        <f aca="false">VLOOKUP(N602,'Event Code'!$B$4:$AT$782,3,0)</f>
        <v>IT Technical</v>
      </c>
      <c r="Q602" s="141" t="str">
        <f aca="false">VLOOKUP(N602,'Event Code'!$B$4:$AT$782,4,0)</f>
        <v>ALL</v>
      </c>
      <c r="R602" s="141" t="str">
        <f aca="false">VLOOKUP($N602,'Event Code'!$B$4:$AT$782,5,0)</f>
        <v>Blended</v>
      </c>
      <c r="S602" s="141" t="n">
        <f aca="false">VLOOKUP(N602,'Event Code'!$B$4:$AT$782,7,0)</f>
        <v>43515</v>
      </c>
      <c r="T602" s="141" t="n">
        <f aca="false">VLOOKUP($N602,'Event Code'!$B$4:$AT$782,8,0)</f>
        <v>43515</v>
      </c>
      <c r="U602" s="37" t="s">
        <v>1128</v>
      </c>
      <c r="V602" s="184"/>
      <c r="W602" s="143"/>
      <c r="X602" s="242"/>
      <c r="Y602" s="174" t="s">
        <v>132</v>
      </c>
      <c r="Z602" s="140" t="n">
        <v>43517</v>
      </c>
      <c r="AG602" s="128" t="str">
        <f aca="false">VLOOKUP(D602,'School Code'!$D$2:$K$603,4,0)</f>
        <v>047</v>
      </c>
      <c r="AH602" s="129" t="n">
        <f aca="false">VLOOKUP(D602,'School Code'!$D$2:$K$603,6,0)</f>
        <v>3</v>
      </c>
      <c r="AI602" s="146" t="s">
        <v>1959</v>
      </c>
    </row>
    <row r="603" customFormat="false" ht="15" hidden="true" customHeight="false" outlineLevel="0" collapsed="false">
      <c r="A603" s="134" t="n">
        <v>598</v>
      </c>
      <c r="B603" s="182" t="s">
        <v>2516</v>
      </c>
      <c r="C603" s="237" t="s">
        <v>2517</v>
      </c>
      <c r="D603" s="135" t="str">
        <f aca="false">VLOOKUP(N603,'Event Code'!$B$4:$AT$239,6,0)</f>
        <v>ĐH FPT</v>
      </c>
      <c r="E603" s="135" t="str">
        <f aca="false">VLOOKUP($D603,'School Code'!$D$2:$I$30,5,0)</f>
        <v>ICT</v>
      </c>
      <c r="F603" s="198"/>
      <c r="G603" s="137"/>
      <c r="H603" s="138" t="str">
        <f aca="false">B603</f>
        <v>thuongdthse62884@fpt.edu.vn</v>
      </c>
      <c r="I603" s="238" t="n">
        <v>334885952</v>
      </c>
      <c r="J603" s="139"/>
      <c r="K603" s="140"/>
      <c r="L603" s="140"/>
      <c r="M603" s="141" t="str">
        <f aca="false">'Event Code'!$A$4</f>
        <v>HCM</v>
      </c>
      <c r="N603" s="35" t="s">
        <v>2441</v>
      </c>
      <c r="O603" s="141" t="str">
        <f aca="false">VLOOKUP($N603,'Event Code'!$B$4:$AL$194,2,0)</f>
        <v>FSOFT TOUR</v>
      </c>
      <c r="P603" s="141" t="str">
        <f aca="false">VLOOKUP(N603,'Event Code'!$B$4:$AT$782,3,0)</f>
        <v>IT Technical</v>
      </c>
      <c r="Q603" s="141" t="str">
        <f aca="false">VLOOKUP(N603,'Event Code'!$B$4:$AT$782,4,0)</f>
        <v>ALL</v>
      </c>
      <c r="R603" s="141" t="str">
        <f aca="false">VLOOKUP($N603,'Event Code'!$B$4:$AT$782,5,0)</f>
        <v>Blended</v>
      </c>
      <c r="S603" s="141" t="n">
        <f aca="false">VLOOKUP(N603,'Event Code'!$B$4:$AT$782,7,0)</f>
        <v>43515</v>
      </c>
      <c r="T603" s="141" t="n">
        <f aca="false">VLOOKUP($N603,'Event Code'!$B$4:$AT$782,8,0)</f>
        <v>43515</v>
      </c>
      <c r="U603" s="37" t="s">
        <v>1128</v>
      </c>
      <c r="V603" s="184"/>
      <c r="W603" s="143"/>
      <c r="X603" s="243"/>
      <c r="Y603" s="174" t="s">
        <v>132</v>
      </c>
      <c r="Z603" s="140" t="n">
        <v>43517</v>
      </c>
      <c r="AG603" s="128" t="str">
        <f aca="false">VLOOKUP(D603,'School Code'!$D$2:$K$603,4,0)</f>
        <v>047</v>
      </c>
      <c r="AH603" s="129" t="n">
        <f aca="false">VLOOKUP(D603,'School Code'!$D$2:$K$603,6,0)</f>
        <v>3</v>
      </c>
      <c r="AI603" s="146" t="s">
        <v>1959</v>
      </c>
    </row>
    <row r="604" customFormat="false" ht="15" hidden="true" customHeight="false" outlineLevel="0" collapsed="false">
      <c r="A604" s="134" t="n">
        <v>599</v>
      </c>
      <c r="B604" s="182" t="s">
        <v>2518</v>
      </c>
      <c r="C604" s="237" t="s">
        <v>2519</v>
      </c>
      <c r="D604" s="135" t="str">
        <f aca="false">VLOOKUP(N604,'Event Code'!$B$4:$AT$239,6,0)</f>
        <v>ĐH FPT</v>
      </c>
      <c r="E604" s="135" t="str">
        <f aca="false">VLOOKUP($D604,'School Code'!$D$2:$I$30,5,0)</f>
        <v>ICT</v>
      </c>
      <c r="F604" s="198"/>
      <c r="G604" s="137"/>
      <c r="H604" s="138" t="str">
        <f aca="false">B604</f>
        <v>hoangnvse140933@fpt.edu.vn</v>
      </c>
      <c r="I604" s="238" t="n">
        <v>334965213</v>
      </c>
      <c r="J604" s="139"/>
      <c r="K604" s="140"/>
      <c r="L604" s="140"/>
      <c r="M604" s="141" t="str">
        <f aca="false">'Event Code'!$A$4</f>
        <v>HCM</v>
      </c>
      <c r="N604" s="35" t="s">
        <v>2441</v>
      </c>
      <c r="O604" s="141" t="str">
        <f aca="false">VLOOKUP($N604,'Event Code'!$B$4:$AL$194,2,0)</f>
        <v>FSOFT TOUR</v>
      </c>
      <c r="P604" s="141" t="str">
        <f aca="false">VLOOKUP(N604,'Event Code'!$B$4:$AT$782,3,0)</f>
        <v>IT Technical</v>
      </c>
      <c r="Q604" s="141" t="str">
        <f aca="false">VLOOKUP(N604,'Event Code'!$B$4:$AT$782,4,0)</f>
        <v>ALL</v>
      </c>
      <c r="R604" s="141" t="str">
        <f aca="false">VLOOKUP($N604,'Event Code'!$B$4:$AT$782,5,0)</f>
        <v>Blended</v>
      </c>
      <c r="S604" s="141" t="n">
        <f aca="false">VLOOKUP(N604,'Event Code'!$B$4:$AT$782,7,0)</f>
        <v>43515</v>
      </c>
      <c r="T604" s="141" t="n">
        <f aca="false">VLOOKUP($N604,'Event Code'!$B$4:$AT$782,8,0)</f>
        <v>43515</v>
      </c>
      <c r="U604" s="37" t="s">
        <v>1128</v>
      </c>
      <c r="V604" s="184"/>
      <c r="W604" s="143"/>
      <c r="X604" s="243"/>
      <c r="Y604" s="174" t="s">
        <v>132</v>
      </c>
      <c r="Z604" s="140" t="n">
        <v>43517</v>
      </c>
      <c r="AG604" s="128" t="str">
        <f aca="false">VLOOKUP(D604,'School Code'!$D$2:$K$603,4,0)</f>
        <v>047</v>
      </c>
      <c r="AH604" s="129" t="n">
        <f aca="false">VLOOKUP(D604,'School Code'!$D$2:$K$603,6,0)</f>
        <v>3</v>
      </c>
      <c r="AI604" s="146" t="s">
        <v>1959</v>
      </c>
    </row>
    <row r="605" customFormat="false" ht="15" hidden="true" customHeight="false" outlineLevel="0" collapsed="false">
      <c r="A605" s="134" t="n">
        <v>600</v>
      </c>
      <c r="B605" s="182" t="s">
        <v>2520</v>
      </c>
      <c r="C605" s="237" t="s">
        <v>2521</v>
      </c>
      <c r="D605" s="135" t="str">
        <f aca="false">VLOOKUP(N605,'Event Code'!$B$4:$AT$239,6,0)</f>
        <v>ĐH FPT</v>
      </c>
      <c r="E605" s="135" t="str">
        <f aca="false">VLOOKUP($D605,'School Code'!$D$2:$I$30,5,0)</f>
        <v>ICT</v>
      </c>
      <c r="F605" s="198"/>
      <c r="G605" s="137"/>
      <c r="H605" s="138" t="str">
        <f aca="false">B605</f>
        <v>cuongtqhe140974@fpt.edu.vn</v>
      </c>
      <c r="I605" s="238" t="n">
        <v>947252670</v>
      </c>
      <c r="J605" s="139"/>
      <c r="K605" s="140"/>
      <c r="L605" s="140"/>
      <c r="M605" s="141" t="str">
        <f aca="false">'Event Code'!$A$4</f>
        <v>HCM</v>
      </c>
      <c r="N605" s="35" t="s">
        <v>2441</v>
      </c>
      <c r="O605" s="141" t="str">
        <f aca="false">VLOOKUP($N605,'Event Code'!$B$4:$AL$194,2,0)</f>
        <v>FSOFT TOUR</v>
      </c>
      <c r="P605" s="141" t="str">
        <f aca="false">VLOOKUP(N605,'Event Code'!$B$4:$AT$782,3,0)</f>
        <v>IT Technical</v>
      </c>
      <c r="Q605" s="141" t="str">
        <f aca="false">VLOOKUP(N605,'Event Code'!$B$4:$AT$782,4,0)</f>
        <v>ALL</v>
      </c>
      <c r="R605" s="141" t="str">
        <f aca="false">VLOOKUP($N605,'Event Code'!$B$4:$AT$782,5,0)</f>
        <v>Blended</v>
      </c>
      <c r="S605" s="141" t="n">
        <f aca="false">VLOOKUP(N605,'Event Code'!$B$4:$AT$782,7,0)</f>
        <v>43515</v>
      </c>
      <c r="T605" s="141" t="n">
        <f aca="false">VLOOKUP($N605,'Event Code'!$B$4:$AT$782,8,0)</f>
        <v>43515</v>
      </c>
      <c r="U605" s="37" t="s">
        <v>1128</v>
      </c>
      <c r="V605" s="184"/>
      <c r="W605" s="143"/>
      <c r="X605" s="133"/>
      <c r="Y605" s="174" t="s">
        <v>132</v>
      </c>
      <c r="Z605" s="140" t="n">
        <v>43517</v>
      </c>
      <c r="AG605" s="128" t="str">
        <f aca="false">VLOOKUP(D605,'School Code'!$D$2:$K$603,4,0)</f>
        <v>047</v>
      </c>
      <c r="AH605" s="129" t="n">
        <f aca="false">VLOOKUP(D605,'School Code'!$D$2:$K$603,6,0)</f>
        <v>3</v>
      </c>
      <c r="AI605" s="146" t="s">
        <v>1959</v>
      </c>
    </row>
    <row r="606" customFormat="false" ht="15.9" hidden="true" customHeight="false" outlineLevel="0" collapsed="false">
      <c r="A606" s="138" t="n">
        <v>601</v>
      </c>
      <c r="B606" s="245" t="s">
        <v>2522</v>
      </c>
      <c r="C606" s="237" t="s">
        <v>2523</v>
      </c>
      <c r="D606" s="135" t="str">
        <f aca="false">VLOOKUP(N606,'Event Code'!$B$4:$AT$239,6,0)</f>
        <v>ĐH Sài Gòn</v>
      </c>
      <c r="E606" s="135" t="str">
        <f aca="false">VLOOKUP($D606,'School Code'!$D$2:$I$30,5,0)</f>
        <v>ICT</v>
      </c>
      <c r="F606" s="246" t="n">
        <v>35568</v>
      </c>
      <c r="G606" s="137"/>
      <c r="H606" s="138" t="str">
        <f aca="false">B606</f>
        <v>cnd0015@gmail.com</v>
      </c>
      <c r="I606" s="247" t="s">
        <v>2524</v>
      </c>
      <c r="J606" s="139"/>
      <c r="K606" s="140"/>
      <c r="L606" s="140"/>
      <c r="M606" s="141" t="str">
        <f aca="false">'Event Code'!$A$4</f>
        <v>HCM</v>
      </c>
      <c r="N606" s="35" t="s">
        <v>2525</v>
      </c>
      <c r="O606" s="141" t="str">
        <f aca="false">VLOOKUP($N606,'Event Code'!$B$4:$AL$194,2,0)</f>
        <v>INTERNSHIP</v>
      </c>
      <c r="P606" s="141" t="str">
        <f aca="false">VLOOKUP(N606,'Event Code'!$B$4:$AT$782,3,0)</f>
        <v>IT Technical</v>
      </c>
      <c r="Q606" s="141" t="str">
        <f aca="false">VLOOKUP(N606,'Event Code'!$B$4:$AT$782,4,0)</f>
        <v>NET</v>
      </c>
      <c r="R606" s="141" t="str">
        <f aca="false">VLOOKUP($N606,'Event Code'!$B$4:$AT$782,5,0)</f>
        <v>Blended</v>
      </c>
      <c r="S606" s="141" t="n">
        <f aca="false">VLOOKUP(N606,'Event Code'!$B$4:$AT$782,7,0)</f>
        <v>43530</v>
      </c>
      <c r="T606" s="141" t="n">
        <f aca="false">VLOOKUP($N606,'Event Code'!$B$4:$AT$782,8,0)</f>
        <v>43584</v>
      </c>
      <c r="U606" s="37" t="s">
        <v>1128</v>
      </c>
      <c r="V606" s="184"/>
      <c r="W606" s="143"/>
      <c r="X606" s="242"/>
      <c r="Y606" s="160" t="s">
        <v>983</v>
      </c>
      <c r="Z606" s="145" t="n">
        <v>43518</v>
      </c>
      <c r="AG606" s="128" t="n">
        <f aca="false">VLOOKUP(D606,'School Code'!$D$2:$K$603,4,0)</f>
        <v>318</v>
      </c>
      <c r="AH606" s="129" t="n">
        <f aca="false">VLOOKUP(D606,'School Code'!$D$2:$K$603,6,0)</f>
        <v>3</v>
      </c>
      <c r="AI606" s="146" t="s">
        <v>984</v>
      </c>
      <c r="AN606" s="248" t="n">
        <v>6.85</v>
      </c>
    </row>
    <row r="607" customFormat="false" ht="15.9" hidden="true" customHeight="false" outlineLevel="0" collapsed="false">
      <c r="A607" s="134" t="n">
        <v>602</v>
      </c>
      <c r="B607" s="245" t="s">
        <v>2526</v>
      </c>
      <c r="C607" s="237" t="s">
        <v>2527</v>
      </c>
      <c r="D607" s="135" t="str">
        <f aca="false">VLOOKUP(N607,'Event Code'!$B$4:$AT$239,6,0)</f>
        <v>ĐH Sài Gòn</v>
      </c>
      <c r="E607" s="135" t="str">
        <f aca="false">VLOOKUP($D607,'School Code'!$D$2:$I$30,5,0)</f>
        <v>ICT</v>
      </c>
      <c r="F607" s="246" t="n">
        <v>35566</v>
      </c>
      <c r="G607" s="137"/>
      <c r="H607" s="138" t="str">
        <f aca="false">B607</f>
        <v>tuandieu555@gmail.com</v>
      </c>
      <c r="I607" s="247" t="s">
        <v>2528</v>
      </c>
      <c r="J607" s="139"/>
      <c r="K607" s="140"/>
      <c r="L607" s="140"/>
      <c r="M607" s="141" t="str">
        <f aca="false">'Event Code'!$A$4</f>
        <v>HCM</v>
      </c>
      <c r="N607" s="35" t="s">
        <v>2525</v>
      </c>
      <c r="O607" s="141" t="str">
        <f aca="false">VLOOKUP($N607,'Event Code'!$B$4:$AL$194,2,0)</f>
        <v>INTERNSHIP</v>
      </c>
      <c r="P607" s="141" t="str">
        <f aca="false">VLOOKUP(N607,'Event Code'!$B$4:$AT$782,3,0)</f>
        <v>IT Technical</v>
      </c>
      <c r="Q607" s="141" t="str">
        <f aca="false">VLOOKUP(N607,'Event Code'!$B$4:$AT$782,4,0)</f>
        <v>NET</v>
      </c>
      <c r="R607" s="141" t="str">
        <f aca="false">VLOOKUP($N607,'Event Code'!$B$4:$AT$782,5,0)</f>
        <v>Blended</v>
      </c>
      <c r="S607" s="141" t="n">
        <f aca="false">VLOOKUP(N607,'Event Code'!$B$4:$AT$782,7,0)</f>
        <v>43530</v>
      </c>
      <c r="T607" s="141" t="n">
        <f aca="false">VLOOKUP($N607,'Event Code'!$B$4:$AT$782,8,0)</f>
        <v>43584</v>
      </c>
      <c r="U607" s="37" t="s">
        <v>1128</v>
      </c>
      <c r="V607" s="184"/>
      <c r="W607" s="143"/>
      <c r="X607" s="133"/>
      <c r="Y607" s="160" t="s">
        <v>983</v>
      </c>
      <c r="Z607" s="145" t="n">
        <v>43518</v>
      </c>
      <c r="AG607" s="128" t="n">
        <f aca="false">VLOOKUP(D607,'School Code'!$D$2:$K$603,4,0)</f>
        <v>318</v>
      </c>
      <c r="AH607" s="129" t="n">
        <f aca="false">VLOOKUP(D607,'School Code'!$D$2:$K$603,6,0)</f>
        <v>3</v>
      </c>
      <c r="AI607" s="146" t="s">
        <v>984</v>
      </c>
      <c r="AN607" s="248" t="n">
        <v>6.19</v>
      </c>
    </row>
    <row r="608" customFormat="false" ht="15.9" hidden="true" customHeight="false" outlineLevel="0" collapsed="false">
      <c r="A608" s="134" t="n">
        <v>603</v>
      </c>
      <c r="B608" s="245" t="s">
        <v>2529</v>
      </c>
      <c r="C608" s="237" t="s">
        <v>2530</v>
      </c>
      <c r="D608" s="135" t="str">
        <f aca="false">VLOOKUP(N608,'Event Code'!$B$4:$AT$239,6,0)</f>
        <v>ĐH Sài Gòn</v>
      </c>
      <c r="E608" s="135" t="str">
        <f aca="false">VLOOKUP($D608,'School Code'!$D$2:$I$30,5,0)</f>
        <v>ICT</v>
      </c>
      <c r="F608" s="246" t="n">
        <v>34716</v>
      </c>
      <c r="G608" s="137"/>
      <c r="H608" s="138" t="str">
        <f aca="false">B608</f>
        <v>duonglax162@gmail.com</v>
      </c>
      <c r="I608" s="247" t="s">
        <v>2531</v>
      </c>
      <c r="J608" s="139"/>
      <c r="K608" s="140"/>
      <c r="L608" s="140"/>
      <c r="M608" s="141" t="str">
        <f aca="false">'Event Code'!$A$4</f>
        <v>HCM</v>
      </c>
      <c r="N608" s="35" t="s">
        <v>2525</v>
      </c>
      <c r="O608" s="141" t="str">
        <f aca="false">VLOOKUP($N608,'Event Code'!$B$4:$AL$194,2,0)</f>
        <v>INTERNSHIP</v>
      </c>
      <c r="P608" s="141" t="str">
        <f aca="false">VLOOKUP(N608,'Event Code'!$B$4:$AT$782,3,0)</f>
        <v>IT Technical</v>
      </c>
      <c r="Q608" s="141" t="str">
        <f aca="false">VLOOKUP(N608,'Event Code'!$B$4:$AT$782,4,0)</f>
        <v>NET</v>
      </c>
      <c r="R608" s="141" t="str">
        <f aca="false">VLOOKUP($N608,'Event Code'!$B$4:$AT$782,5,0)</f>
        <v>Blended</v>
      </c>
      <c r="S608" s="141" t="n">
        <f aca="false">VLOOKUP(N608,'Event Code'!$B$4:$AT$782,7,0)</f>
        <v>43530</v>
      </c>
      <c r="T608" s="141" t="n">
        <f aca="false">VLOOKUP($N608,'Event Code'!$B$4:$AT$782,8,0)</f>
        <v>43584</v>
      </c>
      <c r="U608" s="37" t="s">
        <v>1128</v>
      </c>
      <c r="V608" s="184"/>
      <c r="W608" s="143"/>
      <c r="X608" s="242"/>
      <c r="Y608" s="160" t="s">
        <v>983</v>
      </c>
      <c r="Z608" s="145" t="n">
        <v>43518</v>
      </c>
      <c r="AG608" s="128" t="n">
        <f aca="false">VLOOKUP(D608,'School Code'!$D$2:$K$603,4,0)</f>
        <v>318</v>
      </c>
      <c r="AH608" s="129" t="n">
        <f aca="false">VLOOKUP(D608,'School Code'!$D$2:$K$603,6,0)</f>
        <v>3</v>
      </c>
      <c r="AI608" s="146" t="s">
        <v>984</v>
      </c>
      <c r="AN608" s="248" t="n">
        <v>6.4</v>
      </c>
    </row>
    <row r="609" customFormat="false" ht="15.9" hidden="true" customHeight="false" outlineLevel="0" collapsed="false">
      <c r="A609" s="134" t="n">
        <v>604</v>
      </c>
      <c r="B609" s="245" t="s">
        <v>2532</v>
      </c>
      <c r="C609" s="134" t="s">
        <v>2533</v>
      </c>
      <c r="D609" s="135" t="str">
        <f aca="false">VLOOKUP(N609,'Event Code'!$B$4:$AT$239,6,0)</f>
        <v>ĐH Sài Gòn</v>
      </c>
      <c r="E609" s="135" t="str">
        <f aca="false">VLOOKUP($D609,'School Code'!$D$2:$I$30,5,0)</f>
        <v>ICT</v>
      </c>
      <c r="F609" s="246" t="n">
        <v>35571</v>
      </c>
      <c r="G609" s="137"/>
      <c r="H609" s="138" t="str">
        <f aca="false">B609</f>
        <v>duycao215@gmail.com</v>
      </c>
      <c r="I609" s="247" t="s">
        <v>2534</v>
      </c>
      <c r="J609" s="139"/>
      <c r="K609" s="140"/>
      <c r="L609" s="140"/>
      <c r="M609" s="141" t="str">
        <f aca="false">'Event Code'!$A$4</f>
        <v>HCM</v>
      </c>
      <c r="N609" s="35" t="s">
        <v>2525</v>
      </c>
      <c r="O609" s="141" t="str">
        <f aca="false">VLOOKUP($N609,'Event Code'!$B$4:$AL$194,2,0)</f>
        <v>INTERNSHIP</v>
      </c>
      <c r="P609" s="141" t="str">
        <f aca="false">VLOOKUP(N609,'Event Code'!$B$4:$AT$782,3,0)</f>
        <v>IT Technical</v>
      </c>
      <c r="Q609" s="141" t="str">
        <f aca="false">VLOOKUP(N609,'Event Code'!$B$4:$AT$782,4,0)</f>
        <v>NET</v>
      </c>
      <c r="R609" s="141" t="str">
        <f aca="false">VLOOKUP($N609,'Event Code'!$B$4:$AT$782,5,0)</f>
        <v>Blended</v>
      </c>
      <c r="S609" s="141" t="n">
        <f aca="false">VLOOKUP(N609,'Event Code'!$B$4:$AT$782,7,0)</f>
        <v>43530</v>
      </c>
      <c r="T609" s="141" t="n">
        <f aca="false">VLOOKUP($N609,'Event Code'!$B$4:$AT$782,8,0)</f>
        <v>43584</v>
      </c>
      <c r="U609" s="37" t="s">
        <v>1128</v>
      </c>
      <c r="V609" s="184"/>
      <c r="W609" s="143"/>
      <c r="X609" s="243"/>
      <c r="Y609" s="160" t="s">
        <v>983</v>
      </c>
      <c r="Z609" s="145" t="n">
        <v>43518</v>
      </c>
      <c r="AG609" s="128" t="n">
        <f aca="false">VLOOKUP(D609,'School Code'!$D$2:$K$603,4,0)</f>
        <v>318</v>
      </c>
      <c r="AH609" s="129" t="n">
        <f aca="false">VLOOKUP(D609,'School Code'!$D$2:$K$603,6,0)</f>
        <v>3</v>
      </c>
      <c r="AI609" s="146" t="s">
        <v>984</v>
      </c>
      <c r="AN609" s="248" t="n">
        <v>7.8</v>
      </c>
    </row>
    <row r="610" customFormat="false" ht="15.9" hidden="true" customHeight="false" outlineLevel="0" collapsed="false">
      <c r="A610" s="134" t="n">
        <v>605</v>
      </c>
      <c r="B610" s="245" t="s">
        <v>2535</v>
      </c>
      <c r="C610" s="134" t="s">
        <v>2536</v>
      </c>
      <c r="D610" s="135" t="str">
        <f aca="false">VLOOKUP(N610,'Event Code'!$B$4:$AT$239,6,0)</f>
        <v>ĐH Sài Gòn</v>
      </c>
      <c r="E610" s="135" t="str">
        <f aca="false">VLOOKUP($D610,'School Code'!$D$2:$I$30,5,0)</f>
        <v>ICT</v>
      </c>
      <c r="F610" s="246" t="n">
        <v>35517</v>
      </c>
      <c r="G610" s="137"/>
      <c r="H610" s="138" t="str">
        <f aca="false">B610</f>
        <v>trancongduy28031997@gmail.com</v>
      </c>
      <c r="I610" s="247" t="s">
        <v>2537</v>
      </c>
      <c r="J610" s="139"/>
      <c r="K610" s="140"/>
      <c r="L610" s="140"/>
      <c r="M610" s="141" t="str">
        <f aca="false">'Event Code'!$A$4</f>
        <v>HCM</v>
      </c>
      <c r="N610" s="35" t="s">
        <v>2525</v>
      </c>
      <c r="O610" s="141" t="str">
        <f aca="false">VLOOKUP($N610,'Event Code'!$B$4:$AL$194,2,0)</f>
        <v>INTERNSHIP</v>
      </c>
      <c r="P610" s="141" t="str">
        <f aca="false">VLOOKUP(N610,'Event Code'!$B$4:$AT$782,3,0)</f>
        <v>IT Technical</v>
      </c>
      <c r="Q610" s="141" t="str">
        <f aca="false">VLOOKUP(N610,'Event Code'!$B$4:$AT$782,4,0)</f>
        <v>NET</v>
      </c>
      <c r="R610" s="141" t="str">
        <f aca="false">VLOOKUP($N610,'Event Code'!$B$4:$AT$782,5,0)</f>
        <v>Blended</v>
      </c>
      <c r="S610" s="141" t="n">
        <f aca="false">VLOOKUP(N610,'Event Code'!$B$4:$AT$782,7,0)</f>
        <v>43530</v>
      </c>
      <c r="T610" s="141" t="n">
        <f aca="false">VLOOKUP($N610,'Event Code'!$B$4:$AT$782,8,0)</f>
        <v>43584</v>
      </c>
      <c r="U610" s="37" t="s">
        <v>1128</v>
      </c>
      <c r="V610" s="184"/>
      <c r="W610" s="143"/>
      <c r="X610" s="243"/>
      <c r="Y610" s="160" t="s">
        <v>983</v>
      </c>
      <c r="Z610" s="145" t="n">
        <v>43518</v>
      </c>
      <c r="AG610" s="128" t="n">
        <f aca="false">VLOOKUP(D610,'School Code'!$D$2:$K$603,4,0)</f>
        <v>318</v>
      </c>
      <c r="AH610" s="129" t="n">
        <f aca="false">VLOOKUP(D610,'School Code'!$D$2:$K$603,6,0)</f>
        <v>3</v>
      </c>
      <c r="AI610" s="146" t="s">
        <v>984</v>
      </c>
      <c r="AN610" s="248" t="n">
        <v>6.15</v>
      </c>
    </row>
    <row r="611" customFormat="false" ht="15.9" hidden="true" customHeight="false" outlineLevel="0" collapsed="false">
      <c r="A611" s="134" t="n">
        <v>606</v>
      </c>
      <c r="B611" s="245" t="s">
        <v>2538</v>
      </c>
      <c r="C611" s="134" t="s">
        <v>2539</v>
      </c>
      <c r="D611" s="135" t="str">
        <f aca="false">VLOOKUP(N611,'Event Code'!$B$4:$AT$239,6,0)</f>
        <v>ĐH Sài Gòn</v>
      </c>
      <c r="E611" s="135" t="str">
        <f aca="false">VLOOKUP($D611,'School Code'!$D$2:$I$30,5,0)</f>
        <v>ICT</v>
      </c>
      <c r="F611" s="246" t="n">
        <v>35691</v>
      </c>
      <c r="G611" s="137"/>
      <c r="H611" s="138" t="str">
        <f aca="false">B611</f>
        <v>dattoo730@gmail.com</v>
      </c>
      <c r="I611" s="247" t="s">
        <v>2540</v>
      </c>
      <c r="J611" s="139"/>
      <c r="K611" s="140"/>
      <c r="L611" s="140"/>
      <c r="M611" s="141" t="str">
        <f aca="false">'Event Code'!$A$4</f>
        <v>HCM</v>
      </c>
      <c r="N611" s="35" t="s">
        <v>2525</v>
      </c>
      <c r="O611" s="141" t="str">
        <f aca="false">VLOOKUP($N611,'Event Code'!$B$4:$AL$194,2,0)</f>
        <v>INTERNSHIP</v>
      </c>
      <c r="P611" s="141" t="str">
        <f aca="false">VLOOKUP(N611,'Event Code'!$B$4:$AT$782,3,0)</f>
        <v>IT Technical</v>
      </c>
      <c r="Q611" s="141" t="str">
        <f aca="false">VLOOKUP(N611,'Event Code'!$B$4:$AT$782,4,0)</f>
        <v>NET</v>
      </c>
      <c r="R611" s="141" t="str">
        <f aca="false">VLOOKUP($N611,'Event Code'!$B$4:$AT$782,5,0)</f>
        <v>Blended</v>
      </c>
      <c r="S611" s="141" t="n">
        <f aca="false">VLOOKUP(N611,'Event Code'!$B$4:$AT$782,7,0)</f>
        <v>43530</v>
      </c>
      <c r="T611" s="141" t="n">
        <f aca="false">VLOOKUP($N611,'Event Code'!$B$4:$AT$782,8,0)</f>
        <v>43584</v>
      </c>
      <c r="U611" s="37" t="s">
        <v>1128</v>
      </c>
      <c r="V611" s="184"/>
      <c r="W611" s="143"/>
      <c r="X611" s="243"/>
      <c r="Y611" s="160" t="s">
        <v>983</v>
      </c>
      <c r="Z611" s="145" t="n">
        <v>43518</v>
      </c>
      <c r="AG611" s="128" t="n">
        <f aca="false">VLOOKUP(D611,'School Code'!$D$2:$K$603,4,0)</f>
        <v>318</v>
      </c>
      <c r="AH611" s="129" t="n">
        <f aca="false">VLOOKUP(D611,'School Code'!$D$2:$K$603,6,0)</f>
        <v>3</v>
      </c>
      <c r="AI611" s="146" t="s">
        <v>984</v>
      </c>
      <c r="AN611" s="248" t="n">
        <v>6.44</v>
      </c>
    </row>
    <row r="612" customFormat="false" ht="15.9" hidden="true" customHeight="false" outlineLevel="0" collapsed="false">
      <c r="A612" s="134" t="n">
        <v>607</v>
      </c>
      <c r="B612" s="249" t="s">
        <v>2541</v>
      </c>
      <c r="C612" s="134" t="s">
        <v>2542</v>
      </c>
      <c r="D612" s="135" t="str">
        <f aca="false">VLOOKUP(N612,'Event Code'!$B$4:$AT$239,6,0)</f>
        <v>ĐH Sài Gòn</v>
      </c>
      <c r="E612" s="135" t="str">
        <f aca="false">VLOOKUP($D612,'School Code'!$D$2:$I$30,5,0)</f>
        <v>ICT</v>
      </c>
      <c r="F612" s="250" t="n">
        <v>35766</v>
      </c>
      <c r="G612" s="137"/>
      <c r="H612" s="138" t="str">
        <f aca="false">B612</f>
        <v>lemyhang97@gmail.com</v>
      </c>
      <c r="I612" s="251" t="s">
        <v>2543</v>
      </c>
      <c r="J612" s="139"/>
      <c r="K612" s="140"/>
      <c r="L612" s="140"/>
      <c r="M612" s="141" t="str">
        <f aca="false">'Event Code'!$A$4</f>
        <v>HCM</v>
      </c>
      <c r="N612" s="35" t="s">
        <v>2525</v>
      </c>
      <c r="O612" s="141" t="str">
        <f aca="false">VLOOKUP($N612,'Event Code'!$B$4:$AL$194,2,0)</f>
        <v>INTERNSHIP</v>
      </c>
      <c r="P612" s="141" t="str">
        <f aca="false">VLOOKUP(N612,'Event Code'!$B$4:$AT$782,3,0)</f>
        <v>IT Technical</v>
      </c>
      <c r="Q612" s="141" t="str">
        <f aca="false">VLOOKUP(N612,'Event Code'!$B$4:$AT$782,4,0)</f>
        <v>NET</v>
      </c>
      <c r="R612" s="141" t="str">
        <f aca="false">VLOOKUP($N612,'Event Code'!$B$4:$AT$782,5,0)</f>
        <v>Blended</v>
      </c>
      <c r="S612" s="141" t="n">
        <f aca="false">VLOOKUP(N612,'Event Code'!$B$4:$AT$782,7,0)</f>
        <v>43530</v>
      </c>
      <c r="T612" s="141" t="n">
        <f aca="false">VLOOKUP($N612,'Event Code'!$B$4:$AT$782,8,0)</f>
        <v>43584</v>
      </c>
      <c r="U612" s="37" t="s">
        <v>1128</v>
      </c>
      <c r="V612" s="184"/>
      <c r="W612" s="143"/>
      <c r="X612" s="3"/>
      <c r="Y612" s="160" t="s">
        <v>983</v>
      </c>
      <c r="Z612" s="145" t="n">
        <v>43518</v>
      </c>
      <c r="AG612" s="128" t="n">
        <f aca="false">VLOOKUP(D612,'School Code'!$D$2:$K$603,4,0)</f>
        <v>318</v>
      </c>
      <c r="AH612" s="129" t="n">
        <f aca="false">VLOOKUP(D612,'School Code'!$D$2:$K$603,6,0)</f>
        <v>3</v>
      </c>
      <c r="AI612" s="146" t="s">
        <v>984</v>
      </c>
      <c r="AN612" s="248" t="n">
        <v>6.85</v>
      </c>
    </row>
    <row r="613" customFormat="false" ht="15.9" hidden="true" customHeight="false" outlineLevel="0" collapsed="false">
      <c r="A613" s="134" t="n">
        <v>608</v>
      </c>
      <c r="B613" s="249" t="s">
        <v>2544</v>
      </c>
      <c r="C613" s="134" t="s">
        <v>2545</v>
      </c>
      <c r="D613" s="135" t="str">
        <f aca="false">VLOOKUP(N613,'Event Code'!$B$4:$AT$239,6,0)</f>
        <v>ĐH Sài Gòn</v>
      </c>
      <c r="E613" s="135" t="str">
        <f aca="false">VLOOKUP($D613,'School Code'!$D$2:$I$30,5,0)</f>
        <v>ICT</v>
      </c>
      <c r="F613" s="250" t="n">
        <v>35637</v>
      </c>
      <c r="G613" s="137"/>
      <c r="H613" s="138" t="str">
        <f aca="false">B613</f>
        <v>hien.tran.nmmt@gmail.com</v>
      </c>
      <c r="I613" s="251" t="s">
        <v>2546</v>
      </c>
      <c r="J613" s="139"/>
      <c r="K613" s="140"/>
      <c r="L613" s="140"/>
      <c r="M613" s="141" t="str">
        <f aca="false">'Event Code'!$A$4</f>
        <v>HCM</v>
      </c>
      <c r="N613" s="35" t="s">
        <v>2525</v>
      </c>
      <c r="O613" s="141" t="str">
        <f aca="false">VLOOKUP($N613,'Event Code'!$B$4:$AL$194,2,0)</f>
        <v>INTERNSHIP</v>
      </c>
      <c r="P613" s="141" t="str">
        <f aca="false">VLOOKUP(N613,'Event Code'!$B$4:$AT$782,3,0)</f>
        <v>IT Technical</v>
      </c>
      <c r="Q613" s="141" t="str">
        <f aca="false">VLOOKUP(N613,'Event Code'!$B$4:$AT$782,4,0)</f>
        <v>NET</v>
      </c>
      <c r="R613" s="141" t="str">
        <f aca="false">VLOOKUP($N613,'Event Code'!$B$4:$AT$782,5,0)</f>
        <v>Blended</v>
      </c>
      <c r="S613" s="141" t="n">
        <f aca="false">VLOOKUP(N613,'Event Code'!$B$4:$AT$782,7,0)</f>
        <v>43530</v>
      </c>
      <c r="T613" s="141" t="n">
        <f aca="false">VLOOKUP($N613,'Event Code'!$B$4:$AT$782,8,0)</f>
        <v>43584</v>
      </c>
      <c r="U613" s="37" t="s">
        <v>1128</v>
      </c>
      <c r="V613" s="184"/>
      <c r="W613" s="143"/>
      <c r="X613" s="3"/>
      <c r="Y613" s="160" t="s">
        <v>983</v>
      </c>
      <c r="Z613" s="145" t="n">
        <v>43518</v>
      </c>
      <c r="AG613" s="128" t="n">
        <f aca="false">VLOOKUP(D613,'School Code'!$D$2:$K$603,4,0)</f>
        <v>318</v>
      </c>
      <c r="AH613" s="129" t="n">
        <f aca="false">VLOOKUP(D613,'School Code'!$D$2:$K$603,6,0)</f>
        <v>3</v>
      </c>
      <c r="AI613" s="146" t="s">
        <v>984</v>
      </c>
      <c r="AN613" s="248" t="n">
        <v>7</v>
      </c>
    </row>
    <row r="614" customFormat="false" ht="15.9" hidden="true" customHeight="false" outlineLevel="0" collapsed="false">
      <c r="A614" s="134" t="n">
        <v>609</v>
      </c>
      <c r="B614" s="245" t="s">
        <v>2547</v>
      </c>
      <c r="C614" s="134" t="s">
        <v>1549</v>
      </c>
      <c r="D614" s="135" t="str">
        <f aca="false">VLOOKUP(N614,'Event Code'!$B$4:$AT$239,6,0)</f>
        <v>ĐH Sài Gòn</v>
      </c>
      <c r="E614" s="135" t="str">
        <f aca="false">VLOOKUP($D614,'School Code'!$D$2:$I$30,5,0)</f>
        <v>ICT</v>
      </c>
      <c r="F614" s="246" t="n">
        <v>35283</v>
      </c>
      <c r="G614" s="137"/>
      <c r="H614" s="138" t="str">
        <f aca="false">B614</f>
        <v>kaytranit@gmail.com</v>
      </c>
      <c r="I614" s="247" t="s">
        <v>2548</v>
      </c>
      <c r="J614" s="139"/>
      <c r="K614" s="140"/>
      <c r="L614" s="140"/>
      <c r="M614" s="141" t="str">
        <f aca="false">'Event Code'!$A$4</f>
        <v>HCM</v>
      </c>
      <c r="N614" s="35" t="s">
        <v>2525</v>
      </c>
      <c r="O614" s="141" t="str">
        <f aca="false">VLOOKUP($N614,'Event Code'!$B$4:$AL$194,2,0)</f>
        <v>INTERNSHIP</v>
      </c>
      <c r="P614" s="141" t="str">
        <f aca="false">VLOOKUP(N614,'Event Code'!$B$4:$AT$782,3,0)</f>
        <v>IT Technical</v>
      </c>
      <c r="Q614" s="141" t="str">
        <f aca="false">VLOOKUP(N614,'Event Code'!$B$4:$AT$782,4,0)</f>
        <v>NET</v>
      </c>
      <c r="R614" s="141" t="str">
        <f aca="false">VLOOKUP($N614,'Event Code'!$B$4:$AT$782,5,0)</f>
        <v>Blended</v>
      </c>
      <c r="S614" s="141" t="n">
        <f aca="false">VLOOKUP(N614,'Event Code'!$B$4:$AT$782,7,0)</f>
        <v>43530</v>
      </c>
      <c r="T614" s="141" t="n">
        <f aca="false">VLOOKUP($N614,'Event Code'!$B$4:$AT$782,8,0)</f>
        <v>43584</v>
      </c>
      <c r="U614" s="37" t="s">
        <v>1128</v>
      </c>
      <c r="V614" s="184"/>
      <c r="W614" s="143"/>
      <c r="X614" s="3"/>
      <c r="Y614" s="160" t="s">
        <v>983</v>
      </c>
      <c r="Z614" s="145" t="n">
        <v>43518</v>
      </c>
      <c r="AG614" s="128" t="n">
        <f aca="false">VLOOKUP(D614,'School Code'!$D$2:$K$603,4,0)</f>
        <v>318</v>
      </c>
      <c r="AH614" s="129" t="n">
        <f aca="false">VLOOKUP(D614,'School Code'!$D$2:$K$603,6,0)</f>
        <v>3</v>
      </c>
      <c r="AI614" s="146" t="s">
        <v>984</v>
      </c>
      <c r="AN614" s="248" t="n">
        <v>6</v>
      </c>
    </row>
    <row r="615" customFormat="false" ht="15.9" hidden="true" customHeight="false" outlineLevel="0" collapsed="false">
      <c r="A615" s="134" t="n">
        <v>610</v>
      </c>
      <c r="B615" s="245" t="s">
        <v>2549</v>
      </c>
      <c r="C615" s="134" t="s">
        <v>2550</v>
      </c>
      <c r="D615" s="135" t="str">
        <f aca="false">VLOOKUP(N615,'Event Code'!$B$4:$AT$239,6,0)</f>
        <v>ĐH Sài Gòn</v>
      </c>
      <c r="E615" s="135" t="str">
        <f aca="false">VLOOKUP($D615,'School Code'!$D$2:$I$30,5,0)</f>
        <v>ICT</v>
      </c>
      <c r="F615" s="246" t="n">
        <v>35703</v>
      </c>
      <c r="G615" s="137"/>
      <c r="H615" s="138" t="str">
        <f aca="false">B615</f>
        <v>Minhhungak97@gmail.com</v>
      </c>
      <c r="I615" s="247" t="s">
        <v>2551</v>
      </c>
      <c r="J615" s="139"/>
      <c r="K615" s="140"/>
      <c r="L615" s="140"/>
      <c r="M615" s="141" t="str">
        <f aca="false">'Event Code'!$A$4</f>
        <v>HCM</v>
      </c>
      <c r="N615" s="35" t="s">
        <v>2525</v>
      </c>
      <c r="O615" s="141" t="str">
        <f aca="false">VLOOKUP($N615,'Event Code'!$B$4:$AL$194,2,0)</f>
        <v>INTERNSHIP</v>
      </c>
      <c r="P615" s="141" t="str">
        <f aca="false">VLOOKUP(N615,'Event Code'!$B$4:$AT$782,3,0)</f>
        <v>IT Technical</v>
      </c>
      <c r="Q615" s="141" t="str">
        <f aca="false">VLOOKUP(N615,'Event Code'!$B$4:$AT$782,4,0)</f>
        <v>NET</v>
      </c>
      <c r="R615" s="141" t="str">
        <f aca="false">VLOOKUP($N615,'Event Code'!$B$4:$AT$782,5,0)</f>
        <v>Blended</v>
      </c>
      <c r="S615" s="141" t="n">
        <f aca="false">VLOOKUP(N615,'Event Code'!$B$4:$AT$782,7,0)</f>
        <v>43530</v>
      </c>
      <c r="T615" s="141" t="n">
        <f aca="false">VLOOKUP($N615,'Event Code'!$B$4:$AT$782,8,0)</f>
        <v>43584</v>
      </c>
      <c r="U615" s="37" t="s">
        <v>1128</v>
      </c>
      <c r="V615" s="184"/>
      <c r="W615" s="143"/>
      <c r="X615" s="243"/>
      <c r="Y615" s="160" t="s">
        <v>983</v>
      </c>
      <c r="Z615" s="145" t="n">
        <v>43518</v>
      </c>
      <c r="AG615" s="128" t="n">
        <f aca="false">VLOOKUP(D615,'School Code'!$D$2:$K$603,4,0)</f>
        <v>318</v>
      </c>
      <c r="AH615" s="129" t="n">
        <f aca="false">VLOOKUP(D615,'School Code'!$D$2:$K$603,6,0)</f>
        <v>3</v>
      </c>
      <c r="AI615" s="146" t="s">
        <v>984</v>
      </c>
      <c r="AN615" s="248" t="n">
        <v>6.44</v>
      </c>
    </row>
    <row r="616" customFormat="false" ht="15.9" hidden="true" customHeight="false" outlineLevel="0" collapsed="false">
      <c r="A616" s="134" t="n">
        <v>611</v>
      </c>
      <c r="B616" s="245" t="s">
        <v>2552</v>
      </c>
      <c r="C616" s="134" t="s">
        <v>2553</v>
      </c>
      <c r="D616" s="135" t="str">
        <f aca="false">VLOOKUP(N616,'Event Code'!$B$4:$AT$239,6,0)</f>
        <v>ĐH Sài Gòn</v>
      </c>
      <c r="E616" s="135" t="str">
        <f aca="false">VLOOKUP($D616,'School Code'!$D$2:$I$30,5,0)</f>
        <v>ICT</v>
      </c>
      <c r="F616" s="246" t="n">
        <v>35631</v>
      </c>
      <c r="G616" s="137"/>
      <c r="H616" s="138" t="str">
        <f aca="false">B616</f>
        <v>huyphat1001@gmail.com</v>
      </c>
      <c r="I616" s="247" t="s">
        <v>2554</v>
      </c>
      <c r="J616" s="139"/>
      <c r="K616" s="140"/>
      <c r="L616" s="140"/>
      <c r="M616" s="141" t="str">
        <f aca="false">'Event Code'!$A$4</f>
        <v>HCM</v>
      </c>
      <c r="N616" s="35" t="s">
        <v>2525</v>
      </c>
      <c r="O616" s="141" t="str">
        <f aca="false">VLOOKUP($N616,'Event Code'!$B$4:$AL$194,2,0)</f>
        <v>INTERNSHIP</v>
      </c>
      <c r="P616" s="141" t="str">
        <f aca="false">VLOOKUP(N616,'Event Code'!$B$4:$AT$782,3,0)</f>
        <v>IT Technical</v>
      </c>
      <c r="Q616" s="141" t="str">
        <f aca="false">VLOOKUP(N616,'Event Code'!$B$4:$AT$782,4,0)</f>
        <v>NET</v>
      </c>
      <c r="R616" s="141" t="str">
        <f aca="false">VLOOKUP($N616,'Event Code'!$B$4:$AT$782,5,0)</f>
        <v>Blended</v>
      </c>
      <c r="S616" s="141" t="n">
        <f aca="false">VLOOKUP(N616,'Event Code'!$B$4:$AT$782,7,0)</f>
        <v>43530</v>
      </c>
      <c r="T616" s="141" t="n">
        <f aca="false">VLOOKUP($N616,'Event Code'!$B$4:$AT$782,8,0)</f>
        <v>43584</v>
      </c>
      <c r="U616" s="37" t="s">
        <v>1128</v>
      </c>
      <c r="V616" s="184"/>
      <c r="W616" s="143"/>
      <c r="X616" s="243"/>
      <c r="Y616" s="160" t="s">
        <v>983</v>
      </c>
      <c r="Z616" s="145" t="n">
        <v>43518</v>
      </c>
      <c r="AG616" s="128" t="n">
        <f aca="false">VLOOKUP(D616,'School Code'!$D$2:$K$603,4,0)</f>
        <v>318</v>
      </c>
      <c r="AH616" s="129" t="n">
        <f aca="false">VLOOKUP(D616,'School Code'!$D$2:$K$603,6,0)</f>
        <v>3</v>
      </c>
      <c r="AI616" s="146" t="s">
        <v>984</v>
      </c>
      <c r="AN616" s="248" t="n">
        <v>6.67</v>
      </c>
    </row>
    <row r="617" customFormat="false" ht="15.9" hidden="true" customHeight="false" outlineLevel="0" collapsed="false">
      <c r="A617" s="134" t="n">
        <v>612</v>
      </c>
      <c r="B617" s="245" t="s">
        <v>2555</v>
      </c>
      <c r="C617" s="134" t="s">
        <v>2556</v>
      </c>
      <c r="D617" s="135" t="str">
        <f aca="false">VLOOKUP(N617,'Event Code'!$B$4:$AT$239,6,0)</f>
        <v>ĐH Sài Gòn</v>
      </c>
      <c r="E617" s="135" t="str">
        <f aca="false">VLOOKUP($D617,'School Code'!$D$2:$I$30,5,0)</f>
        <v>ICT</v>
      </c>
      <c r="F617" s="246" t="n">
        <v>35648</v>
      </c>
      <c r="G617" s="137"/>
      <c r="H617" s="138" t="str">
        <f aca="false">B617</f>
        <v>kiosoma4@gmail.com</v>
      </c>
      <c r="I617" s="247" t="s">
        <v>2557</v>
      </c>
      <c r="J617" s="139"/>
      <c r="K617" s="140"/>
      <c r="L617" s="140"/>
      <c r="M617" s="141" t="str">
        <f aca="false">'Event Code'!$A$4</f>
        <v>HCM</v>
      </c>
      <c r="N617" s="35" t="s">
        <v>2525</v>
      </c>
      <c r="O617" s="141" t="str">
        <f aca="false">VLOOKUP($N617,'Event Code'!$B$4:$AL$194,2,0)</f>
        <v>INTERNSHIP</v>
      </c>
      <c r="P617" s="141" t="str">
        <f aca="false">VLOOKUP(N617,'Event Code'!$B$4:$AT$782,3,0)</f>
        <v>IT Technical</v>
      </c>
      <c r="Q617" s="141" t="str">
        <f aca="false">VLOOKUP(N617,'Event Code'!$B$4:$AT$782,4,0)</f>
        <v>NET</v>
      </c>
      <c r="R617" s="141" t="str">
        <f aca="false">VLOOKUP($N617,'Event Code'!$B$4:$AT$782,5,0)</f>
        <v>Blended</v>
      </c>
      <c r="S617" s="141" t="n">
        <f aca="false">VLOOKUP(N617,'Event Code'!$B$4:$AT$782,7,0)</f>
        <v>43530</v>
      </c>
      <c r="T617" s="141" t="n">
        <f aca="false">VLOOKUP($N617,'Event Code'!$B$4:$AT$782,8,0)</f>
        <v>43584</v>
      </c>
      <c r="U617" s="37" t="s">
        <v>1128</v>
      </c>
      <c r="V617" s="184"/>
      <c r="W617" s="143"/>
      <c r="X617" s="3"/>
      <c r="Y617" s="160" t="s">
        <v>983</v>
      </c>
      <c r="Z617" s="145" t="n">
        <v>43518</v>
      </c>
      <c r="AG617" s="128" t="n">
        <f aca="false">VLOOKUP(D617,'School Code'!$D$2:$K$603,4,0)</f>
        <v>318</v>
      </c>
      <c r="AH617" s="129" t="n">
        <f aca="false">VLOOKUP(D617,'School Code'!$D$2:$K$603,6,0)</f>
        <v>3</v>
      </c>
      <c r="AI617" s="146" t="s">
        <v>984</v>
      </c>
      <c r="AN617" s="248" t="n">
        <v>6.69</v>
      </c>
    </row>
    <row r="618" customFormat="false" ht="15.9" hidden="true" customHeight="false" outlineLevel="0" collapsed="false">
      <c r="A618" s="134" t="n">
        <v>613</v>
      </c>
      <c r="B618" s="245" t="s">
        <v>2558</v>
      </c>
      <c r="C618" s="134" t="s">
        <v>2559</v>
      </c>
      <c r="D618" s="135" t="str">
        <f aca="false">VLOOKUP(N618,'Event Code'!$B$4:$AT$239,6,0)</f>
        <v>ĐH Sài Gòn</v>
      </c>
      <c r="E618" s="135" t="str">
        <f aca="false">VLOOKUP($D618,'School Code'!$D$2:$I$30,5,0)</f>
        <v>ICT</v>
      </c>
      <c r="F618" s="246" t="s">
        <v>2560</v>
      </c>
      <c r="G618" s="137"/>
      <c r="H618" s="138" t="str">
        <f aca="false">B618</f>
        <v>nhannguyen960324@gmail.com</v>
      </c>
      <c r="I618" s="247" t="s">
        <v>2561</v>
      </c>
      <c r="J618" s="139"/>
      <c r="K618" s="140"/>
      <c r="L618" s="140"/>
      <c r="M618" s="141" t="str">
        <f aca="false">'Event Code'!$A$4</f>
        <v>HCM</v>
      </c>
      <c r="N618" s="35" t="s">
        <v>2525</v>
      </c>
      <c r="O618" s="141" t="str">
        <f aca="false">VLOOKUP($N618,'Event Code'!$B$4:$AL$194,2,0)</f>
        <v>INTERNSHIP</v>
      </c>
      <c r="P618" s="141" t="str">
        <f aca="false">VLOOKUP(N618,'Event Code'!$B$4:$AT$782,3,0)</f>
        <v>IT Technical</v>
      </c>
      <c r="Q618" s="141" t="str">
        <f aca="false">VLOOKUP(N618,'Event Code'!$B$4:$AT$782,4,0)</f>
        <v>NET</v>
      </c>
      <c r="R618" s="141" t="str">
        <f aca="false">VLOOKUP($N618,'Event Code'!$B$4:$AT$782,5,0)</f>
        <v>Blended</v>
      </c>
      <c r="S618" s="141" t="n">
        <f aca="false">VLOOKUP(N618,'Event Code'!$B$4:$AT$782,7,0)</f>
        <v>43530</v>
      </c>
      <c r="T618" s="141" t="n">
        <f aca="false">VLOOKUP($N618,'Event Code'!$B$4:$AT$782,8,0)</f>
        <v>43584</v>
      </c>
      <c r="U618" s="37" t="s">
        <v>1128</v>
      </c>
      <c r="V618" s="184"/>
      <c r="W618" s="143"/>
      <c r="X618" s="3"/>
      <c r="Y618" s="160" t="s">
        <v>983</v>
      </c>
      <c r="Z618" s="145" t="n">
        <v>43518</v>
      </c>
      <c r="AG618" s="128" t="n">
        <f aca="false">VLOOKUP(D618,'School Code'!$D$2:$K$603,4,0)</f>
        <v>318</v>
      </c>
      <c r="AH618" s="129" t="n">
        <f aca="false">VLOOKUP(D618,'School Code'!$D$2:$K$603,6,0)</f>
        <v>3</v>
      </c>
      <c r="AI618" s="146" t="s">
        <v>984</v>
      </c>
      <c r="AN618" s="248" t="n">
        <v>7.46</v>
      </c>
    </row>
    <row r="619" customFormat="false" ht="15.9" hidden="true" customHeight="false" outlineLevel="0" collapsed="false">
      <c r="A619" s="134" t="n">
        <v>614</v>
      </c>
      <c r="B619" s="245" t="s">
        <v>2562</v>
      </c>
      <c r="C619" s="134" t="s">
        <v>2563</v>
      </c>
      <c r="D619" s="135" t="str">
        <f aca="false">VLOOKUP(N619,'Event Code'!$B$4:$AT$239,6,0)</f>
        <v>ĐH Sài Gòn</v>
      </c>
      <c r="E619" s="135" t="str">
        <f aca="false">VLOOKUP($D619,'School Code'!$D$2:$I$30,5,0)</f>
        <v>ICT</v>
      </c>
      <c r="F619" s="246" t="n">
        <v>35309</v>
      </c>
      <c r="G619" s="137"/>
      <c r="H619" s="138" t="str">
        <f aca="false">B619</f>
        <v>nguyenngocnghia1996@gmail.com</v>
      </c>
      <c r="I619" s="247" t="s">
        <v>2564</v>
      </c>
      <c r="J619" s="139"/>
      <c r="K619" s="140"/>
      <c r="L619" s="140"/>
      <c r="M619" s="141" t="str">
        <f aca="false">'Event Code'!$A$4</f>
        <v>HCM</v>
      </c>
      <c r="N619" s="35" t="s">
        <v>2525</v>
      </c>
      <c r="O619" s="141" t="str">
        <f aca="false">VLOOKUP($N619,'Event Code'!$B$4:$AL$194,2,0)</f>
        <v>INTERNSHIP</v>
      </c>
      <c r="P619" s="141" t="str">
        <f aca="false">VLOOKUP(N619,'Event Code'!$B$4:$AT$782,3,0)</f>
        <v>IT Technical</v>
      </c>
      <c r="Q619" s="141" t="str">
        <f aca="false">VLOOKUP(N619,'Event Code'!$B$4:$AT$782,4,0)</f>
        <v>NET</v>
      </c>
      <c r="R619" s="141" t="str">
        <f aca="false">VLOOKUP($N619,'Event Code'!$B$4:$AT$782,5,0)</f>
        <v>Blended</v>
      </c>
      <c r="S619" s="141" t="n">
        <f aca="false">VLOOKUP(N619,'Event Code'!$B$4:$AT$782,7,0)</f>
        <v>43530</v>
      </c>
      <c r="T619" s="141" t="n">
        <f aca="false">VLOOKUP($N619,'Event Code'!$B$4:$AT$782,8,0)</f>
        <v>43584</v>
      </c>
      <c r="U619" s="37" t="s">
        <v>1128</v>
      </c>
      <c r="V619" s="184"/>
      <c r="W619" s="143"/>
      <c r="X619" s="3"/>
      <c r="Y619" s="160" t="s">
        <v>983</v>
      </c>
      <c r="Z619" s="145" t="n">
        <v>43518</v>
      </c>
      <c r="AG619" s="128" t="n">
        <f aca="false">VLOOKUP(D619,'School Code'!$D$2:$K$603,4,0)</f>
        <v>318</v>
      </c>
      <c r="AH619" s="129" t="n">
        <f aca="false">VLOOKUP(D619,'School Code'!$D$2:$K$603,6,0)</f>
        <v>3</v>
      </c>
      <c r="AI619" s="146" t="s">
        <v>984</v>
      </c>
      <c r="AN619" s="248" t="n">
        <v>7.03</v>
      </c>
    </row>
    <row r="620" customFormat="false" ht="15.9" hidden="true" customHeight="false" outlineLevel="0" collapsed="false">
      <c r="A620" s="134" t="n">
        <v>615</v>
      </c>
      <c r="B620" s="245" t="s">
        <v>2565</v>
      </c>
      <c r="C620" s="134" t="s">
        <v>2566</v>
      </c>
      <c r="D620" s="135" t="str">
        <f aca="false">VLOOKUP(N620,'Event Code'!$B$4:$AT$239,6,0)</f>
        <v>ĐH Sài Gòn</v>
      </c>
      <c r="E620" s="135" t="str">
        <f aca="false">VLOOKUP($D620,'School Code'!$D$2:$I$30,5,0)</f>
        <v>ICT</v>
      </c>
      <c r="F620" s="246" t="n">
        <v>35733</v>
      </c>
      <c r="G620" s="137"/>
      <c r="H620" s="138" t="str">
        <f aca="false">B620</f>
        <v>lmht534@gmail.com</v>
      </c>
      <c r="I620" s="247" t="s">
        <v>2567</v>
      </c>
      <c r="J620" s="139"/>
      <c r="K620" s="140"/>
      <c r="L620" s="140"/>
      <c r="M620" s="141" t="str">
        <f aca="false">'Event Code'!$A$4</f>
        <v>HCM</v>
      </c>
      <c r="N620" s="35" t="s">
        <v>2525</v>
      </c>
      <c r="O620" s="141" t="str">
        <f aca="false">VLOOKUP($N620,'Event Code'!$B$4:$AL$194,2,0)</f>
        <v>INTERNSHIP</v>
      </c>
      <c r="P620" s="141" t="str">
        <f aca="false">VLOOKUP(N620,'Event Code'!$B$4:$AT$782,3,0)</f>
        <v>IT Technical</v>
      </c>
      <c r="Q620" s="141" t="str">
        <f aca="false">VLOOKUP(N620,'Event Code'!$B$4:$AT$782,4,0)</f>
        <v>NET</v>
      </c>
      <c r="R620" s="141" t="str">
        <f aca="false">VLOOKUP($N620,'Event Code'!$B$4:$AT$782,5,0)</f>
        <v>Blended</v>
      </c>
      <c r="S620" s="141" t="n">
        <f aca="false">VLOOKUP(N620,'Event Code'!$B$4:$AT$782,7,0)</f>
        <v>43530</v>
      </c>
      <c r="T620" s="141" t="n">
        <f aca="false">VLOOKUP($N620,'Event Code'!$B$4:$AT$782,8,0)</f>
        <v>43584</v>
      </c>
      <c r="U620" s="37" t="s">
        <v>1128</v>
      </c>
      <c r="V620" s="184"/>
      <c r="W620" s="143"/>
      <c r="X620" s="243"/>
      <c r="Y620" s="160" t="s">
        <v>983</v>
      </c>
      <c r="Z620" s="145" t="n">
        <v>43518</v>
      </c>
      <c r="AG620" s="128" t="n">
        <f aca="false">VLOOKUP(D620,'School Code'!$D$2:$K$603,4,0)</f>
        <v>318</v>
      </c>
      <c r="AH620" s="129" t="n">
        <f aca="false">VLOOKUP(D620,'School Code'!$D$2:$K$603,6,0)</f>
        <v>3</v>
      </c>
      <c r="AI620" s="146" t="s">
        <v>984</v>
      </c>
      <c r="AN620" s="248" t="n">
        <v>6.4</v>
      </c>
    </row>
    <row r="621" customFormat="false" ht="15.9" hidden="true" customHeight="false" outlineLevel="0" collapsed="false">
      <c r="A621" s="134" t="n">
        <v>616</v>
      </c>
      <c r="B621" s="245" t="s">
        <v>2568</v>
      </c>
      <c r="C621" s="134" t="s">
        <v>2569</v>
      </c>
      <c r="D621" s="135" t="str">
        <f aca="false">VLOOKUP(N621,'Event Code'!$B$4:$AT$239,6,0)</f>
        <v>ĐH Sài Gòn</v>
      </c>
      <c r="E621" s="135" t="str">
        <f aca="false">VLOOKUP($D621,'School Code'!$D$2:$I$30,5,0)</f>
        <v>ICT</v>
      </c>
      <c r="F621" s="246" t="n">
        <v>35735</v>
      </c>
      <c r="G621" s="137"/>
      <c r="H621" s="138" t="str">
        <f aca="false">B621</f>
        <v>minhphuc605@gmail.com</v>
      </c>
      <c r="I621" s="247" t="s">
        <v>2570</v>
      </c>
      <c r="J621" s="139"/>
      <c r="K621" s="140"/>
      <c r="L621" s="140"/>
      <c r="M621" s="141" t="str">
        <f aca="false">'Event Code'!$A$4</f>
        <v>HCM</v>
      </c>
      <c r="N621" s="35" t="s">
        <v>2525</v>
      </c>
      <c r="O621" s="141" t="str">
        <f aca="false">VLOOKUP($N621,'Event Code'!$B$4:$AL$194,2,0)</f>
        <v>INTERNSHIP</v>
      </c>
      <c r="P621" s="141" t="str">
        <f aca="false">VLOOKUP(N621,'Event Code'!$B$4:$AT$782,3,0)</f>
        <v>IT Technical</v>
      </c>
      <c r="Q621" s="141" t="str">
        <f aca="false">VLOOKUP(N621,'Event Code'!$B$4:$AT$782,4,0)</f>
        <v>NET</v>
      </c>
      <c r="R621" s="141" t="str">
        <f aca="false">VLOOKUP($N621,'Event Code'!$B$4:$AT$782,5,0)</f>
        <v>Blended</v>
      </c>
      <c r="S621" s="141" t="n">
        <f aca="false">VLOOKUP(N621,'Event Code'!$B$4:$AT$782,7,0)</f>
        <v>43530</v>
      </c>
      <c r="T621" s="141" t="n">
        <f aca="false">VLOOKUP($N621,'Event Code'!$B$4:$AT$782,8,0)</f>
        <v>43584</v>
      </c>
      <c r="U621" s="37" t="s">
        <v>1128</v>
      </c>
      <c r="V621" s="184"/>
      <c r="W621" s="143"/>
      <c r="X621" s="3"/>
      <c r="Y621" s="160" t="s">
        <v>983</v>
      </c>
      <c r="Z621" s="145" t="n">
        <v>43518</v>
      </c>
      <c r="AG621" s="128" t="n">
        <f aca="false">VLOOKUP(D621,'School Code'!$D$2:$K$603,4,0)</f>
        <v>318</v>
      </c>
      <c r="AH621" s="129" t="n">
        <f aca="false">VLOOKUP(D621,'School Code'!$D$2:$K$603,6,0)</f>
        <v>3</v>
      </c>
      <c r="AI621" s="146" t="s">
        <v>984</v>
      </c>
      <c r="AN621" s="248" t="n">
        <v>6.39</v>
      </c>
    </row>
    <row r="622" customFormat="false" ht="15.9" hidden="true" customHeight="false" outlineLevel="0" collapsed="false">
      <c r="A622" s="134" t="n">
        <v>617</v>
      </c>
      <c r="B622" s="245" t="s">
        <v>2571</v>
      </c>
      <c r="C622" s="134" t="s">
        <v>2572</v>
      </c>
      <c r="D622" s="135" t="str">
        <f aca="false">VLOOKUP(N622,'Event Code'!$B$4:$AT$239,6,0)</f>
        <v>ĐH Sài Gòn</v>
      </c>
      <c r="E622" s="135" t="str">
        <f aca="false">VLOOKUP($D622,'School Code'!$D$2:$I$30,5,0)</f>
        <v>ICT</v>
      </c>
      <c r="F622" s="246" t="n">
        <v>35789</v>
      </c>
      <c r="G622" s="137"/>
      <c r="H622" s="138" t="str">
        <f aca="false">B622</f>
        <v>tota251297@gmail.com</v>
      </c>
      <c r="I622" s="247" t="s">
        <v>2573</v>
      </c>
      <c r="J622" s="139"/>
      <c r="K622" s="140"/>
      <c r="L622" s="140"/>
      <c r="M622" s="141" t="str">
        <f aca="false">'Event Code'!$A$4</f>
        <v>HCM</v>
      </c>
      <c r="N622" s="35" t="s">
        <v>2525</v>
      </c>
      <c r="O622" s="141" t="str">
        <f aca="false">VLOOKUP($N622,'Event Code'!$B$4:$AL$194,2,0)</f>
        <v>INTERNSHIP</v>
      </c>
      <c r="P622" s="141" t="str">
        <f aca="false">VLOOKUP(N622,'Event Code'!$B$4:$AT$782,3,0)</f>
        <v>IT Technical</v>
      </c>
      <c r="Q622" s="141" t="str">
        <f aca="false">VLOOKUP(N622,'Event Code'!$B$4:$AT$782,4,0)</f>
        <v>NET</v>
      </c>
      <c r="R622" s="141" t="str">
        <f aca="false">VLOOKUP($N622,'Event Code'!$B$4:$AT$782,5,0)</f>
        <v>Blended</v>
      </c>
      <c r="S622" s="141" t="n">
        <f aca="false">VLOOKUP(N622,'Event Code'!$B$4:$AT$782,7,0)</f>
        <v>43530</v>
      </c>
      <c r="T622" s="141" t="n">
        <f aca="false">VLOOKUP($N622,'Event Code'!$B$4:$AT$782,8,0)</f>
        <v>43584</v>
      </c>
      <c r="U622" s="37" t="s">
        <v>1128</v>
      </c>
      <c r="V622" s="184"/>
      <c r="W622" s="143"/>
      <c r="X622" s="243"/>
      <c r="Y622" s="160" t="s">
        <v>983</v>
      </c>
      <c r="Z622" s="145" t="n">
        <v>43518</v>
      </c>
      <c r="AG622" s="128" t="n">
        <f aca="false">VLOOKUP(D622,'School Code'!$D$2:$K$603,4,0)</f>
        <v>318</v>
      </c>
      <c r="AH622" s="129" t="n">
        <f aca="false">VLOOKUP(D622,'School Code'!$D$2:$K$603,6,0)</f>
        <v>3</v>
      </c>
      <c r="AI622" s="146" t="s">
        <v>984</v>
      </c>
      <c r="AN622" s="248" t="n">
        <v>6.8</v>
      </c>
    </row>
    <row r="623" customFormat="false" ht="15.9" hidden="true" customHeight="false" outlineLevel="0" collapsed="false">
      <c r="A623" s="134" t="n">
        <v>618</v>
      </c>
      <c r="B623" s="245" t="s">
        <v>2574</v>
      </c>
      <c r="C623" s="134" t="s">
        <v>2575</v>
      </c>
      <c r="D623" s="135" t="str">
        <f aca="false">VLOOKUP(N623,'Event Code'!$B$4:$AT$239,6,0)</f>
        <v>ĐH Sài Gòn</v>
      </c>
      <c r="E623" s="135" t="str">
        <f aca="false">VLOOKUP($D623,'School Code'!$D$2:$I$30,5,0)</f>
        <v>ICT</v>
      </c>
      <c r="F623" s="246" t="n">
        <v>35642</v>
      </c>
      <c r="G623" s="137"/>
      <c r="H623" s="138" t="str">
        <f aca="false">B623</f>
        <v>nguyenthientam317@gmail.com</v>
      </c>
      <c r="I623" s="247" t="s">
        <v>2576</v>
      </c>
      <c r="J623" s="139"/>
      <c r="K623" s="140"/>
      <c r="L623" s="140"/>
      <c r="M623" s="141" t="str">
        <f aca="false">'Event Code'!$A$4</f>
        <v>HCM</v>
      </c>
      <c r="N623" s="35" t="s">
        <v>2525</v>
      </c>
      <c r="O623" s="141" t="str">
        <f aca="false">VLOOKUP($N623,'Event Code'!$B$4:$AL$194,2,0)</f>
        <v>INTERNSHIP</v>
      </c>
      <c r="P623" s="141" t="str">
        <f aca="false">VLOOKUP(N623,'Event Code'!$B$4:$AT$782,3,0)</f>
        <v>IT Technical</v>
      </c>
      <c r="Q623" s="141" t="str">
        <f aca="false">VLOOKUP(N623,'Event Code'!$B$4:$AT$782,4,0)</f>
        <v>NET</v>
      </c>
      <c r="R623" s="141" t="str">
        <f aca="false">VLOOKUP($N623,'Event Code'!$B$4:$AT$782,5,0)</f>
        <v>Blended</v>
      </c>
      <c r="S623" s="141" t="n">
        <f aca="false">VLOOKUP(N623,'Event Code'!$B$4:$AT$782,7,0)</f>
        <v>43530</v>
      </c>
      <c r="T623" s="141" t="n">
        <f aca="false">VLOOKUP($N623,'Event Code'!$B$4:$AT$782,8,0)</f>
        <v>43584</v>
      </c>
      <c r="U623" s="37" t="s">
        <v>1128</v>
      </c>
      <c r="V623" s="184"/>
      <c r="W623" s="143"/>
      <c r="X623" s="3"/>
      <c r="Y623" s="160" t="s">
        <v>983</v>
      </c>
      <c r="Z623" s="145" t="n">
        <v>43518</v>
      </c>
      <c r="AG623" s="128" t="n">
        <f aca="false">VLOOKUP(D623,'School Code'!$D$2:$K$603,4,0)</f>
        <v>318</v>
      </c>
      <c r="AH623" s="129" t="n">
        <f aca="false">VLOOKUP(D623,'School Code'!$D$2:$K$603,6,0)</f>
        <v>3</v>
      </c>
      <c r="AI623" s="146" t="s">
        <v>984</v>
      </c>
      <c r="AN623" s="248" t="n">
        <v>6.5</v>
      </c>
    </row>
    <row r="624" customFormat="false" ht="15.9" hidden="true" customHeight="false" outlineLevel="0" collapsed="false">
      <c r="A624" s="134" t="n">
        <v>619</v>
      </c>
      <c r="B624" s="245" t="s">
        <v>2577</v>
      </c>
      <c r="C624" s="134" t="s">
        <v>2578</v>
      </c>
      <c r="D624" s="135" t="str">
        <f aca="false">VLOOKUP(N624,'Event Code'!$B$4:$AT$239,6,0)</f>
        <v>ĐH Sài Gòn</v>
      </c>
      <c r="E624" s="135" t="str">
        <f aca="false">VLOOKUP($D624,'School Code'!$D$2:$I$30,5,0)</f>
        <v>ICT</v>
      </c>
      <c r="F624" s="246" t="n">
        <v>35600</v>
      </c>
      <c r="G624" s="137"/>
      <c r="H624" s="138" t="str">
        <f aca="false">B624</f>
        <v>trangiathinh190697@gmail.com</v>
      </c>
      <c r="I624" s="247" t="s">
        <v>2579</v>
      </c>
      <c r="J624" s="139"/>
      <c r="K624" s="140"/>
      <c r="L624" s="140"/>
      <c r="M624" s="141" t="str">
        <f aca="false">'Event Code'!$A$4</f>
        <v>HCM</v>
      </c>
      <c r="N624" s="35" t="s">
        <v>2525</v>
      </c>
      <c r="O624" s="141" t="str">
        <f aca="false">VLOOKUP($N624,'Event Code'!$B$4:$AL$194,2,0)</f>
        <v>INTERNSHIP</v>
      </c>
      <c r="P624" s="141" t="str">
        <f aca="false">VLOOKUP(N624,'Event Code'!$B$4:$AT$782,3,0)</f>
        <v>IT Technical</v>
      </c>
      <c r="Q624" s="141" t="str">
        <f aca="false">VLOOKUP(N624,'Event Code'!$B$4:$AT$782,4,0)</f>
        <v>NET</v>
      </c>
      <c r="R624" s="141" t="str">
        <f aca="false">VLOOKUP($N624,'Event Code'!$B$4:$AT$782,5,0)</f>
        <v>Blended</v>
      </c>
      <c r="S624" s="141" t="n">
        <f aca="false">VLOOKUP(N624,'Event Code'!$B$4:$AT$782,7,0)</f>
        <v>43530</v>
      </c>
      <c r="T624" s="141" t="n">
        <f aca="false">VLOOKUP($N624,'Event Code'!$B$4:$AT$782,8,0)</f>
        <v>43584</v>
      </c>
      <c r="U624" s="37" t="s">
        <v>1128</v>
      </c>
      <c r="V624" s="184"/>
      <c r="W624" s="143"/>
      <c r="X624" s="3"/>
      <c r="Y624" s="160" t="s">
        <v>983</v>
      </c>
      <c r="Z624" s="145" t="n">
        <v>43518</v>
      </c>
      <c r="AG624" s="128" t="n">
        <f aca="false">VLOOKUP(D624,'School Code'!$D$2:$K$603,4,0)</f>
        <v>318</v>
      </c>
      <c r="AH624" s="129" t="n">
        <f aca="false">VLOOKUP(D624,'School Code'!$D$2:$K$603,6,0)</f>
        <v>3</v>
      </c>
      <c r="AI624" s="146" t="s">
        <v>984</v>
      </c>
      <c r="AN624" s="248" t="n">
        <v>7.47</v>
      </c>
    </row>
    <row r="625" customFormat="false" ht="15.9" hidden="true" customHeight="false" outlineLevel="0" collapsed="false">
      <c r="A625" s="134" t="n">
        <v>620</v>
      </c>
      <c r="B625" s="245" t="s">
        <v>2580</v>
      </c>
      <c r="C625" s="134" t="s">
        <v>2581</v>
      </c>
      <c r="D625" s="135" t="str">
        <f aca="false">VLOOKUP(N625,'Event Code'!$B$4:$AT$239,6,0)</f>
        <v>ĐH Sài Gòn</v>
      </c>
      <c r="E625" s="135" t="str">
        <f aca="false">VLOOKUP($D625,'School Code'!$D$2:$I$30,5,0)</f>
        <v>ICT</v>
      </c>
      <c r="F625" s="246" t="n">
        <v>35767</v>
      </c>
      <c r="G625" s="137"/>
      <c r="H625" s="138" t="str">
        <f aca="false">B625</f>
        <v>minhhieusw2279@gmail.com</v>
      </c>
      <c r="I625" s="247" t="s">
        <v>2582</v>
      </c>
      <c r="J625" s="139"/>
      <c r="K625" s="140"/>
      <c r="L625" s="140"/>
      <c r="M625" s="141" t="str">
        <f aca="false">'Event Code'!$A$4</f>
        <v>HCM</v>
      </c>
      <c r="N625" s="35" t="s">
        <v>2525</v>
      </c>
      <c r="O625" s="141" t="str">
        <f aca="false">VLOOKUP($N625,'Event Code'!$B$4:$AL$194,2,0)</f>
        <v>INTERNSHIP</v>
      </c>
      <c r="P625" s="141" t="str">
        <f aca="false">VLOOKUP(N625,'Event Code'!$B$4:$AT$782,3,0)</f>
        <v>IT Technical</v>
      </c>
      <c r="Q625" s="141" t="str">
        <f aca="false">VLOOKUP(N625,'Event Code'!$B$4:$AT$782,4,0)</f>
        <v>NET</v>
      </c>
      <c r="R625" s="141" t="str">
        <f aca="false">VLOOKUP($N625,'Event Code'!$B$4:$AT$782,5,0)</f>
        <v>Blended</v>
      </c>
      <c r="S625" s="141" t="n">
        <f aca="false">VLOOKUP(N625,'Event Code'!$B$4:$AT$782,7,0)</f>
        <v>43530</v>
      </c>
      <c r="T625" s="141" t="n">
        <f aca="false">VLOOKUP($N625,'Event Code'!$B$4:$AT$782,8,0)</f>
        <v>43584</v>
      </c>
      <c r="U625" s="37" t="s">
        <v>1128</v>
      </c>
      <c r="V625" s="184"/>
      <c r="W625" s="143"/>
      <c r="X625" s="144"/>
      <c r="Y625" s="160" t="s">
        <v>983</v>
      </c>
      <c r="Z625" s="145" t="n">
        <v>43518</v>
      </c>
      <c r="AG625" s="128" t="n">
        <f aca="false">VLOOKUP(D625,'School Code'!$D$2:$K$603,4,0)</f>
        <v>318</v>
      </c>
      <c r="AH625" s="129" t="n">
        <f aca="false">VLOOKUP(D625,'School Code'!$D$2:$K$603,6,0)</f>
        <v>3</v>
      </c>
      <c r="AI625" s="146" t="s">
        <v>984</v>
      </c>
      <c r="AN625" s="248" t="n">
        <v>6.7</v>
      </c>
    </row>
    <row r="626" customFormat="false" ht="15.9" hidden="true" customHeight="false" outlineLevel="0" collapsed="false">
      <c r="A626" s="134" t="n">
        <v>621</v>
      </c>
      <c r="B626" s="245" t="s">
        <v>2583</v>
      </c>
      <c r="C626" s="134" t="s">
        <v>2584</v>
      </c>
      <c r="D626" s="135" t="str">
        <f aca="false">VLOOKUP(N626,'Event Code'!$B$4:$AT$239,6,0)</f>
        <v>ĐH Sài Gòn</v>
      </c>
      <c r="E626" s="135" t="str">
        <f aca="false">VLOOKUP($D626,'School Code'!$D$2:$I$30,5,0)</f>
        <v>ICT</v>
      </c>
      <c r="F626" s="246" t="n">
        <v>35638</v>
      </c>
      <c r="G626" s="137"/>
      <c r="H626" s="138" t="str">
        <f aca="false">B626</f>
        <v>nguyenhieutrung.07@gmail.com</v>
      </c>
      <c r="I626" s="247" t="s">
        <v>2585</v>
      </c>
      <c r="J626" s="139"/>
      <c r="K626" s="140"/>
      <c r="L626" s="140"/>
      <c r="M626" s="141" t="str">
        <f aca="false">'Event Code'!$A$4</f>
        <v>HCM</v>
      </c>
      <c r="N626" s="35" t="s">
        <v>2525</v>
      </c>
      <c r="O626" s="141" t="str">
        <f aca="false">VLOOKUP($N626,'Event Code'!$B$4:$AL$194,2,0)</f>
        <v>INTERNSHIP</v>
      </c>
      <c r="P626" s="141" t="str">
        <f aca="false">VLOOKUP(N626,'Event Code'!$B$4:$AT$782,3,0)</f>
        <v>IT Technical</v>
      </c>
      <c r="Q626" s="141" t="str">
        <f aca="false">VLOOKUP(N626,'Event Code'!$B$4:$AT$782,4,0)</f>
        <v>NET</v>
      </c>
      <c r="R626" s="141" t="str">
        <f aca="false">VLOOKUP($N626,'Event Code'!$B$4:$AT$782,5,0)</f>
        <v>Blended</v>
      </c>
      <c r="S626" s="141" t="n">
        <f aca="false">VLOOKUP(N626,'Event Code'!$B$4:$AT$782,7,0)</f>
        <v>43530</v>
      </c>
      <c r="T626" s="141" t="n">
        <f aca="false">VLOOKUP($N626,'Event Code'!$B$4:$AT$782,8,0)</f>
        <v>43584</v>
      </c>
      <c r="U626" s="37" t="s">
        <v>1128</v>
      </c>
      <c r="V626" s="184"/>
      <c r="W626" s="143"/>
      <c r="X626" s="144"/>
      <c r="Y626" s="160" t="s">
        <v>983</v>
      </c>
      <c r="Z626" s="145" t="n">
        <v>43518</v>
      </c>
      <c r="AG626" s="128" t="n">
        <f aca="false">VLOOKUP(D626,'School Code'!$D$2:$K$603,4,0)</f>
        <v>318</v>
      </c>
      <c r="AH626" s="129" t="n">
        <f aca="false">VLOOKUP(D626,'School Code'!$D$2:$K$603,6,0)</f>
        <v>3</v>
      </c>
      <c r="AI626" s="146" t="s">
        <v>984</v>
      </c>
      <c r="AN626" s="248" t="n">
        <v>6.21</v>
      </c>
    </row>
    <row r="627" s="13" customFormat="true" ht="15.9" hidden="true" customHeight="false" outlineLevel="0" collapsed="false">
      <c r="A627" s="52" t="n">
        <v>622</v>
      </c>
      <c r="B627" s="245" t="s">
        <v>2586</v>
      </c>
      <c r="C627" s="52" t="s">
        <v>2587</v>
      </c>
      <c r="D627" s="252" t="str">
        <f aca="false">VLOOKUP(N627,'Event Code'!$B$4:$AT$239,6,0)</f>
        <v>ĐH Sài Gòn</v>
      </c>
      <c r="E627" s="52" t="str">
        <f aca="false">VLOOKUP($D627,'School Code'!$D$2:$I$30,5,0)</f>
        <v>ICT</v>
      </c>
      <c r="F627" s="246" t="n">
        <v>35733</v>
      </c>
      <c r="G627" s="59"/>
      <c r="H627" s="138" t="str">
        <f aca="false">B627</f>
        <v>tkimanh3010@gmail.com</v>
      </c>
      <c r="I627" s="247" t="s">
        <v>2588</v>
      </c>
      <c r="J627" s="253"/>
      <c r="K627" s="254"/>
      <c r="L627" s="254"/>
      <c r="M627" s="255" t="str">
        <f aca="false">'Event Code'!$A$4</f>
        <v>HCM</v>
      </c>
      <c r="N627" s="35" t="s">
        <v>2589</v>
      </c>
      <c r="O627" s="255" t="str">
        <f aca="false">VLOOKUP($N627,'Event Code'!$B$4:$AL$194,2,0)</f>
        <v>INTERNSHIP</v>
      </c>
      <c r="P627" s="255" t="str">
        <f aca="false">VLOOKUP(N627,'Event Code'!$B$4:$AT$782,3,0)</f>
        <v>IT Technical</v>
      </c>
      <c r="Q627" s="255" t="str">
        <f aca="false">VLOOKUP(N627,'Event Code'!$B$4:$AT$782,4,0)</f>
        <v>JAVA</v>
      </c>
      <c r="R627" s="255" t="str">
        <f aca="false">VLOOKUP($N627,'Event Code'!$B$4:$AT$782,5,0)</f>
        <v>Blended</v>
      </c>
      <c r="S627" s="255" t="n">
        <f aca="false">VLOOKUP(N627,'Event Code'!$B$4:$AT$782,7,0)</f>
        <v>43530</v>
      </c>
      <c r="T627" s="255" t="n">
        <f aca="false">VLOOKUP($N627,'Event Code'!$B$4:$AT$782,8,0)</f>
        <v>43584</v>
      </c>
      <c r="U627" s="37" t="s">
        <v>1128</v>
      </c>
      <c r="V627" s="256"/>
      <c r="W627" s="257"/>
      <c r="X627" s="258"/>
      <c r="Y627" s="160" t="s">
        <v>983</v>
      </c>
      <c r="Z627" s="145" t="n">
        <v>43518</v>
      </c>
      <c r="AA627" s="259"/>
      <c r="AB627" s="260"/>
      <c r="AC627" s="77"/>
      <c r="AD627" s="260"/>
      <c r="AE627" s="260"/>
      <c r="AF627" s="260"/>
      <c r="AG627" s="219" t="n">
        <f aca="false">VLOOKUP(D627,'School Code'!$D$2:$K$603,4,0)</f>
        <v>318</v>
      </c>
      <c r="AH627" s="3" t="n">
        <f aca="false">VLOOKUP(D627,'School Code'!$D$2:$K$603,6,0)</f>
        <v>3</v>
      </c>
      <c r="AI627" s="261" t="s">
        <v>984</v>
      </c>
      <c r="AN627" s="248" t="n">
        <v>7.12</v>
      </c>
    </row>
    <row r="628" customFormat="false" ht="15.9" hidden="true" customHeight="false" outlineLevel="0" collapsed="false">
      <c r="A628" s="134" t="n">
        <v>623</v>
      </c>
      <c r="B628" s="245" t="s">
        <v>2590</v>
      </c>
      <c r="C628" s="134" t="s">
        <v>2591</v>
      </c>
      <c r="D628" s="135" t="str">
        <f aca="false">VLOOKUP(N628,'Event Code'!$B$4:$AT$239,6,0)</f>
        <v>ĐH Sài Gòn</v>
      </c>
      <c r="E628" s="135" t="str">
        <f aca="false">VLOOKUP($D628,'School Code'!$D$2:$I$30,5,0)</f>
        <v>ICT</v>
      </c>
      <c r="F628" s="246" t="n">
        <v>35437</v>
      </c>
      <c r="G628" s="137"/>
      <c r="H628" s="138" t="str">
        <f aca="false">B628</f>
        <v>thienanngo97@gmail.com</v>
      </c>
      <c r="I628" s="247" t="s">
        <v>2592</v>
      </c>
      <c r="J628" s="139"/>
      <c r="K628" s="140"/>
      <c r="L628" s="140"/>
      <c r="M628" s="141" t="str">
        <f aca="false">'Event Code'!$A$4</f>
        <v>HCM</v>
      </c>
      <c r="N628" s="35" t="s">
        <v>2589</v>
      </c>
      <c r="O628" s="141" t="str">
        <f aca="false">VLOOKUP($N628,'Event Code'!$B$4:$AL$194,2,0)</f>
        <v>INTERNSHIP</v>
      </c>
      <c r="P628" s="141" t="str">
        <f aca="false">VLOOKUP(N628,'Event Code'!$B$4:$AT$782,3,0)</f>
        <v>IT Technical</v>
      </c>
      <c r="Q628" s="141" t="str">
        <f aca="false">VLOOKUP(N628,'Event Code'!$B$4:$AT$782,4,0)</f>
        <v>JAVA</v>
      </c>
      <c r="R628" s="141" t="str">
        <f aca="false">VLOOKUP($N628,'Event Code'!$B$4:$AT$782,5,0)</f>
        <v>Blended</v>
      </c>
      <c r="S628" s="141" t="n">
        <f aca="false">VLOOKUP(N628,'Event Code'!$B$4:$AT$782,7,0)</f>
        <v>43530</v>
      </c>
      <c r="T628" s="141" t="n">
        <f aca="false">VLOOKUP($N628,'Event Code'!$B$4:$AT$782,8,0)</f>
        <v>43584</v>
      </c>
      <c r="U628" s="37" t="s">
        <v>1128</v>
      </c>
      <c r="V628" s="184"/>
      <c r="W628" s="143"/>
      <c r="X628" s="144"/>
      <c r="Y628" s="160" t="s">
        <v>983</v>
      </c>
      <c r="Z628" s="145" t="n">
        <v>43518</v>
      </c>
      <c r="AG628" s="128" t="n">
        <f aca="false">VLOOKUP(D628,'School Code'!$D$2:$K$603,4,0)</f>
        <v>318</v>
      </c>
      <c r="AH628" s="129" t="n">
        <f aca="false">VLOOKUP(D628,'School Code'!$D$2:$K$603,6,0)</f>
        <v>3</v>
      </c>
      <c r="AI628" s="146" t="s">
        <v>984</v>
      </c>
      <c r="AN628" s="248" t="n">
        <v>6.52</v>
      </c>
    </row>
    <row r="629" customFormat="false" ht="15.9" hidden="true" customHeight="false" outlineLevel="0" collapsed="false">
      <c r="A629" s="134" t="n">
        <v>624</v>
      </c>
      <c r="B629" s="245" t="s">
        <v>2593</v>
      </c>
      <c r="C629" s="134" t="s">
        <v>2594</v>
      </c>
      <c r="D629" s="135" t="str">
        <f aca="false">VLOOKUP(N629,'Event Code'!$B$4:$AT$239,6,0)</f>
        <v>ĐH Sài Gòn</v>
      </c>
      <c r="E629" s="135" t="str">
        <f aca="false">VLOOKUP($D629,'School Code'!$D$2:$I$30,5,0)</f>
        <v>ICT</v>
      </c>
      <c r="F629" s="246" t="n">
        <v>35705</v>
      </c>
      <c r="G629" s="137"/>
      <c r="H629" s="138" t="str">
        <f aca="false">B629</f>
        <v>danh.tran.2101997@gmail.com</v>
      </c>
      <c r="I629" s="247" t="s">
        <v>2595</v>
      </c>
      <c r="J629" s="139"/>
      <c r="K629" s="140"/>
      <c r="L629" s="140"/>
      <c r="M629" s="141" t="str">
        <f aca="false">'Event Code'!$A$4</f>
        <v>HCM</v>
      </c>
      <c r="N629" s="35" t="s">
        <v>2589</v>
      </c>
      <c r="O629" s="141" t="str">
        <f aca="false">VLOOKUP($N629,'Event Code'!$B$4:$AL$194,2,0)</f>
        <v>INTERNSHIP</v>
      </c>
      <c r="P629" s="141" t="str">
        <f aca="false">VLOOKUP(N629,'Event Code'!$B$4:$AT$782,3,0)</f>
        <v>IT Technical</v>
      </c>
      <c r="Q629" s="141" t="str">
        <f aca="false">VLOOKUP(N629,'Event Code'!$B$4:$AT$782,4,0)</f>
        <v>JAVA</v>
      </c>
      <c r="R629" s="141" t="str">
        <f aca="false">VLOOKUP($N629,'Event Code'!$B$4:$AT$782,5,0)</f>
        <v>Blended</v>
      </c>
      <c r="S629" s="141" t="n">
        <f aca="false">VLOOKUP(N629,'Event Code'!$B$4:$AT$782,7,0)</f>
        <v>43530</v>
      </c>
      <c r="T629" s="141" t="n">
        <f aca="false">VLOOKUP($N629,'Event Code'!$B$4:$AT$782,8,0)</f>
        <v>43584</v>
      </c>
      <c r="U629" s="37" t="s">
        <v>1128</v>
      </c>
      <c r="V629" s="184"/>
      <c r="W629" s="143"/>
      <c r="X629" s="144"/>
      <c r="Y629" s="160" t="s">
        <v>983</v>
      </c>
      <c r="Z629" s="145" t="n">
        <v>43518</v>
      </c>
      <c r="AG629" s="128" t="n">
        <f aca="false">VLOOKUP(D629,'School Code'!$D$2:$K$603,4,0)</f>
        <v>318</v>
      </c>
      <c r="AH629" s="129" t="n">
        <f aca="false">VLOOKUP(D629,'School Code'!$D$2:$K$603,6,0)</f>
        <v>3</v>
      </c>
      <c r="AI629" s="146" t="s">
        <v>984</v>
      </c>
      <c r="AN629" s="248" t="n">
        <v>6.12</v>
      </c>
    </row>
    <row r="630" customFormat="false" ht="15.9" hidden="true" customHeight="false" outlineLevel="0" collapsed="false">
      <c r="A630" s="134" t="n">
        <v>625</v>
      </c>
      <c r="B630" s="245" t="s">
        <v>2596</v>
      </c>
      <c r="C630" s="134" t="s">
        <v>1819</v>
      </c>
      <c r="D630" s="135" t="str">
        <f aca="false">VLOOKUP(N630,'Event Code'!$B$4:$AT$239,6,0)</f>
        <v>ĐH Sài Gòn</v>
      </c>
      <c r="E630" s="135" t="str">
        <f aca="false">VLOOKUP($D630,'School Code'!$D$2:$I$30,5,0)</f>
        <v>ICT</v>
      </c>
      <c r="F630" s="246" t="n">
        <v>35624</v>
      </c>
      <c r="G630" s="137"/>
      <c r="H630" s="138" t="str">
        <f aca="false">B630</f>
        <v>duywoan1307@gmail.com</v>
      </c>
      <c r="I630" s="247" t="s">
        <v>2597</v>
      </c>
      <c r="J630" s="139"/>
      <c r="K630" s="140"/>
      <c r="L630" s="140"/>
      <c r="M630" s="141" t="str">
        <f aca="false">'Event Code'!$A$4</f>
        <v>HCM</v>
      </c>
      <c r="N630" s="35" t="s">
        <v>2589</v>
      </c>
      <c r="O630" s="141" t="str">
        <f aca="false">VLOOKUP($N630,'Event Code'!$B$4:$AL$194,2,0)</f>
        <v>INTERNSHIP</v>
      </c>
      <c r="P630" s="141" t="str">
        <f aca="false">VLOOKUP(N630,'Event Code'!$B$4:$AT$782,3,0)</f>
        <v>IT Technical</v>
      </c>
      <c r="Q630" s="141" t="str">
        <f aca="false">VLOOKUP(N630,'Event Code'!$B$4:$AT$782,4,0)</f>
        <v>JAVA</v>
      </c>
      <c r="R630" s="141" t="str">
        <f aca="false">VLOOKUP($N630,'Event Code'!$B$4:$AT$782,5,0)</f>
        <v>Blended</v>
      </c>
      <c r="S630" s="141" t="n">
        <f aca="false">VLOOKUP(N630,'Event Code'!$B$4:$AT$782,7,0)</f>
        <v>43530</v>
      </c>
      <c r="T630" s="141" t="n">
        <f aca="false">VLOOKUP($N630,'Event Code'!$B$4:$AT$782,8,0)</f>
        <v>43584</v>
      </c>
      <c r="U630" s="37" t="s">
        <v>1128</v>
      </c>
      <c r="V630" s="184"/>
      <c r="W630" s="143"/>
      <c r="X630" s="144"/>
      <c r="Y630" s="160" t="s">
        <v>983</v>
      </c>
      <c r="Z630" s="145" t="n">
        <v>43518</v>
      </c>
      <c r="AG630" s="128" t="n">
        <f aca="false">VLOOKUP(D630,'School Code'!$D$2:$K$603,4,0)</f>
        <v>318</v>
      </c>
      <c r="AH630" s="129" t="n">
        <f aca="false">VLOOKUP(D630,'School Code'!$D$2:$K$603,6,0)</f>
        <v>3</v>
      </c>
      <c r="AI630" s="146" t="s">
        <v>984</v>
      </c>
      <c r="AN630" s="248" t="n">
        <v>6.59</v>
      </c>
    </row>
    <row r="631" customFormat="false" ht="15.9" hidden="true" customHeight="false" outlineLevel="0" collapsed="false">
      <c r="A631" s="134" t="n">
        <v>626</v>
      </c>
      <c r="B631" s="245" t="s">
        <v>2598</v>
      </c>
      <c r="C631" s="134" t="s">
        <v>2599</v>
      </c>
      <c r="D631" s="135" t="str">
        <f aca="false">VLOOKUP(N631,'Event Code'!$B$4:$AT$239,6,0)</f>
        <v>ĐH Sài Gòn</v>
      </c>
      <c r="E631" s="135" t="str">
        <f aca="false">VLOOKUP($D631,'School Code'!$D$2:$I$30,5,0)</f>
        <v>ICT</v>
      </c>
      <c r="F631" s="246" t="n">
        <v>35556</v>
      </c>
      <c r="G631" s="137"/>
      <c r="H631" s="138" t="str">
        <f aca="false">B631</f>
        <v>truongtienngochan97@gmail.com</v>
      </c>
      <c r="I631" s="247" t="s">
        <v>2600</v>
      </c>
      <c r="J631" s="139"/>
      <c r="K631" s="140"/>
      <c r="L631" s="140"/>
      <c r="M631" s="141" t="str">
        <f aca="false">'Event Code'!$A$4</f>
        <v>HCM</v>
      </c>
      <c r="N631" s="35" t="s">
        <v>2589</v>
      </c>
      <c r="O631" s="141" t="str">
        <f aca="false">VLOOKUP($N631,'Event Code'!$B$4:$AL$194,2,0)</f>
        <v>INTERNSHIP</v>
      </c>
      <c r="P631" s="141" t="str">
        <f aca="false">VLOOKUP(N631,'Event Code'!$B$4:$AT$782,3,0)</f>
        <v>IT Technical</v>
      </c>
      <c r="Q631" s="141" t="str">
        <f aca="false">VLOOKUP(N631,'Event Code'!$B$4:$AT$782,4,0)</f>
        <v>JAVA</v>
      </c>
      <c r="R631" s="141" t="str">
        <f aca="false">VLOOKUP($N631,'Event Code'!$B$4:$AT$782,5,0)</f>
        <v>Blended</v>
      </c>
      <c r="S631" s="141" t="n">
        <f aca="false">VLOOKUP(N631,'Event Code'!$B$4:$AT$782,7,0)</f>
        <v>43530</v>
      </c>
      <c r="T631" s="141" t="n">
        <f aca="false">VLOOKUP($N631,'Event Code'!$B$4:$AT$782,8,0)</f>
        <v>43584</v>
      </c>
      <c r="U631" s="37" t="s">
        <v>1128</v>
      </c>
      <c r="V631" s="184"/>
      <c r="W631" s="143"/>
      <c r="X631" s="144"/>
      <c r="Y631" s="160" t="s">
        <v>983</v>
      </c>
      <c r="Z631" s="145" t="n">
        <v>43518</v>
      </c>
      <c r="AG631" s="128" t="n">
        <f aca="false">VLOOKUP(D631,'School Code'!$D$2:$K$603,4,0)</f>
        <v>318</v>
      </c>
      <c r="AH631" s="129" t="n">
        <f aca="false">VLOOKUP(D631,'School Code'!$D$2:$K$603,6,0)</f>
        <v>3</v>
      </c>
      <c r="AI631" s="146" t="s">
        <v>984</v>
      </c>
      <c r="AN631" s="248" t="n">
        <v>6.58</v>
      </c>
    </row>
    <row r="632" customFormat="false" ht="15.9" hidden="true" customHeight="false" outlineLevel="0" collapsed="false">
      <c r="A632" s="134" t="n">
        <v>627</v>
      </c>
      <c r="B632" s="245" t="s">
        <v>2601</v>
      </c>
      <c r="C632" s="134" t="s">
        <v>2602</v>
      </c>
      <c r="D632" s="135" t="str">
        <f aca="false">VLOOKUP(N632,'Event Code'!$B$4:$AT$239,6,0)</f>
        <v>ĐH Sài Gòn</v>
      </c>
      <c r="E632" s="135" t="str">
        <f aca="false">VLOOKUP($D632,'School Code'!$D$2:$I$30,5,0)</f>
        <v>ICT</v>
      </c>
      <c r="F632" s="246" t="n">
        <v>35434</v>
      </c>
      <c r="G632" s="137"/>
      <c r="H632" s="138" t="str">
        <f aca="false">B632</f>
        <v>hohieu0402@gmail.com</v>
      </c>
      <c r="I632" s="247" t="s">
        <v>2603</v>
      </c>
      <c r="J632" s="139"/>
      <c r="K632" s="140"/>
      <c r="L632" s="140"/>
      <c r="M632" s="141" t="str">
        <f aca="false">'Event Code'!$A$4</f>
        <v>HCM</v>
      </c>
      <c r="N632" s="35" t="s">
        <v>2589</v>
      </c>
      <c r="O632" s="141" t="str">
        <f aca="false">VLOOKUP($N632,'Event Code'!$B$4:$AL$194,2,0)</f>
        <v>INTERNSHIP</v>
      </c>
      <c r="P632" s="141" t="str">
        <f aca="false">VLOOKUP(N632,'Event Code'!$B$4:$AT$782,3,0)</f>
        <v>IT Technical</v>
      </c>
      <c r="Q632" s="141" t="str">
        <f aca="false">VLOOKUP(N632,'Event Code'!$B$4:$AT$782,4,0)</f>
        <v>JAVA</v>
      </c>
      <c r="R632" s="141" t="str">
        <f aca="false">VLOOKUP($N632,'Event Code'!$B$4:$AT$782,5,0)</f>
        <v>Blended</v>
      </c>
      <c r="S632" s="141" t="n">
        <f aca="false">VLOOKUP(N632,'Event Code'!$B$4:$AT$782,7,0)</f>
        <v>43530</v>
      </c>
      <c r="T632" s="141" t="n">
        <f aca="false">VLOOKUP($N632,'Event Code'!$B$4:$AT$782,8,0)</f>
        <v>43584</v>
      </c>
      <c r="U632" s="37" t="s">
        <v>1128</v>
      </c>
      <c r="V632" s="184"/>
      <c r="W632" s="143"/>
      <c r="X632" s="144"/>
      <c r="Y632" s="160" t="s">
        <v>983</v>
      </c>
      <c r="Z632" s="145" t="n">
        <v>43518</v>
      </c>
      <c r="AG632" s="128" t="n">
        <f aca="false">VLOOKUP(D632,'School Code'!$D$2:$K$603,4,0)</f>
        <v>318</v>
      </c>
      <c r="AH632" s="129" t="n">
        <f aca="false">VLOOKUP(D632,'School Code'!$D$2:$K$603,6,0)</f>
        <v>3</v>
      </c>
      <c r="AI632" s="146" t="s">
        <v>984</v>
      </c>
      <c r="AN632" s="248" t="n">
        <v>6.18</v>
      </c>
    </row>
    <row r="633" customFormat="false" ht="15.9" hidden="true" customHeight="false" outlineLevel="0" collapsed="false">
      <c r="A633" s="134" t="n">
        <v>628</v>
      </c>
      <c r="B633" s="245" t="s">
        <v>2604</v>
      </c>
      <c r="C633" s="134" t="s">
        <v>2605</v>
      </c>
      <c r="D633" s="135" t="str">
        <f aca="false">VLOOKUP(N633,'Event Code'!$B$4:$AT$239,6,0)</f>
        <v>ĐH Sài Gòn</v>
      </c>
      <c r="E633" s="135" t="str">
        <f aca="false">VLOOKUP($D633,'School Code'!$D$2:$I$30,5,0)</f>
        <v>ICT</v>
      </c>
      <c r="F633" s="246" t="n">
        <v>35323</v>
      </c>
      <c r="G633" s="137"/>
      <c r="H633" s="138" t="str">
        <f aca="false">B633</f>
        <v>rosexl007@gmail.com</v>
      </c>
      <c r="I633" s="247" t="s">
        <v>2606</v>
      </c>
      <c r="J633" s="139"/>
      <c r="K633" s="140"/>
      <c r="L633" s="140"/>
      <c r="M633" s="141" t="str">
        <f aca="false">'Event Code'!$A$4</f>
        <v>HCM</v>
      </c>
      <c r="N633" s="35" t="s">
        <v>2589</v>
      </c>
      <c r="O633" s="141" t="str">
        <f aca="false">VLOOKUP($N633,'Event Code'!$B$4:$AL$194,2,0)</f>
        <v>INTERNSHIP</v>
      </c>
      <c r="P633" s="141" t="str">
        <f aca="false">VLOOKUP(N633,'Event Code'!$B$4:$AT$782,3,0)</f>
        <v>IT Technical</v>
      </c>
      <c r="Q633" s="141" t="str">
        <f aca="false">VLOOKUP(N633,'Event Code'!$B$4:$AT$782,4,0)</f>
        <v>JAVA</v>
      </c>
      <c r="R633" s="141" t="str">
        <f aca="false">VLOOKUP($N633,'Event Code'!$B$4:$AT$782,5,0)</f>
        <v>Blended</v>
      </c>
      <c r="S633" s="141" t="n">
        <f aca="false">VLOOKUP(N633,'Event Code'!$B$4:$AT$782,7,0)</f>
        <v>43530</v>
      </c>
      <c r="T633" s="141" t="n">
        <f aca="false">VLOOKUP($N633,'Event Code'!$B$4:$AT$782,8,0)</f>
        <v>43584</v>
      </c>
      <c r="U633" s="37" t="s">
        <v>1128</v>
      </c>
      <c r="V633" s="184"/>
      <c r="W633" s="143"/>
      <c r="X633" s="144"/>
      <c r="Y633" s="160" t="s">
        <v>983</v>
      </c>
      <c r="Z633" s="145" t="n">
        <v>43518</v>
      </c>
      <c r="AG633" s="128" t="n">
        <f aca="false">VLOOKUP(D633,'School Code'!$D$2:$K$603,4,0)</f>
        <v>318</v>
      </c>
      <c r="AH633" s="129" t="n">
        <f aca="false">VLOOKUP(D633,'School Code'!$D$2:$K$603,6,0)</f>
        <v>3</v>
      </c>
      <c r="AI633" s="146" t="s">
        <v>984</v>
      </c>
      <c r="AN633" s="248" t="n">
        <v>7.5</v>
      </c>
    </row>
    <row r="634" customFormat="false" ht="15.9" hidden="true" customHeight="false" outlineLevel="0" collapsed="false">
      <c r="A634" s="134" t="n">
        <v>629</v>
      </c>
      <c r="B634" s="245" t="s">
        <v>2607</v>
      </c>
      <c r="C634" s="134" t="s">
        <v>2608</v>
      </c>
      <c r="D634" s="135" t="str">
        <f aca="false">VLOOKUP(N634,'Event Code'!$B$4:$AT$239,6,0)</f>
        <v>ĐH Sài Gòn</v>
      </c>
      <c r="E634" s="135" t="str">
        <f aca="false">VLOOKUP($D634,'School Code'!$D$2:$I$30,5,0)</f>
        <v>ICT</v>
      </c>
      <c r="F634" s="246" t="n">
        <v>35553</v>
      </c>
      <c r="G634" s="137"/>
      <c r="H634" s="138" t="str">
        <f aca="false">B634</f>
        <v>huyrik035@gmail.com</v>
      </c>
      <c r="I634" s="247" t="s">
        <v>2609</v>
      </c>
      <c r="J634" s="139"/>
      <c r="K634" s="140"/>
      <c r="L634" s="140"/>
      <c r="M634" s="141" t="str">
        <f aca="false">'Event Code'!$A$4</f>
        <v>HCM</v>
      </c>
      <c r="N634" s="35" t="s">
        <v>2589</v>
      </c>
      <c r="O634" s="141" t="str">
        <f aca="false">VLOOKUP($N634,'Event Code'!$B$4:$AL$194,2,0)</f>
        <v>INTERNSHIP</v>
      </c>
      <c r="P634" s="141" t="str">
        <f aca="false">VLOOKUP(N634,'Event Code'!$B$4:$AT$782,3,0)</f>
        <v>IT Technical</v>
      </c>
      <c r="Q634" s="141" t="str">
        <f aca="false">VLOOKUP(N634,'Event Code'!$B$4:$AT$782,4,0)</f>
        <v>JAVA</v>
      </c>
      <c r="R634" s="141" t="str">
        <f aca="false">VLOOKUP($N634,'Event Code'!$B$4:$AT$782,5,0)</f>
        <v>Blended</v>
      </c>
      <c r="S634" s="141" t="n">
        <f aca="false">VLOOKUP(N634,'Event Code'!$B$4:$AT$782,7,0)</f>
        <v>43530</v>
      </c>
      <c r="T634" s="141" t="n">
        <f aca="false">VLOOKUP($N634,'Event Code'!$B$4:$AT$782,8,0)</f>
        <v>43584</v>
      </c>
      <c r="U634" s="37" t="s">
        <v>1128</v>
      </c>
      <c r="V634" s="184"/>
      <c r="W634" s="143"/>
      <c r="X634" s="144"/>
      <c r="Y634" s="160" t="s">
        <v>983</v>
      </c>
      <c r="Z634" s="145" t="n">
        <v>43518</v>
      </c>
      <c r="AG634" s="128" t="n">
        <f aca="false">VLOOKUP(D634,'School Code'!$D$2:$K$603,4,0)</f>
        <v>318</v>
      </c>
      <c r="AH634" s="129" t="n">
        <f aca="false">VLOOKUP(D634,'School Code'!$D$2:$K$603,6,0)</f>
        <v>3</v>
      </c>
      <c r="AI634" s="146" t="s">
        <v>984</v>
      </c>
      <c r="AN634" s="248" t="n">
        <v>6</v>
      </c>
    </row>
    <row r="635" customFormat="false" ht="15.9" hidden="true" customHeight="false" outlineLevel="0" collapsed="false">
      <c r="A635" s="134" t="n">
        <v>630</v>
      </c>
      <c r="B635" s="245" t="s">
        <v>2610</v>
      </c>
      <c r="C635" s="134" t="s">
        <v>2611</v>
      </c>
      <c r="D635" s="135" t="str">
        <f aca="false">VLOOKUP(N635,'Event Code'!$B$4:$AT$239,6,0)</f>
        <v>ĐH Sài Gòn</v>
      </c>
      <c r="E635" s="135" t="str">
        <f aca="false">VLOOKUP($D635,'School Code'!$D$2:$I$30,5,0)</f>
        <v>ICT</v>
      </c>
      <c r="F635" s="246" t="n">
        <v>35531</v>
      </c>
      <c r="G635" s="137"/>
      <c r="H635" s="138" t="str">
        <f aca="false">B635</f>
        <v>buinhi110497@gmail.com</v>
      </c>
      <c r="I635" s="247" t="s">
        <v>2612</v>
      </c>
      <c r="J635" s="139"/>
      <c r="K635" s="140"/>
      <c r="L635" s="140"/>
      <c r="M635" s="141" t="str">
        <f aca="false">'Event Code'!$A$4</f>
        <v>HCM</v>
      </c>
      <c r="N635" s="35" t="s">
        <v>2589</v>
      </c>
      <c r="O635" s="141" t="str">
        <f aca="false">VLOOKUP($N635,'Event Code'!$B$4:$AL$194,2,0)</f>
        <v>INTERNSHIP</v>
      </c>
      <c r="P635" s="141" t="str">
        <f aca="false">VLOOKUP(N635,'Event Code'!$B$4:$AT$782,3,0)</f>
        <v>IT Technical</v>
      </c>
      <c r="Q635" s="141" t="str">
        <f aca="false">VLOOKUP(N635,'Event Code'!$B$4:$AT$782,4,0)</f>
        <v>JAVA</v>
      </c>
      <c r="R635" s="141" t="str">
        <f aca="false">VLOOKUP($N635,'Event Code'!$B$4:$AT$782,5,0)</f>
        <v>Blended</v>
      </c>
      <c r="S635" s="141" t="n">
        <f aca="false">VLOOKUP(N635,'Event Code'!$B$4:$AT$782,7,0)</f>
        <v>43530</v>
      </c>
      <c r="T635" s="141" t="n">
        <f aca="false">VLOOKUP($N635,'Event Code'!$B$4:$AT$782,8,0)</f>
        <v>43584</v>
      </c>
      <c r="U635" s="37" t="s">
        <v>1128</v>
      </c>
      <c r="V635" s="184"/>
      <c r="W635" s="143"/>
      <c r="X635" s="144"/>
      <c r="Y635" s="160" t="s">
        <v>983</v>
      </c>
      <c r="Z635" s="145" t="n">
        <v>43518</v>
      </c>
      <c r="AG635" s="128" t="n">
        <f aca="false">VLOOKUP(D635,'School Code'!$D$2:$K$603,4,0)</f>
        <v>318</v>
      </c>
      <c r="AH635" s="129" t="n">
        <f aca="false">VLOOKUP(D635,'School Code'!$D$2:$K$603,6,0)</f>
        <v>3</v>
      </c>
      <c r="AI635" s="146" t="s">
        <v>984</v>
      </c>
      <c r="AN635" s="248" t="n">
        <v>6.1</v>
      </c>
    </row>
    <row r="636" customFormat="false" ht="15.9" hidden="true" customHeight="false" outlineLevel="0" collapsed="false">
      <c r="A636" s="134" t="n">
        <v>631</v>
      </c>
      <c r="B636" s="245" t="s">
        <v>2613</v>
      </c>
      <c r="C636" s="134" t="s">
        <v>2614</v>
      </c>
      <c r="D636" s="135" t="str">
        <f aca="false">VLOOKUP(N636,'Event Code'!$B$4:$AT$239,6,0)</f>
        <v>ĐH Sài Gòn</v>
      </c>
      <c r="E636" s="135" t="str">
        <f aca="false">VLOOKUP($D636,'School Code'!$D$2:$I$30,5,0)</f>
        <v>ICT</v>
      </c>
      <c r="F636" s="246" t="n">
        <v>35480</v>
      </c>
      <c r="G636" s="137"/>
      <c r="H636" s="138" t="str">
        <f aca="false">B636</f>
        <v>lehuutaicntt@gmail.com</v>
      </c>
      <c r="I636" s="247" t="s">
        <v>2615</v>
      </c>
      <c r="J636" s="139"/>
      <c r="K636" s="140"/>
      <c r="L636" s="140"/>
      <c r="M636" s="141" t="str">
        <f aca="false">'Event Code'!$A$4</f>
        <v>HCM</v>
      </c>
      <c r="N636" s="35" t="s">
        <v>2589</v>
      </c>
      <c r="O636" s="141" t="str">
        <f aca="false">VLOOKUP($N636,'Event Code'!$B$4:$AL$194,2,0)</f>
        <v>INTERNSHIP</v>
      </c>
      <c r="P636" s="141" t="str">
        <f aca="false">VLOOKUP(N636,'Event Code'!$B$4:$AT$782,3,0)</f>
        <v>IT Technical</v>
      </c>
      <c r="Q636" s="141" t="str">
        <f aca="false">VLOOKUP(N636,'Event Code'!$B$4:$AT$782,4,0)</f>
        <v>JAVA</v>
      </c>
      <c r="R636" s="141" t="str">
        <f aca="false">VLOOKUP($N636,'Event Code'!$B$4:$AT$782,5,0)</f>
        <v>Blended</v>
      </c>
      <c r="S636" s="141" t="n">
        <f aca="false">VLOOKUP(N636,'Event Code'!$B$4:$AT$782,7,0)</f>
        <v>43530</v>
      </c>
      <c r="T636" s="141" t="n">
        <f aca="false">VLOOKUP($N636,'Event Code'!$B$4:$AT$782,8,0)</f>
        <v>43584</v>
      </c>
      <c r="U636" s="37" t="s">
        <v>1128</v>
      </c>
      <c r="V636" s="184"/>
      <c r="W636" s="143"/>
      <c r="X636" s="144"/>
      <c r="Y636" s="160" t="s">
        <v>983</v>
      </c>
      <c r="Z636" s="145" t="n">
        <v>43518</v>
      </c>
      <c r="AG636" s="128" t="n">
        <f aca="false">VLOOKUP(D636,'School Code'!$D$2:$K$603,4,0)</f>
        <v>318</v>
      </c>
      <c r="AH636" s="129" t="n">
        <f aca="false">VLOOKUP(D636,'School Code'!$D$2:$K$603,6,0)</f>
        <v>3</v>
      </c>
      <c r="AI636" s="146" t="s">
        <v>984</v>
      </c>
      <c r="AN636" s="248" t="n">
        <v>6.25</v>
      </c>
    </row>
    <row r="637" customFormat="false" ht="15.9" hidden="true" customHeight="false" outlineLevel="0" collapsed="false">
      <c r="A637" s="134" t="n">
        <v>632</v>
      </c>
      <c r="B637" s="245" t="s">
        <v>2616</v>
      </c>
      <c r="C637" s="134" t="s">
        <v>2617</v>
      </c>
      <c r="D637" s="135" t="str">
        <f aca="false">VLOOKUP(N637,'Event Code'!$B$4:$AT$239,6,0)</f>
        <v>ĐH Sài Gòn</v>
      </c>
      <c r="E637" s="135" t="str">
        <f aca="false">VLOOKUP($D637,'School Code'!$D$2:$I$30,5,0)</f>
        <v>ICT</v>
      </c>
      <c r="F637" s="246" t="n">
        <v>35690</v>
      </c>
      <c r="G637" s="137"/>
      <c r="H637" s="138" t="str">
        <f aca="false">B637</f>
        <v>giathinh179@gmail.com</v>
      </c>
      <c r="I637" s="247" t="s">
        <v>2618</v>
      </c>
      <c r="J637" s="139"/>
      <c r="K637" s="140"/>
      <c r="L637" s="140"/>
      <c r="M637" s="141" t="str">
        <f aca="false">'Event Code'!$A$4</f>
        <v>HCM</v>
      </c>
      <c r="N637" s="35" t="s">
        <v>2589</v>
      </c>
      <c r="O637" s="141" t="str">
        <f aca="false">VLOOKUP($N637,'Event Code'!$B$4:$AL$194,2,0)</f>
        <v>INTERNSHIP</v>
      </c>
      <c r="P637" s="141" t="str">
        <f aca="false">VLOOKUP(N637,'Event Code'!$B$4:$AT$782,3,0)</f>
        <v>IT Technical</v>
      </c>
      <c r="Q637" s="141" t="str">
        <f aca="false">VLOOKUP(N637,'Event Code'!$B$4:$AT$782,4,0)</f>
        <v>JAVA</v>
      </c>
      <c r="R637" s="141" t="str">
        <f aca="false">VLOOKUP($N637,'Event Code'!$B$4:$AT$782,5,0)</f>
        <v>Blended</v>
      </c>
      <c r="S637" s="141" t="n">
        <f aca="false">VLOOKUP(N637,'Event Code'!$B$4:$AT$782,7,0)</f>
        <v>43530</v>
      </c>
      <c r="T637" s="141" t="n">
        <f aca="false">VLOOKUP($N637,'Event Code'!$B$4:$AT$782,8,0)</f>
        <v>43584</v>
      </c>
      <c r="U637" s="37" t="s">
        <v>1128</v>
      </c>
      <c r="V637" s="184"/>
      <c r="W637" s="143"/>
      <c r="X637" s="144"/>
      <c r="Y637" s="160" t="s">
        <v>983</v>
      </c>
      <c r="Z637" s="145" t="n">
        <v>43518</v>
      </c>
      <c r="AG637" s="128" t="n">
        <f aca="false">VLOOKUP(D637,'School Code'!$D$2:$K$603,4,0)</f>
        <v>318</v>
      </c>
      <c r="AH637" s="129" t="n">
        <f aca="false">VLOOKUP(D637,'School Code'!$D$2:$K$603,6,0)</f>
        <v>3</v>
      </c>
      <c r="AI637" s="146" t="s">
        <v>984</v>
      </c>
      <c r="AN637" s="248" t="n">
        <v>5.5</v>
      </c>
    </row>
    <row r="638" customFormat="false" ht="15.9" hidden="true" customHeight="false" outlineLevel="0" collapsed="false">
      <c r="A638" s="134" t="n">
        <v>633</v>
      </c>
      <c r="B638" s="245" t="s">
        <v>2619</v>
      </c>
      <c r="C638" s="134" t="s">
        <v>2620</v>
      </c>
      <c r="D638" s="135" t="str">
        <f aca="false">VLOOKUP(N638,'Event Code'!$B$4:$AT$239,6,0)</f>
        <v>ĐH Sài Gòn</v>
      </c>
      <c r="E638" s="135" t="str">
        <f aca="false">VLOOKUP($D638,'School Code'!$D$2:$I$30,5,0)</f>
        <v>ICT</v>
      </c>
      <c r="F638" s="246" t="n">
        <v>35763</v>
      </c>
      <c r="G638" s="137"/>
      <c r="H638" s="138" t="str">
        <f aca="false">B638</f>
        <v>sootratran@gmail.com</v>
      </c>
      <c r="I638" s="247" t="s">
        <v>2621</v>
      </c>
      <c r="J638" s="139"/>
      <c r="K638" s="140"/>
      <c r="L638" s="140"/>
      <c r="M638" s="141" t="str">
        <f aca="false">'Event Code'!$A$4</f>
        <v>HCM</v>
      </c>
      <c r="N638" s="35" t="s">
        <v>2589</v>
      </c>
      <c r="O638" s="141" t="str">
        <f aca="false">VLOOKUP($N638,'Event Code'!$B$4:$AL$194,2,0)</f>
        <v>INTERNSHIP</v>
      </c>
      <c r="P638" s="141" t="str">
        <f aca="false">VLOOKUP(N638,'Event Code'!$B$4:$AT$782,3,0)</f>
        <v>IT Technical</v>
      </c>
      <c r="Q638" s="141" t="str">
        <f aca="false">VLOOKUP(N638,'Event Code'!$B$4:$AT$782,4,0)</f>
        <v>JAVA</v>
      </c>
      <c r="R638" s="141" t="str">
        <f aca="false">VLOOKUP($N638,'Event Code'!$B$4:$AT$782,5,0)</f>
        <v>Blended</v>
      </c>
      <c r="S638" s="141" t="n">
        <f aca="false">VLOOKUP(N638,'Event Code'!$B$4:$AT$782,7,0)</f>
        <v>43530</v>
      </c>
      <c r="T638" s="141" t="n">
        <f aca="false">VLOOKUP($N638,'Event Code'!$B$4:$AT$782,8,0)</f>
        <v>43584</v>
      </c>
      <c r="U638" s="37" t="s">
        <v>1128</v>
      </c>
      <c r="V638" s="184"/>
      <c r="W638" s="143"/>
      <c r="X638" s="144"/>
      <c r="Y638" s="160" t="s">
        <v>983</v>
      </c>
      <c r="Z638" s="145" t="n">
        <v>43518</v>
      </c>
      <c r="AG638" s="128" t="n">
        <f aca="false">VLOOKUP(D638,'School Code'!$D$2:$K$603,4,0)</f>
        <v>318</v>
      </c>
      <c r="AH638" s="129" t="n">
        <f aca="false">VLOOKUP(D638,'School Code'!$D$2:$K$603,6,0)</f>
        <v>3</v>
      </c>
      <c r="AI638" s="146" t="s">
        <v>984</v>
      </c>
      <c r="AN638" s="248" t="n">
        <v>6.95</v>
      </c>
    </row>
    <row r="639" customFormat="false" ht="15.9" hidden="true" customHeight="false" outlineLevel="0" collapsed="false">
      <c r="A639" s="134" t="n">
        <v>634</v>
      </c>
      <c r="B639" s="245" t="s">
        <v>2622</v>
      </c>
      <c r="C639" s="134" t="s">
        <v>2623</v>
      </c>
      <c r="D639" s="135" t="str">
        <f aca="false">VLOOKUP(N639,'Event Code'!$B$4:$AT$239,6,0)</f>
        <v>ĐH Sài Gòn</v>
      </c>
      <c r="E639" s="135" t="str">
        <f aca="false">VLOOKUP($D639,'School Code'!$D$2:$I$30,5,0)</f>
        <v>ICT</v>
      </c>
      <c r="F639" s="246" t="n">
        <v>35597</v>
      </c>
      <c r="G639" s="137"/>
      <c r="H639" s="138" t="str">
        <f aca="false">B639</f>
        <v>trangtruong166@gmail.com</v>
      </c>
      <c r="I639" s="247" t="s">
        <v>2624</v>
      </c>
      <c r="J639" s="139"/>
      <c r="K639" s="140"/>
      <c r="L639" s="140"/>
      <c r="M639" s="141" t="str">
        <f aca="false">'Event Code'!$A$4</f>
        <v>HCM</v>
      </c>
      <c r="N639" s="35" t="s">
        <v>2589</v>
      </c>
      <c r="O639" s="141" t="str">
        <f aca="false">VLOOKUP($N639,'Event Code'!$B$4:$AL$194,2,0)</f>
        <v>INTERNSHIP</v>
      </c>
      <c r="P639" s="141" t="str">
        <f aca="false">VLOOKUP(N639,'Event Code'!$B$4:$AT$782,3,0)</f>
        <v>IT Technical</v>
      </c>
      <c r="Q639" s="141" t="str">
        <f aca="false">VLOOKUP(N639,'Event Code'!$B$4:$AT$782,4,0)</f>
        <v>JAVA</v>
      </c>
      <c r="R639" s="141" t="str">
        <f aca="false">VLOOKUP($N639,'Event Code'!$B$4:$AT$782,5,0)</f>
        <v>Blended</v>
      </c>
      <c r="S639" s="141" t="n">
        <f aca="false">VLOOKUP(N639,'Event Code'!$B$4:$AT$782,7,0)</f>
        <v>43530</v>
      </c>
      <c r="T639" s="141" t="n">
        <f aca="false">VLOOKUP($N639,'Event Code'!$B$4:$AT$782,8,0)</f>
        <v>43584</v>
      </c>
      <c r="U639" s="37" t="s">
        <v>1128</v>
      </c>
      <c r="V639" s="184"/>
      <c r="W639" s="143"/>
      <c r="X639" s="144"/>
      <c r="Y639" s="160" t="s">
        <v>983</v>
      </c>
      <c r="Z639" s="145" t="n">
        <v>43518</v>
      </c>
      <c r="AG639" s="128" t="n">
        <f aca="false">VLOOKUP(D639,'School Code'!$D$2:$K$603,4,0)</f>
        <v>318</v>
      </c>
      <c r="AH639" s="129" t="n">
        <f aca="false">VLOOKUP(D639,'School Code'!$D$2:$K$603,6,0)</f>
        <v>3</v>
      </c>
      <c r="AI639" s="146" t="s">
        <v>984</v>
      </c>
      <c r="AN639" s="248" t="n">
        <v>6.59</v>
      </c>
    </row>
    <row r="640" customFormat="false" ht="15.9" hidden="true" customHeight="false" outlineLevel="0" collapsed="false">
      <c r="A640" s="134" t="n">
        <v>635</v>
      </c>
      <c r="B640" s="245" t="s">
        <v>2625</v>
      </c>
      <c r="C640" s="134" t="s">
        <v>2626</v>
      </c>
      <c r="D640" s="135" t="str">
        <f aca="false">VLOOKUP(N640,'Event Code'!$B$4:$AT$239,6,0)</f>
        <v>ĐH Sài Gòn</v>
      </c>
      <c r="E640" s="135" t="str">
        <f aca="false">VLOOKUP($D640,'School Code'!$D$2:$I$30,5,0)</f>
        <v>ICT</v>
      </c>
      <c r="F640" s="246" t="n">
        <v>35699</v>
      </c>
      <c r="G640" s="137"/>
      <c r="H640" s="138" t="str">
        <f aca="false">B640</f>
        <v>quachdaivy7@gmail.com</v>
      </c>
      <c r="I640" s="247" t="s">
        <v>2627</v>
      </c>
      <c r="J640" s="139"/>
      <c r="K640" s="140"/>
      <c r="L640" s="140"/>
      <c r="M640" s="141" t="str">
        <f aca="false">'Event Code'!$A$4</f>
        <v>HCM</v>
      </c>
      <c r="N640" s="35" t="s">
        <v>2589</v>
      </c>
      <c r="O640" s="141" t="str">
        <f aca="false">VLOOKUP($N640,'Event Code'!$B$4:$AL$194,2,0)</f>
        <v>INTERNSHIP</v>
      </c>
      <c r="P640" s="141" t="str">
        <f aca="false">VLOOKUP(N640,'Event Code'!$B$4:$AT$782,3,0)</f>
        <v>IT Technical</v>
      </c>
      <c r="Q640" s="141" t="str">
        <f aca="false">VLOOKUP(N640,'Event Code'!$B$4:$AT$782,4,0)</f>
        <v>JAVA</v>
      </c>
      <c r="R640" s="141" t="str">
        <f aca="false">VLOOKUP($N640,'Event Code'!$B$4:$AT$782,5,0)</f>
        <v>Blended</v>
      </c>
      <c r="S640" s="141" t="n">
        <f aca="false">VLOOKUP(N640,'Event Code'!$B$4:$AT$782,7,0)</f>
        <v>43530</v>
      </c>
      <c r="T640" s="141" t="n">
        <f aca="false">VLOOKUP($N640,'Event Code'!$B$4:$AT$782,8,0)</f>
        <v>43584</v>
      </c>
      <c r="U640" s="37" t="s">
        <v>1128</v>
      </c>
      <c r="V640" s="184"/>
      <c r="W640" s="143"/>
      <c r="X640" s="144"/>
      <c r="Y640" s="160" t="s">
        <v>983</v>
      </c>
      <c r="Z640" s="145" t="n">
        <v>43518</v>
      </c>
      <c r="AG640" s="128" t="n">
        <f aca="false">VLOOKUP(D640,'School Code'!$D$2:$K$603,4,0)</f>
        <v>318</v>
      </c>
      <c r="AH640" s="129" t="n">
        <f aca="false">VLOOKUP(D640,'School Code'!$D$2:$K$603,6,0)</f>
        <v>3</v>
      </c>
      <c r="AI640" s="146" t="s">
        <v>984</v>
      </c>
      <c r="AN640" s="248" t="n">
        <v>7.01</v>
      </c>
    </row>
    <row r="641" customFormat="false" ht="15.9" hidden="true" customHeight="false" outlineLevel="0" collapsed="false">
      <c r="A641" s="134" t="n">
        <v>636</v>
      </c>
      <c r="B641" s="245" t="s">
        <v>2628</v>
      </c>
      <c r="C641" s="134" t="s">
        <v>2629</v>
      </c>
      <c r="D641" s="135" t="str">
        <f aca="false">VLOOKUP(N641,'Event Code'!$B$4:$AT$239,6,0)</f>
        <v>ĐH Sài Gòn</v>
      </c>
      <c r="E641" s="135" t="str">
        <f aca="false">VLOOKUP($D641,'School Code'!$D$2:$I$30,5,0)</f>
        <v>ICT</v>
      </c>
      <c r="F641" s="246" t="n">
        <v>35662</v>
      </c>
      <c r="G641" s="137"/>
      <c r="H641" s="138" t="str">
        <f aca="false">B641</f>
        <v>yminhtran0@gmail.com</v>
      </c>
      <c r="I641" s="247" t="s">
        <v>2630</v>
      </c>
      <c r="J641" s="139"/>
      <c r="K641" s="140"/>
      <c r="L641" s="140"/>
      <c r="M641" s="141" t="str">
        <f aca="false">'Event Code'!$A$4</f>
        <v>HCM</v>
      </c>
      <c r="N641" s="35" t="s">
        <v>2589</v>
      </c>
      <c r="O641" s="141" t="str">
        <f aca="false">VLOOKUP($N641,'Event Code'!$B$4:$AL$194,2,0)</f>
        <v>INTERNSHIP</v>
      </c>
      <c r="P641" s="141" t="str">
        <f aca="false">VLOOKUP(N641,'Event Code'!$B$4:$AT$782,3,0)</f>
        <v>IT Technical</v>
      </c>
      <c r="Q641" s="141" t="str">
        <f aca="false">VLOOKUP(N641,'Event Code'!$B$4:$AT$782,4,0)</f>
        <v>JAVA</v>
      </c>
      <c r="R641" s="141" t="str">
        <f aca="false">VLOOKUP($N641,'Event Code'!$B$4:$AT$782,5,0)</f>
        <v>Blended</v>
      </c>
      <c r="S641" s="141" t="n">
        <f aca="false">VLOOKUP(N641,'Event Code'!$B$4:$AT$782,7,0)</f>
        <v>43530</v>
      </c>
      <c r="T641" s="141" t="n">
        <f aca="false">VLOOKUP($N641,'Event Code'!$B$4:$AT$782,8,0)</f>
        <v>43584</v>
      </c>
      <c r="U641" s="37" t="s">
        <v>1128</v>
      </c>
      <c r="V641" s="184"/>
      <c r="W641" s="143"/>
      <c r="X641" s="144"/>
      <c r="Y641" s="160" t="s">
        <v>983</v>
      </c>
      <c r="Z641" s="145" t="n">
        <v>43518</v>
      </c>
      <c r="AG641" s="128" t="n">
        <f aca="false">VLOOKUP(D641,'School Code'!$D$2:$K$603,4,0)</f>
        <v>318</v>
      </c>
      <c r="AH641" s="129" t="n">
        <f aca="false">VLOOKUP(D641,'School Code'!$D$2:$K$603,6,0)</f>
        <v>3</v>
      </c>
      <c r="AI641" s="146" t="s">
        <v>984</v>
      </c>
      <c r="AN641" s="248" t="n">
        <v>6.91</v>
      </c>
    </row>
    <row r="642" customFormat="false" ht="15" hidden="true" customHeight="false" outlineLevel="0" collapsed="false">
      <c r="A642" s="134" t="n">
        <v>637</v>
      </c>
      <c r="B642" s="134" t="s">
        <v>2631</v>
      </c>
      <c r="C642" s="3" t="s">
        <v>2632</v>
      </c>
      <c r="D642" s="135" t="str">
        <f aca="false">VLOOKUP(N642,'Event Code'!$B$4:$AT$239,6,0)</f>
        <v>ĐH Sư phạm Kỹ thuật HCM (CNTT)</v>
      </c>
      <c r="E642" s="135" t="str">
        <f aca="false">VLOOKUP($D642,'School Code'!$D$2:$I$30,5,0)</f>
        <v>ICT</v>
      </c>
      <c r="F642" s="198"/>
      <c r="G642" s="137"/>
      <c r="H642" s="138" t="str">
        <f aca="false">B642</f>
        <v>16110177@student.hcmute.edu.vn</v>
      </c>
      <c r="I642" s="150" t="s">
        <v>2633</v>
      </c>
      <c r="J642" s="139"/>
      <c r="K642" s="140"/>
      <c r="L642" s="140"/>
      <c r="M642" s="141" t="str">
        <f aca="false">'Event Code'!$A$4</f>
        <v>HCM</v>
      </c>
      <c r="N642" s="49" t="s">
        <v>2634</v>
      </c>
      <c r="O642" s="141" t="str">
        <f aca="false">VLOOKUP($N642,'Event Code'!$B$4:$AL$194,2,0)</f>
        <v>GST LITE</v>
      </c>
      <c r="P642" s="141" t="str">
        <f aca="false">VLOOKUP(N642,'Event Code'!$B$4:$AT$782,3,0)</f>
        <v>IT Technical</v>
      </c>
      <c r="Q642" s="141" t="str">
        <f aca="false">VLOOKUP(N642,'Event Code'!$B$4:$AT$782,4,0)</f>
        <v>ALL</v>
      </c>
      <c r="R642" s="141" t="str">
        <f aca="false">VLOOKUP($N642,'Event Code'!$B$4:$AT$782,5,0)</f>
        <v>Blended</v>
      </c>
      <c r="S642" s="141" t="n">
        <f aca="false">VLOOKUP(N642,'Event Code'!$B$4:$AT$782,7,0)</f>
        <v>43537</v>
      </c>
      <c r="T642" s="141" t="n">
        <f aca="false">VLOOKUP($N642,'Event Code'!$B$4:$AT$782,8,0)</f>
        <v>43565</v>
      </c>
      <c r="U642" s="37" t="s">
        <v>1128</v>
      </c>
      <c r="V642" s="184"/>
      <c r="W642" s="143"/>
      <c r="X642" s="144"/>
      <c r="Y642" s="144"/>
      <c r="Z642" s="140"/>
      <c r="AG642" s="128" t="n">
        <f aca="false">VLOOKUP(D642,'School Code'!$D$2:$K$603,4,0)</f>
        <v>320</v>
      </c>
      <c r="AH642" s="129" t="n">
        <f aca="false">VLOOKUP(D642,'School Code'!$D$2:$K$603,6,0)</f>
        <v>2</v>
      </c>
      <c r="AI642" s="146" t="s">
        <v>818</v>
      </c>
    </row>
    <row r="643" customFormat="false" ht="15" hidden="true" customHeight="false" outlineLevel="0" collapsed="false">
      <c r="A643" s="134" t="n">
        <v>638</v>
      </c>
      <c r="B643" s="134" t="s">
        <v>2635</v>
      </c>
      <c r="C643" s="3" t="s">
        <v>2636</v>
      </c>
      <c r="D643" s="135" t="str">
        <f aca="false">VLOOKUP(N643,'Event Code'!$B$4:$AT$239,6,0)</f>
        <v>ĐH Sư phạm Kỹ thuật HCM (CNTT)</v>
      </c>
      <c r="E643" s="135" t="str">
        <f aca="false">VLOOKUP($D643,'School Code'!$D$2:$I$30,5,0)</f>
        <v>ICT</v>
      </c>
      <c r="F643" s="198"/>
      <c r="G643" s="137"/>
      <c r="H643" s="138" t="str">
        <f aca="false">B643</f>
        <v>16110060@student.hcmute.edu.vn</v>
      </c>
      <c r="I643" s="150"/>
      <c r="J643" s="139"/>
      <c r="K643" s="140"/>
      <c r="L643" s="140"/>
      <c r="M643" s="141" t="str">
        <f aca="false">'Event Code'!$A$4</f>
        <v>HCM</v>
      </c>
      <c r="N643" s="49" t="s">
        <v>2634</v>
      </c>
      <c r="O643" s="141" t="str">
        <f aca="false">VLOOKUP($N643,'Event Code'!$B$4:$AL$194,2,0)</f>
        <v>GST LITE</v>
      </c>
      <c r="P643" s="141" t="str">
        <f aca="false">VLOOKUP(N643,'Event Code'!$B$4:$AT$782,3,0)</f>
        <v>IT Technical</v>
      </c>
      <c r="Q643" s="141" t="str">
        <f aca="false">VLOOKUP(N643,'Event Code'!$B$4:$AT$782,4,0)</f>
        <v>ALL</v>
      </c>
      <c r="R643" s="141" t="str">
        <f aca="false">VLOOKUP($N643,'Event Code'!$B$4:$AT$782,5,0)</f>
        <v>Blended</v>
      </c>
      <c r="S643" s="141" t="n">
        <f aca="false">VLOOKUP(N643,'Event Code'!$B$4:$AT$782,7,0)</f>
        <v>43537</v>
      </c>
      <c r="T643" s="141" t="n">
        <f aca="false">VLOOKUP($N643,'Event Code'!$B$4:$AT$782,8,0)</f>
        <v>43565</v>
      </c>
      <c r="U643" s="37" t="s">
        <v>1128</v>
      </c>
      <c r="V643" s="184"/>
      <c r="W643" s="143"/>
      <c r="X643" s="144"/>
      <c r="Y643" s="144"/>
      <c r="Z643" s="140"/>
      <c r="AG643" s="128" t="n">
        <f aca="false">VLOOKUP(D643,'School Code'!$D$2:$K$603,4,0)</f>
        <v>320</v>
      </c>
      <c r="AH643" s="129" t="n">
        <f aca="false">VLOOKUP(D643,'School Code'!$D$2:$K$603,6,0)</f>
        <v>2</v>
      </c>
      <c r="AI643" s="146" t="s">
        <v>818</v>
      </c>
    </row>
    <row r="644" customFormat="false" ht="15" hidden="true" customHeight="false" outlineLevel="0" collapsed="false">
      <c r="A644" s="134" t="n">
        <v>639</v>
      </c>
      <c r="B644" s="134" t="s">
        <v>2637</v>
      </c>
      <c r="C644" s="3" t="s">
        <v>2638</v>
      </c>
      <c r="D644" s="135" t="str">
        <f aca="false">VLOOKUP(N644,'Event Code'!$B$4:$AT$239,6,0)</f>
        <v>ĐH Sư phạm Kỹ thuật HCM (CNTT)</v>
      </c>
      <c r="E644" s="135" t="str">
        <f aca="false">VLOOKUP($D644,'School Code'!$D$2:$I$30,5,0)</f>
        <v>ICT</v>
      </c>
      <c r="F644" s="198"/>
      <c r="G644" s="137"/>
      <c r="H644" s="138" t="str">
        <f aca="false">B644</f>
        <v>16110088@student.hcmute.edu.vn</v>
      </c>
      <c r="I644" s="150" t="s">
        <v>2639</v>
      </c>
      <c r="J644" s="139"/>
      <c r="K644" s="140"/>
      <c r="L644" s="140"/>
      <c r="M644" s="141" t="str">
        <f aca="false">'Event Code'!$A$4</f>
        <v>HCM</v>
      </c>
      <c r="N644" s="49" t="s">
        <v>2634</v>
      </c>
      <c r="O644" s="141" t="str">
        <f aca="false">VLOOKUP($N644,'Event Code'!$B$4:$AL$194,2,0)</f>
        <v>GST LITE</v>
      </c>
      <c r="P644" s="141" t="str">
        <f aca="false">VLOOKUP(N644,'Event Code'!$B$4:$AT$782,3,0)</f>
        <v>IT Technical</v>
      </c>
      <c r="Q644" s="141" t="str">
        <f aca="false">VLOOKUP(N644,'Event Code'!$B$4:$AT$782,4,0)</f>
        <v>ALL</v>
      </c>
      <c r="R644" s="141" t="str">
        <f aca="false">VLOOKUP($N644,'Event Code'!$B$4:$AT$782,5,0)</f>
        <v>Blended</v>
      </c>
      <c r="S644" s="141" t="n">
        <f aca="false">VLOOKUP(N644,'Event Code'!$B$4:$AT$782,7,0)</f>
        <v>43537</v>
      </c>
      <c r="T644" s="141" t="n">
        <f aca="false">VLOOKUP($N644,'Event Code'!$B$4:$AT$782,8,0)</f>
        <v>43565</v>
      </c>
      <c r="U644" s="37" t="s">
        <v>1128</v>
      </c>
      <c r="V644" s="184"/>
      <c r="W644" s="143"/>
      <c r="X644" s="144"/>
      <c r="Y644" s="144"/>
      <c r="Z644" s="140"/>
      <c r="AG644" s="128" t="n">
        <f aca="false">VLOOKUP(D644,'School Code'!$D$2:$K$603,4,0)</f>
        <v>320</v>
      </c>
      <c r="AH644" s="129" t="n">
        <f aca="false">VLOOKUP(D644,'School Code'!$D$2:$K$603,6,0)</f>
        <v>2</v>
      </c>
      <c r="AI644" s="146" t="s">
        <v>818</v>
      </c>
    </row>
    <row r="645" customFormat="false" ht="15" hidden="true" customHeight="false" outlineLevel="0" collapsed="false">
      <c r="A645" s="134" t="n">
        <v>640</v>
      </c>
      <c r="B645" s="134" t="s">
        <v>2640</v>
      </c>
      <c r="C645" s="3" t="s">
        <v>2641</v>
      </c>
      <c r="D645" s="135" t="str">
        <f aca="false">VLOOKUP(N645,'Event Code'!$B$4:$AT$239,6,0)</f>
        <v>ĐH Sư phạm Kỹ thuật HCM (CNTT)</v>
      </c>
      <c r="E645" s="135" t="str">
        <f aca="false">VLOOKUP($D645,'School Code'!$D$2:$I$30,5,0)</f>
        <v>ICT</v>
      </c>
      <c r="F645" s="198"/>
      <c r="G645" s="137"/>
      <c r="H645" s="138" t="str">
        <f aca="false">B645</f>
        <v>16110112@student.hcmute.edu.vn</v>
      </c>
      <c r="I645" s="150" t="s">
        <v>2642</v>
      </c>
      <c r="J645" s="139"/>
      <c r="K645" s="140"/>
      <c r="L645" s="140"/>
      <c r="M645" s="141" t="str">
        <f aca="false">'Event Code'!$A$4</f>
        <v>HCM</v>
      </c>
      <c r="N645" s="49" t="s">
        <v>2634</v>
      </c>
      <c r="O645" s="141" t="str">
        <f aca="false">VLOOKUP($N645,'Event Code'!$B$4:$AL$194,2,0)</f>
        <v>GST LITE</v>
      </c>
      <c r="P645" s="141" t="str">
        <f aca="false">VLOOKUP(N645,'Event Code'!$B$4:$AT$782,3,0)</f>
        <v>IT Technical</v>
      </c>
      <c r="Q645" s="141" t="str">
        <f aca="false">VLOOKUP(N645,'Event Code'!$B$4:$AT$782,4,0)</f>
        <v>ALL</v>
      </c>
      <c r="R645" s="141" t="str">
        <f aca="false">VLOOKUP($N645,'Event Code'!$B$4:$AT$782,5,0)</f>
        <v>Blended</v>
      </c>
      <c r="S645" s="141" t="n">
        <f aca="false">VLOOKUP(N645,'Event Code'!$B$4:$AT$782,7,0)</f>
        <v>43537</v>
      </c>
      <c r="T645" s="141" t="n">
        <f aca="false">VLOOKUP($N645,'Event Code'!$B$4:$AT$782,8,0)</f>
        <v>43565</v>
      </c>
      <c r="U645" s="37" t="s">
        <v>1128</v>
      </c>
      <c r="V645" s="184"/>
      <c r="W645" s="143"/>
      <c r="X645" s="144"/>
      <c r="Y645" s="144"/>
      <c r="Z645" s="140"/>
      <c r="AG645" s="128" t="n">
        <f aca="false">VLOOKUP(D645,'School Code'!$D$2:$K$603,4,0)</f>
        <v>320</v>
      </c>
      <c r="AH645" s="129" t="n">
        <f aca="false">VLOOKUP(D645,'School Code'!$D$2:$K$603,6,0)</f>
        <v>2</v>
      </c>
      <c r="AI645" s="146" t="s">
        <v>818</v>
      </c>
    </row>
    <row r="646" customFormat="false" ht="15" hidden="true" customHeight="false" outlineLevel="0" collapsed="false">
      <c r="A646" s="134" t="n">
        <v>641</v>
      </c>
      <c r="B646" s="134" t="s">
        <v>2643</v>
      </c>
      <c r="C646" s="3" t="s">
        <v>2644</v>
      </c>
      <c r="D646" s="135" t="str">
        <f aca="false">VLOOKUP(N646,'Event Code'!$B$4:$AT$239,6,0)</f>
        <v>ĐH Sư phạm Kỹ thuật HCM (CNTT)</v>
      </c>
      <c r="E646" s="135" t="str">
        <f aca="false">VLOOKUP($D646,'School Code'!$D$2:$I$30,5,0)</f>
        <v>ICT</v>
      </c>
      <c r="F646" s="198"/>
      <c r="G646" s="137"/>
      <c r="H646" s="138" t="str">
        <f aca="false">B646</f>
        <v>16110001@student.hcmute.edu.vn</v>
      </c>
      <c r="I646" s="150" t="s">
        <v>2645</v>
      </c>
      <c r="J646" s="139"/>
      <c r="K646" s="140"/>
      <c r="L646" s="140"/>
      <c r="M646" s="141" t="str">
        <f aca="false">'Event Code'!$A$4</f>
        <v>HCM</v>
      </c>
      <c r="N646" s="49" t="s">
        <v>2634</v>
      </c>
      <c r="O646" s="141" t="str">
        <f aca="false">VLOOKUP($N646,'Event Code'!$B$4:$AL$194,2,0)</f>
        <v>GST LITE</v>
      </c>
      <c r="P646" s="141" t="str">
        <f aca="false">VLOOKUP(N646,'Event Code'!$B$4:$AT$782,3,0)</f>
        <v>IT Technical</v>
      </c>
      <c r="Q646" s="141" t="str">
        <f aca="false">VLOOKUP(N646,'Event Code'!$B$4:$AT$782,4,0)</f>
        <v>ALL</v>
      </c>
      <c r="R646" s="141" t="str">
        <f aca="false">VLOOKUP($N646,'Event Code'!$B$4:$AT$782,5,0)</f>
        <v>Blended</v>
      </c>
      <c r="S646" s="141" t="n">
        <f aca="false">VLOOKUP(N646,'Event Code'!$B$4:$AT$782,7,0)</f>
        <v>43537</v>
      </c>
      <c r="T646" s="141" t="n">
        <f aca="false">VLOOKUP($N646,'Event Code'!$B$4:$AT$782,8,0)</f>
        <v>43565</v>
      </c>
      <c r="U646" s="37" t="s">
        <v>1128</v>
      </c>
      <c r="V646" s="184"/>
      <c r="W646" s="143"/>
      <c r="X646" s="144"/>
      <c r="Y646" s="144"/>
      <c r="Z646" s="140"/>
      <c r="AG646" s="128" t="n">
        <f aca="false">VLOOKUP(D646,'School Code'!$D$2:$K$603,4,0)</f>
        <v>320</v>
      </c>
      <c r="AH646" s="129" t="n">
        <f aca="false">VLOOKUP(D646,'School Code'!$D$2:$K$603,6,0)</f>
        <v>2</v>
      </c>
      <c r="AI646" s="146" t="s">
        <v>818</v>
      </c>
    </row>
    <row r="647" customFormat="false" ht="15" hidden="true" customHeight="false" outlineLevel="0" collapsed="false">
      <c r="A647" s="134" t="n">
        <v>642</v>
      </c>
      <c r="B647" s="134" t="s">
        <v>2646</v>
      </c>
      <c r="C647" s="3" t="s">
        <v>2647</v>
      </c>
      <c r="D647" s="135" t="str">
        <f aca="false">VLOOKUP(N647,'Event Code'!$B$4:$AT$239,6,0)</f>
        <v>ĐH Sư phạm Kỹ thuật HCM (CNTT)</v>
      </c>
      <c r="E647" s="135" t="str">
        <f aca="false">VLOOKUP($D647,'School Code'!$D$2:$I$30,5,0)</f>
        <v>ICT</v>
      </c>
      <c r="F647" s="198"/>
      <c r="G647" s="137"/>
      <c r="H647" s="138" t="str">
        <f aca="false">B647</f>
        <v>16110180@student.hcmute.edu.vn</v>
      </c>
      <c r="I647" s="150" t="s">
        <v>2648</v>
      </c>
      <c r="J647" s="139"/>
      <c r="K647" s="140"/>
      <c r="L647" s="140"/>
      <c r="M647" s="141" t="str">
        <f aca="false">'Event Code'!$A$4</f>
        <v>HCM</v>
      </c>
      <c r="N647" s="49" t="s">
        <v>2634</v>
      </c>
      <c r="O647" s="141" t="str">
        <f aca="false">VLOOKUP($N647,'Event Code'!$B$4:$AL$194,2,0)</f>
        <v>GST LITE</v>
      </c>
      <c r="P647" s="141" t="str">
        <f aca="false">VLOOKUP(N647,'Event Code'!$B$4:$AT$782,3,0)</f>
        <v>IT Technical</v>
      </c>
      <c r="Q647" s="141" t="str">
        <f aca="false">VLOOKUP(N647,'Event Code'!$B$4:$AT$782,4,0)</f>
        <v>ALL</v>
      </c>
      <c r="R647" s="141" t="str">
        <f aca="false">VLOOKUP($N647,'Event Code'!$B$4:$AT$782,5,0)</f>
        <v>Blended</v>
      </c>
      <c r="S647" s="141" t="n">
        <f aca="false">VLOOKUP(N647,'Event Code'!$B$4:$AT$782,7,0)</f>
        <v>43537</v>
      </c>
      <c r="T647" s="141" t="n">
        <f aca="false">VLOOKUP($N647,'Event Code'!$B$4:$AT$782,8,0)</f>
        <v>43565</v>
      </c>
      <c r="U647" s="37" t="s">
        <v>1128</v>
      </c>
      <c r="V647" s="184"/>
      <c r="W647" s="143"/>
      <c r="X647" s="144"/>
      <c r="Y647" s="144"/>
      <c r="Z647" s="140"/>
      <c r="AG647" s="128" t="n">
        <f aca="false">VLOOKUP(D647,'School Code'!$D$2:$K$603,4,0)</f>
        <v>320</v>
      </c>
      <c r="AH647" s="129" t="n">
        <f aca="false">VLOOKUP(D647,'School Code'!$D$2:$K$603,6,0)</f>
        <v>2</v>
      </c>
      <c r="AI647" s="146" t="s">
        <v>818</v>
      </c>
    </row>
    <row r="648" customFormat="false" ht="15" hidden="true" customHeight="false" outlineLevel="0" collapsed="false">
      <c r="A648" s="134" t="n">
        <v>643</v>
      </c>
      <c r="B648" s="134" t="s">
        <v>2649</v>
      </c>
      <c r="C648" s="3" t="s">
        <v>2650</v>
      </c>
      <c r="D648" s="135" t="str">
        <f aca="false">VLOOKUP(N648,'Event Code'!$B$4:$AT$239,6,0)</f>
        <v>ĐH Sư phạm Kỹ thuật HCM (CNTT)</v>
      </c>
      <c r="E648" s="135" t="str">
        <f aca="false">VLOOKUP($D648,'School Code'!$D$2:$I$30,5,0)</f>
        <v>ICT</v>
      </c>
      <c r="F648" s="198"/>
      <c r="G648" s="137"/>
      <c r="H648" s="138" t="str">
        <f aca="false">B648</f>
        <v>16110056@student.hcmute.edu.vn</v>
      </c>
      <c r="I648" s="150"/>
      <c r="J648" s="139"/>
      <c r="K648" s="140"/>
      <c r="L648" s="140"/>
      <c r="M648" s="141" t="str">
        <f aca="false">'Event Code'!$A$4</f>
        <v>HCM</v>
      </c>
      <c r="N648" s="49" t="s">
        <v>2634</v>
      </c>
      <c r="O648" s="141" t="str">
        <f aca="false">VLOOKUP($N648,'Event Code'!$B$4:$AL$194,2,0)</f>
        <v>GST LITE</v>
      </c>
      <c r="P648" s="141" t="str">
        <f aca="false">VLOOKUP(N648,'Event Code'!$B$4:$AT$782,3,0)</f>
        <v>IT Technical</v>
      </c>
      <c r="Q648" s="141" t="str">
        <f aca="false">VLOOKUP(N648,'Event Code'!$B$4:$AT$782,4,0)</f>
        <v>ALL</v>
      </c>
      <c r="R648" s="141" t="str">
        <f aca="false">VLOOKUP($N648,'Event Code'!$B$4:$AT$782,5,0)</f>
        <v>Blended</v>
      </c>
      <c r="S648" s="141" t="n">
        <f aca="false">VLOOKUP(N648,'Event Code'!$B$4:$AT$782,7,0)</f>
        <v>43537</v>
      </c>
      <c r="T648" s="141" t="n">
        <f aca="false">VLOOKUP($N648,'Event Code'!$B$4:$AT$782,8,0)</f>
        <v>43565</v>
      </c>
      <c r="U648" s="37" t="s">
        <v>1128</v>
      </c>
      <c r="V648" s="184"/>
      <c r="W648" s="143"/>
      <c r="X648" s="144"/>
      <c r="Y648" s="144"/>
      <c r="Z648" s="140"/>
      <c r="AG648" s="128" t="n">
        <f aca="false">VLOOKUP(D648,'School Code'!$D$2:$K$603,4,0)</f>
        <v>320</v>
      </c>
      <c r="AH648" s="129" t="n">
        <f aca="false">VLOOKUP(D648,'School Code'!$D$2:$K$603,6,0)</f>
        <v>2</v>
      </c>
      <c r="AI648" s="146" t="s">
        <v>818</v>
      </c>
    </row>
    <row r="649" customFormat="false" ht="15" hidden="true" customHeight="false" outlineLevel="0" collapsed="false">
      <c r="A649" s="134" t="n">
        <v>644</v>
      </c>
      <c r="B649" s="134" t="s">
        <v>2651</v>
      </c>
      <c r="C649" s="3" t="s">
        <v>2652</v>
      </c>
      <c r="D649" s="135" t="str">
        <f aca="false">VLOOKUP(N649,'Event Code'!$B$4:$AT$239,6,0)</f>
        <v>ĐH Sư phạm Kỹ thuật HCM (CNTT)</v>
      </c>
      <c r="E649" s="135" t="str">
        <f aca="false">VLOOKUP($D649,'School Code'!$D$2:$I$30,5,0)</f>
        <v>ICT</v>
      </c>
      <c r="F649" s="198"/>
      <c r="G649" s="137"/>
      <c r="H649" s="138" t="str">
        <f aca="false">B649</f>
        <v>16110560@student.hcmute.edu.vn</v>
      </c>
      <c r="I649" s="150" t="s">
        <v>2653</v>
      </c>
      <c r="J649" s="139"/>
      <c r="K649" s="140"/>
      <c r="L649" s="140"/>
      <c r="M649" s="141" t="str">
        <f aca="false">'Event Code'!$A$4</f>
        <v>HCM</v>
      </c>
      <c r="N649" s="49" t="s">
        <v>2634</v>
      </c>
      <c r="O649" s="141" t="str">
        <f aca="false">VLOOKUP($N649,'Event Code'!$B$4:$AL$194,2,0)</f>
        <v>GST LITE</v>
      </c>
      <c r="P649" s="141" t="str">
        <f aca="false">VLOOKUP(N649,'Event Code'!$B$4:$AT$782,3,0)</f>
        <v>IT Technical</v>
      </c>
      <c r="Q649" s="141" t="str">
        <f aca="false">VLOOKUP(N649,'Event Code'!$B$4:$AT$782,4,0)</f>
        <v>ALL</v>
      </c>
      <c r="R649" s="141" t="str">
        <f aca="false">VLOOKUP($N649,'Event Code'!$B$4:$AT$782,5,0)</f>
        <v>Blended</v>
      </c>
      <c r="S649" s="141" t="n">
        <f aca="false">VLOOKUP(N649,'Event Code'!$B$4:$AT$782,7,0)</f>
        <v>43537</v>
      </c>
      <c r="T649" s="141" t="n">
        <f aca="false">VLOOKUP($N649,'Event Code'!$B$4:$AT$782,8,0)</f>
        <v>43565</v>
      </c>
      <c r="U649" s="37" t="s">
        <v>1128</v>
      </c>
      <c r="V649" s="184"/>
      <c r="W649" s="143"/>
      <c r="X649" s="144"/>
      <c r="Y649" s="144"/>
      <c r="Z649" s="140"/>
      <c r="AG649" s="128" t="n">
        <f aca="false">VLOOKUP(D649,'School Code'!$D$2:$K$603,4,0)</f>
        <v>320</v>
      </c>
      <c r="AH649" s="129" t="n">
        <f aca="false">VLOOKUP(D649,'School Code'!$D$2:$K$603,6,0)</f>
        <v>2</v>
      </c>
      <c r="AI649" s="146" t="s">
        <v>818</v>
      </c>
    </row>
    <row r="650" customFormat="false" ht="15" hidden="true" customHeight="false" outlineLevel="0" collapsed="false">
      <c r="A650" s="134" t="n">
        <v>645</v>
      </c>
      <c r="B650" s="134" t="s">
        <v>2654</v>
      </c>
      <c r="C650" s="3" t="s">
        <v>2655</v>
      </c>
      <c r="D650" s="135" t="str">
        <f aca="false">VLOOKUP(N650,'Event Code'!$B$4:$AT$239,6,0)</f>
        <v>ĐH Sư phạm Kỹ thuật HCM (CNTT)</v>
      </c>
      <c r="E650" s="135" t="str">
        <f aca="false">VLOOKUP($D650,'School Code'!$D$2:$I$30,5,0)</f>
        <v>ICT</v>
      </c>
      <c r="F650" s="198"/>
      <c r="G650" s="137"/>
      <c r="H650" s="138" t="str">
        <f aca="false">B650</f>
        <v>16110267@student.hcmute.edu.vn</v>
      </c>
      <c r="I650" s="150" t="s">
        <v>2656</v>
      </c>
      <c r="J650" s="139"/>
      <c r="K650" s="140"/>
      <c r="L650" s="140"/>
      <c r="M650" s="141" t="str">
        <f aca="false">'Event Code'!$A$4</f>
        <v>HCM</v>
      </c>
      <c r="N650" s="49" t="s">
        <v>2634</v>
      </c>
      <c r="O650" s="141" t="str">
        <f aca="false">VLOOKUP($N650,'Event Code'!$B$4:$AL$194,2,0)</f>
        <v>GST LITE</v>
      </c>
      <c r="P650" s="141" t="str">
        <f aca="false">VLOOKUP(N650,'Event Code'!$B$4:$AT$782,3,0)</f>
        <v>IT Technical</v>
      </c>
      <c r="Q650" s="141" t="str">
        <f aca="false">VLOOKUP(N650,'Event Code'!$B$4:$AT$782,4,0)</f>
        <v>ALL</v>
      </c>
      <c r="R650" s="141" t="str">
        <f aca="false">VLOOKUP($N650,'Event Code'!$B$4:$AT$782,5,0)</f>
        <v>Blended</v>
      </c>
      <c r="S650" s="141" t="n">
        <f aca="false">VLOOKUP(N650,'Event Code'!$B$4:$AT$782,7,0)</f>
        <v>43537</v>
      </c>
      <c r="T650" s="141" t="n">
        <f aca="false">VLOOKUP($N650,'Event Code'!$B$4:$AT$782,8,0)</f>
        <v>43565</v>
      </c>
      <c r="U650" s="37" t="s">
        <v>1128</v>
      </c>
      <c r="V650" s="184"/>
      <c r="W650" s="143"/>
      <c r="X650" s="144"/>
      <c r="Y650" s="144"/>
      <c r="Z650" s="140"/>
      <c r="AG650" s="128" t="n">
        <f aca="false">VLOOKUP(D650,'School Code'!$D$2:$K$603,4,0)</f>
        <v>320</v>
      </c>
      <c r="AH650" s="129" t="n">
        <f aca="false">VLOOKUP(D650,'School Code'!$D$2:$K$603,6,0)</f>
        <v>2</v>
      </c>
      <c r="AI650" s="146" t="s">
        <v>818</v>
      </c>
    </row>
    <row r="651" customFormat="false" ht="15" hidden="true" customHeight="false" outlineLevel="0" collapsed="false">
      <c r="A651" s="134" t="n">
        <v>646</v>
      </c>
      <c r="B651" s="134" t="s">
        <v>2657</v>
      </c>
      <c r="C651" s="3" t="s">
        <v>2658</v>
      </c>
      <c r="D651" s="135" t="str">
        <f aca="false">VLOOKUP(N651,'Event Code'!$B$4:$AT$239,6,0)</f>
        <v>ĐH Sư phạm Kỹ thuật HCM (CNTT)</v>
      </c>
      <c r="E651" s="135" t="str">
        <f aca="false">VLOOKUP($D651,'School Code'!$D$2:$I$30,5,0)</f>
        <v>ICT</v>
      </c>
      <c r="F651" s="198"/>
      <c r="G651" s="137"/>
      <c r="H651" s="138" t="str">
        <f aca="false">B651</f>
        <v>16110142@student.hcmute.edu.vn</v>
      </c>
      <c r="I651" s="150" t="s">
        <v>2659</v>
      </c>
      <c r="J651" s="139"/>
      <c r="K651" s="140"/>
      <c r="L651" s="140"/>
      <c r="M651" s="141" t="str">
        <f aca="false">'Event Code'!$A$4</f>
        <v>HCM</v>
      </c>
      <c r="N651" s="49" t="s">
        <v>2634</v>
      </c>
      <c r="O651" s="141" t="str">
        <f aca="false">VLOOKUP($N651,'Event Code'!$B$4:$AL$194,2,0)</f>
        <v>GST LITE</v>
      </c>
      <c r="P651" s="141" t="str">
        <f aca="false">VLOOKUP(N651,'Event Code'!$B$4:$AT$782,3,0)</f>
        <v>IT Technical</v>
      </c>
      <c r="Q651" s="141" t="str">
        <f aca="false">VLOOKUP(N651,'Event Code'!$B$4:$AT$782,4,0)</f>
        <v>ALL</v>
      </c>
      <c r="R651" s="141" t="str">
        <f aca="false">VLOOKUP($N651,'Event Code'!$B$4:$AT$782,5,0)</f>
        <v>Blended</v>
      </c>
      <c r="S651" s="141" t="n">
        <f aca="false">VLOOKUP(N651,'Event Code'!$B$4:$AT$782,7,0)</f>
        <v>43537</v>
      </c>
      <c r="T651" s="141" t="n">
        <f aca="false">VLOOKUP($N651,'Event Code'!$B$4:$AT$782,8,0)</f>
        <v>43565</v>
      </c>
      <c r="U651" s="37" t="s">
        <v>1128</v>
      </c>
      <c r="V651" s="184"/>
      <c r="W651" s="143"/>
      <c r="X651" s="144"/>
      <c r="Y651" s="144"/>
      <c r="Z651" s="140"/>
      <c r="AG651" s="128" t="n">
        <f aca="false">VLOOKUP(D651,'School Code'!$D$2:$K$603,4,0)</f>
        <v>320</v>
      </c>
      <c r="AH651" s="129" t="n">
        <f aca="false">VLOOKUP(D651,'School Code'!$D$2:$K$603,6,0)</f>
        <v>2</v>
      </c>
      <c r="AI651" s="146" t="s">
        <v>818</v>
      </c>
    </row>
    <row r="652" customFormat="false" ht="15" hidden="true" customHeight="false" outlineLevel="0" collapsed="false">
      <c r="A652" s="134" t="n">
        <v>647</v>
      </c>
      <c r="B652" s="134" t="s">
        <v>2660</v>
      </c>
      <c r="C652" s="3" t="s">
        <v>2661</v>
      </c>
      <c r="D652" s="135" t="str">
        <f aca="false">VLOOKUP(N652,'Event Code'!$B$4:$AT$239,6,0)</f>
        <v>ĐH Sư phạm Kỹ thuật HCM (CNTT)</v>
      </c>
      <c r="E652" s="135" t="str">
        <f aca="false">VLOOKUP($D652,'School Code'!$D$2:$I$30,5,0)</f>
        <v>ICT</v>
      </c>
      <c r="F652" s="198"/>
      <c r="G652" s="137"/>
      <c r="H652" s="138" t="str">
        <f aca="false">B652</f>
        <v>16110190@student.hcmute.edu.vn</v>
      </c>
      <c r="I652" s="150"/>
      <c r="J652" s="139"/>
      <c r="K652" s="140"/>
      <c r="L652" s="140"/>
      <c r="M652" s="141" t="str">
        <f aca="false">'Event Code'!$A$4</f>
        <v>HCM</v>
      </c>
      <c r="N652" s="49" t="s">
        <v>2634</v>
      </c>
      <c r="O652" s="141" t="str">
        <f aca="false">VLOOKUP($N652,'Event Code'!$B$4:$AL$194,2,0)</f>
        <v>GST LITE</v>
      </c>
      <c r="P652" s="141" t="str">
        <f aca="false">VLOOKUP(N652,'Event Code'!$B$4:$AT$782,3,0)</f>
        <v>IT Technical</v>
      </c>
      <c r="Q652" s="141" t="str">
        <f aca="false">VLOOKUP(N652,'Event Code'!$B$4:$AT$782,4,0)</f>
        <v>ALL</v>
      </c>
      <c r="R652" s="141" t="str">
        <f aca="false">VLOOKUP($N652,'Event Code'!$B$4:$AT$782,5,0)</f>
        <v>Blended</v>
      </c>
      <c r="S652" s="141" t="n">
        <f aca="false">VLOOKUP(N652,'Event Code'!$B$4:$AT$782,7,0)</f>
        <v>43537</v>
      </c>
      <c r="T652" s="141" t="n">
        <f aca="false">VLOOKUP($N652,'Event Code'!$B$4:$AT$782,8,0)</f>
        <v>43565</v>
      </c>
      <c r="U652" s="37" t="s">
        <v>1128</v>
      </c>
      <c r="V652" s="184"/>
      <c r="W652" s="143"/>
      <c r="X652" s="144"/>
      <c r="Y652" s="144"/>
      <c r="Z652" s="140"/>
      <c r="AG652" s="128" t="n">
        <f aca="false">VLOOKUP(D652,'School Code'!$D$2:$K$603,4,0)</f>
        <v>320</v>
      </c>
      <c r="AH652" s="129" t="n">
        <f aca="false">VLOOKUP(D652,'School Code'!$D$2:$K$603,6,0)</f>
        <v>2</v>
      </c>
      <c r="AI652" s="146" t="s">
        <v>818</v>
      </c>
    </row>
    <row r="653" customFormat="false" ht="15" hidden="true" customHeight="false" outlineLevel="0" collapsed="false">
      <c r="A653" s="134" t="n">
        <v>648</v>
      </c>
      <c r="B653" s="134" t="s">
        <v>2662</v>
      </c>
      <c r="C653" s="3" t="s">
        <v>2663</v>
      </c>
      <c r="D653" s="135" t="str">
        <f aca="false">VLOOKUP(N653,'Event Code'!$B$4:$AT$239,6,0)</f>
        <v>ĐH Sư phạm Kỹ thuật HCM (CNTT)</v>
      </c>
      <c r="E653" s="135" t="str">
        <f aca="false">VLOOKUP($D653,'School Code'!$D$2:$I$30,5,0)</f>
        <v>ICT</v>
      </c>
      <c r="F653" s="198"/>
      <c r="G653" s="137"/>
      <c r="H653" s="138" t="str">
        <f aca="false">B653</f>
        <v>16110062@student.hcmute.edu.vn</v>
      </c>
      <c r="I653" s="150" t="s">
        <v>2664</v>
      </c>
      <c r="J653" s="139"/>
      <c r="K653" s="140"/>
      <c r="L653" s="140"/>
      <c r="M653" s="141" t="str">
        <f aca="false">'Event Code'!$A$4</f>
        <v>HCM</v>
      </c>
      <c r="N653" s="49" t="s">
        <v>2634</v>
      </c>
      <c r="O653" s="141" t="str">
        <f aca="false">VLOOKUP($N653,'Event Code'!$B$4:$AL$194,2,0)</f>
        <v>GST LITE</v>
      </c>
      <c r="P653" s="141" t="str">
        <f aca="false">VLOOKUP(N653,'Event Code'!$B$4:$AT$782,3,0)</f>
        <v>IT Technical</v>
      </c>
      <c r="Q653" s="141" t="str">
        <f aca="false">VLOOKUP(N653,'Event Code'!$B$4:$AT$782,4,0)</f>
        <v>ALL</v>
      </c>
      <c r="R653" s="141" t="str">
        <f aca="false">VLOOKUP($N653,'Event Code'!$B$4:$AT$782,5,0)</f>
        <v>Blended</v>
      </c>
      <c r="S653" s="141" t="n">
        <f aca="false">VLOOKUP(N653,'Event Code'!$B$4:$AT$782,7,0)</f>
        <v>43537</v>
      </c>
      <c r="T653" s="141" t="n">
        <f aca="false">VLOOKUP($N653,'Event Code'!$B$4:$AT$782,8,0)</f>
        <v>43565</v>
      </c>
      <c r="U653" s="37" t="s">
        <v>1128</v>
      </c>
      <c r="V653" s="184"/>
      <c r="W653" s="143"/>
      <c r="X653" s="144"/>
      <c r="Y653" s="144"/>
      <c r="Z653" s="140"/>
      <c r="AG653" s="128" t="n">
        <f aca="false">VLOOKUP(D653,'School Code'!$D$2:$K$603,4,0)</f>
        <v>320</v>
      </c>
      <c r="AH653" s="129" t="n">
        <f aca="false">VLOOKUP(D653,'School Code'!$D$2:$K$603,6,0)</f>
        <v>2</v>
      </c>
      <c r="AI653" s="146" t="s">
        <v>818</v>
      </c>
    </row>
    <row r="654" customFormat="false" ht="15" hidden="true" customHeight="false" outlineLevel="0" collapsed="false">
      <c r="A654" s="134" t="n">
        <v>649</v>
      </c>
      <c r="B654" s="134" t="s">
        <v>2665</v>
      </c>
      <c r="C654" s="3" t="s">
        <v>2666</v>
      </c>
      <c r="D654" s="135" t="str">
        <f aca="false">VLOOKUP(N654,'Event Code'!$B$4:$AT$239,6,0)</f>
        <v>ĐH Sư phạm Kỹ thuật HCM (CNTT)</v>
      </c>
      <c r="E654" s="135" t="str">
        <f aca="false">VLOOKUP($D654,'School Code'!$D$2:$I$30,5,0)</f>
        <v>ICT</v>
      </c>
      <c r="F654" s="198"/>
      <c r="G654" s="137"/>
      <c r="H654" s="138" t="str">
        <f aca="false">B654</f>
        <v>16110581@student.hcmute.edu.vn</v>
      </c>
      <c r="I654" s="150" t="s">
        <v>2667</v>
      </c>
      <c r="J654" s="139"/>
      <c r="K654" s="140"/>
      <c r="L654" s="140"/>
      <c r="M654" s="141" t="str">
        <f aca="false">'Event Code'!$A$4</f>
        <v>HCM</v>
      </c>
      <c r="N654" s="49" t="s">
        <v>2634</v>
      </c>
      <c r="O654" s="141" t="str">
        <f aca="false">VLOOKUP($N654,'Event Code'!$B$4:$AL$194,2,0)</f>
        <v>GST LITE</v>
      </c>
      <c r="P654" s="141" t="str">
        <f aca="false">VLOOKUP(N654,'Event Code'!$B$4:$AT$782,3,0)</f>
        <v>IT Technical</v>
      </c>
      <c r="Q654" s="141" t="str">
        <f aca="false">VLOOKUP(N654,'Event Code'!$B$4:$AT$782,4,0)</f>
        <v>ALL</v>
      </c>
      <c r="R654" s="141" t="str">
        <f aca="false">VLOOKUP($N654,'Event Code'!$B$4:$AT$782,5,0)</f>
        <v>Blended</v>
      </c>
      <c r="S654" s="141" t="n">
        <f aca="false">VLOOKUP(N654,'Event Code'!$B$4:$AT$782,7,0)</f>
        <v>43537</v>
      </c>
      <c r="T654" s="141" t="n">
        <f aca="false">VLOOKUP($N654,'Event Code'!$B$4:$AT$782,8,0)</f>
        <v>43565</v>
      </c>
      <c r="U654" s="37" t="s">
        <v>1128</v>
      </c>
      <c r="V654" s="184"/>
      <c r="W654" s="143"/>
      <c r="X654" s="144"/>
      <c r="Y654" s="144"/>
      <c r="Z654" s="140"/>
      <c r="AG654" s="128" t="n">
        <f aca="false">VLOOKUP(D654,'School Code'!$D$2:$K$603,4,0)</f>
        <v>320</v>
      </c>
      <c r="AH654" s="129" t="n">
        <f aca="false">VLOOKUP(D654,'School Code'!$D$2:$K$603,6,0)</f>
        <v>2</v>
      </c>
      <c r="AI654" s="146" t="s">
        <v>818</v>
      </c>
    </row>
    <row r="655" customFormat="false" ht="15" hidden="true" customHeight="false" outlineLevel="0" collapsed="false">
      <c r="A655" s="134" t="n">
        <v>650</v>
      </c>
      <c r="B655" s="134" t="s">
        <v>2668</v>
      </c>
      <c r="C655" s="3" t="s">
        <v>2669</v>
      </c>
      <c r="D655" s="135" t="str">
        <f aca="false">VLOOKUP(N655,'Event Code'!$B$4:$AT$239,6,0)</f>
        <v>ĐH Sư phạm Kỹ thuật HCM (CNTT)</v>
      </c>
      <c r="E655" s="135" t="str">
        <f aca="false">VLOOKUP($D655,'School Code'!$D$2:$I$30,5,0)</f>
        <v>ICT</v>
      </c>
      <c r="F655" s="198"/>
      <c r="G655" s="137"/>
      <c r="H655" s="138" t="str">
        <f aca="false">B655</f>
        <v>16110077@student.hcmute.edu.vn</v>
      </c>
      <c r="I655" s="150" t="s">
        <v>2670</v>
      </c>
      <c r="J655" s="139"/>
      <c r="K655" s="140"/>
      <c r="L655" s="140"/>
      <c r="M655" s="141" t="str">
        <f aca="false">'Event Code'!$A$4</f>
        <v>HCM</v>
      </c>
      <c r="N655" s="49" t="s">
        <v>2634</v>
      </c>
      <c r="O655" s="141" t="str">
        <f aca="false">VLOOKUP($N655,'Event Code'!$B$4:$AL$194,2,0)</f>
        <v>GST LITE</v>
      </c>
      <c r="P655" s="141" t="str">
        <f aca="false">VLOOKUP(N655,'Event Code'!$B$4:$AT$782,3,0)</f>
        <v>IT Technical</v>
      </c>
      <c r="Q655" s="141" t="str">
        <f aca="false">VLOOKUP(N655,'Event Code'!$B$4:$AT$782,4,0)</f>
        <v>ALL</v>
      </c>
      <c r="R655" s="141" t="str">
        <f aca="false">VLOOKUP($N655,'Event Code'!$B$4:$AT$782,5,0)</f>
        <v>Blended</v>
      </c>
      <c r="S655" s="141" t="n">
        <f aca="false">VLOOKUP(N655,'Event Code'!$B$4:$AT$782,7,0)</f>
        <v>43537</v>
      </c>
      <c r="T655" s="141" t="n">
        <f aca="false">VLOOKUP($N655,'Event Code'!$B$4:$AT$782,8,0)</f>
        <v>43565</v>
      </c>
      <c r="U655" s="37" t="s">
        <v>1128</v>
      </c>
      <c r="V655" s="184"/>
      <c r="W655" s="143"/>
      <c r="Y655" s="144"/>
      <c r="Z655" s="140"/>
      <c r="AG655" s="128" t="n">
        <f aca="false">VLOOKUP(D655,'School Code'!$D$2:$K$603,4,0)</f>
        <v>320</v>
      </c>
      <c r="AH655" s="129" t="n">
        <f aca="false">VLOOKUP(D655,'School Code'!$D$2:$K$603,6,0)</f>
        <v>2</v>
      </c>
      <c r="AI655" s="146" t="s">
        <v>818</v>
      </c>
    </row>
    <row r="656" customFormat="false" ht="15" hidden="true" customHeight="false" outlineLevel="0" collapsed="false">
      <c r="A656" s="134" t="n">
        <v>651</v>
      </c>
      <c r="B656" s="134" t="s">
        <v>2671</v>
      </c>
      <c r="C656" s="3" t="s">
        <v>2672</v>
      </c>
      <c r="D656" s="135" t="str">
        <f aca="false">VLOOKUP(N656,'Event Code'!$B$4:$AT$239,6,0)</f>
        <v>ĐH Sư phạm Kỹ thuật HCM (CNTT)</v>
      </c>
      <c r="E656" s="135" t="str">
        <f aca="false">VLOOKUP($D656,'School Code'!$D$2:$I$30,5,0)</f>
        <v>ICT</v>
      </c>
      <c r="F656" s="198"/>
      <c r="G656" s="137"/>
      <c r="H656" s="138" t="str">
        <f aca="false">B656</f>
        <v>16110545@student.hcmute.edu.vn</v>
      </c>
      <c r="I656" s="150" t="s">
        <v>2673</v>
      </c>
      <c r="J656" s="139"/>
      <c r="K656" s="140"/>
      <c r="L656" s="140"/>
      <c r="M656" s="141" t="str">
        <f aca="false">'Event Code'!$A$4</f>
        <v>HCM</v>
      </c>
      <c r="N656" s="49" t="s">
        <v>2634</v>
      </c>
      <c r="O656" s="141" t="str">
        <f aca="false">VLOOKUP($N656,'Event Code'!$B$4:$AL$194,2,0)</f>
        <v>GST LITE</v>
      </c>
      <c r="P656" s="141" t="str">
        <f aca="false">VLOOKUP(N656,'Event Code'!$B$4:$AT$782,3,0)</f>
        <v>IT Technical</v>
      </c>
      <c r="Q656" s="141" t="str">
        <f aca="false">VLOOKUP(N656,'Event Code'!$B$4:$AT$782,4,0)</f>
        <v>ALL</v>
      </c>
      <c r="R656" s="141" t="str">
        <f aca="false">VLOOKUP($N656,'Event Code'!$B$4:$AT$782,5,0)</f>
        <v>Blended</v>
      </c>
      <c r="S656" s="141" t="n">
        <f aca="false">VLOOKUP(N656,'Event Code'!$B$4:$AT$782,7,0)</f>
        <v>43537</v>
      </c>
      <c r="T656" s="141" t="n">
        <f aca="false">VLOOKUP($N656,'Event Code'!$B$4:$AT$782,8,0)</f>
        <v>43565</v>
      </c>
      <c r="U656" s="37" t="s">
        <v>1128</v>
      </c>
      <c r="V656" s="184"/>
      <c r="W656" s="143"/>
      <c r="X656" s="144"/>
      <c r="Y656" s="144"/>
      <c r="Z656" s="140"/>
      <c r="AG656" s="128" t="n">
        <f aca="false">VLOOKUP(D656,'School Code'!$D$2:$K$603,4,0)</f>
        <v>320</v>
      </c>
      <c r="AH656" s="129" t="n">
        <f aca="false">VLOOKUP(D656,'School Code'!$D$2:$K$603,6,0)</f>
        <v>2</v>
      </c>
      <c r="AI656" s="146" t="s">
        <v>818</v>
      </c>
    </row>
    <row r="657" customFormat="false" ht="15" hidden="true" customHeight="false" outlineLevel="0" collapsed="false">
      <c r="A657" s="134" t="n">
        <v>652</v>
      </c>
      <c r="B657" s="134" t="s">
        <v>2674</v>
      </c>
      <c r="C657" s="3" t="s">
        <v>2675</v>
      </c>
      <c r="D657" s="135" t="str">
        <f aca="false">VLOOKUP(N657,'Event Code'!$B$4:$AT$239,6,0)</f>
        <v>ĐH Sư phạm Kỹ thuật HCM (CNTT)</v>
      </c>
      <c r="E657" s="135" t="str">
        <f aca="false">VLOOKUP($D657,'School Code'!$D$2:$I$30,5,0)</f>
        <v>ICT</v>
      </c>
      <c r="F657" s="198"/>
      <c r="G657" s="137"/>
      <c r="H657" s="138" t="str">
        <f aca="false">B657</f>
        <v>16110015@student.hcmute.edu.vn</v>
      </c>
      <c r="I657" s="150" t="s">
        <v>2676</v>
      </c>
      <c r="J657" s="139"/>
      <c r="K657" s="140"/>
      <c r="L657" s="140"/>
      <c r="M657" s="141" t="str">
        <f aca="false">'Event Code'!$A$4</f>
        <v>HCM</v>
      </c>
      <c r="N657" s="49" t="s">
        <v>2634</v>
      </c>
      <c r="O657" s="141" t="str">
        <f aca="false">VLOOKUP($N657,'Event Code'!$B$4:$AL$194,2,0)</f>
        <v>GST LITE</v>
      </c>
      <c r="P657" s="141" t="str">
        <f aca="false">VLOOKUP(N657,'Event Code'!$B$4:$AT$782,3,0)</f>
        <v>IT Technical</v>
      </c>
      <c r="Q657" s="141" t="str">
        <f aca="false">VLOOKUP(N657,'Event Code'!$B$4:$AT$782,4,0)</f>
        <v>ALL</v>
      </c>
      <c r="R657" s="141" t="str">
        <f aca="false">VLOOKUP($N657,'Event Code'!$B$4:$AT$782,5,0)</f>
        <v>Blended</v>
      </c>
      <c r="S657" s="141" t="n">
        <f aca="false">VLOOKUP(N657,'Event Code'!$B$4:$AT$782,7,0)</f>
        <v>43537</v>
      </c>
      <c r="T657" s="141" t="n">
        <f aca="false">VLOOKUP($N657,'Event Code'!$B$4:$AT$782,8,0)</f>
        <v>43565</v>
      </c>
      <c r="U657" s="37" t="s">
        <v>1128</v>
      </c>
      <c r="V657" s="184"/>
      <c r="W657" s="143"/>
      <c r="X657" s="144"/>
      <c r="Y657" s="144"/>
      <c r="Z657" s="140"/>
      <c r="AG657" s="128" t="n">
        <f aca="false">VLOOKUP(D657,'School Code'!$D$2:$K$603,4,0)</f>
        <v>320</v>
      </c>
      <c r="AH657" s="129" t="n">
        <f aca="false">VLOOKUP(D657,'School Code'!$D$2:$K$603,6,0)</f>
        <v>2</v>
      </c>
      <c r="AI657" s="146" t="s">
        <v>818</v>
      </c>
    </row>
    <row r="658" customFormat="false" ht="15" hidden="true" customHeight="false" outlineLevel="0" collapsed="false">
      <c r="A658" s="134" t="n">
        <v>653</v>
      </c>
      <c r="B658" s="134" t="s">
        <v>2677</v>
      </c>
      <c r="C658" s="3" t="s">
        <v>2678</v>
      </c>
      <c r="D658" s="135" t="str">
        <f aca="false">VLOOKUP(N658,'Event Code'!$B$4:$AT$239,6,0)</f>
        <v>ĐH Sư phạm Kỹ thuật HCM (CNTT)</v>
      </c>
      <c r="E658" s="135" t="str">
        <f aca="false">VLOOKUP($D658,'School Code'!$D$2:$I$30,5,0)</f>
        <v>ICT</v>
      </c>
      <c r="F658" s="198"/>
      <c r="G658" s="137"/>
      <c r="H658" s="138" t="str">
        <f aca="false">B658</f>
        <v>16110150@student.hcmute.edu.vn</v>
      </c>
      <c r="I658" s="150" t="s">
        <v>2679</v>
      </c>
      <c r="J658" s="139"/>
      <c r="K658" s="140"/>
      <c r="L658" s="140"/>
      <c r="M658" s="141" t="str">
        <f aca="false">'Event Code'!$A$4</f>
        <v>HCM</v>
      </c>
      <c r="N658" s="49" t="s">
        <v>2634</v>
      </c>
      <c r="O658" s="141" t="str">
        <f aca="false">VLOOKUP($N658,'Event Code'!$B$4:$AL$194,2,0)</f>
        <v>GST LITE</v>
      </c>
      <c r="P658" s="141" t="str">
        <f aca="false">VLOOKUP(N658,'Event Code'!$B$4:$AT$782,3,0)</f>
        <v>IT Technical</v>
      </c>
      <c r="Q658" s="141" t="str">
        <f aca="false">VLOOKUP(N658,'Event Code'!$B$4:$AT$782,4,0)</f>
        <v>ALL</v>
      </c>
      <c r="R658" s="141" t="str">
        <f aca="false">VLOOKUP($N658,'Event Code'!$B$4:$AT$782,5,0)</f>
        <v>Blended</v>
      </c>
      <c r="S658" s="141" t="n">
        <f aca="false">VLOOKUP(N658,'Event Code'!$B$4:$AT$782,7,0)</f>
        <v>43537</v>
      </c>
      <c r="T658" s="141" t="n">
        <f aca="false">VLOOKUP($N658,'Event Code'!$B$4:$AT$782,8,0)</f>
        <v>43565</v>
      </c>
      <c r="U658" s="37" t="s">
        <v>1128</v>
      </c>
      <c r="V658" s="184"/>
      <c r="W658" s="143"/>
      <c r="X658" s="144"/>
      <c r="Y658" s="144"/>
      <c r="Z658" s="140"/>
      <c r="AG658" s="128" t="n">
        <f aca="false">VLOOKUP(D658,'School Code'!$D$2:$K$603,4,0)</f>
        <v>320</v>
      </c>
      <c r="AH658" s="129" t="n">
        <f aca="false">VLOOKUP(D658,'School Code'!$D$2:$K$603,6,0)</f>
        <v>2</v>
      </c>
      <c r="AI658" s="146" t="s">
        <v>818</v>
      </c>
    </row>
    <row r="659" customFormat="false" ht="15" hidden="true" customHeight="false" outlineLevel="0" collapsed="false">
      <c r="A659" s="134" t="n">
        <v>654</v>
      </c>
      <c r="B659" s="134" t="s">
        <v>2680</v>
      </c>
      <c r="C659" s="3" t="s">
        <v>2681</v>
      </c>
      <c r="D659" s="135" t="str">
        <f aca="false">VLOOKUP(N659,'Event Code'!$B$4:$AT$239,6,0)</f>
        <v>ĐH Sư phạm Kỹ thuật HCM (CNTT)</v>
      </c>
      <c r="E659" s="135" t="str">
        <f aca="false">VLOOKUP($D659,'School Code'!$D$2:$I$30,5,0)</f>
        <v>ICT</v>
      </c>
      <c r="F659" s="198"/>
      <c r="G659" s="137"/>
      <c r="H659" s="138" t="str">
        <f aca="false">B659</f>
        <v>16110064@student.hcmute.edu.vn</v>
      </c>
      <c r="I659" s="150"/>
      <c r="J659" s="139"/>
      <c r="K659" s="140"/>
      <c r="L659" s="140"/>
      <c r="M659" s="141" t="str">
        <f aca="false">'Event Code'!$A$4</f>
        <v>HCM</v>
      </c>
      <c r="N659" s="49" t="s">
        <v>2634</v>
      </c>
      <c r="O659" s="141" t="str">
        <f aca="false">VLOOKUP($N659,'Event Code'!$B$4:$AL$194,2,0)</f>
        <v>GST LITE</v>
      </c>
      <c r="P659" s="141" t="str">
        <f aca="false">VLOOKUP(N659,'Event Code'!$B$4:$AT$782,3,0)</f>
        <v>IT Technical</v>
      </c>
      <c r="Q659" s="141" t="str">
        <f aca="false">VLOOKUP(N659,'Event Code'!$B$4:$AT$782,4,0)</f>
        <v>ALL</v>
      </c>
      <c r="R659" s="141" t="str">
        <f aca="false">VLOOKUP($N659,'Event Code'!$B$4:$AT$782,5,0)</f>
        <v>Blended</v>
      </c>
      <c r="S659" s="141" t="n">
        <f aca="false">VLOOKUP(N659,'Event Code'!$B$4:$AT$782,7,0)</f>
        <v>43537</v>
      </c>
      <c r="T659" s="141" t="n">
        <f aca="false">VLOOKUP($N659,'Event Code'!$B$4:$AT$782,8,0)</f>
        <v>43565</v>
      </c>
      <c r="U659" s="37" t="s">
        <v>1128</v>
      </c>
      <c r="V659" s="184"/>
      <c r="W659" s="143"/>
      <c r="X659" s="144"/>
      <c r="Y659" s="144"/>
      <c r="Z659" s="140"/>
      <c r="AG659" s="128" t="n">
        <f aca="false">VLOOKUP(D659,'School Code'!$D$2:$K$603,4,0)</f>
        <v>320</v>
      </c>
      <c r="AH659" s="129" t="n">
        <f aca="false">VLOOKUP(D659,'School Code'!$D$2:$K$603,6,0)</f>
        <v>2</v>
      </c>
      <c r="AI659" s="146" t="s">
        <v>818</v>
      </c>
    </row>
    <row r="660" customFormat="false" ht="15" hidden="true" customHeight="false" outlineLevel="0" collapsed="false">
      <c r="A660" s="134" t="n">
        <v>655</v>
      </c>
      <c r="B660" s="134" t="s">
        <v>2682</v>
      </c>
      <c r="C660" s="3" t="s">
        <v>2683</v>
      </c>
      <c r="D660" s="135" t="str">
        <f aca="false">VLOOKUP(N660,'Event Code'!$B$4:$AT$239,6,0)</f>
        <v>ĐH Sư phạm Kỹ thuật HCM (CNTT)</v>
      </c>
      <c r="E660" s="135" t="str">
        <f aca="false">VLOOKUP($D660,'School Code'!$D$2:$I$30,5,0)</f>
        <v>ICT</v>
      </c>
      <c r="F660" s="198"/>
      <c r="G660" s="137"/>
      <c r="H660" s="138" t="str">
        <f aca="false">B660</f>
        <v>16110009@student.hcmute.edu.vn</v>
      </c>
      <c r="I660" s="150"/>
      <c r="J660" s="139"/>
      <c r="K660" s="140"/>
      <c r="L660" s="140"/>
      <c r="M660" s="141" t="str">
        <f aca="false">'Event Code'!$A$4</f>
        <v>HCM</v>
      </c>
      <c r="N660" s="49" t="s">
        <v>2634</v>
      </c>
      <c r="O660" s="141" t="str">
        <f aca="false">VLOOKUP($N660,'Event Code'!$B$4:$AL$194,2,0)</f>
        <v>GST LITE</v>
      </c>
      <c r="P660" s="141" t="str">
        <f aca="false">VLOOKUP(N660,'Event Code'!$B$4:$AT$782,3,0)</f>
        <v>IT Technical</v>
      </c>
      <c r="Q660" s="141" t="str">
        <f aca="false">VLOOKUP(N660,'Event Code'!$B$4:$AT$782,4,0)</f>
        <v>ALL</v>
      </c>
      <c r="R660" s="141" t="str">
        <f aca="false">VLOOKUP($N660,'Event Code'!$B$4:$AT$782,5,0)</f>
        <v>Blended</v>
      </c>
      <c r="S660" s="141" t="n">
        <f aca="false">VLOOKUP(N660,'Event Code'!$B$4:$AT$782,7,0)</f>
        <v>43537</v>
      </c>
      <c r="T660" s="141" t="n">
        <f aca="false">VLOOKUP($N660,'Event Code'!$B$4:$AT$782,8,0)</f>
        <v>43565</v>
      </c>
      <c r="U660" s="37" t="s">
        <v>1128</v>
      </c>
      <c r="V660" s="184"/>
      <c r="W660" s="143"/>
      <c r="X660" s="144"/>
      <c r="Y660" s="144"/>
      <c r="Z660" s="140"/>
      <c r="AG660" s="128" t="n">
        <f aca="false">VLOOKUP(D660,'School Code'!$D$2:$K$603,4,0)</f>
        <v>320</v>
      </c>
      <c r="AH660" s="129" t="n">
        <f aca="false">VLOOKUP(D660,'School Code'!$D$2:$K$603,6,0)</f>
        <v>2</v>
      </c>
      <c r="AI660" s="146" t="s">
        <v>818</v>
      </c>
    </row>
    <row r="661" customFormat="false" ht="15" hidden="true" customHeight="false" outlineLevel="0" collapsed="false">
      <c r="A661" s="134" t="n">
        <v>656</v>
      </c>
      <c r="B661" s="134" t="s">
        <v>2684</v>
      </c>
      <c r="C661" s="3" t="s">
        <v>2685</v>
      </c>
      <c r="D661" s="135" t="str">
        <f aca="false">VLOOKUP(N661,'Event Code'!$B$4:$AT$239,6,0)</f>
        <v>ĐH Sư phạm Kỹ thuật HCM (CNTT)</v>
      </c>
      <c r="E661" s="135" t="str">
        <f aca="false">VLOOKUP($D661,'School Code'!$D$2:$I$30,5,0)</f>
        <v>ICT</v>
      </c>
      <c r="F661" s="198"/>
      <c r="G661" s="137"/>
      <c r="H661" s="138" t="str">
        <f aca="false">B661</f>
        <v>16110061@student.hcmute.edu.vn</v>
      </c>
      <c r="I661" s="150" t="s">
        <v>2686</v>
      </c>
      <c r="J661" s="139"/>
      <c r="K661" s="140"/>
      <c r="L661" s="140"/>
      <c r="M661" s="141" t="str">
        <f aca="false">'Event Code'!$A$4</f>
        <v>HCM</v>
      </c>
      <c r="N661" s="49" t="s">
        <v>2634</v>
      </c>
      <c r="O661" s="141" t="str">
        <f aca="false">VLOOKUP($N661,'Event Code'!$B$4:$AL$194,2,0)</f>
        <v>GST LITE</v>
      </c>
      <c r="P661" s="141" t="str">
        <f aca="false">VLOOKUP(N661,'Event Code'!$B$4:$AT$782,3,0)</f>
        <v>IT Technical</v>
      </c>
      <c r="Q661" s="141" t="str">
        <f aca="false">VLOOKUP(N661,'Event Code'!$B$4:$AT$782,4,0)</f>
        <v>ALL</v>
      </c>
      <c r="R661" s="141" t="str">
        <f aca="false">VLOOKUP($N661,'Event Code'!$B$4:$AT$782,5,0)</f>
        <v>Blended</v>
      </c>
      <c r="S661" s="141" t="n">
        <f aca="false">VLOOKUP(N661,'Event Code'!$B$4:$AT$782,7,0)</f>
        <v>43537</v>
      </c>
      <c r="T661" s="141" t="n">
        <f aca="false">VLOOKUP($N661,'Event Code'!$B$4:$AT$782,8,0)</f>
        <v>43565</v>
      </c>
      <c r="U661" s="37" t="s">
        <v>1128</v>
      </c>
      <c r="V661" s="184"/>
      <c r="W661" s="143"/>
      <c r="X661" s="144"/>
      <c r="Y661" s="144"/>
      <c r="Z661" s="140"/>
      <c r="AG661" s="128" t="n">
        <f aca="false">VLOOKUP(D661,'School Code'!$D$2:$K$603,4,0)</f>
        <v>320</v>
      </c>
      <c r="AH661" s="129" t="n">
        <f aca="false">VLOOKUP(D661,'School Code'!$D$2:$K$603,6,0)</f>
        <v>2</v>
      </c>
      <c r="AI661" s="146" t="s">
        <v>818</v>
      </c>
    </row>
    <row r="662" customFormat="false" ht="15" hidden="true" customHeight="false" outlineLevel="0" collapsed="false">
      <c r="A662" s="134" t="n">
        <v>657</v>
      </c>
      <c r="B662" s="134" t="s">
        <v>2687</v>
      </c>
      <c r="C662" s="3" t="s">
        <v>2688</v>
      </c>
      <c r="D662" s="135" t="str">
        <f aca="false">VLOOKUP(N662,'Event Code'!$B$4:$AT$239,6,0)</f>
        <v>ĐH Sư phạm Kỹ thuật HCM (CNTT)</v>
      </c>
      <c r="E662" s="135" t="str">
        <f aca="false">VLOOKUP($D662,'School Code'!$D$2:$I$30,5,0)</f>
        <v>ICT</v>
      </c>
      <c r="F662" s="198"/>
      <c r="G662" s="137"/>
      <c r="H662" s="138" t="str">
        <f aca="false">B662</f>
        <v>16110165@student.hcmute.edu.vn</v>
      </c>
      <c r="I662" s="150"/>
      <c r="J662" s="139"/>
      <c r="K662" s="140"/>
      <c r="L662" s="140"/>
      <c r="M662" s="141" t="str">
        <f aca="false">'Event Code'!$A$4</f>
        <v>HCM</v>
      </c>
      <c r="N662" s="49" t="s">
        <v>2634</v>
      </c>
      <c r="O662" s="141" t="str">
        <f aca="false">VLOOKUP($N662,'Event Code'!$B$4:$AL$194,2,0)</f>
        <v>GST LITE</v>
      </c>
      <c r="P662" s="141" t="str">
        <f aca="false">VLOOKUP(N662,'Event Code'!$B$4:$AT$782,3,0)</f>
        <v>IT Technical</v>
      </c>
      <c r="Q662" s="141" t="str">
        <f aca="false">VLOOKUP(N662,'Event Code'!$B$4:$AT$782,4,0)</f>
        <v>ALL</v>
      </c>
      <c r="R662" s="141" t="str">
        <f aca="false">VLOOKUP($N662,'Event Code'!$B$4:$AT$782,5,0)</f>
        <v>Blended</v>
      </c>
      <c r="S662" s="141" t="n">
        <f aca="false">VLOOKUP(N662,'Event Code'!$B$4:$AT$782,7,0)</f>
        <v>43537</v>
      </c>
      <c r="T662" s="141" t="n">
        <f aca="false">VLOOKUP($N662,'Event Code'!$B$4:$AT$782,8,0)</f>
        <v>43565</v>
      </c>
      <c r="U662" s="37" t="s">
        <v>1128</v>
      </c>
      <c r="V662" s="184"/>
      <c r="W662" s="143"/>
      <c r="X662" s="144"/>
      <c r="Y662" s="144"/>
      <c r="Z662" s="140"/>
      <c r="AG662" s="128" t="n">
        <f aca="false">VLOOKUP(D662,'School Code'!$D$2:$K$603,4,0)</f>
        <v>320</v>
      </c>
      <c r="AH662" s="129" t="n">
        <f aca="false">VLOOKUP(D662,'School Code'!$D$2:$K$603,6,0)</f>
        <v>2</v>
      </c>
      <c r="AI662" s="146" t="s">
        <v>818</v>
      </c>
    </row>
    <row r="663" customFormat="false" ht="15" hidden="true" customHeight="false" outlineLevel="0" collapsed="false">
      <c r="A663" s="134" t="n">
        <v>658</v>
      </c>
      <c r="B663" s="134" t="s">
        <v>2689</v>
      </c>
      <c r="C663" s="3" t="s">
        <v>2690</v>
      </c>
      <c r="D663" s="135" t="str">
        <f aca="false">VLOOKUP(N663,'Event Code'!$B$4:$AT$239,6,0)</f>
        <v>ĐH Sư phạm Kỹ thuật HCM (CNTT)</v>
      </c>
      <c r="E663" s="135" t="str">
        <f aca="false">VLOOKUP($D663,'School Code'!$D$2:$I$30,5,0)</f>
        <v>ICT</v>
      </c>
      <c r="F663" s="198"/>
      <c r="G663" s="137"/>
      <c r="H663" s="138" t="str">
        <f aca="false">B663</f>
        <v>16110090@student.hcmute.edu.vn</v>
      </c>
      <c r="I663" s="150" t="s">
        <v>2691</v>
      </c>
      <c r="J663" s="139"/>
      <c r="K663" s="140"/>
      <c r="L663" s="140"/>
      <c r="M663" s="141" t="str">
        <f aca="false">'Event Code'!$A$4</f>
        <v>HCM</v>
      </c>
      <c r="N663" s="49" t="s">
        <v>2634</v>
      </c>
      <c r="O663" s="141" t="str">
        <f aca="false">VLOOKUP($N663,'Event Code'!$B$4:$AL$194,2,0)</f>
        <v>GST LITE</v>
      </c>
      <c r="P663" s="141" t="str">
        <f aca="false">VLOOKUP(N663,'Event Code'!$B$4:$AT$782,3,0)</f>
        <v>IT Technical</v>
      </c>
      <c r="Q663" s="141" t="str">
        <f aca="false">VLOOKUP(N663,'Event Code'!$B$4:$AT$782,4,0)</f>
        <v>ALL</v>
      </c>
      <c r="R663" s="141" t="str">
        <f aca="false">VLOOKUP($N663,'Event Code'!$B$4:$AT$782,5,0)</f>
        <v>Blended</v>
      </c>
      <c r="S663" s="141" t="n">
        <f aca="false">VLOOKUP(N663,'Event Code'!$B$4:$AT$782,7,0)</f>
        <v>43537</v>
      </c>
      <c r="T663" s="141" t="n">
        <f aca="false">VLOOKUP($N663,'Event Code'!$B$4:$AT$782,8,0)</f>
        <v>43565</v>
      </c>
      <c r="U663" s="37" t="s">
        <v>1128</v>
      </c>
      <c r="V663" s="184"/>
      <c r="W663" s="143"/>
      <c r="X663" s="144"/>
      <c r="Y663" s="144"/>
      <c r="Z663" s="140"/>
      <c r="AG663" s="128" t="n">
        <f aca="false">VLOOKUP(D663,'School Code'!$D$2:$K$603,4,0)</f>
        <v>320</v>
      </c>
      <c r="AH663" s="129" t="n">
        <f aca="false">VLOOKUP(D663,'School Code'!$D$2:$K$603,6,0)</f>
        <v>2</v>
      </c>
      <c r="AI663" s="146" t="s">
        <v>818</v>
      </c>
    </row>
    <row r="664" customFormat="false" ht="15" hidden="true" customHeight="false" outlineLevel="0" collapsed="false">
      <c r="A664" s="134" t="n">
        <v>659</v>
      </c>
      <c r="B664" s="134" t="s">
        <v>2692</v>
      </c>
      <c r="C664" s="3" t="s">
        <v>2693</v>
      </c>
      <c r="D664" s="135" t="str">
        <f aca="false">VLOOKUP(N664,'Event Code'!$B$4:$AT$239,6,0)</f>
        <v>ĐH Sư phạm Kỹ thuật HCM (CNTT)</v>
      </c>
      <c r="E664" s="135" t="str">
        <f aca="false">VLOOKUP($D664,'School Code'!$D$2:$I$30,5,0)</f>
        <v>ICT</v>
      </c>
      <c r="F664" s="198"/>
      <c r="G664" s="137"/>
      <c r="H664" s="138" t="str">
        <f aca="false">B664</f>
        <v>16110261@student.hcmute.edu.vn</v>
      </c>
      <c r="I664" s="150" t="s">
        <v>2694</v>
      </c>
      <c r="J664" s="139"/>
      <c r="K664" s="140"/>
      <c r="L664" s="140"/>
      <c r="M664" s="141" t="str">
        <f aca="false">'Event Code'!$A$4</f>
        <v>HCM</v>
      </c>
      <c r="N664" s="49" t="s">
        <v>2634</v>
      </c>
      <c r="O664" s="141" t="str">
        <f aca="false">VLOOKUP($N664,'Event Code'!$B$4:$AL$194,2,0)</f>
        <v>GST LITE</v>
      </c>
      <c r="P664" s="141" t="str">
        <f aca="false">VLOOKUP(N664,'Event Code'!$B$4:$AT$782,3,0)</f>
        <v>IT Technical</v>
      </c>
      <c r="Q664" s="141" t="str">
        <f aca="false">VLOOKUP(N664,'Event Code'!$B$4:$AT$782,4,0)</f>
        <v>ALL</v>
      </c>
      <c r="R664" s="141" t="str">
        <f aca="false">VLOOKUP($N664,'Event Code'!$B$4:$AT$782,5,0)</f>
        <v>Blended</v>
      </c>
      <c r="S664" s="141" t="n">
        <f aca="false">VLOOKUP(N664,'Event Code'!$B$4:$AT$782,7,0)</f>
        <v>43537</v>
      </c>
      <c r="T664" s="141" t="n">
        <f aca="false">VLOOKUP($N664,'Event Code'!$B$4:$AT$782,8,0)</f>
        <v>43565</v>
      </c>
      <c r="U664" s="37" t="s">
        <v>1128</v>
      </c>
      <c r="V664" s="184"/>
      <c r="W664" s="143"/>
      <c r="X664" s="144"/>
      <c r="Y664" s="144"/>
      <c r="Z664" s="140"/>
      <c r="AG664" s="128" t="n">
        <f aca="false">VLOOKUP(D664,'School Code'!$D$2:$K$603,4,0)</f>
        <v>320</v>
      </c>
      <c r="AH664" s="129" t="n">
        <f aca="false">VLOOKUP(D664,'School Code'!$D$2:$K$603,6,0)</f>
        <v>2</v>
      </c>
      <c r="AI664" s="146" t="s">
        <v>818</v>
      </c>
    </row>
    <row r="665" customFormat="false" ht="15" hidden="true" customHeight="false" outlineLevel="0" collapsed="false">
      <c r="A665" s="134" t="n">
        <v>660</v>
      </c>
      <c r="B665" s="134" t="s">
        <v>2695</v>
      </c>
      <c r="C665" s="3" t="s">
        <v>2696</v>
      </c>
      <c r="D665" s="135" t="str">
        <f aca="false">VLOOKUP(N665,'Event Code'!$B$4:$AT$239,6,0)</f>
        <v>ĐH Sư phạm Kỹ thuật HCM (CNTT)</v>
      </c>
      <c r="E665" s="135" t="str">
        <f aca="false">VLOOKUP($D665,'School Code'!$D$2:$I$30,5,0)</f>
        <v>ICT</v>
      </c>
      <c r="F665" s="198"/>
      <c r="G665" s="137"/>
      <c r="H665" s="138" t="str">
        <f aca="false">B665</f>
        <v>16110025@student.hcmute.edu.vn</v>
      </c>
      <c r="I665" s="150"/>
      <c r="J665" s="139"/>
      <c r="K665" s="140"/>
      <c r="L665" s="140"/>
      <c r="M665" s="141" t="str">
        <f aca="false">'Event Code'!$A$4</f>
        <v>HCM</v>
      </c>
      <c r="N665" s="49" t="s">
        <v>2634</v>
      </c>
      <c r="O665" s="141" t="str">
        <f aca="false">VLOOKUP($N665,'Event Code'!$B$4:$AL$194,2,0)</f>
        <v>GST LITE</v>
      </c>
      <c r="P665" s="141" t="str">
        <f aca="false">VLOOKUP(N665,'Event Code'!$B$4:$AT$782,3,0)</f>
        <v>IT Technical</v>
      </c>
      <c r="Q665" s="141" t="str">
        <f aca="false">VLOOKUP(N665,'Event Code'!$B$4:$AT$782,4,0)</f>
        <v>ALL</v>
      </c>
      <c r="R665" s="141" t="str">
        <f aca="false">VLOOKUP($N665,'Event Code'!$B$4:$AT$782,5,0)</f>
        <v>Blended</v>
      </c>
      <c r="S665" s="141" t="n">
        <f aca="false">VLOOKUP(N665,'Event Code'!$B$4:$AT$782,7,0)</f>
        <v>43537</v>
      </c>
      <c r="T665" s="141" t="n">
        <f aca="false">VLOOKUP($N665,'Event Code'!$B$4:$AT$782,8,0)</f>
        <v>43565</v>
      </c>
      <c r="U665" s="37" t="s">
        <v>1128</v>
      </c>
      <c r="V665" s="184"/>
      <c r="W665" s="143"/>
      <c r="X665" s="144"/>
      <c r="Y665" s="144"/>
      <c r="Z665" s="140"/>
      <c r="AG665" s="128" t="n">
        <f aca="false">VLOOKUP(D665,'School Code'!$D$2:$K$603,4,0)</f>
        <v>320</v>
      </c>
      <c r="AH665" s="129" t="n">
        <f aca="false">VLOOKUP(D665,'School Code'!$D$2:$K$603,6,0)</f>
        <v>2</v>
      </c>
      <c r="AI665" s="146" t="s">
        <v>818</v>
      </c>
    </row>
    <row r="666" customFormat="false" ht="15" hidden="true" customHeight="false" outlineLevel="0" collapsed="false">
      <c r="A666" s="134" t="n">
        <v>661</v>
      </c>
      <c r="B666" s="134" t="s">
        <v>2697</v>
      </c>
      <c r="C666" s="3" t="s">
        <v>2698</v>
      </c>
      <c r="D666" s="135" t="str">
        <f aca="false">VLOOKUP(N666,'Event Code'!$B$4:$AT$239,6,0)</f>
        <v>ĐH Sư phạm Kỹ thuật HCM (CNTT)</v>
      </c>
      <c r="E666" s="135" t="str">
        <f aca="false">VLOOKUP($D666,'School Code'!$D$2:$I$30,5,0)</f>
        <v>ICT</v>
      </c>
      <c r="F666" s="198"/>
      <c r="G666" s="137"/>
      <c r="H666" s="138" t="str">
        <f aca="false">B666</f>
        <v>16110552@student.hcmute.edu.vn</v>
      </c>
      <c r="I666" s="150" t="s">
        <v>2699</v>
      </c>
      <c r="J666" s="139"/>
      <c r="K666" s="140"/>
      <c r="L666" s="140"/>
      <c r="M666" s="141" t="str">
        <f aca="false">'Event Code'!$A$4</f>
        <v>HCM</v>
      </c>
      <c r="N666" s="49" t="s">
        <v>2634</v>
      </c>
      <c r="O666" s="141" t="str">
        <f aca="false">VLOOKUP($N666,'Event Code'!$B$4:$AL$194,2,0)</f>
        <v>GST LITE</v>
      </c>
      <c r="P666" s="141" t="str">
        <f aca="false">VLOOKUP(N666,'Event Code'!$B$4:$AT$782,3,0)</f>
        <v>IT Technical</v>
      </c>
      <c r="Q666" s="141" t="str">
        <f aca="false">VLOOKUP(N666,'Event Code'!$B$4:$AT$782,4,0)</f>
        <v>ALL</v>
      </c>
      <c r="R666" s="141" t="str">
        <f aca="false">VLOOKUP($N666,'Event Code'!$B$4:$AT$782,5,0)</f>
        <v>Blended</v>
      </c>
      <c r="S666" s="141" t="n">
        <f aca="false">VLOOKUP(N666,'Event Code'!$B$4:$AT$782,7,0)</f>
        <v>43537</v>
      </c>
      <c r="T666" s="141" t="n">
        <f aca="false">VLOOKUP($N666,'Event Code'!$B$4:$AT$782,8,0)</f>
        <v>43565</v>
      </c>
      <c r="U666" s="37" t="s">
        <v>1128</v>
      </c>
      <c r="V666" s="184"/>
      <c r="W666" s="143"/>
      <c r="X666" s="144"/>
      <c r="Y666" s="144"/>
      <c r="Z666" s="140"/>
      <c r="AG666" s="128" t="n">
        <f aca="false">VLOOKUP(D666,'School Code'!$D$2:$K$603,4,0)</f>
        <v>320</v>
      </c>
      <c r="AH666" s="129" t="n">
        <f aca="false">VLOOKUP(D666,'School Code'!$D$2:$K$603,6,0)</f>
        <v>2</v>
      </c>
      <c r="AI666" s="146" t="s">
        <v>818</v>
      </c>
    </row>
    <row r="667" customFormat="false" ht="15" hidden="true" customHeight="false" outlineLevel="0" collapsed="false">
      <c r="A667" s="134" t="n">
        <v>662</v>
      </c>
      <c r="B667" s="134" t="s">
        <v>2700</v>
      </c>
      <c r="C667" s="3" t="s">
        <v>2701</v>
      </c>
      <c r="D667" s="135" t="str">
        <f aca="false">VLOOKUP(N667,'Event Code'!$B$4:$AT$239,6,0)</f>
        <v>ĐH Sư phạm Kỹ thuật HCM (CNTT)</v>
      </c>
      <c r="E667" s="135" t="str">
        <f aca="false">VLOOKUP($D667,'School Code'!$D$2:$I$30,5,0)</f>
        <v>ICT</v>
      </c>
      <c r="F667" s="198"/>
      <c r="G667" s="137"/>
      <c r="H667" s="138" t="str">
        <f aca="false">B667</f>
        <v>16110044@student.hcmute.edu.vn</v>
      </c>
      <c r="I667" s="150" t="s">
        <v>2702</v>
      </c>
      <c r="J667" s="139"/>
      <c r="K667" s="140"/>
      <c r="L667" s="140"/>
      <c r="M667" s="141" t="str">
        <f aca="false">'Event Code'!$A$4</f>
        <v>HCM</v>
      </c>
      <c r="N667" s="49" t="s">
        <v>2634</v>
      </c>
      <c r="O667" s="141" t="str">
        <f aca="false">VLOOKUP($N667,'Event Code'!$B$4:$AL$194,2,0)</f>
        <v>GST LITE</v>
      </c>
      <c r="P667" s="141" t="str">
        <f aca="false">VLOOKUP(N667,'Event Code'!$B$4:$AT$782,3,0)</f>
        <v>IT Technical</v>
      </c>
      <c r="Q667" s="141" t="str">
        <f aca="false">VLOOKUP(N667,'Event Code'!$B$4:$AT$782,4,0)</f>
        <v>ALL</v>
      </c>
      <c r="R667" s="141" t="str">
        <f aca="false">VLOOKUP($N667,'Event Code'!$B$4:$AT$782,5,0)</f>
        <v>Blended</v>
      </c>
      <c r="S667" s="141" t="n">
        <f aca="false">VLOOKUP(N667,'Event Code'!$B$4:$AT$782,7,0)</f>
        <v>43537</v>
      </c>
      <c r="T667" s="141" t="n">
        <f aca="false">VLOOKUP($N667,'Event Code'!$B$4:$AT$782,8,0)</f>
        <v>43565</v>
      </c>
      <c r="U667" s="37" t="s">
        <v>1128</v>
      </c>
      <c r="V667" s="184"/>
      <c r="W667" s="143"/>
      <c r="X667" s="144"/>
      <c r="Y667" s="144"/>
      <c r="Z667" s="140"/>
      <c r="AG667" s="128" t="n">
        <f aca="false">VLOOKUP(D667,'School Code'!$D$2:$K$603,4,0)</f>
        <v>320</v>
      </c>
      <c r="AH667" s="129" t="n">
        <f aca="false">VLOOKUP(D667,'School Code'!$D$2:$K$603,6,0)</f>
        <v>2</v>
      </c>
      <c r="AI667" s="146" t="s">
        <v>818</v>
      </c>
    </row>
    <row r="668" customFormat="false" ht="15" hidden="true" customHeight="false" outlineLevel="0" collapsed="false">
      <c r="A668" s="134" t="n">
        <v>663</v>
      </c>
      <c r="B668" s="134" t="s">
        <v>2703</v>
      </c>
      <c r="C668" s="3" t="s">
        <v>2704</v>
      </c>
      <c r="D668" s="135" t="str">
        <f aca="false">VLOOKUP(N668,'Event Code'!$B$4:$AT$239,6,0)</f>
        <v>ĐH Sư phạm Kỹ thuật HCM (CNTT)</v>
      </c>
      <c r="E668" s="135" t="str">
        <f aca="false">VLOOKUP($D668,'School Code'!$D$2:$I$30,5,0)</f>
        <v>ICT</v>
      </c>
      <c r="F668" s="198"/>
      <c r="G668" s="137"/>
      <c r="H668" s="138" t="str">
        <f aca="false">B668</f>
        <v>16110133@student.hcmute.edu.vn</v>
      </c>
      <c r="I668" s="150" t="s">
        <v>2705</v>
      </c>
      <c r="J668" s="139"/>
      <c r="K668" s="140"/>
      <c r="L668" s="140"/>
      <c r="M668" s="141" t="str">
        <f aca="false">'Event Code'!$A$4</f>
        <v>HCM</v>
      </c>
      <c r="N668" s="49" t="s">
        <v>2634</v>
      </c>
      <c r="O668" s="141" t="str">
        <f aca="false">VLOOKUP($N668,'Event Code'!$B$4:$AL$194,2,0)</f>
        <v>GST LITE</v>
      </c>
      <c r="P668" s="141" t="str">
        <f aca="false">VLOOKUP(N668,'Event Code'!$B$4:$AT$782,3,0)</f>
        <v>IT Technical</v>
      </c>
      <c r="Q668" s="141" t="str">
        <f aca="false">VLOOKUP(N668,'Event Code'!$B$4:$AT$782,4,0)</f>
        <v>ALL</v>
      </c>
      <c r="R668" s="141" t="str">
        <f aca="false">VLOOKUP($N668,'Event Code'!$B$4:$AT$782,5,0)</f>
        <v>Blended</v>
      </c>
      <c r="S668" s="141" t="n">
        <f aca="false">VLOOKUP(N668,'Event Code'!$B$4:$AT$782,7,0)</f>
        <v>43537</v>
      </c>
      <c r="T668" s="141" t="n">
        <f aca="false">VLOOKUP($N668,'Event Code'!$B$4:$AT$782,8,0)</f>
        <v>43565</v>
      </c>
      <c r="U668" s="37" t="s">
        <v>1128</v>
      </c>
      <c r="V668" s="184"/>
      <c r="W668" s="143"/>
      <c r="X668" s="144"/>
      <c r="Y668" s="144"/>
      <c r="Z668" s="140"/>
      <c r="AG668" s="128" t="n">
        <f aca="false">VLOOKUP(D668,'School Code'!$D$2:$K$603,4,0)</f>
        <v>320</v>
      </c>
      <c r="AH668" s="129" t="n">
        <f aca="false">VLOOKUP(D668,'School Code'!$D$2:$K$603,6,0)</f>
        <v>2</v>
      </c>
      <c r="AI668" s="146" t="s">
        <v>818</v>
      </c>
    </row>
    <row r="669" customFormat="false" ht="15" hidden="true" customHeight="false" outlineLevel="0" collapsed="false">
      <c r="A669" s="134" t="n">
        <v>664</v>
      </c>
      <c r="B669" s="134" t="s">
        <v>2706</v>
      </c>
      <c r="C669" s="3" t="s">
        <v>2707</v>
      </c>
      <c r="D669" s="135" t="str">
        <f aca="false">VLOOKUP(N669,'Event Code'!$B$4:$AT$239,6,0)</f>
        <v>ĐH Sư phạm Kỹ thuật HCM (CNTT)</v>
      </c>
      <c r="E669" s="135" t="str">
        <f aca="false">VLOOKUP($D669,'School Code'!$D$2:$I$30,5,0)</f>
        <v>ICT</v>
      </c>
      <c r="F669" s="198"/>
      <c r="G669" s="137"/>
      <c r="H669" s="138" t="str">
        <f aca="false">B669</f>
        <v>16110068@student.hcmute.edu.vn</v>
      </c>
      <c r="I669" s="150" t="s">
        <v>2708</v>
      </c>
      <c r="J669" s="139"/>
      <c r="K669" s="140"/>
      <c r="L669" s="140"/>
      <c r="M669" s="141" t="str">
        <f aca="false">'Event Code'!$A$4</f>
        <v>HCM</v>
      </c>
      <c r="N669" s="49" t="s">
        <v>2634</v>
      </c>
      <c r="O669" s="141" t="str">
        <f aca="false">VLOOKUP($N669,'Event Code'!$B$4:$AL$194,2,0)</f>
        <v>GST LITE</v>
      </c>
      <c r="P669" s="141" t="str">
        <f aca="false">VLOOKUP(N669,'Event Code'!$B$4:$AT$782,3,0)</f>
        <v>IT Technical</v>
      </c>
      <c r="Q669" s="141" t="str">
        <f aca="false">VLOOKUP(N669,'Event Code'!$B$4:$AT$782,4,0)</f>
        <v>ALL</v>
      </c>
      <c r="R669" s="141" t="str">
        <f aca="false">VLOOKUP($N669,'Event Code'!$B$4:$AT$782,5,0)</f>
        <v>Blended</v>
      </c>
      <c r="S669" s="141" t="n">
        <f aca="false">VLOOKUP(N669,'Event Code'!$B$4:$AT$782,7,0)</f>
        <v>43537</v>
      </c>
      <c r="T669" s="141" t="n">
        <f aca="false">VLOOKUP($N669,'Event Code'!$B$4:$AT$782,8,0)</f>
        <v>43565</v>
      </c>
      <c r="U669" s="37" t="s">
        <v>1128</v>
      </c>
      <c r="V669" s="184"/>
      <c r="W669" s="143"/>
      <c r="X669" s="144"/>
      <c r="Y669" s="144"/>
      <c r="Z669" s="140"/>
      <c r="AG669" s="128" t="n">
        <f aca="false">VLOOKUP(D669,'School Code'!$D$2:$K$603,4,0)</f>
        <v>320</v>
      </c>
      <c r="AH669" s="129" t="n">
        <f aca="false">VLOOKUP(D669,'School Code'!$D$2:$K$603,6,0)</f>
        <v>2</v>
      </c>
      <c r="AI669" s="146" t="s">
        <v>818</v>
      </c>
    </row>
    <row r="670" customFormat="false" ht="15" hidden="true" customHeight="false" outlineLevel="0" collapsed="false">
      <c r="A670" s="134" t="n">
        <v>665</v>
      </c>
      <c r="B670" s="134" t="s">
        <v>2709</v>
      </c>
      <c r="C670" s="3" t="s">
        <v>2710</v>
      </c>
      <c r="D670" s="135" t="str">
        <f aca="false">VLOOKUP(N670,'Event Code'!$B$4:$AT$239,6,0)</f>
        <v>ĐH Sư phạm Kỹ thuật HCM (CNTT)</v>
      </c>
      <c r="E670" s="135" t="str">
        <f aca="false">VLOOKUP($D670,'School Code'!$D$2:$I$30,5,0)</f>
        <v>ICT</v>
      </c>
      <c r="F670" s="198"/>
      <c r="G670" s="137"/>
      <c r="H670" s="138" t="str">
        <f aca="false">B670</f>
        <v>16110232@student.hcmute.edu.vn</v>
      </c>
      <c r="I670" s="150" t="s">
        <v>2711</v>
      </c>
      <c r="J670" s="139"/>
      <c r="K670" s="140"/>
      <c r="L670" s="140"/>
      <c r="M670" s="141" t="str">
        <f aca="false">'Event Code'!$A$4</f>
        <v>HCM</v>
      </c>
      <c r="N670" s="49" t="s">
        <v>2634</v>
      </c>
      <c r="O670" s="141" t="str">
        <f aca="false">VLOOKUP($N670,'Event Code'!$B$4:$AL$194,2,0)</f>
        <v>GST LITE</v>
      </c>
      <c r="P670" s="141" t="str">
        <f aca="false">VLOOKUP(N670,'Event Code'!$B$4:$AT$782,3,0)</f>
        <v>IT Technical</v>
      </c>
      <c r="Q670" s="141" t="str">
        <f aca="false">VLOOKUP(N670,'Event Code'!$B$4:$AT$782,4,0)</f>
        <v>ALL</v>
      </c>
      <c r="R670" s="141" t="str">
        <f aca="false">VLOOKUP($N670,'Event Code'!$B$4:$AT$782,5,0)</f>
        <v>Blended</v>
      </c>
      <c r="S670" s="141" t="n">
        <f aca="false">VLOOKUP(N670,'Event Code'!$B$4:$AT$782,7,0)</f>
        <v>43537</v>
      </c>
      <c r="T670" s="141" t="n">
        <f aca="false">VLOOKUP($N670,'Event Code'!$B$4:$AT$782,8,0)</f>
        <v>43565</v>
      </c>
      <c r="U670" s="37" t="s">
        <v>1128</v>
      </c>
      <c r="V670" s="184"/>
      <c r="W670" s="143"/>
      <c r="X670" s="144"/>
      <c r="Y670" s="144"/>
      <c r="Z670" s="140"/>
      <c r="AG670" s="128" t="n">
        <f aca="false">VLOOKUP(D670,'School Code'!$D$2:$K$603,4,0)</f>
        <v>320</v>
      </c>
      <c r="AH670" s="129" t="n">
        <f aca="false">VLOOKUP(D670,'School Code'!$D$2:$K$603,6,0)</f>
        <v>2</v>
      </c>
      <c r="AI670" s="146" t="s">
        <v>818</v>
      </c>
    </row>
    <row r="671" customFormat="false" ht="15" hidden="true" customHeight="false" outlineLevel="0" collapsed="false">
      <c r="A671" s="134" t="n">
        <v>666</v>
      </c>
      <c r="B671" s="134" t="s">
        <v>2712</v>
      </c>
      <c r="C671" s="3" t="s">
        <v>2713</v>
      </c>
      <c r="D671" s="135" t="str">
        <f aca="false">VLOOKUP(N671,'Event Code'!$B$4:$AT$239,6,0)</f>
        <v>ĐH Sư phạm Kỹ thuật HCM (CNTT)</v>
      </c>
      <c r="E671" s="135" t="str">
        <f aca="false">VLOOKUP($D671,'School Code'!$D$2:$I$30,5,0)</f>
        <v>ICT</v>
      </c>
      <c r="F671" s="198"/>
      <c r="G671" s="137"/>
      <c r="H671" s="138" t="str">
        <f aca="false">B671</f>
        <v>16110096@student.hcmute.edu.vn</v>
      </c>
      <c r="I671" s="150" t="s">
        <v>2714</v>
      </c>
      <c r="J671" s="139"/>
      <c r="K671" s="262"/>
      <c r="L671" s="140"/>
      <c r="M671" s="141" t="str">
        <f aca="false">'Event Code'!$A$4</f>
        <v>HCM</v>
      </c>
      <c r="N671" s="49" t="s">
        <v>2634</v>
      </c>
      <c r="O671" s="141" t="str">
        <f aca="false">VLOOKUP($N671,'Event Code'!$B$4:$AL$194,2,0)</f>
        <v>GST LITE</v>
      </c>
      <c r="P671" s="141" t="str">
        <f aca="false">VLOOKUP(N671,'Event Code'!$B$4:$AT$782,3,0)</f>
        <v>IT Technical</v>
      </c>
      <c r="Q671" s="141" t="str">
        <f aca="false">VLOOKUP(N671,'Event Code'!$B$4:$AT$782,4,0)</f>
        <v>ALL</v>
      </c>
      <c r="R671" s="141" t="str">
        <f aca="false">VLOOKUP($N671,'Event Code'!$B$4:$AT$782,5,0)</f>
        <v>Blended</v>
      </c>
      <c r="S671" s="141" t="n">
        <f aca="false">VLOOKUP(N671,'Event Code'!$B$4:$AT$782,7,0)</f>
        <v>43537</v>
      </c>
      <c r="T671" s="141" t="n">
        <f aca="false">VLOOKUP($N671,'Event Code'!$B$4:$AT$782,8,0)</f>
        <v>43565</v>
      </c>
      <c r="U671" s="37" t="s">
        <v>1128</v>
      </c>
      <c r="V671" s="184"/>
      <c r="W671" s="184"/>
      <c r="X671" s="144"/>
      <c r="Y671" s="144"/>
      <c r="Z671" s="140"/>
      <c r="AG671" s="128" t="n">
        <f aca="false">VLOOKUP(D671,'School Code'!$D$2:$K$603,4,0)</f>
        <v>320</v>
      </c>
      <c r="AH671" s="129" t="n">
        <f aca="false">VLOOKUP(D671,'School Code'!$D$2:$K$603,6,0)</f>
        <v>2</v>
      </c>
      <c r="AI671" s="146" t="s">
        <v>818</v>
      </c>
    </row>
    <row r="672" s="166" customFormat="true" ht="15" hidden="true" customHeight="false" outlineLevel="0" collapsed="false">
      <c r="A672" s="134" t="n">
        <v>667</v>
      </c>
      <c r="B672" s="134" t="s">
        <v>2715</v>
      </c>
      <c r="C672" s="3" t="s">
        <v>2716</v>
      </c>
      <c r="D672" s="135" t="str">
        <f aca="false">VLOOKUP(N672,'Event Code'!$B$4:$AT$239,6,0)</f>
        <v>ĐH Sư phạm Kỹ thuật HCM (CNTT)</v>
      </c>
      <c r="E672" s="135" t="str">
        <f aca="false">VLOOKUP($D672,'School Code'!$D$2:$I$30,5,0)</f>
        <v>ICT</v>
      </c>
      <c r="F672" s="37"/>
      <c r="G672" s="153"/>
      <c r="H672" s="138" t="str">
        <f aca="false">B672</f>
        <v>16110548@student.hcmute.edu.vn</v>
      </c>
      <c r="I672" s="150" t="s">
        <v>2717</v>
      </c>
      <c r="J672" s="139"/>
      <c r="K672" s="263"/>
      <c r="L672" s="145"/>
      <c r="M672" s="141" t="str">
        <f aca="false">'Event Code'!$A$4</f>
        <v>HCM</v>
      </c>
      <c r="N672" s="49" t="s">
        <v>2634</v>
      </c>
      <c r="O672" s="141" t="str">
        <f aca="false">VLOOKUP($N672,'Event Code'!$B$4:$AL$194,2,0)</f>
        <v>GST LITE</v>
      </c>
      <c r="P672" s="141" t="str">
        <f aca="false">VLOOKUP(N672,'Event Code'!$B$4:$AT$782,3,0)</f>
        <v>IT Technical</v>
      </c>
      <c r="Q672" s="141" t="str">
        <f aca="false">VLOOKUP(N672,'Event Code'!$B$4:$AT$782,4,0)</f>
        <v>ALL</v>
      </c>
      <c r="R672" s="141" t="str">
        <f aca="false">VLOOKUP($N672,'Event Code'!$B$4:$AT$782,5,0)</f>
        <v>Blended</v>
      </c>
      <c r="S672" s="141" t="n">
        <f aca="false">VLOOKUP(N672,'Event Code'!$B$4:$AT$782,7,0)</f>
        <v>43537</v>
      </c>
      <c r="T672" s="141" t="n">
        <f aca="false">VLOOKUP($N672,'Event Code'!$B$4:$AT$782,8,0)</f>
        <v>43565</v>
      </c>
      <c r="U672" s="37" t="s">
        <v>1128</v>
      </c>
      <c r="V672" s="184"/>
      <c r="W672" s="184"/>
      <c r="X672" s="160"/>
      <c r="Y672" s="144"/>
      <c r="Z672" s="140"/>
      <c r="AA672" s="161"/>
      <c r="AB672" s="162"/>
      <c r="AC672" s="77"/>
      <c r="AD672" s="162"/>
      <c r="AE672" s="162"/>
      <c r="AF672" s="162"/>
      <c r="AG672" s="128" t="n">
        <f aca="false">VLOOKUP(D672,'School Code'!$D$2:$K$603,4,0)</f>
        <v>320</v>
      </c>
      <c r="AH672" s="129" t="n">
        <f aca="false">VLOOKUP(D672,'School Code'!$D$2:$K$603,6,0)</f>
        <v>2</v>
      </c>
      <c r="AI672" s="146" t="s">
        <v>818</v>
      </c>
    </row>
    <row r="673" s="271" customFormat="true" ht="15" hidden="true" customHeight="false" outlineLevel="0" collapsed="false">
      <c r="A673" s="134" t="n">
        <v>668</v>
      </c>
      <c r="B673" s="134" t="s">
        <v>2718</v>
      </c>
      <c r="C673" s="3" t="s">
        <v>2719</v>
      </c>
      <c r="D673" s="135" t="str">
        <f aca="false">VLOOKUP(N673,'Event Code'!$B$4:$AT$239,6,0)</f>
        <v>ĐH Sư phạm Kỹ thuật HCM (CNTT)</v>
      </c>
      <c r="E673" s="135" t="str">
        <f aca="false">VLOOKUP($D673,'School Code'!$D$2:$I$30,5,0)</f>
        <v>ICT</v>
      </c>
      <c r="F673" s="264"/>
      <c r="G673" s="265"/>
      <c r="H673" s="138" t="str">
        <f aca="false">B673</f>
        <v>16110028@student.hcmute.edu.vn</v>
      </c>
      <c r="I673" s="150" t="s">
        <v>2720</v>
      </c>
      <c r="J673" s="139"/>
      <c r="K673" s="266"/>
      <c r="L673" s="267"/>
      <c r="M673" s="141" t="str">
        <f aca="false">'Event Code'!$A$4</f>
        <v>HCM</v>
      </c>
      <c r="N673" s="49" t="s">
        <v>2634</v>
      </c>
      <c r="O673" s="141" t="str">
        <f aca="false">VLOOKUP($N673,'Event Code'!$B$4:$AL$194,2,0)</f>
        <v>GST LITE</v>
      </c>
      <c r="P673" s="141" t="str">
        <f aca="false">VLOOKUP(N673,'Event Code'!$B$4:$AT$782,3,0)</f>
        <v>IT Technical</v>
      </c>
      <c r="Q673" s="141" t="str">
        <f aca="false">VLOOKUP(N673,'Event Code'!$B$4:$AT$782,4,0)</f>
        <v>ALL</v>
      </c>
      <c r="R673" s="141" t="str">
        <f aca="false">VLOOKUP($N673,'Event Code'!$B$4:$AT$782,5,0)</f>
        <v>Blended</v>
      </c>
      <c r="S673" s="141" t="n">
        <f aca="false">VLOOKUP(N673,'Event Code'!$B$4:$AT$782,7,0)</f>
        <v>43537</v>
      </c>
      <c r="T673" s="141" t="n">
        <f aca="false">VLOOKUP($N673,'Event Code'!$B$4:$AT$782,8,0)</f>
        <v>43565</v>
      </c>
      <c r="U673" s="37" t="s">
        <v>1128</v>
      </c>
      <c r="V673" s="184"/>
      <c r="W673" s="184"/>
      <c r="X673" s="268"/>
      <c r="Y673" s="144"/>
      <c r="Z673" s="140"/>
      <c r="AA673" s="269"/>
      <c r="AB673" s="270"/>
      <c r="AC673" s="77"/>
      <c r="AD673" s="270"/>
      <c r="AE673" s="270"/>
      <c r="AF673" s="270"/>
      <c r="AG673" s="128" t="n">
        <f aca="false">VLOOKUP(D673,'School Code'!$D$2:$K$603,4,0)</f>
        <v>320</v>
      </c>
      <c r="AH673" s="129" t="n">
        <f aca="false">VLOOKUP(D673,'School Code'!$D$2:$K$603,6,0)</f>
        <v>2</v>
      </c>
      <c r="AI673" s="146" t="s">
        <v>818</v>
      </c>
    </row>
    <row r="674" customFormat="false" ht="15" hidden="true" customHeight="false" outlineLevel="0" collapsed="false">
      <c r="A674" s="134" t="n">
        <v>669</v>
      </c>
      <c r="B674" s="134" t="s">
        <v>2721</v>
      </c>
      <c r="C674" s="3" t="s">
        <v>2722</v>
      </c>
      <c r="D674" s="135" t="str">
        <f aca="false">VLOOKUP(N674,'Event Code'!$B$4:$AT$239,6,0)</f>
        <v>ĐH Sư phạm Kỹ thuật HCM (CNTT)</v>
      </c>
      <c r="E674" s="135" t="str">
        <f aca="false">VLOOKUP($D674,'School Code'!$D$2:$I$30,5,0)</f>
        <v>ICT</v>
      </c>
      <c r="F674" s="198"/>
      <c r="G674" s="137"/>
      <c r="H674" s="138" t="str">
        <f aca="false">B674</f>
        <v>16110209@student.hcmute.edu.vn</v>
      </c>
      <c r="I674" s="150" t="s">
        <v>2723</v>
      </c>
      <c r="J674" s="139"/>
      <c r="K674" s="262"/>
      <c r="L674" s="140"/>
      <c r="M674" s="141" t="str">
        <f aca="false">'Event Code'!$A$4</f>
        <v>HCM</v>
      </c>
      <c r="N674" s="49" t="s">
        <v>2634</v>
      </c>
      <c r="O674" s="141" t="str">
        <f aca="false">VLOOKUP($N674,'Event Code'!$B$4:$AL$194,2,0)</f>
        <v>GST LITE</v>
      </c>
      <c r="P674" s="141" t="str">
        <f aca="false">VLOOKUP(N674,'Event Code'!$B$4:$AT$782,3,0)</f>
        <v>IT Technical</v>
      </c>
      <c r="Q674" s="141" t="str">
        <f aca="false">VLOOKUP(N674,'Event Code'!$B$4:$AT$782,4,0)</f>
        <v>ALL</v>
      </c>
      <c r="R674" s="141" t="str">
        <f aca="false">VLOOKUP($N674,'Event Code'!$B$4:$AT$782,5,0)</f>
        <v>Blended</v>
      </c>
      <c r="S674" s="141" t="n">
        <f aca="false">VLOOKUP(N674,'Event Code'!$B$4:$AT$782,7,0)</f>
        <v>43537</v>
      </c>
      <c r="T674" s="141" t="n">
        <f aca="false">VLOOKUP($N674,'Event Code'!$B$4:$AT$782,8,0)</f>
        <v>43565</v>
      </c>
      <c r="U674" s="37" t="s">
        <v>1128</v>
      </c>
      <c r="V674" s="184"/>
      <c r="W674" s="184"/>
      <c r="X674" s="144"/>
      <c r="Y674" s="144"/>
      <c r="Z674" s="140"/>
      <c r="AG674" s="128" t="n">
        <f aca="false">VLOOKUP(D674,'School Code'!$D$2:$K$603,4,0)</f>
        <v>320</v>
      </c>
      <c r="AH674" s="129" t="n">
        <f aca="false">VLOOKUP(D674,'School Code'!$D$2:$K$603,6,0)</f>
        <v>2</v>
      </c>
      <c r="AI674" s="146" t="s">
        <v>818</v>
      </c>
    </row>
    <row r="675" customFormat="false" ht="15" hidden="true" customHeight="false" outlineLevel="0" collapsed="false">
      <c r="A675" s="134" t="n">
        <v>670</v>
      </c>
      <c r="B675" s="134" t="s">
        <v>2724</v>
      </c>
      <c r="C675" s="3" t="s">
        <v>2725</v>
      </c>
      <c r="D675" s="135" t="str">
        <f aca="false">VLOOKUP(N675,'Event Code'!$B$4:$AT$239,6,0)</f>
        <v>ĐH Sư phạm Kỹ thuật HCM (CNTT)</v>
      </c>
      <c r="E675" s="135" t="str">
        <f aca="false">VLOOKUP($D675,'School Code'!$D$2:$I$30,5,0)</f>
        <v>ICT</v>
      </c>
      <c r="F675" s="198"/>
      <c r="G675" s="137"/>
      <c r="H675" s="138" t="str">
        <f aca="false">B675</f>
        <v>16110550@student.hcmute.edu.vn</v>
      </c>
      <c r="I675" s="150" t="s">
        <v>2726</v>
      </c>
      <c r="J675" s="139"/>
      <c r="K675" s="262"/>
      <c r="L675" s="140"/>
      <c r="M675" s="141" t="str">
        <f aca="false">'Event Code'!$A$4</f>
        <v>HCM</v>
      </c>
      <c r="N675" s="49" t="s">
        <v>2634</v>
      </c>
      <c r="O675" s="141" t="str">
        <f aca="false">VLOOKUP($N675,'Event Code'!$B$4:$AL$194,2,0)</f>
        <v>GST LITE</v>
      </c>
      <c r="P675" s="141" t="str">
        <f aca="false">VLOOKUP(N675,'Event Code'!$B$4:$AT$782,3,0)</f>
        <v>IT Technical</v>
      </c>
      <c r="Q675" s="141" t="str">
        <f aca="false">VLOOKUP(N675,'Event Code'!$B$4:$AT$782,4,0)</f>
        <v>ALL</v>
      </c>
      <c r="R675" s="141" t="str">
        <f aca="false">VLOOKUP($N675,'Event Code'!$B$4:$AT$782,5,0)</f>
        <v>Blended</v>
      </c>
      <c r="S675" s="141" t="n">
        <f aca="false">VLOOKUP(N675,'Event Code'!$B$4:$AT$782,7,0)</f>
        <v>43537</v>
      </c>
      <c r="T675" s="141" t="n">
        <f aca="false">VLOOKUP($N675,'Event Code'!$B$4:$AT$782,8,0)</f>
        <v>43565</v>
      </c>
      <c r="U675" s="37" t="s">
        <v>1128</v>
      </c>
      <c r="V675" s="184"/>
      <c r="W675" s="184"/>
      <c r="X675" s="144"/>
      <c r="Y675" s="144"/>
      <c r="Z675" s="140"/>
      <c r="AG675" s="128" t="n">
        <f aca="false">VLOOKUP(D675,'School Code'!$D$2:$K$603,4,0)</f>
        <v>320</v>
      </c>
      <c r="AH675" s="129" t="n">
        <f aca="false">VLOOKUP(D675,'School Code'!$D$2:$K$603,6,0)</f>
        <v>2</v>
      </c>
      <c r="AI675" s="146" t="s">
        <v>818</v>
      </c>
    </row>
    <row r="676" customFormat="false" ht="15" hidden="true" customHeight="false" outlineLevel="0" collapsed="false">
      <c r="A676" s="134" t="n">
        <v>671</v>
      </c>
      <c r="B676" s="134" t="s">
        <v>2727</v>
      </c>
      <c r="C676" s="3" t="s">
        <v>2067</v>
      </c>
      <c r="D676" s="135" t="str">
        <f aca="false">VLOOKUP(N676,'Event Code'!$B$4:$AT$239,6,0)</f>
        <v>ĐH Sư phạm Kỹ thuật HCM (CNTT)</v>
      </c>
      <c r="E676" s="135" t="str">
        <f aca="false">VLOOKUP($D676,'School Code'!$D$2:$I$30,5,0)</f>
        <v>ICT</v>
      </c>
      <c r="F676" s="198"/>
      <c r="G676" s="137"/>
      <c r="H676" s="138" t="str">
        <f aca="false">B676</f>
        <v>16110055@student.hcmute.edu.vn</v>
      </c>
      <c r="I676" s="150" t="s">
        <v>2728</v>
      </c>
      <c r="J676" s="139"/>
      <c r="K676" s="262"/>
      <c r="L676" s="140"/>
      <c r="M676" s="141" t="str">
        <f aca="false">'Event Code'!$A$4</f>
        <v>HCM</v>
      </c>
      <c r="N676" s="49" t="s">
        <v>2634</v>
      </c>
      <c r="O676" s="141" t="str">
        <f aca="false">VLOOKUP($N676,'Event Code'!$B$4:$AL$194,2,0)</f>
        <v>GST LITE</v>
      </c>
      <c r="P676" s="141" t="str">
        <f aca="false">VLOOKUP(N676,'Event Code'!$B$4:$AT$782,3,0)</f>
        <v>IT Technical</v>
      </c>
      <c r="Q676" s="141" t="str">
        <f aca="false">VLOOKUP(N676,'Event Code'!$B$4:$AT$782,4,0)</f>
        <v>ALL</v>
      </c>
      <c r="R676" s="141" t="str">
        <f aca="false">VLOOKUP($N676,'Event Code'!$B$4:$AT$782,5,0)</f>
        <v>Blended</v>
      </c>
      <c r="S676" s="141" t="n">
        <f aca="false">VLOOKUP(N676,'Event Code'!$B$4:$AT$782,7,0)</f>
        <v>43537</v>
      </c>
      <c r="T676" s="141" t="n">
        <f aca="false">VLOOKUP($N676,'Event Code'!$B$4:$AT$782,8,0)</f>
        <v>43565</v>
      </c>
      <c r="U676" s="37" t="s">
        <v>1128</v>
      </c>
      <c r="V676" s="184"/>
      <c r="W676" s="184"/>
      <c r="X676" s="144"/>
      <c r="Y676" s="144"/>
      <c r="Z676" s="140"/>
      <c r="AG676" s="128" t="n">
        <f aca="false">VLOOKUP(D676,'School Code'!$D$2:$K$603,4,0)</f>
        <v>320</v>
      </c>
      <c r="AH676" s="129" t="n">
        <f aca="false">VLOOKUP(D676,'School Code'!$D$2:$K$603,6,0)</f>
        <v>2</v>
      </c>
      <c r="AI676" s="146" t="s">
        <v>818</v>
      </c>
    </row>
    <row r="677" customFormat="false" ht="15" hidden="true" customHeight="false" outlineLevel="0" collapsed="false">
      <c r="A677" s="134" t="n">
        <v>672</v>
      </c>
      <c r="B677" s="134" t="s">
        <v>2729</v>
      </c>
      <c r="C677" s="3" t="s">
        <v>2730</v>
      </c>
      <c r="D677" s="135" t="str">
        <f aca="false">VLOOKUP(N677,'Event Code'!$B$4:$AT$239,6,0)</f>
        <v>ĐH Sư phạm Kỹ thuật HCM (CNTT)</v>
      </c>
      <c r="E677" s="135" t="str">
        <f aca="false">VLOOKUP($D677,'School Code'!$D$2:$I$30,5,0)</f>
        <v>ICT</v>
      </c>
      <c r="F677" s="198"/>
      <c r="G677" s="137"/>
      <c r="H677" s="138" t="str">
        <f aca="false">B677</f>
        <v>16110227@student.hcmute.edu.vn</v>
      </c>
      <c r="I677" s="150" t="s">
        <v>2731</v>
      </c>
      <c r="J677" s="139"/>
      <c r="K677" s="262"/>
      <c r="L677" s="140"/>
      <c r="M677" s="141" t="str">
        <f aca="false">'Event Code'!$A$4</f>
        <v>HCM</v>
      </c>
      <c r="N677" s="49" t="s">
        <v>2634</v>
      </c>
      <c r="O677" s="141" t="str">
        <f aca="false">VLOOKUP($N677,'Event Code'!$B$4:$AL$194,2,0)</f>
        <v>GST LITE</v>
      </c>
      <c r="P677" s="141" t="str">
        <f aca="false">VLOOKUP(N677,'Event Code'!$B$4:$AT$782,3,0)</f>
        <v>IT Technical</v>
      </c>
      <c r="Q677" s="141" t="str">
        <f aca="false">VLOOKUP(N677,'Event Code'!$B$4:$AT$782,4,0)</f>
        <v>ALL</v>
      </c>
      <c r="R677" s="141" t="str">
        <f aca="false">VLOOKUP($N677,'Event Code'!$B$4:$AT$782,5,0)</f>
        <v>Blended</v>
      </c>
      <c r="S677" s="141" t="n">
        <f aca="false">VLOOKUP(N677,'Event Code'!$B$4:$AT$782,7,0)</f>
        <v>43537</v>
      </c>
      <c r="T677" s="141" t="n">
        <f aca="false">VLOOKUP($N677,'Event Code'!$B$4:$AT$782,8,0)</f>
        <v>43565</v>
      </c>
      <c r="U677" s="37" t="s">
        <v>1128</v>
      </c>
      <c r="V677" s="184"/>
      <c r="W677" s="184"/>
      <c r="X677" s="144"/>
      <c r="Y677" s="144"/>
      <c r="Z677" s="140"/>
      <c r="AG677" s="128" t="n">
        <f aca="false">VLOOKUP(D677,'School Code'!$D$2:$K$603,4,0)</f>
        <v>320</v>
      </c>
      <c r="AH677" s="129" t="n">
        <f aca="false">VLOOKUP(D677,'School Code'!$D$2:$K$603,6,0)</f>
        <v>2</v>
      </c>
      <c r="AI677" s="146" t="s">
        <v>818</v>
      </c>
    </row>
    <row r="678" s="166" customFormat="true" ht="15" hidden="true" customHeight="false" outlineLevel="0" collapsed="false">
      <c r="A678" s="134" t="n">
        <v>673</v>
      </c>
      <c r="B678" s="134" t="s">
        <v>2732</v>
      </c>
      <c r="C678" s="3" t="s">
        <v>2733</v>
      </c>
      <c r="D678" s="135" t="str">
        <f aca="false">VLOOKUP(N678,'Event Code'!$B$4:$AT$239,6,0)</f>
        <v>ĐH Sư phạm Kỹ thuật HCM (CNTT)</v>
      </c>
      <c r="E678" s="135" t="str">
        <f aca="false">VLOOKUP($D678,'School Code'!$D$2:$I$30,5,0)</f>
        <v>ICT</v>
      </c>
      <c r="F678" s="37"/>
      <c r="G678" s="153"/>
      <c r="H678" s="138" t="str">
        <f aca="false">B678</f>
        <v>16110069@student.hcmute.edu.vn</v>
      </c>
      <c r="I678" s="150" t="s">
        <v>2734</v>
      </c>
      <c r="J678" s="139"/>
      <c r="K678" s="263"/>
      <c r="L678" s="145"/>
      <c r="M678" s="141" t="str">
        <f aca="false">'Event Code'!$A$4</f>
        <v>HCM</v>
      </c>
      <c r="N678" s="49" t="s">
        <v>2634</v>
      </c>
      <c r="O678" s="141" t="str">
        <f aca="false">VLOOKUP($N678,'Event Code'!$B$4:$AL$194,2,0)</f>
        <v>GST LITE</v>
      </c>
      <c r="P678" s="141" t="str">
        <f aca="false">VLOOKUP(N678,'Event Code'!$B$4:$AT$782,3,0)</f>
        <v>IT Technical</v>
      </c>
      <c r="Q678" s="141" t="str">
        <f aca="false">VLOOKUP(N678,'Event Code'!$B$4:$AT$782,4,0)</f>
        <v>ALL</v>
      </c>
      <c r="R678" s="141" t="str">
        <f aca="false">VLOOKUP($N678,'Event Code'!$B$4:$AT$782,5,0)</f>
        <v>Blended</v>
      </c>
      <c r="S678" s="141" t="n">
        <f aca="false">VLOOKUP(N678,'Event Code'!$B$4:$AT$782,7,0)</f>
        <v>43537</v>
      </c>
      <c r="T678" s="141" t="n">
        <f aca="false">VLOOKUP($N678,'Event Code'!$B$4:$AT$782,8,0)</f>
        <v>43565</v>
      </c>
      <c r="U678" s="37" t="s">
        <v>1128</v>
      </c>
      <c r="V678" s="184"/>
      <c r="W678" s="184"/>
      <c r="X678" s="160"/>
      <c r="Y678" s="144"/>
      <c r="Z678" s="140"/>
      <c r="AA678" s="161"/>
      <c r="AB678" s="162"/>
      <c r="AC678" s="77"/>
      <c r="AD678" s="162"/>
      <c r="AE678" s="162"/>
      <c r="AF678" s="162"/>
      <c r="AG678" s="128" t="n">
        <f aca="false">VLOOKUP(D678,'School Code'!$D$2:$K$603,4,0)</f>
        <v>320</v>
      </c>
      <c r="AH678" s="129" t="n">
        <f aca="false">VLOOKUP(D678,'School Code'!$D$2:$K$603,6,0)</f>
        <v>2</v>
      </c>
      <c r="AI678" s="146" t="s">
        <v>818</v>
      </c>
    </row>
    <row r="679" s="271" customFormat="true" ht="15" hidden="true" customHeight="false" outlineLevel="0" collapsed="false">
      <c r="A679" s="134" t="n">
        <v>674</v>
      </c>
      <c r="B679" s="134" t="s">
        <v>2735</v>
      </c>
      <c r="C679" s="3" t="s">
        <v>2736</v>
      </c>
      <c r="D679" s="135" t="str">
        <f aca="false">VLOOKUP(N679,'Event Code'!$B$4:$AT$239,6,0)</f>
        <v>ĐH Sư phạm Kỹ thuật HCM (CNTT)</v>
      </c>
      <c r="E679" s="135" t="str">
        <f aca="false">VLOOKUP($D679,'School Code'!$D$2:$I$30,5,0)</f>
        <v>ICT</v>
      </c>
      <c r="F679" s="264"/>
      <c r="G679" s="265"/>
      <c r="H679" s="138" t="str">
        <f aca="false">B679</f>
        <v>16110206@student.hcmute.edu.vn</v>
      </c>
      <c r="I679" s="150" t="s">
        <v>2737</v>
      </c>
      <c r="J679" s="139"/>
      <c r="K679" s="266"/>
      <c r="L679" s="267"/>
      <c r="M679" s="141" t="str">
        <f aca="false">'Event Code'!$A$4</f>
        <v>HCM</v>
      </c>
      <c r="N679" s="49" t="s">
        <v>2634</v>
      </c>
      <c r="O679" s="141" t="str">
        <f aca="false">VLOOKUP($N679,'Event Code'!$B$4:$AL$194,2,0)</f>
        <v>GST LITE</v>
      </c>
      <c r="P679" s="141" t="str">
        <f aca="false">VLOOKUP(N679,'Event Code'!$B$4:$AT$782,3,0)</f>
        <v>IT Technical</v>
      </c>
      <c r="Q679" s="141" t="str">
        <f aca="false">VLOOKUP(N679,'Event Code'!$B$4:$AT$782,4,0)</f>
        <v>ALL</v>
      </c>
      <c r="R679" s="141" t="str">
        <f aca="false">VLOOKUP($N679,'Event Code'!$B$4:$AT$782,5,0)</f>
        <v>Blended</v>
      </c>
      <c r="S679" s="141" t="n">
        <f aca="false">VLOOKUP(N679,'Event Code'!$B$4:$AT$782,7,0)</f>
        <v>43537</v>
      </c>
      <c r="T679" s="141" t="n">
        <f aca="false">VLOOKUP($N679,'Event Code'!$B$4:$AT$782,8,0)</f>
        <v>43565</v>
      </c>
      <c r="U679" s="37" t="s">
        <v>1128</v>
      </c>
      <c r="V679" s="184"/>
      <c r="W679" s="184"/>
      <c r="X679" s="268"/>
      <c r="Y679" s="144"/>
      <c r="Z679" s="140"/>
      <c r="AA679" s="269"/>
      <c r="AB679" s="270"/>
      <c r="AC679" s="77"/>
      <c r="AD679" s="270"/>
      <c r="AE679" s="270"/>
      <c r="AF679" s="270"/>
      <c r="AG679" s="128" t="n">
        <f aca="false">VLOOKUP(D679,'School Code'!$D$2:$K$603,4,0)</f>
        <v>320</v>
      </c>
      <c r="AH679" s="129" t="n">
        <f aca="false">VLOOKUP(D679,'School Code'!$D$2:$K$603,6,0)</f>
        <v>2</v>
      </c>
      <c r="AI679" s="146" t="s">
        <v>818</v>
      </c>
    </row>
    <row r="680" customFormat="false" ht="15" hidden="true" customHeight="false" outlineLevel="0" collapsed="false">
      <c r="A680" s="134" t="n">
        <v>675</v>
      </c>
      <c r="B680" s="134" t="s">
        <v>2738</v>
      </c>
      <c r="C680" s="3" t="s">
        <v>2739</v>
      </c>
      <c r="D680" s="135" t="str">
        <f aca="false">VLOOKUP(N680,'Event Code'!$B$4:$AT$239,6,0)</f>
        <v>ĐH Sư phạm Kỹ thuật HCM (CNTT)</v>
      </c>
      <c r="E680" s="135" t="str">
        <f aca="false">VLOOKUP($D680,'School Code'!$D$2:$I$30,5,0)</f>
        <v>ICT</v>
      </c>
      <c r="F680" s="198"/>
      <c r="G680" s="137"/>
      <c r="H680" s="138" t="str">
        <f aca="false">B680</f>
        <v>16110052@student.hcmute.edu.vn</v>
      </c>
      <c r="I680" s="150"/>
      <c r="J680" s="139"/>
      <c r="K680" s="262"/>
      <c r="L680" s="140"/>
      <c r="M680" s="141" t="str">
        <f aca="false">'Event Code'!$A$4</f>
        <v>HCM</v>
      </c>
      <c r="N680" s="49" t="s">
        <v>2634</v>
      </c>
      <c r="O680" s="141" t="str">
        <f aca="false">VLOOKUP($N680,'Event Code'!$B$4:$AL$194,2,0)</f>
        <v>GST LITE</v>
      </c>
      <c r="P680" s="141" t="str">
        <f aca="false">VLOOKUP(N680,'Event Code'!$B$4:$AT$782,3,0)</f>
        <v>IT Technical</v>
      </c>
      <c r="Q680" s="141" t="str">
        <f aca="false">VLOOKUP(N680,'Event Code'!$B$4:$AT$782,4,0)</f>
        <v>ALL</v>
      </c>
      <c r="R680" s="141" t="str">
        <f aca="false">VLOOKUP($N680,'Event Code'!$B$4:$AT$782,5,0)</f>
        <v>Blended</v>
      </c>
      <c r="S680" s="141" t="n">
        <f aca="false">VLOOKUP(N680,'Event Code'!$B$4:$AT$782,7,0)</f>
        <v>43537</v>
      </c>
      <c r="T680" s="141" t="n">
        <f aca="false">VLOOKUP($N680,'Event Code'!$B$4:$AT$782,8,0)</f>
        <v>43565</v>
      </c>
      <c r="U680" s="37" t="s">
        <v>1128</v>
      </c>
      <c r="V680" s="184"/>
      <c r="W680" s="184"/>
      <c r="X680" s="144"/>
      <c r="Y680" s="144"/>
      <c r="Z680" s="140"/>
      <c r="AG680" s="128" t="n">
        <f aca="false">VLOOKUP(D680,'School Code'!$D$2:$K$603,4,0)</f>
        <v>320</v>
      </c>
      <c r="AH680" s="129" t="n">
        <f aca="false">VLOOKUP(D680,'School Code'!$D$2:$K$603,6,0)</f>
        <v>2</v>
      </c>
      <c r="AI680" s="146" t="s">
        <v>818</v>
      </c>
    </row>
    <row r="681" customFormat="false" ht="15" hidden="true" customHeight="false" outlineLevel="0" collapsed="false">
      <c r="A681" s="134" t="n">
        <v>676</v>
      </c>
      <c r="B681" s="134" t="s">
        <v>2740</v>
      </c>
      <c r="C681" s="3" t="s">
        <v>2741</v>
      </c>
      <c r="D681" s="135" t="str">
        <f aca="false">VLOOKUP(N681,'Event Code'!$B$4:$AT$239,6,0)</f>
        <v>ĐH Sư phạm Kỹ thuật HCM (CNTT)</v>
      </c>
      <c r="E681" s="135" t="str">
        <f aca="false">VLOOKUP($D681,'School Code'!$D$2:$I$30,5,0)</f>
        <v>ICT</v>
      </c>
      <c r="F681" s="198"/>
      <c r="G681" s="137"/>
      <c r="H681" s="138" t="str">
        <f aca="false">B681</f>
        <v>16110272@student.hcmute.edu.vn</v>
      </c>
      <c r="I681" s="150"/>
      <c r="J681" s="139"/>
      <c r="K681" s="262"/>
      <c r="L681" s="140"/>
      <c r="M681" s="141" t="str">
        <f aca="false">'Event Code'!$A$4</f>
        <v>HCM</v>
      </c>
      <c r="N681" s="49" t="s">
        <v>2634</v>
      </c>
      <c r="O681" s="141" t="str">
        <f aca="false">VLOOKUP($N681,'Event Code'!$B$4:$AL$194,2,0)</f>
        <v>GST LITE</v>
      </c>
      <c r="P681" s="141" t="str">
        <f aca="false">VLOOKUP(N681,'Event Code'!$B$4:$AT$782,3,0)</f>
        <v>IT Technical</v>
      </c>
      <c r="Q681" s="141" t="str">
        <f aca="false">VLOOKUP(N681,'Event Code'!$B$4:$AT$782,4,0)</f>
        <v>ALL</v>
      </c>
      <c r="R681" s="141" t="str">
        <f aca="false">VLOOKUP($N681,'Event Code'!$B$4:$AT$782,5,0)</f>
        <v>Blended</v>
      </c>
      <c r="S681" s="141" t="n">
        <f aca="false">VLOOKUP(N681,'Event Code'!$B$4:$AT$782,7,0)</f>
        <v>43537</v>
      </c>
      <c r="T681" s="141" t="n">
        <f aca="false">VLOOKUP($N681,'Event Code'!$B$4:$AT$782,8,0)</f>
        <v>43565</v>
      </c>
      <c r="U681" s="37" t="s">
        <v>1128</v>
      </c>
      <c r="V681" s="184"/>
      <c r="W681" s="184"/>
      <c r="X681" s="144"/>
      <c r="Y681" s="144"/>
      <c r="Z681" s="140"/>
      <c r="AG681" s="128" t="n">
        <f aca="false">VLOOKUP(D681,'School Code'!$D$2:$K$603,4,0)</f>
        <v>320</v>
      </c>
      <c r="AH681" s="129" t="n">
        <f aca="false">VLOOKUP(D681,'School Code'!$D$2:$K$603,6,0)</f>
        <v>2</v>
      </c>
      <c r="AI681" s="146" t="s">
        <v>818</v>
      </c>
    </row>
    <row r="682" customFormat="false" ht="15" hidden="true" customHeight="false" outlineLevel="0" collapsed="false">
      <c r="A682" s="134" t="n">
        <v>677</v>
      </c>
      <c r="B682" s="134" t="s">
        <v>2742</v>
      </c>
      <c r="C682" s="3" t="s">
        <v>2743</v>
      </c>
      <c r="D682" s="135" t="str">
        <f aca="false">VLOOKUP(N682,'Event Code'!$B$4:$AT$239,6,0)</f>
        <v>ĐH Sư phạm Kỹ thuật HCM (CNTT)</v>
      </c>
      <c r="E682" s="135" t="str">
        <f aca="false">VLOOKUP($D682,'School Code'!$D$2:$I$30,5,0)</f>
        <v>ICT</v>
      </c>
      <c r="F682" s="198"/>
      <c r="G682" s="137"/>
      <c r="H682" s="138" t="str">
        <f aca="false">B682</f>
        <v>16110105@student.hcmute.edu.vn</v>
      </c>
      <c r="I682" s="150" t="s">
        <v>2744</v>
      </c>
      <c r="J682" s="139"/>
      <c r="K682" s="272"/>
      <c r="L682" s="140"/>
      <c r="M682" s="141" t="str">
        <f aca="false">'Event Code'!$A$4</f>
        <v>HCM</v>
      </c>
      <c r="N682" s="49" t="s">
        <v>2634</v>
      </c>
      <c r="O682" s="141" t="str">
        <f aca="false">VLOOKUP($N682,'Event Code'!$B$4:$AL$194,2,0)</f>
        <v>GST LITE</v>
      </c>
      <c r="P682" s="141" t="str">
        <f aca="false">VLOOKUP(N682,'Event Code'!$B$4:$AT$782,3,0)</f>
        <v>IT Technical</v>
      </c>
      <c r="Q682" s="141" t="str">
        <f aca="false">VLOOKUP(N682,'Event Code'!$B$4:$AT$782,4,0)</f>
        <v>ALL</v>
      </c>
      <c r="R682" s="141" t="str">
        <f aca="false">VLOOKUP($N682,'Event Code'!$B$4:$AT$782,5,0)</f>
        <v>Blended</v>
      </c>
      <c r="S682" s="141" t="n">
        <f aca="false">VLOOKUP(N682,'Event Code'!$B$4:$AT$782,7,0)</f>
        <v>43537</v>
      </c>
      <c r="T682" s="141" t="n">
        <f aca="false">VLOOKUP($N682,'Event Code'!$B$4:$AT$782,8,0)</f>
        <v>43565</v>
      </c>
      <c r="U682" s="37" t="s">
        <v>1128</v>
      </c>
      <c r="V682" s="184"/>
      <c r="W682" s="184"/>
      <c r="X682" s="144"/>
      <c r="Y682" s="144"/>
      <c r="Z682" s="140"/>
      <c r="AG682" s="128" t="n">
        <f aca="false">VLOOKUP(D682,'School Code'!$D$2:$K$603,4,0)</f>
        <v>320</v>
      </c>
      <c r="AH682" s="129" t="n">
        <f aca="false">VLOOKUP(D682,'School Code'!$D$2:$K$603,6,0)</f>
        <v>2</v>
      </c>
      <c r="AI682" s="146" t="s">
        <v>818</v>
      </c>
    </row>
    <row r="683" customFormat="false" ht="15" hidden="true" customHeight="false" outlineLevel="0" collapsed="false">
      <c r="A683" s="134" t="n">
        <v>678</v>
      </c>
      <c r="B683" s="134" t="s">
        <v>2745</v>
      </c>
      <c r="C683" s="3" t="s">
        <v>2746</v>
      </c>
      <c r="D683" s="135" t="str">
        <f aca="false">VLOOKUP(N683,'Event Code'!$B$4:$AT$239,6,0)</f>
        <v>ĐH Sư phạm Kỹ thuật HCM (CNTT)</v>
      </c>
      <c r="E683" s="135" t="str">
        <f aca="false">VLOOKUP($D683,'School Code'!$D$2:$I$30,5,0)</f>
        <v>ICT</v>
      </c>
      <c r="F683" s="198"/>
      <c r="G683" s="137"/>
      <c r="H683" s="138" t="str">
        <f aca="false">B683</f>
        <v>16110037@student.hcmute.edu.vn</v>
      </c>
      <c r="I683" s="150"/>
      <c r="J683" s="139"/>
      <c r="K683" s="272"/>
      <c r="L683" s="140"/>
      <c r="M683" s="141" t="str">
        <f aca="false">'Event Code'!$A$4</f>
        <v>HCM</v>
      </c>
      <c r="N683" s="49" t="s">
        <v>2634</v>
      </c>
      <c r="O683" s="141" t="str">
        <f aca="false">VLOOKUP($N683,'Event Code'!$B$4:$AL$194,2,0)</f>
        <v>GST LITE</v>
      </c>
      <c r="P683" s="141" t="str">
        <f aca="false">VLOOKUP(N683,'Event Code'!$B$4:$AT$782,3,0)</f>
        <v>IT Technical</v>
      </c>
      <c r="Q683" s="141" t="str">
        <f aca="false">VLOOKUP(N683,'Event Code'!$B$4:$AT$782,4,0)</f>
        <v>ALL</v>
      </c>
      <c r="R683" s="141" t="str">
        <f aca="false">VLOOKUP($N683,'Event Code'!$B$4:$AT$782,5,0)</f>
        <v>Blended</v>
      </c>
      <c r="S683" s="141" t="n">
        <f aca="false">VLOOKUP(N683,'Event Code'!$B$4:$AT$782,7,0)</f>
        <v>43537</v>
      </c>
      <c r="T683" s="141" t="n">
        <f aca="false">VLOOKUP($N683,'Event Code'!$B$4:$AT$782,8,0)</f>
        <v>43565</v>
      </c>
      <c r="U683" s="37" t="s">
        <v>1128</v>
      </c>
      <c r="V683" s="184"/>
      <c r="W683" s="184"/>
      <c r="X683" s="144"/>
      <c r="Y683" s="144"/>
      <c r="Z683" s="140"/>
      <c r="AG683" s="128" t="n">
        <f aca="false">VLOOKUP(D683,'School Code'!$D$2:$K$603,4,0)</f>
        <v>320</v>
      </c>
      <c r="AH683" s="129" t="n">
        <f aca="false">VLOOKUP(D683,'School Code'!$D$2:$K$603,6,0)</f>
        <v>2</v>
      </c>
      <c r="AI683" s="146" t="s">
        <v>818</v>
      </c>
    </row>
    <row r="684" customFormat="false" ht="15" hidden="true" customHeight="false" outlineLevel="0" collapsed="false">
      <c r="A684" s="134" t="n">
        <v>679</v>
      </c>
      <c r="B684" s="134" t="s">
        <v>2747</v>
      </c>
      <c r="C684" s="3" t="s">
        <v>2748</v>
      </c>
      <c r="D684" s="135" t="str">
        <f aca="false">VLOOKUP(N684,'Event Code'!$B$4:$AT$239,6,0)</f>
        <v>ĐH Sư phạm Kỹ thuật HCM (CNTT)</v>
      </c>
      <c r="E684" s="135" t="str">
        <f aca="false">VLOOKUP($D684,'School Code'!$D$2:$I$30,5,0)</f>
        <v>ICT</v>
      </c>
      <c r="F684" s="198"/>
      <c r="G684" s="137"/>
      <c r="H684" s="138" t="str">
        <f aca="false">B684</f>
        <v>16110152@student.hcmute.edu.vn</v>
      </c>
      <c r="I684" s="150"/>
      <c r="J684" s="139"/>
      <c r="K684" s="272"/>
      <c r="L684" s="140"/>
      <c r="M684" s="141" t="str">
        <f aca="false">'Event Code'!$A$4</f>
        <v>HCM</v>
      </c>
      <c r="N684" s="49" t="s">
        <v>2634</v>
      </c>
      <c r="O684" s="141" t="str">
        <f aca="false">VLOOKUP($N684,'Event Code'!$B$4:$AL$194,2,0)</f>
        <v>GST LITE</v>
      </c>
      <c r="P684" s="141" t="str">
        <f aca="false">VLOOKUP(N684,'Event Code'!$B$4:$AT$782,3,0)</f>
        <v>IT Technical</v>
      </c>
      <c r="Q684" s="141" t="str">
        <f aca="false">VLOOKUP(N684,'Event Code'!$B$4:$AT$782,4,0)</f>
        <v>ALL</v>
      </c>
      <c r="R684" s="141" t="str">
        <f aca="false">VLOOKUP($N684,'Event Code'!$B$4:$AT$782,5,0)</f>
        <v>Blended</v>
      </c>
      <c r="S684" s="141" t="n">
        <f aca="false">VLOOKUP(N684,'Event Code'!$B$4:$AT$782,7,0)</f>
        <v>43537</v>
      </c>
      <c r="T684" s="141" t="n">
        <f aca="false">VLOOKUP($N684,'Event Code'!$B$4:$AT$782,8,0)</f>
        <v>43565</v>
      </c>
      <c r="U684" s="37" t="s">
        <v>1128</v>
      </c>
      <c r="V684" s="184"/>
      <c r="W684" s="184"/>
      <c r="X684" s="144"/>
      <c r="Y684" s="144"/>
      <c r="Z684" s="140"/>
      <c r="AG684" s="128" t="n">
        <f aca="false">VLOOKUP(D684,'School Code'!$D$2:$K$603,4,0)</f>
        <v>320</v>
      </c>
      <c r="AH684" s="129" t="n">
        <f aca="false">VLOOKUP(D684,'School Code'!$D$2:$K$603,6,0)</f>
        <v>2</v>
      </c>
      <c r="AI684" s="146" t="s">
        <v>818</v>
      </c>
    </row>
    <row r="685" customFormat="false" ht="15" hidden="true" customHeight="false" outlineLevel="0" collapsed="false">
      <c r="A685" s="134" t="n">
        <v>680</v>
      </c>
      <c r="B685" s="134" t="s">
        <v>2749</v>
      </c>
      <c r="C685" s="3" t="s">
        <v>2750</v>
      </c>
      <c r="D685" s="135" t="str">
        <f aca="false">VLOOKUP(N685,'Event Code'!$B$4:$AT$239,6,0)</f>
        <v>ĐH Sư phạm Kỹ thuật HCM (CNTT)</v>
      </c>
      <c r="E685" s="135" t="str">
        <f aca="false">VLOOKUP($D685,'School Code'!$D$2:$I$30,5,0)</f>
        <v>ICT</v>
      </c>
      <c r="F685" s="198"/>
      <c r="G685" s="137"/>
      <c r="H685" s="138" t="str">
        <f aca="false">B685</f>
        <v>16110097@student.hcmute.edu.vn</v>
      </c>
      <c r="I685" s="150" t="s">
        <v>2751</v>
      </c>
      <c r="J685" s="139"/>
      <c r="K685" s="272"/>
      <c r="L685" s="140"/>
      <c r="M685" s="141" t="str">
        <f aca="false">'Event Code'!$A$4</f>
        <v>HCM</v>
      </c>
      <c r="N685" s="49" t="s">
        <v>2634</v>
      </c>
      <c r="O685" s="141" t="str">
        <f aca="false">VLOOKUP($N685,'Event Code'!$B$4:$AL$194,2,0)</f>
        <v>GST LITE</v>
      </c>
      <c r="P685" s="141" t="str">
        <f aca="false">VLOOKUP(N685,'Event Code'!$B$4:$AT$782,3,0)</f>
        <v>IT Technical</v>
      </c>
      <c r="Q685" s="141" t="str">
        <f aca="false">VLOOKUP(N685,'Event Code'!$B$4:$AT$782,4,0)</f>
        <v>ALL</v>
      </c>
      <c r="R685" s="141" t="str">
        <f aca="false">VLOOKUP($N685,'Event Code'!$B$4:$AT$782,5,0)</f>
        <v>Blended</v>
      </c>
      <c r="S685" s="141" t="n">
        <f aca="false">VLOOKUP(N685,'Event Code'!$B$4:$AT$782,7,0)</f>
        <v>43537</v>
      </c>
      <c r="T685" s="141" t="n">
        <f aca="false">VLOOKUP($N685,'Event Code'!$B$4:$AT$782,8,0)</f>
        <v>43565</v>
      </c>
      <c r="U685" s="37" t="s">
        <v>1128</v>
      </c>
      <c r="V685" s="184"/>
      <c r="W685" s="184"/>
      <c r="X685" s="144"/>
      <c r="Y685" s="144"/>
      <c r="Z685" s="140"/>
      <c r="AG685" s="128" t="n">
        <f aca="false">VLOOKUP(D685,'School Code'!$D$2:$K$603,4,0)</f>
        <v>320</v>
      </c>
      <c r="AH685" s="129" t="n">
        <f aca="false">VLOOKUP(D685,'School Code'!$D$2:$K$603,6,0)</f>
        <v>2</v>
      </c>
      <c r="AI685" s="146" t="s">
        <v>818</v>
      </c>
    </row>
    <row r="686" customFormat="false" ht="15" hidden="true" customHeight="false" outlineLevel="0" collapsed="false">
      <c r="A686" s="134" t="n">
        <v>681</v>
      </c>
      <c r="B686" s="134" t="s">
        <v>2752</v>
      </c>
      <c r="C686" s="3" t="s">
        <v>2753</v>
      </c>
      <c r="D686" s="135" t="str">
        <f aca="false">VLOOKUP(N686,'Event Code'!$B$4:$AT$239,6,0)</f>
        <v>ĐH Sư phạm Kỹ thuật HCM (CNTT)</v>
      </c>
      <c r="E686" s="135" t="str">
        <f aca="false">VLOOKUP($D686,'School Code'!$D$2:$I$30,5,0)</f>
        <v>ICT</v>
      </c>
      <c r="F686" s="198"/>
      <c r="G686" s="137"/>
      <c r="H686" s="138" t="str">
        <f aca="false">B686</f>
        <v>16110189@student.hcmute.edu.vn</v>
      </c>
      <c r="I686" s="150" t="s">
        <v>2754</v>
      </c>
      <c r="J686" s="139"/>
      <c r="K686" s="272"/>
      <c r="L686" s="140"/>
      <c r="M686" s="141" t="str">
        <f aca="false">'Event Code'!$A$4</f>
        <v>HCM</v>
      </c>
      <c r="N686" s="49" t="s">
        <v>2634</v>
      </c>
      <c r="O686" s="141" t="str">
        <f aca="false">VLOOKUP($N686,'Event Code'!$B$4:$AL$194,2,0)</f>
        <v>GST LITE</v>
      </c>
      <c r="P686" s="141" t="str">
        <f aca="false">VLOOKUP(N686,'Event Code'!$B$4:$AT$782,3,0)</f>
        <v>IT Technical</v>
      </c>
      <c r="Q686" s="141" t="str">
        <f aca="false">VLOOKUP(N686,'Event Code'!$B$4:$AT$782,4,0)</f>
        <v>ALL</v>
      </c>
      <c r="R686" s="141" t="str">
        <f aca="false">VLOOKUP($N686,'Event Code'!$B$4:$AT$782,5,0)</f>
        <v>Blended</v>
      </c>
      <c r="S686" s="141" t="n">
        <f aca="false">VLOOKUP(N686,'Event Code'!$B$4:$AT$782,7,0)</f>
        <v>43537</v>
      </c>
      <c r="T686" s="141" t="n">
        <f aca="false">VLOOKUP($N686,'Event Code'!$B$4:$AT$782,8,0)</f>
        <v>43565</v>
      </c>
      <c r="U686" s="37" t="s">
        <v>1128</v>
      </c>
      <c r="V686" s="184"/>
      <c r="W686" s="184"/>
      <c r="X686" s="144"/>
      <c r="Y686" s="144"/>
      <c r="Z686" s="140"/>
      <c r="AG686" s="128" t="n">
        <f aca="false">VLOOKUP(D686,'School Code'!$D$2:$K$603,4,0)</f>
        <v>320</v>
      </c>
      <c r="AH686" s="129" t="n">
        <f aca="false">VLOOKUP(D686,'School Code'!$D$2:$K$603,6,0)</f>
        <v>2</v>
      </c>
      <c r="AI686" s="146" t="s">
        <v>818</v>
      </c>
    </row>
    <row r="687" customFormat="false" ht="15" hidden="true" customHeight="false" outlineLevel="0" collapsed="false">
      <c r="A687" s="134" t="n">
        <v>682</v>
      </c>
      <c r="B687" s="134" t="s">
        <v>2755</v>
      </c>
      <c r="C687" s="3" t="s">
        <v>2756</v>
      </c>
      <c r="D687" s="135" t="str">
        <f aca="false">VLOOKUP(N687,'Event Code'!$B$4:$AT$239,6,0)</f>
        <v>ĐH Sư phạm Kỹ thuật HCM (CNTT)</v>
      </c>
      <c r="E687" s="135" t="str">
        <f aca="false">VLOOKUP($D687,'School Code'!$D$2:$I$30,5,0)</f>
        <v>ICT</v>
      </c>
      <c r="F687" s="198"/>
      <c r="G687" s="137"/>
      <c r="H687" s="138" t="str">
        <f aca="false">B687</f>
        <v>16110162@student.hcmute.edu.vn</v>
      </c>
      <c r="I687" s="150" t="s">
        <v>2757</v>
      </c>
      <c r="J687" s="139"/>
      <c r="K687" s="272"/>
      <c r="L687" s="140"/>
      <c r="M687" s="141" t="str">
        <f aca="false">'Event Code'!$A$4</f>
        <v>HCM</v>
      </c>
      <c r="N687" s="49" t="s">
        <v>2634</v>
      </c>
      <c r="O687" s="141" t="str">
        <f aca="false">VLOOKUP($N687,'Event Code'!$B$4:$AL$194,2,0)</f>
        <v>GST LITE</v>
      </c>
      <c r="P687" s="141" t="str">
        <f aca="false">VLOOKUP(N687,'Event Code'!$B$4:$AT$782,3,0)</f>
        <v>IT Technical</v>
      </c>
      <c r="Q687" s="141" t="str">
        <f aca="false">VLOOKUP(N687,'Event Code'!$B$4:$AT$782,4,0)</f>
        <v>ALL</v>
      </c>
      <c r="R687" s="141" t="str">
        <f aca="false">VLOOKUP($N687,'Event Code'!$B$4:$AT$782,5,0)</f>
        <v>Blended</v>
      </c>
      <c r="S687" s="141" t="n">
        <f aca="false">VLOOKUP(N687,'Event Code'!$B$4:$AT$782,7,0)</f>
        <v>43537</v>
      </c>
      <c r="T687" s="141" t="n">
        <f aca="false">VLOOKUP($N687,'Event Code'!$B$4:$AT$782,8,0)</f>
        <v>43565</v>
      </c>
      <c r="U687" s="37" t="s">
        <v>1128</v>
      </c>
      <c r="V687" s="184"/>
      <c r="W687" s="184"/>
      <c r="X687" s="144"/>
      <c r="Y687" s="144"/>
      <c r="Z687" s="140"/>
      <c r="AG687" s="128" t="n">
        <f aca="false">VLOOKUP(D687,'School Code'!$D$2:$K$603,4,0)</f>
        <v>320</v>
      </c>
      <c r="AH687" s="129" t="n">
        <f aca="false">VLOOKUP(D687,'School Code'!$D$2:$K$603,6,0)</f>
        <v>2</v>
      </c>
      <c r="AI687" s="146" t="s">
        <v>818</v>
      </c>
    </row>
    <row r="688" customFormat="false" ht="15" hidden="true" customHeight="false" outlineLevel="0" collapsed="false">
      <c r="A688" s="134" t="n">
        <v>683</v>
      </c>
      <c r="B688" s="134" t="s">
        <v>2758</v>
      </c>
      <c r="C688" s="3" t="s">
        <v>2759</v>
      </c>
      <c r="D688" s="135" t="str">
        <f aca="false">VLOOKUP(N688,'Event Code'!$B$4:$AT$239,6,0)</f>
        <v>ĐH Sư phạm Kỹ thuật HCM (CNTT)</v>
      </c>
      <c r="E688" s="135" t="str">
        <f aca="false">VLOOKUP($D688,'School Code'!$D$2:$I$30,5,0)</f>
        <v>ICT</v>
      </c>
      <c r="F688" s="198"/>
      <c r="G688" s="137"/>
      <c r="H688" s="138" t="str">
        <f aca="false">B688</f>
        <v>16110153@student.hcmute.edu.vn</v>
      </c>
      <c r="I688" s="150" t="s">
        <v>2760</v>
      </c>
      <c r="J688" s="139"/>
      <c r="K688" s="272"/>
      <c r="L688" s="140"/>
      <c r="M688" s="141" t="str">
        <f aca="false">'Event Code'!$A$4</f>
        <v>HCM</v>
      </c>
      <c r="N688" s="49" t="s">
        <v>2634</v>
      </c>
      <c r="O688" s="141" t="str">
        <f aca="false">VLOOKUP($N688,'Event Code'!$B$4:$AL$194,2,0)</f>
        <v>GST LITE</v>
      </c>
      <c r="P688" s="141" t="str">
        <f aca="false">VLOOKUP(N688,'Event Code'!$B$4:$AT$782,3,0)</f>
        <v>IT Technical</v>
      </c>
      <c r="Q688" s="141" t="str">
        <f aca="false">VLOOKUP(N688,'Event Code'!$B$4:$AT$782,4,0)</f>
        <v>ALL</v>
      </c>
      <c r="R688" s="141" t="str">
        <f aca="false">VLOOKUP($N688,'Event Code'!$B$4:$AT$782,5,0)</f>
        <v>Blended</v>
      </c>
      <c r="S688" s="141" t="n">
        <f aca="false">VLOOKUP(N688,'Event Code'!$B$4:$AT$782,7,0)</f>
        <v>43537</v>
      </c>
      <c r="T688" s="141" t="n">
        <f aca="false">VLOOKUP($N688,'Event Code'!$B$4:$AT$782,8,0)</f>
        <v>43565</v>
      </c>
      <c r="U688" s="37" t="s">
        <v>1128</v>
      </c>
      <c r="V688" s="184"/>
      <c r="W688" s="184"/>
      <c r="X688" s="144"/>
      <c r="Y688" s="144"/>
      <c r="Z688" s="140"/>
      <c r="AA688" s="76"/>
      <c r="AG688" s="128" t="n">
        <f aca="false">VLOOKUP(D688,'School Code'!$D$2:$K$603,4,0)</f>
        <v>320</v>
      </c>
      <c r="AH688" s="129" t="n">
        <f aca="false">VLOOKUP(D688,'School Code'!$D$2:$K$603,6,0)</f>
        <v>2</v>
      </c>
      <c r="AI688" s="146" t="s">
        <v>818</v>
      </c>
    </row>
    <row r="689" s="166" customFormat="true" ht="15" hidden="true" customHeight="false" outlineLevel="0" collapsed="false">
      <c r="A689" s="134" t="n">
        <v>684</v>
      </c>
      <c r="B689" s="134" t="s">
        <v>2761</v>
      </c>
      <c r="C689" s="3" t="s">
        <v>2762</v>
      </c>
      <c r="D689" s="135" t="str">
        <f aca="false">VLOOKUP(N689,'Event Code'!$B$4:$AT$239,6,0)</f>
        <v>ĐH Sư phạm Kỹ thuật HCM (CNTT)</v>
      </c>
      <c r="E689" s="135" t="str">
        <f aca="false">VLOOKUP($D689,'School Code'!$D$2:$I$30,5,0)</f>
        <v>ICT</v>
      </c>
      <c r="F689" s="37"/>
      <c r="G689" s="153"/>
      <c r="H689" s="138" t="str">
        <f aca="false">B689</f>
        <v>16110254@student.hcmute.edu.vn</v>
      </c>
      <c r="I689" s="150" t="s">
        <v>2763</v>
      </c>
      <c r="J689" s="139"/>
      <c r="K689" s="273"/>
      <c r="L689" s="145"/>
      <c r="M689" s="141" t="str">
        <f aca="false">'Event Code'!$A$4</f>
        <v>HCM</v>
      </c>
      <c r="N689" s="49" t="s">
        <v>2634</v>
      </c>
      <c r="O689" s="141" t="str">
        <f aca="false">VLOOKUP($N689,'Event Code'!$B$4:$AL$194,2,0)</f>
        <v>GST LITE</v>
      </c>
      <c r="P689" s="141" t="str">
        <f aca="false">VLOOKUP(N689,'Event Code'!$B$4:$AT$782,3,0)</f>
        <v>IT Technical</v>
      </c>
      <c r="Q689" s="141" t="str">
        <f aca="false">VLOOKUP(N689,'Event Code'!$B$4:$AT$782,4,0)</f>
        <v>ALL</v>
      </c>
      <c r="R689" s="141" t="str">
        <f aca="false">VLOOKUP($N689,'Event Code'!$B$4:$AT$782,5,0)</f>
        <v>Blended</v>
      </c>
      <c r="S689" s="141" t="n">
        <f aca="false">VLOOKUP(N689,'Event Code'!$B$4:$AT$782,7,0)</f>
        <v>43537</v>
      </c>
      <c r="T689" s="141" t="n">
        <f aca="false">VLOOKUP($N689,'Event Code'!$B$4:$AT$782,8,0)</f>
        <v>43565</v>
      </c>
      <c r="U689" s="37" t="s">
        <v>1128</v>
      </c>
      <c r="V689" s="184"/>
      <c r="W689" s="184"/>
      <c r="X689" s="160"/>
      <c r="Y689" s="144"/>
      <c r="Z689" s="140"/>
      <c r="AA689" s="160"/>
      <c r="AB689" s="162"/>
      <c r="AC689" s="77"/>
      <c r="AD689" s="162"/>
      <c r="AE689" s="162"/>
      <c r="AF689" s="162"/>
      <c r="AG689" s="128" t="n">
        <f aca="false">VLOOKUP(D689,'School Code'!$D$2:$K$603,4,0)</f>
        <v>320</v>
      </c>
      <c r="AH689" s="129" t="n">
        <f aca="false">VLOOKUP(D689,'School Code'!$D$2:$K$603,6,0)</f>
        <v>2</v>
      </c>
      <c r="AI689" s="146" t="s">
        <v>818</v>
      </c>
    </row>
    <row r="690" s="271" customFormat="true" ht="15" hidden="true" customHeight="false" outlineLevel="0" collapsed="false">
      <c r="A690" s="134" t="n">
        <v>685</v>
      </c>
      <c r="B690" s="134" t="s">
        <v>2764</v>
      </c>
      <c r="C690" s="3" t="s">
        <v>2765</v>
      </c>
      <c r="D690" s="135" t="str">
        <f aca="false">VLOOKUP(N690,'Event Code'!$B$4:$AT$239,6,0)</f>
        <v>ĐH Sư phạm Kỹ thuật HCM (CNTT)</v>
      </c>
      <c r="E690" s="135" t="str">
        <f aca="false">VLOOKUP($D690,'School Code'!$D$2:$I$30,5,0)</f>
        <v>ICT</v>
      </c>
      <c r="F690" s="264"/>
      <c r="G690" s="265"/>
      <c r="H690" s="138" t="str">
        <f aca="false">B690</f>
        <v>16126003@student.hcmute.edu.vn</v>
      </c>
      <c r="I690" s="150" t="s">
        <v>2766</v>
      </c>
      <c r="J690" s="139"/>
      <c r="K690" s="274"/>
      <c r="L690" s="267"/>
      <c r="M690" s="141" t="str">
        <f aca="false">'Event Code'!$A$4</f>
        <v>HCM</v>
      </c>
      <c r="N690" s="49" t="s">
        <v>2634</v>
      </c>
      <c r="O690" s="141" t="str">
        <f aca="false">VLOOKUP($N690,'Event Code'!$B$4:$AL$194,2,0)</f>
        <v>GST LITE</v>
      </c>
      <c r="P690" s="141" t="str">
        <f aca="false">VLOOKUP(N690,'Event Code'!$B$4:$AT$782,3,0)</f>
        <v>IT Technical</v>
      </c>
      <c r="Q690" s="141" t="str">
        <f aca="false">VLOOKUP(N690,'Event Code'!$B$4:$AT$782,4,0)</f>
        <v>ALL</v>
      </c>
      <c r="R690" s="141" t="str">
        <f aca="false">VLOOKUP($N690,'Event Code'!$B$4:$AT$782,5,0)</f>
        <v>Blended</v>
      </c>
      <c r="S690" s="141" t="n">
        <f aca="false">VLOOKUP(N690,'Event Code'!$B$4:$AT$782,7,0)</f>
        <v>43537</v>
      </c>
      <c r="T690" s="141" t="n">
        <f aca="false">VLOOKUP($N690,'Event Code'!$B$4:$AT$782,8,0)</f>
        <v>43565</v>
      </c>
      <c r="U690" s="37" t="s">
        <v>1128</v>
      </c>
      <c r="V690" s="184"/>
      <c r="W690" s="184"/>
      <c r="X690" s="268"/>
      <c r="Y690" s="144"/>
      <c r="Z690" s="140"/>
      <c r="AA690" s="269"/>
      <c r="AB690" s="270"/>
      <c r="AC690" s="77"/>
      <c r="AD690" s="270"/>
      <c r="AE690" s="270"/>
      <c r="AF690" s="270"/>
      <c r="AG690" s="128" t="n">
        <f aca="false">VLOOKUP(D690,'School Code'!$D$2:$K$603,4,0)</f>
        <v>320</v>
      </c>
      <c r="AH690" s="129" t="n">
        <f aca="false">VLOOKUP(D690,'School Code'!$D$2:$K$603,6,0)</f>
        <v>2</v>
      </c>
      <c r="AI690" s="146" t="s">
        <v>818</v>
      </c>
    </row>
    <row r="691" customFormat="false" ht="15" hidden="true" customHeight="false" outlineLevel="0" collapsed="false">
      <c r="A691" s="134" t="n">
        <v>686</v>
      </c>
      <c r="B691" s="134" t="s">
        <v>2767</v>
      </c>
      <c r="C691" s="3" t="s">
        <v>2768</v>
      </c>
      <c r="D691" s="135" t="str">
        <f aca="false">VLOOKUP(N691,'Event Code'!$B$4:$AT$239,6,0)</f>
        <v>ĐH Sư phạm Kỹ thuật HCM (CNTT)</v>
      </c>
      <c r="E691" s="135" t="str">
        <f aca="false">VLOOKUP($D691,'School Code'!$D$2:$I$30,5,0)</f>
        <v>ICT</v>
      </c>
      <c r="F691" s="198"/>
      <c r="G691" s="137"/>
      <c r="H691" s="138" t="str">
        <f aca="false">B691</f>
        <v>16110236@student.hcmute.edu.vn</v>
      </c>
      <c r="I691" s="150" t="s">
        <v>2769</v>
      </c>
      <c r="J691" s="139"/>
      <c r="K691" s="272"/>
      <c r="L691" s="140"/>
      <c r="M691" s="141" t="str">
        <f aca="false">'Event Code'!$A$4</f>
        <v>HCM</v>
      </c>
      <c r="N691" s="49" t="s">
        <v>2634</v>
      </c>
      <c r="O691" s="141" t="str">
        <f aca="false">VLOOKUP($N691,'Event Code'!$B$4:$AL$194,2,0)</f>
        <v>GST LITE</v>
      </c>
      <c r="P691" s="141" t="str">
        <f aca="false">VLOOKUP(N691,'Event Code'!$B$4:$AT$782,3,0)</f>
        <v>IT Technical</v>
      </c>
      <c r="Q691" s="141" t="str">
        <f aca="false">VLOOKUP(N691,'Event Code'!$B$4:$AT$782,4,0)</f>
        <v>ALL</v>
      </c>
      <c r="R691" s="141" t="str">
        <f aca="false">VLOOKUP($N691,'Event Code'!$B$4:$AT$782,5,0)</f>
        <v>Blended</v>
      </c>
      <c r="S691" s="141" t="n">
        <f aca="false">VLOOKUP(N691,'Event Code'!$B$4:$AT$782,7,0)</f>
        <v>43537</v>
      </c>
      <c r="T691" s="141" t="n">
        <f aca="false">VLOOKUP($N691,'Event Code'!$B$4:$AT$782,8,0)</f>
        <v>43565</v>
      </c>
      <c r="U691" s="37" t="s">
        <v>1128</v>
      </c>
      <c r="V691" s="184"/>
      <c r="W691" s="184"/>
      <c r="X691" s="144"/>
      <c r="Y691" s="144"/>
      <c r="Z691" s="140"/>
      <c r="AG691" s="128" t="n">
        <f aca="false">VLOOKUP(D691,'School Code'!$D$2:$K$603,4,0)</f>
        <v>320</v>
      </c>
      <c r="AH691" s="129" t="n">
        <f aca="false">VLOOKUP(D691,'School Code'!$D$2:$K$603,6,0)</f>
        <v>2</v>
      </c>
      <c r="AI691" s="146" t="s">
        <v>818</v>
      </c>
    </row>
    <row r="692" s="271" customFormat="true" ht="15" hidden="true" customHeight="false" outlineLevel="0" collapsed="false">
      <c r="A692" s="134" t="n">
        <v>687</v>
      </c>
      <c r="B692" s="134" t="s">
        <v>2770</v>
      </c>
      <c r="C692" s="3" t="s">
        <v>2771</v>
      </c>
      <c r="D692" s="135" t="str">
        <f aca="false">VLOOKUP(N692,'Event Code'!$B$4:$AT$239,6,0)</f>
        <v>ĐH Sư phạm Kỹ thuật HCM (CNTT)</v>
      </c>
      <c r="E692" s="135" t="str">
        <f aca="false">VLOOKUP($D692,'School Code'!$D$2:$I$30,5,0)</f>
        <v>ICT</v>
      </c>
      <c r="F692" s="264"/>
      <c r="G692" s="265"/>
      <c r="H692" s="138" t="str">
        <f aca="false">B692</f>
        <v>16110182@student.hcmute.edu.vn</v>
      </c>
      <c r="I692" s="150" t="s">
        <v>2772</v>
      </c>
      <c r="J692" s="139"/>
      <c r="K692" s="274"/>
      <c r="L692" s="267"/>
      <c r="M692" s="141" t="str">
        <f aca="false">'Event Code'!$A$4</f>
        <v>HCM</v>
      </c>
      <c r="N692" s="49" t="s">
        <v>2634</v>
      </c>
      <c r="O692" s="141" t="str">
        <f aca="false">VLOOKUP($N692,'Event Code'!$B$4:$AL$194,2,0)</f>
        <v>GST LITE</v>
      </c>
      <c r="P692" s="141" t="str">
        <f aca="false">VLOOKUP(N692,'Event Code'!$B$4:$AT$782,3,0)</f>
        <v>IT Technical</v>
      </c>
      <c r="Q692" s="141" t="str">
        <f aca="false">VLOOKUP(N692,'Event Code'!$B$4:$AT$782,4,0)</f>
        <v>ALL</v>
      </c>
      <c r="R692" s="141" t="str">
        <f aca="false">VLOOKUP($N692,'Event Code'!$B$4:$AT$782,5,0)</f>
        <v>Blended</v>
      </c>
      <c r="S692" s="141" t="n">
        <f aca="false">VLOOKUP(N692,'Event Code'!$B$4:$AT$782,7,0)</f>
        <v>43537</v>
      </c>
      <c r="T692" s="141" t="n">
        <f aca="false">VLOOKUP($N692,'Event Code'!$B$4:$AT$782,8,0)</f>
        <v>43565</v>
      </c>
      <c r="U692" s="37" t="s">
        <v>1128</v>
      </c>
      <c r="V692" s="275"/>
      <c r="W692" s="275"/>
      <c r="X692" s="268"/>
      <c r="Y692" s="144"/>
      <c r="Z692" s="140"/>
      <c r="AA692" s="269"/>
      <c r="AB692" s="270"/>
      <c r="AC692" s="77"/>
      <c r="AD692" s="270"/>
      <c r="AE692" s="270"/>
      <c r="AF692" s="270"/>
      <c r="AG692" s="128" t="n">
        <f aca="false">VLOOKUP(D692,'School Code'!$D$2:$K$603,4,0)</f>
        <v>320</v>
      </c>
      <c r="AH692" s="129" t="n">
        <f aca="false">VLOOKUP(D692,'School Code'!$D$2:$K$603,6,0)</f>
        <v>2</v>
      </c>
      <c r="AI692" s="146" t="s">
        <v>818</v>
      </c>
    </row>
    <row r="693" customFormat="false" ht="15" hidden="true" customHeight="false" outlineLevel="0" collapsed="false">
      <c r="A693" s="134" t="n">
        <v>688</v>
      </c>
      <c r="B693" s="134" t="s">
        <v>2773</v>
      </c>
      <c r="C693" s="3" t="s">
        <v>2774</v>
      </c>
      <c r="D693" s="135" t="str">
        <f aca="false">VLOOKUP(N693,'Event Code'!$B$4:$AT$239,6,0)</f>
        <v>ĐH Sư phạm Kỹ thuật HCM (CNTT)</v>
      </c>
      <c r="E693" s="135" t="str">
        <f aca="false">VLOOKUP($D693,'School Code'!$D$2:$I$30,5,0)</f>
        <v>ICT</v>
      </c>
      <c r="F693" s="198"/>
      <c r="G693" s="137"/>
      <c r="H693" s="138" t="str">
        <f aca="false">B693</f>
        <v>16110195@student.hcmute.edu.vn</v>
      </c>
      <c r="I693" s="150" t="s">
        <v>2775</v>
      </c>
      <c r="J693" s="139"/>
      <c r="K693" s="272"/>
      <c r="L693" s="140"/>
      <c r="M693" s="141" t="str">
        <f aca="false">'Event Code'!$A$4</f>
        <v>HCM</v>
      </c>
      <c r="N693" s="49" t="s">
        <v>2634</v>
      </c>
      <c r="O693" s="141" t="str">
        <f aca="false">VLOOKUP($N693,'Event Code'!$B$4:$AL$194,2,0)</f>
        <v>GST LITE</v>
      </c>
      <c r="P693" s="141" t="str">
        <f aca="false">VLOOKUP(N693,'Event Code'!$B$4:$AT$782,3,0)</f>
        <v>IT Technical</v>
      </c>
      <c r="Q693" s="141" t="str">
        <f aca="false">VLOOKUP(N693,'Event Code'!$B$4:$AT$782,4,0)</f>
        <v>ALL</v>
      </c>
      <c r="R693" s="141" t="str">
        <f aca="false">VLOOKUP($N693,'Event Code'!$B$4:$AT$782,5,0)</f>
        <v>Blended</v>
      </c>
      <c r="S693" s="141" t="n">
        <f aca="false">VLOOKUP(N693,'Event Code'!$B$4:$AT$782,7,0)</f>
        <v>43537</v>
      </c>
      <c r="T693" s="141" t="n">
        <f aca="false">VLOOKUP($N693,'Event Code'!$B$4:$AT$782,8,0)</f>
        <v>43565</v>
      </c>
      <c r="U693" s="37" t="s">
        <v>1128</v>
      </c>
      <c r="V693" s="184"/>
      <c r="W693" s="184"/>
      <c r="X693" s="144"/>
      <c r="Y693" s="144"/>
      <c r="Z693" s="140"/>
      <c r="AG693" s="128" t="n">
        <f aca="false">VLOOKUP(D693,'School Code'!$D$2:$K$603,4,0)</f>
        <v>320</v>
      </c>
      <c r="AH693" s="129" t="n">
        <f aca="false">VLOOKUP(D693,'School Code'!$D$2:$K$603,6,0)</f>
        <v>2</v>
      </c>
      <c r="AI693" s="146" t="s">
        <v>818</v>
      </c>
    </row>
    <row r="694" s="271" customFormat="true" ht="15" hidden="true" customHeight="false" outlineLevel="0" collapsed="false">
      <c r="A694" s="134" t="n">
        <v>689</v>
      </c>
      <c r="B694" s="134" t="s">
        <v>2776</v>
      </c>
      <c r="C694" s="3" t="s">
        <v>2777</v>
      </c>
      <c r="D694" s="135" t="str">
        <f aca="false">VLOOKUP(N694,'Event Code'!$B$4:$AT$239,6,0)</f>
        <v>ĐH Sư phạm Kỹ thuật HCM (CNTT)</v>
      </c>
      <c r="E694" s="135" t="str">
        <f aca="false">VLOOKUP($D694,'School Code'!$D$2:$I$30,5,0)</f>
        <v>ICT</v>
      </c>
      <c r="F694" s="264"/>
      <c r="G694" s="265"/>
      <c r="H694" s="138" t="str">
        <f aca="false">B694</f>
        <v>16110585@student.hcmute.edu.vn</v>
      </c>
      <c r="I694" s="150"/>
      <c r="J694" s="139"/>
      <c r="K694" s="274"/>
      <c r="L694" s="267"/>
      <c r="M694" s="141" t="str">
        <f aca="false">'Event Code'!$A$4</f>
        <v>HCM</v>
      </c>
      <c r="N694" s="49" t="s">
        <v>2634</v>
      </c>
      <c r="O694" s="141" t="str">
        <f aca="false">VLOOKUP($N694,'Event Code'!$B$4:$AL$194,2,0)</f>
        <v>GST LITE</v>
      </c>
      <c r="P694" s="141" t="str">
        <f aca="false">VLOOKUP(N694,'Event Code'!$B$4:$AT$782,3,0)</f>
        <v>IT Technical</v>
      </c>
      <c r="Q694" s="141" t="str">
        <f aca="false">VLOOKUP(N694,'Event Code'!$B$4:$AT$782,4,0)</f>
        <v>ALL</v>
      </c>
      <c r="R694" s="141" t="str">
        <f aca="false">VLOOKUP($N694,'Event Code'!$B$4:$AT$782,5,0)</f>
        <v>Blended</v>
      </c>
      <c r="S694" s="141" t="n">
        <f aca="false">VLOOKUP(N694,'Event Code'!$B$4:$AT$782,7,0)</f>
        <v>43537</v>
      </c>
      <c r="T694" s="141" t="n">
        <f aca="false">VLOOKUP($N694,'Event Code'!$B$4:$AT$782,8,0)</f>
        <v>43565</v>
      </c>
      <c r="U694" s="37" t="s">
        <v>1128</v>
      </c>
      <c r="V694" s="184"/>
      <c r="W694" s="184"/>
      <c r="X694" s="268"/>
      <c r="Y694" s="144"/>
      <c r="Z694" s="140"/>
      <c r="AA694" s="269"/>
      <c r="AB694" s="270"/>
      <c r="AC694" s="77"/>
      <c r="AD694" s="270"/>
      <c r="AE694" s="270"/>
      <c r="AF694" s="270"/>
      <c r="AG694" s="128" t="n">
        <f aca="false">VLOOKUP(D694,'School Code'!$D$2:$K$603,4,0)</f>
        <v>320</v>
      </c>
      <c r="AH694" s="129" t="n">
        <f aca="false">VLOOKUP(D694,'School Code'!$D$2:$K$603,6,0)</f>
        <v>2</v>
      </c>
      <c r="AI694" s="146" t="s">
        <v>818</v>
      </c>
    </row>
    <row r="695" customFormat="false" ht="15" hidden="true" customHeight="false" outlineLevel="0" collapsed="false">
      <c r="A695" s="134" t="n">
        <v>690</v>
      </c>
      <c r="B695" s="134" t="s">
        <v>2778</v>
      </c>
      <c r="C695" s="3" t="s">
        <v>2779</v>
      </c>
      <c r="D695" s="135" t="str">
        <f aca="false">VLOOKUP(N695,'Event Code'!$B$4:$AT$239,6,0)</f>
        <v>ĐH Sư phạm Kỹ thuật HCM (CNTT)</v>
      </c>
      <c r="E695" s="135" t="str">
        <f aca="false">VLOOKUP($D695,'School Code'!$D$2:$I$30,5,0)</f>
        <v>ICT</v>
      </c>
      <c r="F695" s="198"/>
      <c r="G695" s="137"/>
      <c r="H695" s="138" t="str">
        <f aca="false">B695</f>
        <v>16110045@student.hcmute.edu.vn</v>
      </c>
      <c r="I695" s="150" t="s">
        <v>2780</v>
      </c>
      <c r="J695" s="139"/>
      <c r="K695" s="272"/>
      <c r="L695" s="140"/>
      <c r="M695" s="141" t="str">
        <f aca="false">'Event Code'!$A$4</f>
        <v>HCM</v>
      </c>
      <c r="N695" s="49" t="s">
        <v>2634</v>
      </c>
      <c r="O695" s="141" t="str">
        <f aca="false">VLOOKUP($N695,'Event Code'!$B$4:$AL$194,2,0)</f>
        <v>GST LITE</v>
      </c>
      <c r="P695" s="141" t="str">
        <f aca="false">VLOOKUP(N695,'Event Code'!$B$4:$AT$782,3,0)</f>
        <v>IT Technical</v>
      </c>
      <c r="Q695" s="141" t="str">
        <f aca="false">VLOOKUP(N695,'Event Code'!$B$4:$AT$782,4,0)</f>
        <v>ALL</v>
      </c>
      <c r="R695" s="141" t="str">
        <f aca="false">VLOOKUP($N695,'Event Code'!$B$4:$AT$782,5,0)</f>
        <v>Blended</v>
      </c>
      <c r="S695" s="141" t="n">
        <f aca="false">VLOOKUP(N695,'Event Code'!$B$4:$AT$782,7,0)</f>
        <v>43537</v>
      </c>
      <c r="T695" s="141" t="n">
        <f aca="false">VLOOKUP($N695,'Event Code'!$B$4:$AT$782,8,0)</f>
        <v>43565</v>
      </c>
      <c r="U695" s="37" t="s">
        <v>1128</v>
      </c>
      <c r="V695" s="184"/>
      <c r="W695" s="184"/>
      <c r="X695" s="144"/>
      <c r="Y695" s="144"/>
      <c r="Z695" s="140"/>
      <c r="AG695" s="128" t="n">
        <f aca="false">VLOOKUP(D695,'School Code'!$D$2:$K$603,4,0)</f>
        <v>320</v>
      </c>
      <c r="AH695" s="129" t="n">
        <f aca="false">VLOOKUP(D695,'School Code'!$D$2:$K$603,6,0)</f>
        <v>2</v>
      </c>
      <c r="AI695" s="146" t="s">
        <v>818</v>
      </c>
    </row>
    <row r="696" customFormat="false" ht="15" hidden="true" customHeight="false" outlineLevel="0" collapsed="false">
      <c r="A696" s="134" t="n">
        <v>691</v>
      </c>
      <c r="B696" s="134" t="s">
        <v>2781</v>
      </c>
      <c r="C696" s="3" t="s">
        <v>2782</v>
      </c>
      <c r="D696" s="135" t="str">
        <f aca="false">VLOOKUP(N696,'Event Code'!$B$4:$AT$239,6,0)</f>
        <v>ĐH Sư phạm Kỹ thuật HCM (CNTT)</v>
      </c>
      <c r="E696" s="135" t="str">
        <f aca="false">VLOOKUP($D696,'School Code'!$D$2:$I$30,5,0)</f>
        <v>ICT</v>
      </c>
      <c r="F696" s="198"/>
      <c r="G696" s="137"/>
      <c r="H696" s="138" t="str">
        <f aca="false">B696</f>
        <v>16110250@student.hcmute.edu.vn</v>
      </c>
      <c r="I696" s="150"/>
      <c r="J696" s="139"/>
      <c r="K696" s="272"/>
      <c r="L696" s="140"/>
      <c r="M696" s="141" t="str">
        <f aca="false">'Event Code'!$A$4</f>
        <v>HCM</v>
      </c>
      <c r="N696" s="49" t="s">
        <v>2634</v>
      </c>
      <c r="O696" s="141" t="str">
        <f aca="false">VLOOKUP($N696,'Event Code'!$B$4:$AL$194,2,0)</f>
        <v>GST LITE</v>
      </c>
      <c r="P696" s="141" t="str">
        <f aca="false">VLOOKUP(N696,'Event Code'!$B$4:$AT$782,3,0)</f>
        <v>IT Technical</v>
      </c>
      <c r="Q696" s="141" t="str">
        <f aca="false">VLOOKUP(N696,'Event Code'!$B$4:$AT$782,4,0)</f>
        <v>ALL</v>
      </c>
      <c r="R696" s="141" t="str">
        <f aca="false">VLOOKUP($N696,'Event Code'!$B$4:$AT$782,5,0)</f>
        <v>Blended</v>
      </c>
      <c r="S696" s="141" t="n">
        <f aca="false">VLOOKUP(N696,'Event Code'!$B$4:$AT$782,7,0)</f>
        <v>43537</v>
      </c>
      <c r="T696" s="141" t="n">
        <f aca="false">VLOOKUP($N696,'Event Code'!$B$4:$AT$782,8,0)</f>
        <v>43565</v>
      </c>
      <c r="U696" s="37" t="s">
        <v>1128</v>
      </c>
      <c r="V696" s="184"/>
      <c r="W696" s="184"/>
      <c r="X696" s="144"/>
      <c r="Y696" s="144"/>
      <c r="Z696" s="140"/>
      <c r="AG696" s="128" t="n">
        <f aca="false">VLOOKUP(D696,'School Code'!$D$2:$K$603,4,0)</f>
        <v>320</v>
      </c>
      <c r="AH696" s="129" t="n">
        <f aca="false">VLOOKUP(D696,'School Code'!$D$2:$K$603,6,0)</f>
        <v>2</v>
      </c>
      <c r="AI696" s="146" t="s">
        <v>818</v>
      </c>
    </row>
    <row r="697" customFormat="false" ht="15" hidden="true" customHeight="false" outlineLevel="0" collapsed="false">
      <c r="A697" s="134" t="n">
        <v>692</v>
      </c>
      <c r="B697" s="134" t="s">
        <v>2783</v>
      </c>
      <c r="C697" s="3" t="s">
        <v>2784</v>
      </c>
      <c r="D697" s="135" t="str">
        <f aca="false">VLOOKUP(N697,'Event Code'!$B$4:$AT$239,6,0)</f>
        <v>ĐH Sư phạm Kỹ thuật HCM (CNTT)</v>
      </c>
      <c r="E697" s="135" t="str">
        <f aca="false">VLOOKUP($D697,'School Code'!$D$2:$I$30,5,0)</f>
        <v>ICT</v>
      </c>
      <c r="F697" s="198"/>
      <c r="G697" s="137"/>
      <c r="H697" s="138" t="str">
        <f aca="false">B697</f>
        <v>16110183@student.hcmute.edu.vn</v>
      </c>
      <c r="I697" s="150"/>
      <c r="J697" s="139"/>
      <c r="K697" s="272"/>
      <c r="L697" s="140"/>
      <c r="M697" s="141" t="str">
        <f aca="false">'Event Code'!$A$4</f>
        <v>HCM</v>
      </c>
      <c r="N697" s="49" t="s">
        <v>2634</v>
      </c>
      <c r="O697" s="141" t="str">
        <f aca="false">VLOOKUP($N697,'Event Code'!$B$4:$AL$194,2,0)</f>
        <v>GST LITE</v>
      </c>
      <c r="P697" s="141" t="str">
        <f aca="false">VLOOKUP(N697,'Event Code'!$B$4:$AT$782,3,0)</f>
        <v>IT Technical</v>
      </c>
      <c r="Q697" s="141" t="str">
        <f aca="false">VLOOKUP(N697,'Event Code'!$B$4:$AT$782,4,0)</f>
        <v>ALL</v>
      </c>
      <c r="R697" s="141" t="str">
        <f aca="false">VLOOKUP($N697,'Event Code'!$B$4:$AT$782,5,0)</f>
        <v>Blended</v>
      </c>
      <c r="S697" s="141" t="n">
        <f aca="false">VLOOKUP(N697,'Event Code'!$B$4:$AT$782,7,0)</f>
        <v>43537</v>
      </c>
      <c r="T697" s="141" t="n">
        <f aca="false">VLOOKUP($N697,'Event Code'!$B$4:$AT$782,8,0)</f>
        <v>43565</v>
      </c>
      <c r="U697" s="37" t="s">
        <v>1128</v>
      </c>
      <c r="V697" s="184"/>
      <c r="W697" s="184"/>
      <c r="X697" s="144"/>
      <c r="Y697" s="144"/>
      <c r="Z697" s="140"/>
      <c r="AG697" s="128" t="n">
        <f aca="false">VLOOKUP(D697,'School Code'!$D$2:$K$603,4,0)</f>
        <v>320</v>
      </c>
      <c r="AH697" s="129" t="n">
        <f aca="false">VLOOKUP(D697,'School Code'!$D$2:$K$603,6,0)</f>
        <v>2</v>
      </c>
      <c r="AI697" s="146" t="s">
        <v>818</v>
      </c>
    </row>
    <row r="698" customFormat="false" ht="15" hidden="true" customHeight="false" outlineLevel="0" collapsed="false">
      <c r="A698" s="134" t="n">
        <v>693</v>
      </c>
      <c r="B698" s="134" t="s">
        <v>2785</v>
      </c>
      <c r="C698" s="3" t="s">
        <v>2786</v>
      </c>
      <c r="D698" s="135" t="str">
        <f aca="false">VLOOKUP(N698,'Event Code'!$B$4:$AT$239,6,0)</f>
        <v>ĐH Sư phạm Kỹ thuật HCM (CNTT)</v>
      </c>
      <c r="E698" s="135" t="str">
        <f aca="false">VLOOKUP($D698,'School Code'!$D$2:$I$30,5,0)</f>
        <v>ICT</v>
      </c>
      <c r="F698" s="198"/>
      <c r="G698" s="137"/>
      <c r="H698" s="138" t="str">
        <f aca="false">B698</f>
        <v>16110094@student.hcmute.edu.vn</v>
      </c>
      <c r="I698" s="150" t="s">
        <v>2787</v>
      </c>
      <c r="J698" s="139"/>
      <c r="K698" s="272"/>
      <c r="L698" s="140"/>
      <c r="M698" s="141" t="str">
        <f aca="false">'Event Code'!$A$4</f>
        <v>HCM</v>
      </c>
      <c r="N698" s="49" t="s">
        <v>2634</v>
      </c>
      <c r="O698" s="141" t="str">
        <f aca="false">VLOOKUP($N698,'Event Code'!$B$4:$AL$194,2,0)</f>
        <v>GST LITE</v>
      </c>
      <c r="P698" s="141" t="str">
        <f aca="false">VLOOKUP(N698,'Event Code'!$B$4:$AT$782,3,0)</f>
        <v>IT Technical</v>
      </c>
      <c r="Q698" s="141" t="str">
        <f aca="false">VLOOKUP(N698,'Event Code'!$B$4:$AT$782,4,0)</f>
        <v>ALL</v>
      </c>
      <c r="R698" s="141" t="str">
        <f aca="false">VLOOKUP($N698,'Event Code'!$B$4:$AT$782,5,0)</f>
        <v>Blended</v>
      </c>
      <c r="S698" s="141" t="n">
        <f aca="false">VLOOKUP(N698,'Event Code'!$B$4:$AT$782,7,0)</f>
        <v>43537</v>
      </c>
      <c r="T698" s="141" t="n">
        <f aca="false">VLOOKUP($N698,'Event Code'!$B$4:$AT$782,8,0)</f>
        <v>43565</v>
      </c>
      <c r="U698" s="37" t="s">
        <v>1128</v>
      </c>
      <c r="V698" s="184"/>
      <c r="W698" s="184"/>
      <c r="X698" s="144"/>
      <c r="Y698" s="144"/>
      <c r="Z698" s="140"/>
      <c r="AG698" s="128" t="n">
        <f aca="false">VLOOKUP(D698,'School Code'!$D$2:$K$603,4,0)</f>
        <v>320</v>
      </c>
      <c r="AH698" s="129" t="n">
        <f aca="false">VLOOKUP(D698,'School Code'!$D$2:$K$603,6,0)</f>
        <v>2</v>
      </c>
      <c r="AI698" s="146" t="s">
        <v>818</v>
      </c>
    </row>
    <row r="699" customFormat="false" ht="15" hidden="true" customHeight="false" outlineLevel="0" collapsed="false">
      <c r="A699" s="134" t="n">
        <v>694</v>
      </c>
      <c r="B699" s="134" t="s">
        <v>2788</v>
      </c>
      <c r="C699" s="3" t="s">
        <v>2503</v>
      </c>
      <c r="D699" s="135" t="str">
        <f aca="false">VLOOKUP(N699,'Event Code'!$B$4:$AT$239,6,0)</f>
        <v>ĐH Sư phạm Kỹ thuật HCM (CNTT)</v>
      </c>
      <c r="E699" s="135" t="str">
        <f aca="false">VLOOKUP($D699,'School Code'!$D$2:$I$30,5,0)</f>
        <v>ICT</v>
      </c>
      <c r="F699" s="198"/>
      <c r="G699" s="137"/>
      <c r="H699" s="138" t="str">
        <f aca="false">B699</f>
        <v>16110226@student.hcmute.edu.vn</v>
      </c>
      <c r="I699" s="150" t="s">
        <v>2789</v>
      </c>
      <c r="J699" s="139"/>
      <c r="K699" s="272"/>
      <c r="L699" s="140"/>
      <c r="M699" s="141" t="str">
        <f aca="false">'Event Code'!$A$4</f>
        <v>HCM</v>
      </c>
      <c r="N699" s="49" t="s">
        <v>2634</v>
      </c>
      <c r="O699" s="141" t="str">
        <f aca="false">VLOOKUP($N699,'Event Code'!$B$4:$AL$194,2,0)</f>
        <v>GST LITE</v>
      </c>
      <c r="P699" s="141" t="str">
        <f aca="false">VLOOKUP(N699,'Event Code'!$B$4:$AT$782,3,0)</f>
        <v>IT Technical</v>
      </c>
      <c r="Q699" s="141" t="str">
        <f aca="false">VLOOKUP(N699,'Event Code'!$B$4:$AT$782,4,0)</f>
        <v>ALL</v>
      </c>
      <c r="R699" s="141" t="str">
        <f aca="false">VLOOKUP($N699,'Event Code'!$B$4:$AT$782,5,0)</f>
        <v>Blended</v>
      </c>
      <c r="S699" s="141" t="n">
        <f aca="false">VLOOKUP(N699,'Event Code'!$B$4:$AT$782,7,0)</f>
        <v>43537</v>
      </c>
      <c r="T699" s="141" t="n">
        <f aca="false">VLOOKUP($N699,'Event Code'!$B$4:$AT$782,8,0)</f>
        <v>43565</v>
      </c>
      <c r="U699" s="37" t="s">
        <v>1128</v>
      </c>
      <c r="V699" s="184"/>
      <c r="W699" s="184"/>
      <c r="X699" s="144"/>
      <c r="Y699" s="144"/>
      <c r="Z699" s="140"/>
      <c r="AG699" s="128" t="n">
        <f aca="false">VLOOKUP(D699,'School Code'!$D$2:$K$603,4,0)</f>
        <v>320</v>
      </c>
      <c r="AH699" s="129" t="n">
        <f aca="false">VLOOKUP(D699,'School Code'!$D$2:$K$603,6,0)</f>
        <v>2</v>
      </c>
      <c r="AI699" s="146" t="s">
        <v>818</v>
      </c>
    </row>
    <row r="700" s="271" customFormat="true" ht="15" hidden="true" customHeight="false" outlineLevel="0" collapsed="false">
      <c r="A700" s="134" t="n">
        <v>695</v>
      </c>
      <c r="B700" s="134" t="s">
        <v>2790</v>
      </c>
      <c r="C700" s="3" t="s">
        <v>2791</v>
      </c>
      <c r="D700" s="135" t="str">
        <f aca="false">VLOOKUP(N700,'Event Code'!$B$4:$AT$239,6,0)</f>
        <v>ĐH Sư phạm Kỹ thuật HCM (CNTT)</v>
      </c>
      <c r="E700" s="135" t="str">
        <f aca="false">VLOOKUP($D700,'School Code'!$D$2:$I$30,5,0)</f>
        <v>ICT</v>
      </c>
      <c r="F700" s="264"/>
      <c r="G700" s="265"/>
      <c r="H700" s="138" t="str">
        <f aca="false">B700</f>
        <v>16110066@student.hcmute.edu.vn</v>
      </c>
      <c r="I700" s="150" t="s">
        <v>2792</v>
      </c>
      <c r="J700" s="139"/>
      <c r="K700" s="274"/>
      <c r="L700" s="267"/>
      <c r="M700" s="141" t="str">
        <f aca="false">'Event Code'!$A$4</f>
        <v>HCM</v>
      </c>
      <c r="N700" s="49" t="s">
        <v>2634</v>
      </c>
      <c r="O700" s="141" t="str">
        <f aca="false">VLOOKUP($N700,'Event Code'!$B$4:$AL$194,2,0)</f>
        <v>GST LITE</v>
      </c>
      <c r="P700" s="141" t="str">
        <f aca="false">VLOOKUP(N700,'Event Code'!$B$4:$AT$782,3,0)</f>
        <v>IT Technical</v>
      </c>
      <c r="Q700" s="141" t="str">
        <f aca="false">VLOOKUP(N700,'Event Code'!$B$4:$AT$782,4,0)</f>
        <v>ALL</v>
      </c>
      <c r="R700" s="141" t="str">
        <f aca="false">VLOOKUP($N700,'Event Code'!$B$4:$AT$782,5,0)</f>
        <v>Blended</v>
      </c>
      <c r="S700" s="141" t="n">
        <f aca="false">VLOOKUP(N700,'Event Code'!$B$4:$AT$782,7,0)</f>
        <v>43537</v>
      </c>
      <c r="T700" s="141" t="n">
        <f aca="false">VLOOKUP($N700,'Event Code'!$B$4:$AT$782,8,0)</f>
        <v>43565</v>
      </c>
      <c r="U700" s="37" t="s">
        <v>1128</v>
      </c>
      <c r="V700" s="184"/>
      <c r="W700" s="184"/>
      <c r="X700" s="268"/>
      <c r="Y700" s="144"/>
      <c r="Z700" s="140"/>
      <c r="AA700" s="269"/>
      <c r="AB700" s="270"/>
      <c r="AC700" s="77"/>
      <c r="AD700" s="270"/>
      <c r="AE700" s="270"/>
      <c r="AF700" s="270"/>
      <c r="AG700" s="128" t="n">
        <f aca="false">VLOOKUP(D700,'School Code'!$D$2:$K$603,4,0)</f>
        <v>320</v>
      </c>
      <c r="AH700" s="129" t="n">
        <f aca="false">VLOOKUP(D700,'School Code'!$D$2:$K$603,6,0)</f>
        <v>2</v>
      </c>
      <c r="AI700" s="146" t="s">
        <v>818</v>
      </c>
    </row>
    <row r="701" customFormat="false" ht="15" hidden="true" customHeight="false" outlineLevel="0" collapsed="false">
      <c r="A701" s="134" t="n">
        <v>696</v>
      </c>
      <c r="B701" s="134" t="s">
        <v>2793</v>
      </c>
      <c r="C701" s="3" t="s">
        <v>2794</v>
      </c>
      <c r="D701" s="135" t="str">
        <f aca="false">VLOOKUP(N701,'Event Code'!$B$4:$AT$239,6,0)</f>
        <v>ĐH Sư phạm Kỹ thuật HCM (CNTT)</v>
      </c>
      <c r="E701" s="135" t="str">
        <f aca="false">VLOOKUP($D701,'School Code'!$D$2:$I$30,5,0)</f>
        <v>ICT</v>
      </c>
      <c r="F701" s="198"/>
      <c r="G701" s="137"/>
      <c r="H701" s="138" t="str">
        <f aca="false">B701</f>
        <v>16110027@student.hcmute.edu.vn</v>
      </c>
      <c r="I701" s="150" t="s">
        <v>2795</v>
      </c>
      <c r="J701" s="139"/>
      <c r="K701" s="272"/>
      <c r="L701" s="140"/>
      <c r="M701" s="141" t="str">
        <f aca="false">'Event Code'!$A$4</f>
        <v>HCM</v>
      </c>
      <c r="N701" s="49" t="s">
        <v>2634</v>
      </c>
      <c r="O701" s="141" t="str">
        <f aca="false">VLOOKUP($N701,'Event Code'!$B$4:$AL$194,2,0)</f>
        <v>GST LITE</v>
      </c>
      <c r="P701" s="141" t="str">
        <f aca="false">VLOOKUP(N701,'Event Code'!$B$4:$AT$782,3,0)</f>
        <v>IT Technical</v>
      </c>
      <c r="Q701" s="141" t="str">
        <f aca="false">VLOOKUP(N701,'Event Code'!$B$4:$AT$782,4,0)</f>
        <v>ALL</v>
      </c>
      <c r="R701" s="141" t="str">
        <f aca="false">VLOOKUP($N701,'Event Code'!$B$4:$AT$782,5,0)</f>
        <v>Blended</v>
      </c>
      <c r="S701" s="141" t="n">
        <f aca="false">VLOOKUP(N701,'Event Code'!$B$4:$AT$782,7,0)</f>
        <v>43537</v>
      </c>
      <c r="T701" s="141" t="n">
        <f aca="false">VLOOKUP($N701,'Event Code'!$B$4:$AT$782,8,0)</f>
        <v>43565</v>
      </c>
      <c r="U701" s="37" t="s">
        <v>1128</v>
      </c>
      <c r="V701" s="184"/>
      <c r="W701" s="184"/>
      <c r="X701" s="144"/>
      <c r="Y701" s="144"/>
      <c r="Z701" s="140"/>
      <c r="AG701" s="128" t="n">
        <f aca="false">VLOOKUP(D701,'School Code'!$D$2:$K$603,4,0)</f>
        <v>320</v>
      </c>
      <c r="AH701" s="129" t="n">
        <f aca="false">VLOOKUP(D701,'School Code'!$D$2:$K$603,6,0)</f>
        <v>2</v>
      </c>
      <c r="AI701" s="146" t="s">
        <v>818</v>
      </c>
    </row>
    <row r="702" customFormat="false" ht="15" hidden="true" customHeight="false" outlineLevel="0" collapsed="false">
      <c r="A702" s="134" t="n">
        <v>697</v>
      </c>
      <c r="B702" s="134" t="s">
        <v>2796</v>
      </c>
      <c r="C702" s="3" t="s">
        <v>2797</v>
      </c>
      <c r="D702" s="135" t="str">
        <f aca="false">VLOOKUP(N702,'Event Code'!$B$4:$AT$239,6,0)</f>
        <v>ĐH Sư phạm Kỹ thuật HCM (CNTT)</v>
      </c>
      <c r="E702" s="135" t="str">
        <f aca="false">VLOOKUP($D702,'School Code'!$D$2:$I$30,5,0)</f>
        <v>ICT</v>
      </c>
      <c r="F702" s="198"/>
      <c r="G702" s="137"/>
      <c r="H702" s="138" t="str">
        <f aca="false">B702</f>
        <v>16110568@student.hcmute.edu.vn</v>
      </c>
      <c r="I702" s="150" t="s">
        <v>2798</v>
      </c>
      <c r="J702" s="139"/>
      <c r="K702" s="272"/>
      <c r="L702" s="140"/>
      <c r="M702" s="141" t="str">
        <f aca="false">'Event Code'!$A$4</f>
        <v>HCM</v>
      </c>
      <c r="N702" s="49" t="s">
        <v>2634</v>
      </c>
      <c r="O702" s="141" t="str">
        <f aca="false">VLOOKUP($N702,'Event Code'!$B$4:$AL$194,2,0)</f>
        <v>GST LITE</v>
      </c>
      <c r="P702" s="141" t="str">
        <f aca="false">VLOOKUP(N702,'Event Code'!$B$4:$AT$782,3,0)</f>
        <v>IT Technical</v>
      </c>
      <c r="Q702" s="141" t="str">
        <f aca="false">VLOOKUP(N702,'Event Code'!$B$4:$AT$782,4,0)</f>
        <v>ALL</v>
      </c>
      <c r="R702" s="141" t="str">
        <f aca="false">VLOOKUP($N702,'Event Code'!$B$4:$AT$782,5,0)</f>
        <v>Blended</v>
      </c>
      <c r="S702" s="141" t="n">
        <f aca="false">VLOOKUP(N702,'Event Code'!$B$4:$AT$782,7,0)</f>
        <v>43537</v>
      </c>
      <c r="T702" s="141" t="n">
        <f aca="false">VLOOKUP($N702,'Event Code'!$B$4:$AT$782,8,0)</f>
        <v>43565</v>
      </c>
      <c r="U702" s="37" t="s">
        <v>1128</v>
      </c>
      <c r="V702" s="184"/>
      <c r="W702" s="184"/>
      <c r="X702" s="144"/>
      <c r="Y702" s="144"/>
      <c r="Z702" s="140"/>
      <c r="AG702" s="128" t="n">
        <f aca="false">VLOOKUP(D702,'School Code'!$D$2:$K$603,4,0)</f>
        <v>320</v>
      </c>
      <c r="AH702" s="129" t="n">
        <f aca="false">VLOOKUP(D702,'School Code'!$D$2:$K$603,6,0)</f>
        <v>2</v>
      </c>
      <c r="AI702" s="146" t="s">
        <v>818</v>
      </c>
    </row>
    <row r="703" customFormat="false" ht="15" hidden="true" customHeight="false" outlineLevel="0" collapsed="false">
      <c r="A703" s="134" t="n">
        <v>698</v>
      </c>
      <c r="B703" s="134" t="s">
        <v>2799</v>
      </c>
      <c r="C703" s="3" t="s">
        <v>2800</v>
      </c>
      <c r="D703" s="135" t="str">
        <f aca="false">VLOOKUP(N703,'Event Code'!$B$4:$AT$239,6,0)</f>
        <v>ĐH Sư phạm Kỹ thuật HCM (CNTT)</v>
      </c>
      <c r="E703" s="135" t="str">
        <f aca="false">VLOOKUP($D703,'School Code'!$D$2:$I$30,5,0)</f>
        <v>ICT</v>
      </c>
      <c r="F703" s="198"/>
      <c r="G703" s="137"/>
      <c r="H703" s="138" t="str">
        <f aca="false">B703</f>
        <v>16119032@student.hcmute.edu.vn</v>
      </c>
      <c r="I703" s="150" t="s">
        <v>2801</v>
      </c>
      <c r="J703" s="139"/>
      <c r="K703" s="272"/>
      <c r="L703" s="140"/>
      <c r="M703" s="141" t="str">
        <f aca="false">'Event Code'!$A$4</f>
        <v>HCM</v>
      </c>
      <c r="N703" s="49" t="s">
        <v>2634</v>
      </c>
      <c r="O703" s="141" t="str">
        <f aca="false">VLOOKUP($N703,'Event Code'!$B$4:$AL$194,2,0)</f>
        <v>GST LITE</v>
      </c>
      <c r="P703" s="141" t="str">
        <f aca="false">VLOOKUP(N703,'Event Code'!$B$4:$AT$782,3,0)</f>
        <v>IT Technical</v>
      </c>
      <c r="Q703" s="141" t="str">
        <f aca="false">VLOOKUP(N703,'Event Code'!$B$4:$AT$782,4,0)</f>
        <v>ALL</v>
      </c>
      <c r="R703" s="141" t="str">
        <f aca="false">VLOOKUP($N703,'Event Code'!$B$4:$AT$782,5,0)</f>
        <v>Blended</v>
      </c>
      <c r="S703" s="141" t="n">
        <f aca="false">VLOOKUP(N703,'Event Code'!$B$4:$AT$782,7,0)</f>
        <v>43537</v>
      </c>
      <c r="T703" s="141" t="n">
        <f aca="false">VLOOKUP($N703,'Event Code'!$B$4:$AT$782,8,0)</f>
        <v>43565</v>
      </c>
      <c r="U703" s="37" t="s">
        <v>1128</v>
      </c>
      <c r="V703" s="184"/>
      <c r="W703" s="184"/>
      <c r="X703" s="144"/>
      <c r="Y703" s="144"/>
      <c r="Z703" s="140"/>
      <c r="AG703" s="128" t="n">
        <f aca="false">VLOOKUP(D703,'School Code'!$D$2:$K$603,4,0)</f>
        <v>320</v>
      </c>
      <c r="AH703" s="129" t="n">
        <f aca="false">VLOOKUP(D703,'School Code'!$D$2:$K$603,6,0)</f>
        <v>2</v>
      </c>
      <c r="AI703" s="146" t="s">
        <v>818</v>
      </c>
    </row>
    <row r="704" customFormat="false" ht="15" hidden="true" customHeight="false" outlineLevel="0" collapsed="false">
      <c r="A704" s="134" t="n">
        <v>699</v>
      </c>
      <c r="B704" s="134" t="s">
        <v>2802</v>
      </c>
      <c r="C704" s="3" t="s">
        <v>2803</v>
      </c>
      <c r="D704" s="135" t="str">
        <f aca="false">VLOOKUP(N704,'Event Code'!$B$4:$AT$239,6,0)</f>
        <v>ĐH Sư phạm Kỹ thuật HCM (CNTT)</v>
      </c>
      <c r="E704" s="135" t="str">
        <f aca="false">VLOOKUP($D704,'School Code'!$D$2:$I$30,5,0)</f>
        <v>ICT</v>
      </c>
      <c r="F704" s="198"/>
      <c r="G704" s="137"/>
      <c r="H704" s="138" t="str">
        <f aca="false">B704</f>
        <v>16110191@student.hcmute.edu.vn</v>
      </c>
      <c r="I704" s="150" t="s">
        <v>2804</v>
      </c>
      <c r="J704" s="139"/>
      <c r="K704" s="272"/>
      <c r="L704" s="140"/>
      <c r="M704" s="141" t="str">
        <f aca="false">'Event Code'!$A$4</f>
        <v>HCM</v>
      </c>
      <c r="N704" s="49" t="s">
        <v>2634</v>
      </c>
      <c r="O704" s="141" t="str">
        <f aca="false">VLOOKUP($N704,'Event Code'!$B$4:$AL$194,2,0)</f>
        <v>GST LITE</v>
      </c>
      <c r="P704" s="141" t="str">
        <f aca="false">VLOOKUP(N704,'Event Code'!$B$4:$AT$782,3,0)</f>
        <v>IT Technical</v>
      </c>
      <c r="Q704" s="141" t="str">
        <f aca="false">VLOOKUP(N704,'Event Code'!$B$4:$AT$782,4,0)</f>
        <v>ALL</v>
      </c>
      <c r="R704" s="141" t="str">
        <f aca="false">VLOOKUP($N704,'Event Code'!$B$4:$AT$782,5,0)</f>
        <v>Blended</v>
      </c>
      <c r="S704" s="141" t="n">
        <f aca="false">VLOOKUP(N704,'Event Code'!$B$4:$AT$782,7,0)</f>
        <v>43537</v>
      </c>
      <c r="T704" s="141" t="n">
        <f aca="false">VLOOKUP($N704,'Event Code'!$B$4:$AT$782,8,0)</f>
        <v>43565</v>
      </c>
      <c r="U704" s="37" t="s">
        <v>1128</v>
      </c>
      <c r="V704" s="184"/>
      <c r="W704" s="184"/>
      <c r="X704" s="144"/>
      <c r="Y704" s="144"/>
      <c r="Z704" s="140"/>
      <c r="AG704" s="128" t="n">
        <f aca="false">VLOOKUP(D704,'School Code'!$D$2:$K$603,4,0)</f>
        <v>320</v>
      </c>
      <c r="AH704" s="129" t="n">
        <f aca="false">VLOOKUP(D704,'School Code'!$D$2:$K$603,6,0)</f>
        <v>2</v>
      </c>
      <c r="AI704" s="146" t="s">
        <v>818</v>
      </c>
    </row>
    <row r="705" customFormat="false" ht="15" hidden="true" customHeight="false" outlineLevel="0" collapsed="false">
      <c r="A705" s="134" t="n">
        <v>700</v>
      </c>
      <c r="B705" s="134" t="s">
        <v>2805</v>
      </c>
      <c r="C705" s="3" t="s">
        <v>2806</v>
      </c>
      <c r="D705" s="135" t="str">
        <f aca="false">VLOOKUP(N705,'Event Code'!$B$4:$AT$239,6,0)</f>
        <v>ĐH Sư phạm Kỹ thuật HCM (CNTT)</v>
      </c>
      <c r="E705" s="135" t="str">
        <f aca="false">VLOOKUP($D705,'School Code'!$D$2:$I$30,5,0)</f>
        <v>ICT</v>
      </c>
      <c r="F705" s="198"/>
      <c r="G705" s="137"/>
      <c r="H705" s="138" t="str">
        <f aca="false">B705</f>
        <v>16110124@student.hcmute.edu.vn</v>
      </c>
      <c r="I705" s="150" t="s">
        <v>2807</v>
      </c>
      <c r="J705" s="139"/>
      <c r="K705" s="272"/>
      <c r="L705" s="140"/>
      <c r="M705" s="141" t="str">
        <f aca="false">'Event Code'!$A$4</f>
        <v>HCM</v>
      </c>
      <c r="N705" s="49" t="s">
        <v>2634</v>
      </c>
      <c r="O705" s="141" t="str">
        <f aca="false">VLOOKUP($N705,'Event Code'!$B$4:$AL$194,2,0)</f>
        <v>GST LITE</v>
      </c>
      <c r="P705" s="141" t="str">
        <f aca="false">VLOOKUP(N705,'Event Code'!$B$4:$AT$782,3,0)</f>
        <v>IT Technical</v>
      </c>
      <c r="Q705" s="141" t="str">
        <f aca="false">VLOOKUP(N705,'Event Code'!$B$4:$AT$782,4,0)</f>
        <v>ALL</v>
      </c>
      <c r="R705" s="141" t="str">
        <f aca="false">VLOOKUP($N705,'Event Code'!$B$4:$AT$782,5,0)</f>
        <v>Blended</v>
      </c>
      <c r="S705" s="141" t="n">
        <f aca="false">VLOOKUP(N705,'Event Code'!$B$4:$AT$782,7,0)</f>
        <v>43537</v>
      </c>
      <c r="T705" s="141" t="n">
        <f aca="false">VLOOKUP($N705,'Event Code'!$B$4:$AT$782,8,0)</f>
        <v>43565</v>
      </c>
      <c r="U705" s="37" t="s">
        <v>1128</v>
      </c>
      <c r="V705" s="184"/>
      <c r="W705" s="184"/>
      <c r="X705" s="144"/>
      <c r="Y705" s="144"/>
      <c r="Z705" s="140"/>
      <c r="AG705" s="128" t="n">
        <f aca="false">VLOOKUP(D705,'School Code'!$D$2:$K$603,4,0)</f>
        <v>320</v>
      </c>
      <c r="AH705" s="129" t="n">
        <f aca="false">VLOOKUP(D705,'School Code'!$D$2:$K$603,6,0)</f>
        <v>2</v>
      </c>
      <c r="AI705" s="146" t="s">
        <v>818</v>
      </c>
    </row>
    <row r="706" s="166" customFormat="true" ht="15" hidden="true" customHeight="false" outlineLevel="0" collapsed="false">
      <c r="A706" s="134" t="n">
        <v>701</v>
      </c>
      <c r="B706" s="134" t="s">
        <v>2808</v>
      </c>
      <c r="C706" s="3" t="s">
        <v>2809</v>
      </c>
      <c r="D706" s="135" t="str">
        <f aca="false">VLOOKUP(N706,'Event Code'!$B$4:$AT$239,6,0)</f>
        <v>ĐH Sư phạm Kỹ thuật HCM (CNTT)</v>
      </c>
      <c r="E706" s="135" t="str">
        <f aca="false">VLOOKUP($D706,'School Code'!$D$2:$I$30,5,0)</f>
        <v>ICT</v>
      </c>
      <c r="F706" s="37"/>
      <c r="G706" s="153"/>
      <c r="H706" s="138" t="str">
        <f aca="false">B706</f>
        <v>16110098@student.hcmute.edu.vn</v>
      </c>
      <c r="I706" s="150" t="s">
        <v>2810</v>
      </c>
      <c r="J706" s="139"/>
      <c r="K706" s="273"/>
      <c r="L706" s="145"/>
      <c r="M706" s="141" t="str">
        <f aca="false">'Event Code'!$A$4</f>
        <v>HCM</v>
      </c>
      <c r="N706" s="49" t="s">
        <v>2634</v>
      </c>
      <c r="O706" s="141" t="str">
        <f aca="false">VLOOKUP($N706,'Event Code'!$B$4:$AL$194,2,0)</f>
        <v>GST LITE</v>
      </c>
      <c r="P706" s="141" t="str">
        <f aca="false">VLOOKUP(N706,'Event Code'!$B$4:$AT$782,3,0)</f>
        <v>IT Technical</v>
      </c>
      <c r="Q706" s="141" t="str">
        <f aca="false">VLOOKUP(N706,'Event Code'!$B$4:$AT$782,4,0)</f>
        <v>ALL</v>
      </c>
      <c r="R706" s="141" t="str">
        <f aca="false">VLOOKUP($N706,'Event Code'!$B$4:$AT$782,5,0)</f>
        <v>Blended</v>
      </c>
      <c r="S706" s="141" t="n">
        <f aca="false">VLOOKUP(N706,'Event Code'!$B$4:$AT$782,7,0)</f>
        <v>43537</v>
      </c>
      <c r="T706" s="141" t="n">
        <f aca="false">VLOOKUP($N706,'Event Code'!$B$4:$AT$782,8,0)</f>
        <v>43565</v>
      </c>
      <c r="U706" s="37" t="s">
        <v>1128</v>
      </c>
      <c r="V706" s="184"/>
      <c r="W706" s="184"/>
      <c r="X706" s="160"/>
      <c r="Y706" s="144"/>
      <c r="Z706" s="140"/>
      <c r="AA706" s="160"/>
      <c r="AB706" s="162"/>
      <c r="AC706" s="77"/>
      <c r="AD706" s="162"/>
      <c r="AE706" s="162"/>
      <c r="AF706" s="162"/>
      <c r="AG706" s="128" t="n">
        <f aca="false">VLOOKUP(D706,'School Code'!$D$2:$K$603,4,0)</f>
        <v>320</v>
      </c>
      <c r="AH706" s="129" t="n">
        <f aca="false">VLOOKUP(D706,'School Code'!$D$2:$K$603,6,0)</f>
        <v>2</v>
      </c>
      <c r="AI706" s="146" t="s">
        <v>818</v>
      </c>
    </row>
    <row r="707" customFormat="false" ht="15" hidden="true" customHeight="false" outlineLevel="0" collapsed="false">
      <c r="A707" s="134" t="n">
        <v>702</v>
      </c>
      <c r="B707" s="134" t="s">
        <v>2811</v>
      </c>
      <c r="C707" s="3" t="s">
        <v>2812</v>
      </c>
      <c r="D707" s="135" t="str">
        <f aca="false">VLOOKUP(N707,'Event Code'!$B$4:$AT$239,6,0)</f>
        <v>ĐH Sư phạm Kỹ thuật HCM (CNTT)</v>
      </c>
      <c r="E707" s="135" t="str">
        <f aca="false">VLOOKUP($D707,'School Code'!$D$2:$I$30,5,0)</f>
        <v>ICT</v>
      </c>
      <c r="F707" s="198"/>
      <c r="G707" s="137"/>
      <c r="H707" s="138" t="str">
        <f aca="false">B707</f>
        <v>16110117@student.hcmute.edu.vn</v>
      </c>
      <c r="I707" s="150" t="s">
        <v>2813</v>
      </c>
      <c r="J707" s="139"/>
      <c r="K707" s="272"/>
      <c r="L707" s="140"/>
      <c r="M707" s="141" t="str">
        <f aca="false">'Event Code'!$A$4</f>
        <v>HCM</v>
      </c>
      <c r="N707" s="49" t="s">
        <v>2634</v>
      </c>
      <c r="O707" s="141" t="str">
        <f aca="false">VLOOKUP($N707,'Event Code'!$B$4:$AL$194,2,0)</f>
        <v>GST LITE</v>
      </c>
      <c r="P707" s="141" t="str">
        <f aca="false">VLOOKUP(N707,'Event Code'!$B$4:$AT$782,3,0)</f>
        <v>IT Technical</v>
      </c>
      <c r="Q707" s="141" t="str">
        <f aca="false">VLOOKUP(N707,'Event Code'!$B$4:$AT$782,4,0)</f>
        <v>ALL</v>
      </c>
      <c r="R707" s="141" t="str">
        <f aca="false">VLOOKUP($N707,'Event Code'!$B$4:$AT$782,5,0)</f>
        <v>Blended</v>
      </c>
      <c r="S707" s="141" t="n">
        <f aca="false">VLOOKUP(N707,'Event Code'!$B$4:$AT$782,7,0)</f>
        <v>43537</v>
      </c>
      <c r="T707" s="141" t="n">
        <f aca="false">VLOOKUP($N707,'Event Code'!$B$4:$AT$782,8,0)</f>
        <v>43565</v>
      </c>
      <c r="U707" s="37" t="s">
        <v>1128</v>
      </c>
      <c r="V707" s="184"/>
      <c r="W707" s="184"/>
      <c r="X707" s="144"/>
      <c r="Y707" s="144"/>
      <c r="Z707" s="140"/>
      <c r="AG707" s="128" t="n">
        <f aca="false">VLOOKUP(D707,'School Code'!$D$2:$K$603,4,0)</f>
        <v>320</v>
      </c>
      <c r="AH707" s="129" t="n">
        <f aca="false">VLOOKUP(D707,'School Code'!$D$2:$K$603,6,0)</f>
        <v>2</v>
      </c>
      <c r="AI707" s="146" t="s">
        <v>818</v>
      </c>
    </row>
    <row r="708" customFormat="false" ht="15" hidden="true" customHeight="false" outlineLevel="0" collapsed="false">
      <c r="A708" s="134" t="n">
        <v>703</v>
      </c>
      <c r="B708" s="134" t="s">
        <v>2814</v>
      </c>
      <c r="C708" s="3" t="s">
        <v>2815</v>
      </c>
      <c r="D708" s="135" t="str">
        <f aca="false">VLOOKUP(N708,'Event Code'!$B$4:$AT$239,6,0)</f>
        <v>ĐH Sư phạm Kỹ thuật HCM (CNTT)</v>
      </c>
      <c r="E708" s="135" t="str">
        <f aca="false">VLOOKUP($D708,'School Code'!$D$2:$I$30,5,0)</f>
        <v>ICT</v>
      </c>
      <c r="F708" s="198"/>
      <c r="G708" s="137"/>
      <c r="H708" s="138" t="str">
        <f aca="false">B708</f>
        <v>16110573@student.hcmute.edu.vn</v>
      </c>
      <c r="I708" s="150" t="s">
        <v>2816</v>
      </c>
      <c r="J708" s="139"/>
      <c r="K708" s="272"/>
      <c r="L708" s="140"/>
      <c r="M708" s="141" t="str">
        <f aca="false">'Event Code'!$A$4</f>
        <v>HCM</v>
      </c>
      <c r="N708" s="49" t="s">
        <v>2634</v>
      </c>
      <c r="O708" s="141" t="str">
        <f aca="false">VLOOKUP($N708,'Event Code'!$B$4:$AL$194,2,0)</f>
        <v>GST LITE</v>
      </c>
      <c r="P708" s="141" t="str">
        <f aca="false">VLOOKUP(N708,'Event Code'!$B$4:$AT$782,3,0)</f>
        <v>IT Technical</v>
      </c>
      <c r="Q708" s="141" t="str">
        <f aca="false">VLOOKUP(N708,'Event Code'!$B$4:$AT$782,4,0)</f>
        <v>ALL</v>
      </c>
      <c r="R708" s="141" t="str">
        <f aca="false">VLOOKUP($N708,'Event Code'!$B$4:$AT$782,5,0)</f>
        <v>Blended</v>
      </c>
      <c r="S708" s="141" t="n">
        <f aca="false">VLOOKUP(N708,'Event Code'!$B$4:$AT$782,7,0)</f>
        <v>43537</v>
      </c>
      <c r="T708" s="141" t="n">
        <f aca="false">VLOOKUP($N708,'Event Code'!$B$4:$AT$782,8,0)</f>
        <v>43565</v>
      </c>
      <c r="U708" s="37" t="s">
        <v>1128</v>
      </c>
      <c r="V708" s="184"/>
      <c r="W708" s="184"/>
      <c r="X708" s="144"/>
      <c r="Y708" s="144"/>
      <c r="Z708" s="140"/>
      <c r="AG708" s="128" t="n">
        <f aca="false">VLOOKUP(D708,'School Code'!$D$2:$K$603,4,0)</f>
        <v>320</v>
      </c>
      <c r="AH708" s="129" t="n">
        <f aca="false">VLOOKUP(D708,'School Code'!$D$2:$K$603,6,0)</f>
        <v>2</v>
      </c>
      <c r="AI708" s="146" t="s">
        <v>818</v>
      </c>
    </row>
    <row r="709" customFormat="false" ht="15" hidden="true" customHeight="false" outlineLevel="0" collapsed="false">
      <c r="A709" s="134" t="n">
        <v>704</v>
      </c>
      <c r="B709" s="134" t="s">
        <v>2817</v>
      </c>
      <c r="C709" s="3" t="s">
        <v>2818</v>
      </c>
      <c r="D709" s="135" t="str">
        <f aca="false">VLOOKUP(N709,'Event Code'!$B$4:$AT$239,6,0)</f>
        <v>ĐH Sư phạm Kỹ thuật HCM (CNTT)</v>
      </c>
      <c r="E709" s="135" t="str">
        <f aca="false">VLOOKUP($D709,'School Code'!$D$2:$I$30,5,0)</f>
        <v>ICT</v>
      </c>
      <c r="F709" s="198"/>
      <c r="G709" s="137"/>
      <c r="H709" s="138" t="str">
        <f aca="false">B709</f>
        <v>16110249@student.hcmute.edu.vn</v>
      </c>
      <c r="I709" s="150" t="s">
        <v>2819</v>
      </c>
      <c r="J709" s="139"/>
      <c r="K709" s="272"/>
      <c r="L709" s="140"/>
      <c r="M709" s="141" t="str">
        <f aca="false">'Event Code'!$A$4</f>
        <v>HCM</v>
      </c>
      <c r="N709" s="49" t="s">
        <v>2634</v>
      </c>
      <c r="O709" s="141" t="str">
        <f aca="false">VLOOKUP($N709,'Event Code'!$B$4:$AL$194,2,0)</f>
        <v>GST LITE</v>
      </c>
      <c r="P709" s="141" t="str">
        <f aca="false">VLOOKUP(N709,'Event Code'!$B$4:$AT$782,3,0)</f>
        <v>IT Technical</v>
      </c>
      <c r="Q709" s="141" t="str">
        <f aca="false">VLOOKUP(N709,'Event Code'!$B$4:$AT$782,4,0)</f>
        <v>ALL</v>
      </c>
      <c r="R709" s="141" t="str">
        <f aca="false">VLOOKUP($N709,'Event Code'!$B$4:$AT$782,5,0)</f>
        <v>Blended</v>
      </c>
      <c r="S709" s="141" t="n">
        <f aca="false">VLOOKUP(N709,'Event Code'!$B$4:$AT$782,7,0)</f>
        <v>43537</v>
      </c>
      <c r="T709" s="141" t="n">
        <f aca="false">VLOOKUP($N709,'Event Code'!$B$4:$AT$782,8,0)</f>
        <v>43565</v>
      </c>
      <c r="U709" s="37" t="s">
        <v>1128</v>
      </c>
      <c r="V709" s="184"/>
      <c r="W709" s="184"/>
      <c r="X709" s="144"/>
      <c r="Y709" s="144"/>
      <c r="Z709" s="140"/>
      <c r="AG709" s="128" t="n">
        <f aca="false">VLOOKUP(D709,'School Code'!$D$2:$K$603,4,0)</f>
        <v>320</v>
      </c>
      <c r="AH709" s="129" t="n">
        <f aca="false">VLOOKUP(D709,'School Code'!$D$2:$K$603,6,0)</f>
        <v>2</v>
      </c>
      <c r="AI709" s="146" t="s">
        <v>818</v>
      </c>
    </row>
    <row r="710" customFormat="false" ht="15" hidden="true" customHeight="false" outlineLevel="0" collapsed="false">
      <c r="A710" s="134" t="n">
        <v>705</v>
      </c>
      <c r="B710" s="134" t="s">
        <v>2820</v>
      </c>
      <c r="C710" s="3" t="s">
        <v>2821</v>
      </c>
      <c r="D710" s="135" t="str">
        <f aca="false">VLOOKUP(N710,'Event Code'!$B$4:$AT$239,6,0)</f>
        <v>ĐH Sư phạm Kỹ thuật HCM (CNTT)</v>
      </c>
      <c r="E710" s="135" t="str">
        <f aca="false">VLOOKUP($D710,'School Code'!$D$2:$I$30,5,0)</f>
        <v>ICT</v>
      </c>
      <c r="F710" s="198"/>
      <c r="G710" s="137"/>
      <c r="H710" s="138" t="str">
        <f aca="false">B710</f>
        <v>16110229@student.hcmute.edu.vn</v>
      </c>
      <c r="I710" s="150" t="s">
        <v>2822</v>
      </c>
      <c r="J710" s="139"/>
      <c r="K710" s="272"/>
      <c r="L710" s="140"/>
      <c r="M710" s="141" t="str">
        <f aca="false">'Event Code'!$A$4</f>
        <v>HCM</v>
      </c>
      <c r="N710" s="49" t="s">
        <v>2634</v>
      </c>
      <c r="O710" s="141" t="str">
        <f aca="false">VLOOKUP($N710,'Event Code'!$B$4:$AL$194,2,0)</f>
        <v>GST LITE</v>
      </c>
      <c r="P710" s="141" t="str">
        <f aca="false">VLOOKUP(N710,'Event Code'!$B$4:$AT$782,3,0)</f>
        <v>IT Technical</v>
      </c>
      <c r="Q710" s="141" t="str">
        <f aca="false">VLOOKUP(N710,'Event Code'!$B$4:$AT$782,4,0)</f>
        <v>ALL</v>
      </c>
      <c r="R710" s="141" t="str">
        <f aca="false">VLOOKUP($N710,'Event Code'!$B$4:$AT$782,5,0)</f>
        <v>Blended</v>
      </c>
      <c r="S710" s="141" t="n">
        <f aca="false">VLOOKUP(N710,'Event Code'!$B$4:$AT$782,7,0)</f>
        <v>43537</v>
      </c>
      <c r="T710" s="141" t="n">
        <f aca="false">VLOOKUP($N710,'Event Code'!$B$4:$AT$782,8,0)</f>
        <v>43565</v>
      </c>
      <c r="U710" s="37" t="s">
        <v>1128</v>
      </c>
      <c r="V710" s="184"/>
      <c r="W710" s="184"/>
      <c r="X710" s="144"/>
      <c r="Y710" s="144"/>
      <c r="Z710" s="140"/>
      <c r="AG710" s="128" t="n">
        <f aca="false">VLOOKUP(D710,'School Code'!$D$2:$K$603,4,0)</f>
        <v>320</v>
      </c>
      <c r="AH710" s="129" t="n">
        <f aca="false">VLOOKUP(D710,'School Code'!$D$2:$K$603,6,0)</f>
        <v>2</v>
      </c>
      <c r="AI710" s="146" t="s">
        <v>818</v>
      </c>
    </row>
    <row r="711" customFormat="false" ht="15" hidden="true" customHeight="false" outlineLevel="0" collapsed="false">
      <c r="A711" s="134" t="n">
        <v>706</v>
      </c>
      <c r="B711" s="134" t="s">
        <v>2823</v>
      </c>
      <c r="C711" s="3" t="s">
        <v>2824</v>
      </c>
      <c r="D711" s="135" t="str">
        <f aca="false">VLOOKUP(N711,'Event Code'!$B$4:$AT$239,6,0)</f>
        <v>ĐH Sư phạm Kỹ thuật HCM (CNTT)</v>
      </c>
      <c r="E711" s="135" t="str">
        <f aca="false">VLOOKUP($D711,'School Code'!$D$2:$I$30,5,0)</f>
        <v>ICT</v>
      </c>
      <c r="F711" s="198"/>
      <c r="G711" s="137"/>
      <c r="H711" s="138" t="str">
        <f aca="false">B711</f>
        <v>16110151@student.hcmute.edu.vn</v>
      </c>
      <c r="I711" s="150" t="s">
        <v>2825</v>
      </c>
      <c r="J711" s="139"/>
      <c r="K711" s="272"/>
      <c r="L711" s="140"/>
      <c r="M711" s="141" t="str">
        <f aca="false">'Event Code'!$A$4</f>
        <v>HCM</v>
      </c>
      <c r="N711" s="49" t="s">
        <v>2634</v>
      </c>
      <c r="O711" s="141" t="str">
        <f aca="false">VLOOKUP($N711,'Event Code'!$B$4:$AL$194,2,0)</f>
        <v>GST LITE</v>
      </c>
      <c r="P711" s="141" t="str">
        <f aca="false">VLOOKUP(N711,'Event Code'!$B$4:$AT$782,3,0)</f>
        <v>IT Technical</v>
      </c>
      <c r="Q711" s="141" t="str">
        <f aca="false">VLOOKUP(N711,'Event Code'!$B$4:$AT$782,4,0)</f>
        <v>ALL</v>
      </c>
      <c r="R711" s="141" t="str">
        <f aca="false">VLOOKUP($N711,'Event Code'!$B$4:$AT$782,5,0)</f>
        <v>Blended</v>
      </c>
      <c r="S711" s="141" t="n">
        <f aca="false">VLOOKUP(N711,'Event Code'!$B$4:$AT$782,7,0)</f>
        <v>43537</v>
      </c>
      <c r="T711" s="141" t="n">
        <f aca="false">VLOOKUP($N711,'Event Code'!$B$4:$AT$782,8,0)</f>
        <v>43565</v>
      </c>
      <c r="U711" s="37" t="s">
        <v>1128</v>
      </c>
      <c r="V711" s="184"/>
      <c r="W711" s="184"/>
      <c r="X711" s="144"/>
      <c r="Y711" s="144"/>
      <c r="Z711" s="140"/>
      <c r="AG711" s="128" t="n">
        <f aca="false">VLOOKUP(D711,'School Code'!$D$2:$K$603,4,0)</f>
        <v>320</v>
      </c>
      <c r="AH711" s="129" t="n">
        <f aca="false">VLOOKUP(D711,'School Code'!$D$2:$K$603,6,0)</f>
        <v>2</v>
      </c>
      <c r="AI711" s="146" t="s">
        <v>818</v>
      </c>
    </row>
    <row r="712" customFormat="false" ht="15" hidden="true" customHeight="false" outlineLevel="0" collapsed="false">
      <c r="A712" s="134" t="n">
        <v>707</v>
      </c>
      <c r="B712" s="134" t="s">
        <v>2826</v>
      </c>
      <c r="C712" s="3" t="s">
        <v>2827</v>
      </c>
      <c r="D712" s="135" t="str">
        <f aca="false">VLOOKUP(N712,'Event Code'!$B$4:$AT$239,6,0)</f>
        <v>ĐH Sư phạm Kỹ thuật HCM (CNTT)</v>
      </c>
      <c r="E712" s="135" t="str">
        <f aca="false">VLOOKUP($D712,'School Code'!$D$2:$I$30,5,0)</f>
        <v>ICT</v>
      </c>
      <c r="F712" s="198"/>
      <c r="G712" s="137"/>
      <c r="H712" s="138" t="str">
        <f aca="false">B712</f>
        <v>16110119@student.hcmute.edu.vn</v>
      </c>
      <c r="I712" s="150" t="s">
        <v>2828</v>
      </c>
      <c r="J712" s="139"/>
      <c r="K712" s="272"/>
      <c r="L712" s="140"/>
      <c r="M712" s="141" t="str">
        <f aca="false">'Event Code'!$A$4</f>
        <v>HCM</v>
      </c>
      <c r="N712" s="49" t="s">
        <v>2634</v>
      </c>
      <c r="O712" s="141" t="str">
        <f aca="false">VLOOKUP($N712,'Event Code'!$B$4:$AL$194,2,0)</f>
        <v>GST LITE</v>
      </c>
      <c r="P712" s="141" t="str">
        <f aca="false">VLOOKUP(N712,'Event Code'!$B$4:$AT$782,3,0)</f>
        <v>IT Technical</v>
      </c>
      <c r="Q712" s="141" t="str">
        <f aca="false">VLOOKUP(N712,'Event Code'!$B$4:$AT$782,4,0)</f>
        <v>ALL</v>
      </c>
      <c r="R712" s="141" t="str">
        <f aca="false">VLOOKUP($N712,'Event Code'!$B$4:$AT$782,5,0)</f>
        <v>Blended</v>
      </c>
      <c r="S712" s="141" t="n">
        <f aca="false">VLOOKUP(N712,'Event Code'!$B$4:$AT$782,7,0)</f>
        <v>43537</v>
      </c>
      <c r="T712" s="141" t="n">
        <f aca="false">VLOOKUP($N712,'Event Code'!$B$4:$AT$782,8,0)</f>
        <v>43565</v>
      </c>
      <c r="U712" s="37" t="s">
        <v>1128</v>
      </c>
      <c r="V712" s="184"/>
      <c r="W712" s="184"/>
      <c r="X712" s="144"/>
      <c r="Y712" s="144"/>
      <c r="Z712" s="140"/>
      <c r="AG712" s="128" t="n">
        <f aca="false">VLOOKUP(D712,'School Code'!$D$2:$K$603,4,0)</f>
        <v>320</v>
      </c>
      <c r="AH712" s="129" t="n">
        <f aca="false">VLOOKUP(D712,'School Code'!$D$2:$K$603,6,0)</f>
        <v>2</v>
      </c>
      <c r="AI712" s="146" t="s">
        <v>818</v>
      </c>
    </row>
    <row r="713" customFormat="false" ht="15" hidden="true" customHeight="false" outlineLevel="0" collapsed="false">
      <c r="A713" s="134" t="n">
        <v>708</v>
      </c>
      <c r="B713" s="134" t="s">
        <v>2829</v>
      </c>
      <c r="C713" s="3" t="s">
        <v>2830</v>
      </c>
      <c r="D713" s="135" t="str">
        <f aca="false">VLOOKUP(N713,'Event Code'!$B$4:$AT$239,6,0)</f>
        <v>ĐH Sư phạm Kỹ thuật HCM (CNTT)</v>
      </c>
      <c r="E713" s="135" t="str">
        <f aca="false">VLOOKUP($D713,'School Code'!$D$2:$I$30,5,0)</f>
        <v>ICT</v>
      </c>
      <c r="F713" s="198"/>
      <c r="G713" s="137"/>
      <c r="H713" s="138" t="str">
        <f aca="false">B713</f>
        <v>16110032@student.hcmute.edu.vn</v>
      </c>
      <c r="I713" s="150" t="s">
        <v>2831</v>
      </c>
      <c r="J713" s="139"/>
      <c r="K713" s="272"/>
      <c r="L713" s="140"/>
      <c r="M713" s="141" t="str">
        <f aca="false">'Event Code'!$A$4</f>
        <v>HCM</v>
      </c>
      <c r="N713" s="49" t="s">
        <v>2634</v>
      </c>
      <c r="O713" s="141" t="str">
        <f aca="false">VLOOKUP($N713,'Event Code'!$B$4:$AL$194,2,0)</f>
        <v>GST LITE</v>
      </c>
      <c r="P713" s="141" t="str">
        <f aca="false">VLOOKUP(N713,'Event Code'!$B$4:$AT$782,3,0)</f>
        <v>IT Technical</v>
      </c>
      <c r="Q713" s="141" t="str">
        <f aca="false">VLOOKUP(N713,'Event Code'!$B$4:$AT$782,4,0)</f>
        <v>ALL</v>
      </c>
      <c r="R713" s="141" t="str">
        <f aca="false">VLOOKUP($N713,'Event Code'!$B$4:$AT$782,5,0)</f>
        <v>Blended</v>
      </c>
      <c r="S713" s="141" t="n">
        <f aca="false">VLOOKUP(N713,'Event Code'!$B$4:$AT$782,7,0)</f>
        <v>43537</v>
      </c>
      <c r="T713" s="141" t="n">
        <f aca="false">VLOOKUP($N713,'Event Code'!$B$4:$AT$782,8,0)</f>
        <v>43565</v>
      </c>
      <c r="U713" s="37" t="s">
        <v>1128</v>
      </c>
      <c r="V713" s="184"/>
      <c r="W713" s="184"/>
      <c r="X713" s="144"/>
      <c r="Y713" s="144"/>
      <c r="Z713" s="140"/>
      <c r="AG713" s="128" t="n">
        <f aca="false">VLOOKUP(D713,'School Code'!$D$2:$K$603,4,0)</f>
        <v>320</v>
      </c>
      <c r="AH713" s="129" t="n">
        <f aca="false">VLOOKUP(D713,'School Code'!$D$2:$K$603,6,0)</f>
        <v>2</v>
      </c>
      <c r="AI713" s="146" t="s">
        <v>818</v>
      </c>
    </row>
    <row r="714" customFormat="false" ht="15" hidden="true" customHeight="false" outlineLevel="0" collapsed="false">
      <c r="A714" s="134" t="n">
        <v>709</v>
      </c>
      <c r="B714" s="134" t="s">
        <v>2832</v>
      </c>
      <c r="C714" s="3" t="s">
        <v>2833</v>
      </c>
      <c r="D714" s="135" t="str">
        <f aca="false">VLOOKUP(N714,'Event Code'!$B$4:$AT$239,6,0)</f>
        <v>ĐH Sư phạm Kỹ thuật HCM (CNTT)</v>
      </c>
      <c r="E714" s="135" t="str">
        <f aca="false">VLOOKUP($D714,'School Code'!$D$2:$I$30,5,0)</f>
        <v>ICT</v>
      </c>
      <c r="F714" s="198"/>
      <c r="G714" s="137"/>
      <c r="H714" s="138" t="str">
        <f aca="false">B714</f>
        <v>16110054@student.hcmute.edu.vn</v>
      </c>
      <c r="I714" s="150" t="s">
        <v>2834</v>
      </c>
      <c r="J714" s="139"/>
      <c r="K714" s="272"/>
      <c r="L714" s="140"/>
      <c r="M714" s="141" t="str">
        <f aca="false">'Event Code'!$A$4</f>
        <v>HCM</v>
      </c>
      <c r="N714" s="49" t="s">
        <v>2634</v>
      </c>
      <c r="O714" s="141" t="str">
        <f aca="false">VLOOKUP($N714,'Event Code'!$B$4:$AL$194,2,0)</f>
        <v>GST LITE</v>
      </c>
      <c r="P714" s="141" t="str">
        <f aca="false">VLOOKUP(N714,'Event Code'!$B$4:$AT$782,3,0)</f>
        <v>IT Technical</v>
      </c>
      <c r="Q714" s="141" t="str">
        <f aca="false">VLOOKUP(N714,'Event Code'!$B$4:$AT$782,4,0)</f>
        <v>ALL</v>
      </c>
      <c r="R714" s="141" t="str">
        <f aca="false">VLOOKUP($N714,'Event Code'!$B$4:$AT$782,5,0)</f>
        <v>Blended</v>
      </c>
      <c r="S714" s="141" t="n">
        <f aca="false">VLOOKUP(N714,'Event Code'!$B$4:$AT$782,7,0)</f>
        <v>43537</v>
      </c>
      <c r="T714" s="141" t="n">
        <f aca="false">VLOOKUP($N714,'Event Code'!$B$4:$AT$782,8,0)</f>
        <v>43565</v>
      </c>
      <c r="U714" s="37" t="s">
        <v>1128</v>
      </c>
      <c r="V714" s="184"/>
      <c r="W714" s="184"/>
      <c r="X714" s="144"/>
      <c r="Y714" s="144"/>
      <c r="Z714" s="140"/>
      <c r="AG714" s="128" t="n">
        <f aca="false">VLOOKUP(D714,'School Code'!$D$2:$K$603,4,0)</f>
        <v>320</v>
      </c>
      <c r="AH714" s="129" t="n">
        <f aca="false">VLOOKUP(D714,'School Code'!$D$2:$K$603,6,0)</f>
        <v>2</v>
      </c>
      <c r="AI714" s="146" t="s">
        <v>818</v>
      </c>
    </row>
    <row r="715" customFormat="false" ht="15" hidden="true" customHeight="false" outlineLevel="0" collapsed="false">
      <c r="A715" s="134" t="n">
        <v>710</v>
      </c>
      <c r="B715" s="134" t="s">
        <v>2835</v>
      </c>
      <c r="C715" s="3" t="s">
        <v>2836</v>
      </c>
      <c r="D715" s="135" t="str">
        <f aca="false">VLOOKUP(N715,'Event Code'!$B$4:$AT$239,6,0)</f>
        <v>ĐH Sư phạm Kỹ thuật HCM (CNTT)</v>
      </c>
      <c r="E715" s="135" t="str">
        <f aca="false">VLOOKUP($D715,'School Code'!$D$2:$I$30,5,0)</f>
        <v>ICT</v>
      </c>
      <c r="F715" s="198"/>
      <c r="G715" s="137"/>
      <c r="H715" s="138" t="str">
        <f aca="false">B715</f>
        <v>16110260@student.hcmute.edu.vn</v>
      </c>
      <c r="I715" s="150" t="s">
        <v>2837</v>
      </c>
      <c r="J715" s="139"/>
      <c r="K715" s="272"/>
      <c r="L715" s="140"/>
      <c r="M715" s="141" t="str">
        <f aca="false">'Event Code'!$A$4</f>
        <v>HCM</v>
      </c>
      <c r="N715" s="49" t="s">
        <v>2634</v>
      </c>
      <c r="O715" s="141" t="str">
        <f aca="false">VLOOKUP($N715,'Event Code'!$B$4:$AL$194,2,0)</f>
        <v>GST LITE</v>
      </c>
      <c r="P715" s="141" t="str">
        <f aca="false">VLOOKUP(N715,'Event Code'!$B$4:$AT$782,3,0)</f>
        <v>IT Technical</v>
      </c>
      <c r="Q715" s="141" t="str">
        <f aca="false">VLOOKUP(N715,'Event Code'!$B$4:$AT$782,4,0)</f>
        <v>ALL</v>
      </c>
      <c r="R715" s="141" t="str">
        <f aca="false">VLOOKUP($N715,'Event Code'!$B$4:$AT$782,5,0)</f>
        <v>Blended</v>
      </c>
      <c r="S715" s="141" t="n">
        <f aca="false">VLOOKUP(N715,'Event Code'!$B$4:$AT$782,7,0)</f>
        <v>43537</v>
      </c>
      <c r="T715" s="141" t="n">
        <f aca="false">VLOOKUP($N715,'Event Code'!$B$4:$AT$782,8,0)</f>
        <v>43565</v>
      </c>
      <c r="U715" s="37" t="s">
        <v>1128</v>
      </c>
      <c r="V715" s="184"/>
      <c r="W715" s="184"/>
      <c r="X715" s="144"/>
      <c r="Y715" s="144"/>
      <c r="Z715" s="140"/>
      <c r="AG715" s="128" t="n">
        <f aca="false">VLOOKUP(D715,'School Code'!$D$2:$K$603,4,0)</f>
        <v>320</v>
      </c>
      <c r="AH715" s="129" t="n">
        <f aca="false">VLOOKUP(D715,'School Code'!$D$2:$K$603,6,0)</f>
        <v>2</v>
      </c>
      <c r="AI715" s="146" t="s">
        <v>818</v>
      </c>
    </row>
    <row r="716" customFormat="false" ht="15" hidden="true" customHeight="false" outlineLevel="0" collapsed="false">
      <c r="A716" s="134" t="n">
        <v>711</v>
      </c>
      <c r="B716" s="134" t="s">
        <v>2838</v>
      </c>
      <c r="C716" s="3" t="s">
        <v>2839</v>
      </c>
      <c r="D716" s="135" t="str">
        <f aca="false">VLOOKUP(N716,'Event Code'!$B$4:$AT$239,6,0)</f>
        <v>ĐH Sư phạm Kỹ thuật HCM (CNTT)</v>
      </c>
      <c r="E716" s="135" t="str">
        <f aca="false">VLOOKUP($D716,'School Code'!$D$2:$I$30,5,0)</f>
        <v>ICT</v>
      </c>
      <c r="F716" s="198"/>
      <c r="G716" s="137"/>
      <c r="H716" s="138" t="str">
        <f aca="false">B716</f>
        <v>16110125@student.hcmute.edu.vn</v>
      </c>
      <c r="I716" s="150" t="s">
        <v>2840</v>
      </c>
      <c r="J716" s="139"/>
      <c r="K716" s="272"/>
      <c r="L716" s="140"/>
      <c r="M716" s="141" t="str">
        <f aca="false">'Event Code'!$A$4</f>
        <v>HCM</v>
      </c>
      <c r="N716" s="49" t="s">
        <v>2634</v>
      </c>
      <c r="O716" s="141" t="str">
        <f aca="false">VLOOKUP($N716,'Event Code'!$B$4:$AL$194,2,0)</f>
        <v>GST LITE</v>
      </c>
      <c r="P716" s="141" t="str">
        <f aca="false">VLOOKUP(N716,'Event Code'!$B$4:$AT$782,3,0)</f>
        <v>IT Technical</v>
      </c>
      <c r="Q716" s="141" t="str">
        <f aca="false">VLOOKUP(N716,'Event Code'!$B$4:$AT$782,4,0)</f>
        <v>ALL</v>
      </c>
      <c r="R716" s="141" t="str">
        <f aca="false">VLOOKUP($N716,'Event Code'!$B$4:$AT$782,5,0)</f>
        <v>Blended</v>
      </c>
      <c r="S716" s="141" t="n">
        <f aca="false">VLOOKUP(N716,'Event Code'!$B$4:$AT$782,7,0)</f>
        <v>43537</v>
      </c>
      <c r="T716" s="141" t="n">
        <f aca="false">VLOOKUP($N716,'Event Code'!$B$4:$AT$782,8,0)</f>
        <v>43565</v>
      </c>
      <c r="U716" s="37" t="s">
        <v>1128</v>
      </c>
      <c r="V716" s="184"/>
      <c r="W716" s="184"/>
      <c r="X716" s="144"/>
      <c r="Y716" s="144"/>
      <c r="Z716" s="140"/>
      <c r="AG716" s="128" t="n">
        <f aca="false">VLOOKUP(D716,'School Code'!$D$2:$K$603,4,0)</f>
        <v>320</v>
      </c>
      <c r="AH716" s="129" t="n">
        <f aca="false">VLOOKUP(D716,'School Code'!$D$2:$K$603,6,0)</f>
        <v>2</v>
      </c>
      <c r="AI716" s="146" t="s">
        <v>818</v>
      </c>
    </row>
    <row r="717" customFormat="false" ht="15" hidden="true" customHeight="false" outlineLevel="0" collapsed="false">
      <c r="A717" s="134" t="n">
        <v>712</v>
      </c>
      <c r="B717" s="134" t="s">
        <v>2841</v>
      </c>
      <c r="C717" s="3" t="s">
        <v>1347</v>
      </c>
      <c r="D717" s="135" t="str">
        <f aca="false">VLOOKUP(N717,'Event Code'!$B$4:$AT$239,6,0)</f>
        <v>ĐH Sư phạm Kỹ thuật HCM (CNTT)</v>
      </c>
      <c r="E717" s="135" t="str">
        <f aca="false">VLOOKUP($D717,'School Code'!$D$2:$I$30,5,0)</f>
        <v>ICT</v>
      </c>
      <c r="F717" s="198"/>
      <c r="G717" s="137"/>
      <c r="H717" s="138" t="str">
        <f aca="false">B717</f>
        <v>16110048@student.hcmute.edu.vn</v>
      </c>
      <c r="I717" s="150" t="s">
        <v>2842</v>
      </c>
      <c r="J717" s="139"/>
      <c r="K717" s="272"/>
      <c r="L717" s="140"/>
      <c r="M717" s="141" t="str">
        <f aca="false">'Event Code'!$A$4</f>
        <v>HCM</v>
      </c>
      <c r="N717" s="49" t="s">
        <v>2634</v>
      </c>
      <c r="O717" s="141" t="str">
        <f aca="false">VLOOKUP($N717,'Event Code'!$B$4:$AL$194,2,0)</f>
        <v>GST LITE</v>
      </c>
      <c r="P717" s="141" t="str">
        <f aca="false">VLOOKUP(N717,'Event Code'!$B$4:$AT$782,3,0)</f>
        <v>IT Technical</v>
      </c>
      <c r="Q717" s="141" t="str">
        <f aca="false">VLOOKUP(N717,'Event Code'!$B$4:$AT$782,4,0)</f>
        <v>ALL</v>
      </c>
      <c r="R717" s="141" t="str">
        <f aca="false">VLOOKUP($N717,'Event Code'!$B$4:$AT$782,5,0)</f>
        <v>Blended</v>
      </c>
      <c r="S717" s="141" t="n">
        <f aca="false">VLOOKUP(N717,'Event Code'!$B$4:$AT$782,7,0)</f>
        <v>43537</v>
      </c>
      <c r="T717" s="141" t="n">
        <f aca="false">VLOOKUP($N717,'Event Code'!$B$4:$AT$782,8,0)</f>
        <v>43565</v>
      </c>
      <c r="U717" s="37" t="s">
        <v>1128</v>
      </c>
      <c r="V717" s="184"/>
      <c r="W717" s="184"/>
      <c r="X717" s="144"/>
      <c r="Y717" s="144"/>
      <c r="Z717" s="140"/>
      <c r="AG717" s="128" t="n">
        <f aca="false">VLOOKUP(D717,'School Code'!$D$2:$K$603,4,0)</f>
        <v>320</v>
      </c>
      <c r="AH717" s="129" t="n">
        <f aca="false">VLOOKUP(D717,'School Code'!$D$2:$K$603,6,0)</f>
        <v>2</v>
      </c>
      <c r="AI717" s="146" t="s">
        <v>818</v>
      </c>
    </row>
    <row r="718" customFormat="false" ht="15" hidden="true" customHeight="false" outlineLevel="0" collapsed="false">
      <c r="A718" s="134" t="n">
        <v>713</v>
      </c>
      <c r="B718" s="134" t="s">
        <v>2843</v>
      </c>
      <c r="C718" s="3" t="s">
        <v>2844</v>
      </c>
      <c r="D718" s="135" t="str">
        <f aca="false">VLOOKUP(N718,'Event Code'!$B$4:$AT$239,6,0)</f>
        <v>ĐH Sư phạm Kỹ thuật HCM (CNTT)</v>
      </c>
      <c r="E718" s="135" t="str">
        <f aca="false">VLOOKUP($D718,'School Code'!$D$2:$I$30,5,0)</f>
        <v>ICT</v>
      </c>
      <c r="F718" s="198"/>
      <c r="G718" s="137"/>
      <c r="H718" s="138" t="str">
        <f aca="false">B718</f>
        <v>16110203@student.hcmute.edu.vn</v>
      </c>
      <c r="I718" s="150" t="s">
        <v>2845</v>
      </c>
      <c r="J718" s="139"/>
      <c r="K718" s="272"/>
      <c r="L718" s="140"/>
      <c r="M718" s="141" t="str">
        <f aca="false">'Event Code'!$A$4</f>
        <v>HCM</v>
      </c>
      <c r="N718" s="49" t="s">
        <v>2634</v>
      </c>
      <c r="O718" s="141" t="str">
        <f aca="false">VLOOKUP($N718,'Event Code'!$B$4:$AL$194,2,0)</f>
        <v>GST LITE</v>
      </c>
      <c r="P718" s="141" t="str">
        <f aca="false">VLOOKUP(N718,'Event Code'!$B$4:$AT$782,3,0)</f>
        <v>IT Technical</v>
      </c>
      <c r="Q718" s="141" t="str">
        <f aca="false">VLOOKUP(N718,'Event Code'!$B$4:$AT$782,4,0)</f>
        <v>ALL</v>
      </c>
      <c r="R718" s="141" t="str">
        <f aca="false">VLOOKUP($N718,'Event Code'!$B$4:$AT$782,5,0)</f>
        <v>Blended</v>
      </c>
      <c r="S718" s="141" t="n">
        <f aca="false">VLOOKUP(N718,'Event Code'!$B$4:$AT$782,7,0)</f>
        <v>43537</v>
      </c>
      <c r="T718" s="141" t="n">
        <f aca="false">VLOOKUP($N718,'Event Code'!$B$4:$AT$782,8,0)</f>
        <v>43565</v>
      </c>
      <c r="U718" s="37" t="s">
        <v>1128</v>
      </c>
      <c r="V718" s="184"/>
      <c r="W718" s="184"/>
      <c r="X718" s="144"/>
      <c r="Y718" s="144"/>
      <c r="Z718" s="140"/>
      <c r="AG718" s="128" t="n">
        <f aca="false">VLOOKUP(D718,'School Code'!$D$2:$K$603,4,0)</f>
        <v>320</v>
      </c>
      <c r="AH718" s="129" t="n">
        <f aca="false">VLOOKUP(D718,'School Code'!$D$2:$K$603,6,0)</f>
        <v>2</v>
      </c>
      <c r="AI718" s="146" t="s">
        <v>818</v>
      </c>
    </row>
    <row r="719" customFormat="false" ht="15" hidden="true" customHeight="false" outlineLevel="0" collapsed="false">
      <c r="A719" s="134" t="n">
        <v>714</v>
      </c>
      <c r="B719" s="134" t="s">
        <v>2846</v>
      </c>
      <c r="C719" s="3" t="s">
        <v>2847</v>
      </c>
      <c r="D719" s="135" t="str">
        <f aca="false">VLOOKUP(N719,'Event Code'!$B$4:$AT$239,6,0)</f>
        <v>ĐH Sư phạm Kỹ thuật HCM (CNTT)</v>
      </c>
      <c r="E719" s="135" t="str">
        <f aca="false">VLOOKUP($D719,'School Code'!$D$2:$I$30,5,0)</f>
        <v>ICT</v>
      </c>
      <c r="F719" s="198"/>
      <c r="G719" s="137"/>
      <c r="H719" s="138" t="str">
        <f aca="false">B719</f>
        <v>16110239@student.hcmute.edu.vn</v>
      </c>
      <c r="I719" s="150"/>
      <c r="J719" s="139"/>
      <c r="K719" s="272"/>
      <c r="L719" s="140"/>
      <c r="M719" s="141" t="str">
        <f aca="false">'Event Code'!$A$4</f>
        <v>HCM</v>
      </c>
      <c r="N719" s="49" t="s">
        <v>2634</v>
      </c>
      <c r="O719" s="141" t="str">
        <f aca="false">VLOOKUP($N719,'Event Code'!$B$4:$AL$194,2,0)</f>
        <v>GST LITE</v>
      </c>
      <c r="P719" s="141" t="str">
        <f aca="false">VLOOKUP(N719,'Event Code'!$B$4:$AT$782,3,0)</f>
        <v>IT Technical</v>
      </c>
      <c r="Q719" s="141" t="str">
        <f aca="false">VLOOKUP(N719,'Event Code'!$B$4:$AT$782,4,0)</f>
        <v>ALL</v>
      </c>
      <c r="R719" s="141" t="str">
        <f aca="false">VLOOKUP($N719,'Event Code'!$B$4:$AT$782,5,0)</f>
        <v>Blended</v>
      </c>
      <c r="S719" s="141" t="n">
        <f aca="false">VLOOKUP(N719,'Event Code'!$B$4:$AT$782,7,0)</f>
        <v>43537</v>
      </c>
      <c r="T719" s="141" t="n">
        <f aca="false">VLOOKUP($N719,'Event Code'!$B$4:$AT$782,8,0)</f>
        <v>43565</v>
      </c>
      <c r="U719" s="37" t="s">
        <v>1128</v>
      </c>
      <c r="V719" s="184"/>
      <c r="W719" s="184"/>
      <c r="X719" s="144"/>
      <c r="Y719" s="144"/>
      <c r="Z719" s="140"/>
      <c r="AG719" s="128" t="n">
        <f aca="false">VLOOKUP(D719,'School Code'!$D$2:$K$603,4,0)</f>
        <v>320</v>
      </c>
      <c r="AH719" s="129" t="n">
        <f aca="false">VLOOKUP(D719,'School Code'!$D$2:$K$603,6,0)</f>
        <v>2</v>
      </c>
      <c r="AI719" s="146" t="s">
        <v>818</v>
      </c>
    </row>
    <row r="720" customFormat="false" ht="15" hidden="true" customHeight="false" outlineLevel="0" collapsed="false">
      <c r="A720" s="134" t="n">
        <v>715</v>
      </c>
      <c r="B720" s="134" t="s">
        <v>2848</v>
      </c>
      <c r="C720" s="3" t="s">
        <v>2849</v>
      </c>
      <c r="D720" s="135" t="str">
        <f aca="false">VLOOKUP(N720,'Event Code'!$B$4:$AT$239,6,0)</f>
        <v>ĐH Sư phạm Kỹ thuật HCM (CNTT)</v>
      </c>
      <c r="E720" s="135" t="str">
        <f aca="false">VLOOKUP($D720,'School Code'!$D$2:$I$30,5,0)</f>
        <v>ICT</v>
      </c>
      <c r="F720" s="198"/>
      <c r="G720" s="137"/>
      <c r="H720" s="138" t="str">
        <f aca="false">B720</f>
        <v>16146625@student.hcmute.edu.vn</v>
      </c>
      <c r="I720" s="150"/>
      <c r="J720" s="139"/>
      <c r="K720" s="272"/>
      <c r="L720" s="140"/>
      <c r="M720" s="141" t="str">
        <f aca="false">'Event Code'!$A$4</f>
        <v>HCM</v>
      </c>
      <c r="N720" s="49" t="s">
        <v>2634</v>
      </c>
      <c r="O720" s="141" t="str">
        <f aca="false">VLOOKUP($N720,'Event Code'!$B$4:$AL$194,2,0)</f>
        <v>GST LITE</v>
      </c>
      <c r="P720" s="141" t="str">
        <f aca="false">VLOOKUP(N720,'Event Code'!$B$4:$AT$782,3,0)</f>
        <v>IT Technical</v>
      </c>
      <c r="Q720" s="141" t="str">
        <f aca="false">VLOOKUP(N720,'Event Code'!$B$4:$AT$782,4,0)</f>
        <v>ALL</v>
      </c>
      <c r="R720" s="141" t="str">
        <f aca="false">VLOOKUP($N720,'Event Code'!$B$4:$AT$782,5,0)</f>
        <v>Blended</v>
      </c>
      <c r="S720" s="141" t="n">
        <f aca="false">VLOOKUP(N720,'Event Code'!$B$4:$AT$782,7,0)</f>
        <v>43537</v>
      </c>
      <c r="T720" s="141" t="n">
        <f aca="false">VLOOKUP($N720,'Event Code'!$B$4:$AT$782,8,0)</f>
        <v>43565</v>
      </c>
      <c r="U720" s="37" t="s">
        <v>1128</v>
      </c>
      <c r="V720" s="184"/>
      <c r="W720" s="184"/>
      <c r="X720" s="144"/>
      <c r="Y720" s="144"/>
      <c r="Z720" s="140"/>
      <c r="AG720" s="128" t="n">
        <f aca="false">VLOOKUP(D720,'School Code'!$D$2:$K$603,4,0)</f>
        <v>320</v>
      </c>
      <c r="AH720" s="129" t="n">
        <f aca="false">VLOOKUP(D720,'School Code'!$D$2:$K$603,6,0)</f>
        <v>2</v>
      </c>
      <c r="AI720" s="146" t="s">
        <v>818</v>
      </c>
    </row>
    <row r="721" customFormat="false" ht="15" hidden="true" customHeight="false" outlineLevel="0" collapsed="false">
      <c r="A721" s="134" t="n">
        <v>716</v>
      </c>
      <c r="B721" s="134" t="s">
        <v>2850</v>
      </c>
      <c r="C721" s="3" t="s">
        <v>2851</v>
      </c>
      <c r="D721" s="135" t="str">
        <f aca="false">VLOOKUP(N721,'Event Code'!$B$4:$AT$239,6,0)</f>
        <v>ĐH Sư phạm Kỹ thuật HCM (CNTT)</v>
      </c>
      <c r="E721" s="135" t="str">
        <f aca="false">VLOOKUP($D721,'School Code'!$D$2:$I$30,5,0)</f>
        <v>ICT</v>
      </c>
      <c r="F721" s="198"/>
      <c r="G721" s="137"/>
      <c r="H721" s="138" t="str">
        <f aca="false">B721</f>
        <v>16149048@student.hcmute.edu.vn</v>
      </c>
      <c r="I721" s="150"/>
      <c r="J721" s="139"/>
      <c r="K721" s="272"/>
      <c r="L721" s="140"/>
      <c r="M721" s="141" t="str">
        <f aca="false">'Event Code'!$A$4</f>
        <v>HCM</v>
      </c>
      <c r="N721" s="49" t="s">
        <v>2634</v>
      </c>
      <c r="O721" s="141" t="str">
        <f aca="false">VLOOKUP($N721,'Event Code'!$B$4:$AL$194,2,0)</f>
        <v>GST LITE</v>
      </c>
      <c r="P721" s="141" t="str">
        <f aca="false">VLOOKUP(N721,'Event Code'!$B$4:$AT$782,3,0)</f>
        <v>IT Technical</v>
      </c>
      <c r="Q721" s="141" t="str">
        <f aca="false">VLOOKUP(N721,'Event Code'!$B$4:$AT$782,4,0)</f>
        <v>ALL</v>
      </c>
      <c r="R721" s="141" t="str">
        <f aca="false">VLOOKUP($N721,'Event Code'!$B$4:$AT$782,5,0)</f>
        <v>Blended</v>
      </c>
      <c r="S721" s="141" t="n">
        <f aca="false">VLOOKUP(N721,'Event Code'!$B$4:$AT$782,7,0)</f>
        <v>43537</v>
      </c>
      <c r="T721" s="141" t="n">
        <f aca="false">VLOOKUP($N721,'Event Code'!$B$4:$AT$782,8,0)</f>
        <v>43565</v>
      </c>
      <c r="U721" s="37" t="s">
        <v>1128</v>
      </c>
      <c r="V721" s="184"/>
      <c r="W721" s="184"/>
      <c r="X721" s="144"/>
      <c r="Y721" s="144"/>
      <c r="Z721" s="140"/>
      <c r="AG721" s="128" t="n">
        <f aca="false">VLOOKUP(D721,'School Code'!$D$2:$K$603,4,0)</f>
        <v>320</v>
      </c>
      <c r="AH721" s="129" t="n">
        <f aca="false">VLOOKUP(D721,'School Code'!$D$2:$K$603,6,0)</f>
        <v>2</v>
      </c>
      <c r="AI721" s="146" t="s">
        <v>818</v>
      </c>
    </row>
    <row r="722" customFormat="false" ht="15" hidden="true" customHeight="false" outlineLevel="0" collapsed="false">
      <c r="A722" s="134" t="n">
        <v>717</v>
      </c>
      <c r="B722" s="134" t="s">
        <v>2852</v>
      </c>
      <c r="C722" s="3" t="s">
        <v>2853</v>
      </c>
      <c r="D722" s="135" t="str">
        <f aca="false">VLOOKUP(N722,'Event Code'!$B$4:$AT$239,6,0)</f>
        <v>ĐH Sư phạm Kỹ thuật HCM (CNTT)</v>
      </c>
      <c r="E722" s="135" t="str">
        <f aca="false">VLOOKUP($D722,'School Code'!$D$2:$I$30,5,0)</f>
        <v>ICT</v>
      </c>
      <c r="F722" s="198"/>
      <c r="G722" s="137"/>
      <c r="H722" s="138" t="str">
        <f aca="false">B722</f>
        <v>16110179@student.hcmute.edu.vn</v>
      </c>
      <c r="I722" s="150" t="s">
        <v>2854</v>
      </c>
      <c r="J722" s="139"/>
      <c r="K722" s="272"/>
      <c r="L722" s="140"/>
      <c r="M722" s="141" t="str">
        <f aca="false">'Event Code'!$A$4</f>
        <v>HCM</v>
      </c>
      <c r="N722" s="49" t="s">
        <v>2634</v>
      </c>
      <c r="O722" s="141" t="str">
        <f aca="false">VLOOKUP($N722,'Event Code'!$B$4:$AL$194,2,0)</f>
        <v>GST LITE</v>
      </c>
      <c r="P722" s="141" t="str">
        <f aca="false">VLOOKUP(N722,'Event Code'!$B$4:$AT$782,3,0)</f>
        <v>IT Technical</v>
      </c>
      <c r="Q722" s="141" t="str">
        <f aca="false">VLOOKUP(N722,'Event Code'!$B$4:$AT$782,4,0)</f>
        <v>ALL</v>
      </c>
      <c r="R722" s="141" t="str">
        <f aca="false">VLOOKUP($N722,'Event Code'!$B$4:$AT$782,5,0)</f>
        <v>Blended</v>
      </c>
      <c r="S722" s="141" t="n">
        <f aca="false">VLOOKUP(N722,'Event Code'!$B$4:$AT$782,7,0)</f>
        <v>43537</v>
      </c>
      <c r="T722" s="141" t="n">
        <f aca="false">VLOOKUP($N722,'Event Code'!$B$4:$AT$782,8,0)</f>
        <v>43565</v>
      </c>
      <c r="U722" s="37" t="s">
        <v>1128</v>
      </c>
      <c r="V722" s="184"/>
      <c r="W722" s="184"/>
      <c r="X722" s="144"/>
      <c r="Y722" s="144"/>
      <c r="Z722" s="140"/>
      <c r="AG722" s="128" t="n">
        <f aca="false">VLOOKUP(D722,'School Code'!$D$2:$K$603,4,0)</f>
        <v>320</v>
      </c>
      <c r="AH722" s="129" t="n">
        <f aca="false">VLOOKUP(D722,'School Code'!$D$2:$K$603,6,0)</f>
        <v>2</v>
      </c>
      <c r="AI722" s="146" t="s">
        <v>818</v>
      </c>
    </row>
    <row r="723" customFormat="false" ht="15" hidden="true" customHeight="false" outlineLevel="0" collapsed="false">
      <c r="A723" s="134" t="n">
        <v>718</v>
      </c>
      <c r="B723" s="134" t="s">
        <v>2855</v>
      </c>
      <c r="C723" s="3" t="s">
        <v>2856</v>
      </c>
      <c r="D723" s="135" t="str">
        <f aca="false">VLOOKUP(N723,'Event Code'!$B$4:$AT$239,6,0)</f>
        <v>ĐH Sư phạm Kỹ thuật HCM (CNTT)</v>
      </c>
      <c r="E723" s="135" t="str">
        <f aca="false">VLOOKUP($D723,'School Code'!$D$2:$I$30,5,0)</f>
        <v>ICT</v>
      </c>
      <c r="F723" s="198"/>
      <c r="G723" s="137"/>
      <c r="H723" s="138" t="str">
        <f aca="false">B723</f>
        <v>16110021@student.hcmute.edu.vn</v>
      </c>
      <c r="I723" s="150" t="s">
        <v>2857</v>
      </c>
      <c r="J723" s="139"/>
      <c r="K723" s="272"/>
      <c r="L723" s="140"/>
      <c r="M723" s="141" t="str">
        <f aca="false">'Event Code'!$A$4</f>
        <v>HCM</v>
      </c>
      <c r="N723" s="49" t="s">
        <v>2634</v>
      </c>
      <c r="O723" s="141" t="str">
        <f aca="false">VLOOKUP($N723,'Event Code'!$B$4:$AL$194,2,0)</f>
        <v>GST LITE</v>
      </c>
      <c r="P723" s="141" t="str">
        <f aca="false">VLOOKUP(N723,'Event Code'!$B$4:$AT$782,3,0)</f>
        <v>IT Technical</v>
      </c>
      <c r="Q723" s="141" t="str">
        <f aca="false">VLOOKUP(N723,'Event Code'!$B$4:$AT$782,4,0)</f>
        <v>ALL</v>
      </c>
      <c r="R723" s="141" t="str">
        <f aca="false">VLOOKUP($N723,'Event Code'!$B$4:$AT$782,5,0)</f>
        <v>Blended</v>
      </c>
      <c r="S723" s="141" t="n">
        <f aca="false">VLOOKUP(N723,'Event Code'!$B$4:$AT$782,7,0)</f>
        <v>43537</v>
      </c>
      <c r="T723" s="141" t="n">
        <f aca="false">VLOOKUP($N723,'Event Code'!$B$4:$AT$782,8,0)</f>
        <v>43565</v>
      </c>
      <c r="U723" s="37" t="s">
        <v>1128</v>
      </c>
      <c r="V723" s="184"/>
      <c r="W723" s="184"/>
      <c r="X723" s="144"/>
      <c r="Y723" s="144"/>
      <c r="Z723" s="140"/>
      <c r="AG723" s="128" t="n">
        <f aca="false">VLOOKUP(D723,'School Code'!$D$2:$K$603,4,0)</f>
        <v>320</v>
      </c>
      <c r="AH723" s="129" t="n">
        <f aca="false">VLOOKUP(D723,'School Code'!$D$2:$K$603,6,0)</f>
        <v>2</v>
      </c>
      <c r="AI723" s="146" t="s">
        <v>818</v>
      </c>
    </row>
    <row r="724" customFormat="false" ht="15" hidden="true" customHeight="false" outlineLevel="0" collapsed="false">
      <c r="A724" s="134" t="n">
        <v>719</v>
      </c>
      <c r="B724" s="134" t="s">
        <v>2858</v>
      </c>
      <c r="C724" s="3" t="s">
        <v>2859</v>
      </c>
      <c r="D724" s="135" t="str">
        <f aca="false">VLOOKUP(N724,'Event Code'!$B$4:$AT$239,6,0)</f>
        <v>ĐH Sư phạm Kỹ thuật HCM (CNTT)</v>
      </c>
      <c r="E724" s="135" t="str">
        <f aca="false">VLOOKUP($D724,'School Code'!$D$2:$I$30,5,0)</f>
        <v>ICT</v>
      </c>
      <c r="F724" s="198"/>
      <c r="G724" s="137"/>
      <c r="H724" s="138" t="str">
        <f aca="false">B724</f>
        <v>16119045@student.hcmute.edu.vn</v>
      </c>
      <c r="I724" s="150"/>
      <c r="J724" s="139"/>
      <c r="K724" s="272"/>
      <c r="L724" s="140"/>
      <c r="M724" s="141" t="str">
        <f aca="false">'Event Code'!$A$4</f>
        <v>HCM</v>
      </c>
      <c r="N724" s="49" t="s">
        <v>2634</v>
      </c>
      <c r="O724" s="141" t="str">
        <f aca="false">VLOOKUP($N724,'Event Code'!$B$4:$AL$194,2,0)</f>
        <v>GST LITE</v>
      </c>
      <c r="P724" s="141" t="str">
        <f aca="false">VLOOKUP(N724,'Event Code'!$B$4:$AT$782,3,0)</f>
        <v>IT Technical</v>
      </c>
      <c r="Q724" s="141" t="str">
        <f aca="false">VLOOKUP(N724,'Event Code'!$B$4:$AT$782,4,0)</f>
        <v>ALL</v>
      </c>
      <c r="R724" s="141" t="str">
        <f aca="false">VLOOKUP($N724,'Event Code'!$B$4:$AT$782,5,0)</f>
        <v>Blended</v>
      </c>
      <c r="S724" s="141" t="n">
        <f aca="false">VLOOKUP(N724,'Event Code'!$B$4:$AT$782,7,0)</f>
        <v>43537</v>
      </c>
      <c r="T724" s="141" t="n">
        <f aca="false">VLOOKUP($N724,'Event Code'!$B$4:$AT$782,8,0)</f>
        <v>43565</v>
      </c>
      <c r="U724" s="37" t="s">
        <v>1128</v>
      </c>
      <c r="V724" s="184"/>
      <c r="W724" s="184"/>
      <c r="X724" s="144"/>
      <c r="Y724" s="144"/>
      <c r="Z724" s="140"/>
      <c r="AG724" s="128" t="n">
        <f aca="false">VLOOKUP(D724,'School Code'!$D$2:$K$603,4,0)</f>
        <v>320</v>
      </c>
      <c r="AH724" s="129" t="n">
        <f aca="false">VLOOKUP(D724,'School Code'!$D$2:$K$603,6,0)</f>
        <v>2</v>
      </c>
      <c r="AI724" s="146" t="s">
        <v>818</v>
      </c>
    </row>
    <row r="725" customFormat="false" ht="15" hidden="true" customHeight="false" outlineLevel="0" collapsed="false">
      <c r="A725" s="134" t="n">
        <v>720</v>
      </c>
      <c r="B725" s="134" t="s">
        <v>2860</v>
      </c>
      <c r="C725" s="3" t="s">
        <v>2861</v>
      </c>
      <c r="D725" s="135" t="str">
        <f aca="false">VLOOKUP(N725,'Event Code'!$B$4:$AT$239,6,0)</f>
        <v>ĐH Sư phạm Kỹ thuật HCM (CNTT)</v>
      </c>
      <c r="E725" s="135" t="str">
        <f aca="false">VLOOKUP($D725,'School Code'!$D$2:$I$30,5,0)</f>
        <v>ICT</v>
      </c>
      <c r="F725" s="198"/>
      <c r="G725" s="137"/>
      <c r="H725" s="138" t="str">
        <f aca="false">B725</f>
        <v>16110109@student.hcmute.edu.vn</v>
      </c>
      <c r="I725" s="150" t="s">
        <v>2862</v>
      </c>
      <c r="J725" s="139"/>
      <c r="K725" s="272"/>
      <c r="L725" s="140"/>
      <c r="M725" s="141" t="str">
        <f aca="false">'Event Code'!$A$4</f>
        <v>HCM</v>
      </c>
      <c r="N725" s="49" t="s">
        <v>2634</v>
      </c>
      <c r="O725" s="141" t="str">
        <f aca="false">VLOOKUP($N725,'Event Code'!$B$4:$AL$194,2,0)</f>
        <v>GST LITE</v>
      </c>
      <c r="P725" s="141" t="str">
        <f aca="false">VLOOKUP(N725,'Event Code'!$B$4:$AT$782,3,0)</f>
        <v>IT Technical</v>
      </c>
      <c r="Q725" s="141" t="str">
        <f aca="false">VLOOKUP(N725,'Event Code'!$B$4:$AT$782,4,0)</f>
        <v>ALL</v>
      </c>
      <c r="R725" s="141" t="str">
        <f aca="false">VLOOKUP($N725,'Event Code'!$B$4:$AT$782,5,0)</f>
        <v>Blended</v>
      </c>
      <c r="S725" s="141" t="n">
        <f aca="false">VLOOKUP(N725,'Event Code'!$B$4:$AT$782,7,0)</f>
        <v>43537</v>
      </c>
      <c r="T725" s="141" t="n">
        <f aca="false">VLOOKUP($N725,'Event Code'!$B$4:$AT$782,8,0)</f>
        <v>43565</v>
      </c>
      <c r="U725" s="37" t="s">
        <v>1128</v>
      </c>
      <c r="V725" s="184"/>
      <c r="W725" s="184"/>
      <c r="X725" s="144"/>
      <c r="Y725" s="144"/>
      <c r="Z725" s="140"/>
      <c r="AG725" s="128" t="n">
        <f aca="false">VLOOKUP(D725,'School Code'!$D$2:$K$603,4,0)</f>
        <v>320</v>
      </c>
      <c r="AH725" s="129" t="n">
        <f aca="false">VLOOKUP(D725,'School Code'!$D$2:$K$603,6,0)</f>
        <v>2</v>
      </c>
      <c r="AI725" s="146" t="s">
        <v>818</v>
      </c>
    </row>
    <row r="726" customFormat="false" ht="15" hidden="true" customHeight="false" outlineLevel="0" collapsed="false">
      <c r="A726" s="134" t="n">
        <v>721</v>
      </c>
      <c r="B726" s="134" t="s">
        <v>2863</v>
      </c>
      <c r="C726" s="3" t="s">
        <v>2864</v>
      </c>
      <c r="D726" s="135" t="str">
        <f aca="false">VLOOKUP(N726,'Event Code'!$B$4:$AT$239,6,0)</f>
        <v>ĐH Sư phạm Kỹ thuật HCM (CNTT)</v>
      </c>
      <c r="E726" s="135" t="str">
        <f aca="false">VLOOKUP($D726,'School Code'!$D$2:$I$30,5,0)</f>
        <v>ICT</v>
      </c>
      <c r="F726" s="198"/>
      <c r="G726" s="137"/>
      <c r="H726" s="138" t="str">
        <f aca="false">B726</f>
        <v>16110197@student.hcmute.edu.vn</v>
      </c>
      <c r="I726" s="150"/>
      <c r="J726" s="139"/>
      <c r="K726" s="272"/>
      <c r="L726" s="140"/>
      <c r="M726" s="141" t="str">
        <f aca="false">'Event Code'!$A$4</f>
        <v>HCM</v>
      </c>
      <c r="N726" s="49" t="s">
        <v>2634</v>
      </c>
      <c r="O726" s="141" t="str">
        <f aca="false">VLOOKUP($N726,'Event Code'!$B$4:$AL$194,2,0)</f>
        <v>GST LITE</v>
      </c>
      <c r="P726" s="141" t="str">
        <f aca="false">VLOOKUP(N726,'Event Code'!$B$4:$AT$782,3,0)</f>
        <v>IT Technical</v>
      </c>
      <c r="Q726" s="141" t="str">
        <f aca="false">VLOOKUP(N726,'Event Code'!$B$4:$AT$782,4,0)</f>
        <v>ALL</v>
      </c>
      <c r="R726" s="141" t="str">
        <f aca="false">VLOOKUP($N726,'Event Code'!$B$4:$AT$782,5,0)</f>
        <v>Blended</v>
      </c>
      <c r="S726" s="141" t="n">
        <f aca="false">VLOOKUP(N726,'Event Code'!$B$4:$AT$782,7,0)</f>
        <v>43537</v>
      </c>
      <c r="T726" s="141" t="n">
        <f aca="false">VLOOKUP($N726,'Event Code'!$B$4:$AT$782,8,0)</f>
        <v>43565</v>
      </c>
      <c r="U726" s="37" t="s">
        <v>1128</v>
      </c>
      <c r="V726" s="184"/>
      <c r="W726" s="184"/>
      <c r="X726" s="144"/>
      <c r="Y726" s="144"/>
      <c r="Z726" s="140"/>
      <c r="AG726" s="128" t="n">
        <f aca="false">VLOOKUP(D726,'School Code'!$D$2:$K$603,4,0)</f>
        <v>320</v>
      </c>
      <c r="AH726" s="129" t="n">
        <f aca="false">VLOOKUP(D726,'School Code'!$D$2:$K$603,6,0)</f>
        <v>2</v>
      </c>
      <c r="AI726" s="146" t="s">
        <v>818</v>
      </c>
    </row>
    <row r="727" customFormat="false" ht="15" hidden="true" customHeight="false" outlineLevel="0" collapsed="false">
      <c r="A727" s="134" t="n">
        <v>722</v>
      </c>
      <c r="B727" s="134" t="s">
        <v>2865</v>
      </c>
      <c r="C727" s="3" t="s">
        <v>2866</v>
      </c>
      <c r="D727" s="135" t="str">
        <f aca="false">VLOOKUP(N727,'Event Code'!$B$4:$AT$239,6,0)</f>
        <v>ĐH Sư phạm Kỹ thuật HCM (CNTT)</v>
      </c>
      <c r="E727" s="135" t="str">
        <f aca="false">VLOOKUP($D727,'School Code'!$D$2:$I$30,5,0)</f>
        <v>ICT</v>
      </c>
      <c r="F727" s="198"/>
      <c r="G727" s="137"/>
      <c r="H727" s="138" t="str">
        <f aca="false">B727</f>
        <v>16110269@student.hcmute.edu.vn</v>
      </c>
      <c r="I727" s="150" t="s">
        <v>2867</v>
      </c>
      <c r="J727" s="139"/>
      <c r="K727" s="272"/>
      <c r="L727" s="140"/>
      <c r="M727" s="141" t="str">
        <f aca="false">'Event Code'!$A$4</f>
        <v>HCM</v>
      </c>
      <c r="N727" s="49" t="s">
        <v>2634</v>
      </c>
      <c r="O727" s="141" t="str">
        <f aca="false">VLOOKUP($N727,'Event Code'!$B$4:$AL$194,2,0)</f>
        <v>GST LITE</v>
      </c>
      <c r="P727" s="141" t="str">
        <f aca="false">VLOOKUP(N727,'Event Code'!$B$4:$AT$782,3,0)</f>
        <v>IT Technical</v>
      </c>
      <c r="Q727" s="141" t="str">
        <f aca="false">VLOOKUP(N727,'Event Code'!$B$4:$AT$782,4,0)</f>
        <v>ALL</v>
      </c>
      <c r="R727" s="141" t="str">
        <f aca="false">VLOOKUP($N727,'Event Code'!$B$4:$AT$782,5,0)</f>
        <v>Blended</v>
      </c>
      <c r="S727" s="141" t="n">
        <f aca="false">VLOOKUP(N727,'Event Code'!$B$4:$AT$782,7,0)</f>
        <v>43537</v>
      </c>
      <c r="T727" s="141" t="n">
        <f aca="false">VLOOKUP($N727,'Event Code'!$B$4:$AT$782,8,0)</f>
        <v>43565</v>
      </c>
      <c r="U727" s="37" t="s">
        <v>1128</v>
      </c>
      <c r="V727" s="184"/>
      <c r="W727" s="184"/>
      <c r="X727" s="144"/>
      <c r="Y727" s="144"/>
      <c r="Z727" s="140"/>
      <c r="AG727" s="128" t="n">
        <f aca="false">VLOOKUP(D727,'School Code'!$D$2:$K$603,4,0)</f>
        <v>320</v>
      </c>
      <c r="AH727" s="129" t="n">
        <f aca="false">VLOOKUP(D727,'School Code'!$D$2:$K$603,6,0)</f>
        <v>2</v>
      </c>
      <c r="AI727" s="146" t="s">
        <v>818</v>
      </c>
    </row>
    <row r="728" customFormat="false" ht="15" hidden="true" customHeight="false" outlineLevel="0" collapsed="false">
      <c r="A728" s="134" t="n">
        <v>723</v>
      </c>
      <c r="B728" s="134" t="s">
        <v>2868</v>
      </c>
      <c r="C728" s="3" t="s">
        <v>2869</v>
      </c>
      <c r="D728" s="135" t="str">
        <f aca="false">VLOOKUP(N728,'Event Code'!$B$4:$AT$239,6,0)</f>
        <v>ĐH Sư phạm Kỹ thuật HCM (CNTT)</v>
      </c>
      <c r="E728" s="135" t="str">
        <f aca="false">VLOOKUP($D728,'School Code'!$D$2:$I$30,5,0)</f>
        <v>ICT</v>
      </c>
      <c r="F728" s="198"/>
      <c r="G728" s="137"/>
      <c r="H728" s="138" t="str">
        <f aca="false">B728</f>
        <v>15110006@student.hcmute.edu.vn</v>
      </c>
      <c r="I728" s="150" t="s">
        <v>2870</v>
      </c>
      <c r="J728" s="139"/>
      <c r="K728" s="272"/>
      <c r="L728" s="140"/>
      <c r="M728" s="141" t="str">
        <f aca="false">'Event Code'!$A$4</f>
        <v>HCM</v>
      </c>
      <c r="N728" s="49" t="s">
        <v>2634</v>
      </c>
      <c r="O728" s="141" t="str">
        <f aca="false">VLOOKUP($N728,'Event Code'!$B$4:$AL$194,2,0)</f>
        <v>GST LITE</v>
      </c>
      <c r="P728" s="141" t="str">
        <f aca="false">VLOOKUP(N728,'Event Code'!$B$4:$AT$782,3,0)</f>
        <v>IT Technical</v>
      </c>
      <c r="Q728" s="141" t="str">
        <f aca="false">VLOOKUP(N728,'Event Code'!$B$4:$AT$782,4,0)</f>
        <v>ALL</v>
      </c>
      <c r="R728" s="141" t="str">
        <f aca="false">VLOOKUP($N728,'Event Code'!$B$4:$AT$782,5,0)</f>
        <v>Blended</v>
      </c>
      <c r="S728" s="141" t="n">
        <f aca="false">VLOOKUP(N728,'Event Code'!$B$4:$AT$782,7,0)</f>
        <v>43537</v>
      </c>
      <c r="T728" s="141" t="n">
        <f aca="false">VLOOKUP($N728,'Event Code'!$B$4:$AT$782,8,0)</f>
        <v>43565</v>
      </c>
      <c r="U728" s="37" t="s">
        <v>1128</v>
      </c>
      <c r="V728" s="184"/>
      <c r="W728" s="184"/>
      <c r="X728" s="144"/>
      <c r="Y728" s="144"/>
      <c r="Z728" s="140"/>
      <c r="AG728" s="128" t="n">
        <f aca="false">VLOOKUP(D728,'School Code'!$D$2:$K$603,4,0)</f>
        <v>320</v>
      </c>
      <c r="AH728" s="129" t="n">
        <f aca="false">VLOOKUP(D728,'School Code'!$D$2:$K$603,6,0)</f>
        <v>2</v>
      </c>
      <c r="AI728" s="146" t="s">
        <v>818</v>
      </c>
    </row>
    <row r="729" customFormat="false" ht="15" hidden="true" customHeight="false" outlineLevel="0" collapsed="false">
      <c r="A729" s="134" t="n">
        <v>724</v>
      </c>
      <c r="B729" s="134" t="s">
        <v>2871</v>
      </c>
      <c r="C729" s="3" t="s">
        <v>2872</v>
      </c>
      <c r="D729" s="135" t="str">
        <f aca="false">VLOOKUP(N729,'Event Code'!$B$4:$AT$239,6,0)</f>
        <v>ĐH Sư phạm Kỹ thuật HCM (CNTT)</v>
      </c>
      <c r="E729" s="135" t="str">
        <f aca="false">VLOOKUP($D729,'School Code'!$D$2:$I$30,5,0)</f>
        <v>ICT</v>
      </c>
      <c r="F729" s="198"/>
      <c r="G729" s="137"/>
      <c r="H729" s="138" t="str">
        <f aca="false">B729</f>
        <v>16110555@student.hcmute.edu.vn</v>
      </c>
      <c r="I729" s="150" t="s">
        <v>2873</v>
      </c>
      <c r="J729" s="139"/>
      <c r="K729" s="272"/>
      <c r="L729" s="140"/>
      <c r="M729" s="141" t="str">
        <f aca="false">'Event Code'!$A$4</f>
        <v>HCM</v>
      </c>
      <c r="N729" s="49" t="s">
        <v>2634</v>
      </c>
      <c r="O729" s="141" t="str">
        <f aca="false">VLOOKUP($N729,'Event Code'!$B$4:$AL$194,2,0)</f>
        <v>GST LITE</v>
      </c>
      <c r="P729" s="141" t="str">
        <f aca="false">VLOOKUP(N729,'Event Code'!$B$4:$AT$782,3,0)</f>
        <v>IT Technical</v>
      </c>
      <c r="Q729" s="141" t="str">
        <f aca="false">VLOOKUP(N729,'Event Code'!$B$4:$AT$782,4,0)</f>
        <v>ALL</v>
      </c>
      <c r="R729" s="141" t="str">
        <f aca="false">VLOOKUP($N729,'Event Code'!$B$4:$AT$782,5,0)</f>
        <v>Blended</v>
      </c>
      <c r="S729" s="141" t="n">
        <f aca="false">VLOOKUP(N729,'Event Code'!$B$4:$AT$782,7,0)</f>
        <v>43537</v>
      </c>
      <c r="T729" s="141" t="n">
        <f aca="false">VLOOKUP($N729,'Event Code'!$B$4:$AT$782,8,0)</f>
        <v>43565</v>
      </c>
      <c r="U729" s="37" t="s">
        <v>1128</v>
      </c>
      <c r="V729" s="184"/>
      <c r="W729" s="184"/>
      <c r="X729" s="144"/>
      <c r="Y729" s="144"/>
      <c r="Z729" s="140"/>
      <c r="AG729" s="128" t="n">
        <f aca="false">VLOOKUP(D729,'School Code'!$D$2:$K$603,4,0)</f>
        <v>320</v>
      </c>
      <c r="AH729" s="129" t="n">
        <f aca="false">VLOOKUP(D729,'School Code'!$D$2:$K$603,6,0)</f>
        <v>2</v>
      </c>
      <c r="AI729" s="146" t="s">
        <v>818</v>
      </c>
    </row>
    <row r="730" customFormat="false" ht="15" hidden="true" customHeight="false" outlineLevel="0" collapsed="false">
      <c r="A730" s="134" t="n">
        <v>725</v>
      </c>
      <c r="B730" s="134" t="s">
        <v>2874</v>
      </c>
      <c r="C730" s="276" t="s">
        <v>2875</v>
      </c>
      <c r="D730" s="135" t="str">
        <f aca="false">VLOOKUP(N730,'Event Code'!$B$4:$AT$239,6,0)</f>
        <v>ĐH Sài Gòn</v>
      </c>
      <c r="E730" s="135" t="str">
        <f aca="false">VLOOKUP($D730,'School Code'!$D$2:$I$30,5,0)</f>
        <v>ICT</v>
      </c>
      <c r="F730" s="198"/>
      <c r="G730" s="137"/>
      <c r="H730" s="138" t="str">
        <f aca="false">B730</f>
        <v>thienhoanghuy@yahoo.com</v>
      </c>
      <c r="I730" s="139" t="s">
        <v>2876</v>
      </c>
      <c r="J730" s="139"/>
      <c r="K730" s="272"/>
      <c r="L730" s="140"/>
      <c r="M730" s="141" t="str">
        <f aca="false">'Event Code'!$A$4</f>
        <v>HCM</v>
      </c>
      <c r="N730" s="35" t="s">
        <v>2589</v>
      </c>
      <c r="O730" s="141" t="str">
        <f aca="false">VLOOKUP($N730,'Event Code'!$B$4:$AL$194,2,0)</f>
        <v>INTERNSHIP</v>
      </c>
      <c r="P730" s="141" t="str">
        <f aca="false">VLOOKUP(N730,'Event Code'!$B$4:$AT$782,3,0)</f>
        <v>IT Technical</v>
      </c>
      <c r="Q730" s="141" t="str">
        <f aca="false">VLOOKUP(N730,'Event Code'!$B$4:$AT$782,4,0)</f>
        <v>JAVA</v>
      </c>
      <c r="R730" s="141" t="str">
        <f aca="false">VLOOKUP($N730,'Event Code'!$B$4:$AT$782,5,0)</f>
        <v>Blended</v>
      </c>
      <c r="S730" s="141" t="n">
        <f aca="false">VLOOKUP(N730,'Event Code'!$B$4:$AT$782,7,0)</f>
        <v>43530</v>
      </c>
      <c r="T730" s="141" t="n">
        <f aca="false">VLOOKUP($N730,'Event Code'!$B$4:$AT$782,8,0)</f>
        <v>43584</v>
      </c>
      <c r="U730" s="37" t="s">
        <v>1106</v>
      </c>
      <c r="V730" s="184"/>
      <c r="W730" s="184"/>
      <c r="X730" s="144"/>
      <c r="Y730" s="160" t="s">
        <v>983</v>
      </c>
      <c r="Z730" s="145" t="n">
        <v>43532</v>
      </c>
      <c r="AG730" s="128" t="n">
        <f aca="false">VLOOKUP(D730,'School Code'!$D$2:$K$603,4,0)</f>
        <v>318</v>
      </c>
      <c r="AH730" s="129" t="n">
        <f aca="false">VLOOKUP(D730,'School Code'!$D$2:$K$603,6,0)</f>
        <v>3</v>
      </c>
      <c r="AI730" s="146" t="s">
        <v>984</v>
      </c>
      <c r="AK730" s="76" t="s">
        <v>171</v>
      </c>
    </row>
    <row r="731" customFormat="false" ht="15.9" hidden="true" customHeight="false" outlineLevel="0" collapsed="false">
      <c r="A731" s="134" t="n">
        <v>726</v>
      </c>
      <c r="B731" s="134" t="s">
        <v>2877</v>
      </c>
      <c r="C731" s="277" t="s">
        <v>2878</v>
      </c>
      <c r="D731" s="135" t="str">
        <f aca="false">VLOOKUP(N731,'Event Code'!$B$4:$AT$239,6,0)</f>
        <v>ĐH Sài Gòn</v>
      </c>
      <c r="E731" s="135" t="str">
        <f aca="false">VLOOKUP($D731,'School Code'!$D$2:$I$30,5,0)</f>
        <v>ICT</v>
      </c>
      <c r="F731" s="198"/>
      <c r="G731" s="137"/>
      <c r="H731" s="138" t="str">
        <f aca="false">B731</f>
        <v>nguyenngoccanvietnam@gmail.com</v>
      </c>
      <c r="I731" s="278" t="s">
        <v>2879</v>
      </c>
      <c r="J731" s="139"/>
      <c r="K731" s="272"/>
      <c r="L731" s="140"/>
      <c r="M731" s="141" t="str">
        <f aca="false">'Event Code'!$A$4</f>
        <v>HCM</v>
      </c>
      <c r="N731" s="35" t="s">
        <v>2589</v>
      </c>
      <c r="O731" s="141" t="str">
        <f aca="false">VLOOKUP($N731,'Event Code'!$B$4:$AL$194,2,0)</f>
        <v>INTERNSHIP</v>
      </c>
      <c r="P731" s="141" t="str">
        <f aca="false">VLOOKUP(N731,'Event Code'!$B$4:$AT$782,3,0)</f>
        <v>IT Technical</v>
      </c>
      <c r="Q731" s="141" t="str">
        <f aca="false">VLOOKUP(N731,'Event Code'!$B$4:$AT$782,4,0)</f>
        <v>JAVA</v>
      </c>
      <c r="R731" s="141" t="str">
        <f aca="false">VLOOKUP($N731,'Event Code'!$B$4:$AT$782,5,0)</f>
        <v>Blended</v>
      </c>
      <c r="S731" s="141" t="n">
        <f aca="false">VLOOKUP(N731,'Event Code'!$B$4:$AT$782,7,0)</f>
        <v>43530</v>
      </c>
      <c r="T731" s="141" t="n">
        <f aca="false">VLOOKUP($N731,'Event Code'!$B$4:$AT$782,8,0)</f>
        <v>43584</v>
      </c>
      <c r="U731" s="37" t="s">
        <v>1128</v>
      </c>
      <c r="V731" s="184"/>
      <c r="W731" s="143"/>
      <c r="X731" s="144"/>
      <c r="Y731" s="160" t="s">
        <v>1055</v>
      </c>
      <c r="Z731" s="145" t="n">
        <v>43551</v>
      </c>
      <c r="AF731" s="77" t="s">
        <v>2880</v>
      </c>
      <c r="AG731" s="128" t="n">
        <f aca="false">VLOOKUP(D731,'School Code'!$D$2:$K$603,4,0)</f>
        <v>318</v>
      </c>
      <c r="AH731" s="129" t="n">
        <f aca="false">VLOOKUP(D731,'School Code'!$D$2:$K$603,6,0)</f>
        <v>3</v>
      </c>
      <c r="AI731" s="146" t="s">
        <v>984</v>
      </c>
      <c r="AK731" s="76" t="s">
        <v>171</v>
      </c>
    </row>
    <row r="732" customFormat="false" ht="15.9" hidden="true" customHeight="false" outlineLevel="0" collapsed="false">
      <c r="A732" s="134" t="n">
        <v>727</v>
      </c>
      <c r="B732" s="134" t="s">
        <v>2881</v>
      </c>
      <c r="C732" s="277" t="s">
        <v>2882</v>
      </c>
      <c r="D732" s="135" t="str">
        <f aca="false">VLOOKUP(N732,'Event Code'!$B$4:$AT$239,6,0)</f>
        <v>ĐH Sài Gòn</v>
      </c>
      <c r="E732" s="135" t="str">
        <f aca="false">VLOOKUP($D732,'School Code'!$D$2:$I$30,5,0)</f>
        <v>ICT</v>
      </c>
      <c r="F732" s="198"/>
      <c r="G732" s="137"/>
      <c r="H732" s="138" t="str">
        <f aca="false">B732</f>
        <v>15119059@student.hcmute.edu.vn</v>
      </c>
      <c r="I732" s="278" t="s">
        <v>2883</v>
      </c>
      <c r="J732" s="139"/>
      <c r="K732" s="272"/>
      <c r="L732" s="140"/>
      <c r="M732" s="141" t="str">
        <f aca="false">'Event Code'!$A$4</f>
        <v>HCM</v>
      </c>
      <c r="N732" s="35" t="s">
        <v>2589</v>
      </c>
      <c r="O732" s="141" t="str">
        <f aca="false">VLOOKUP($N732,'Event Code'!$B$4:$AL$194,2,0)</f>
        <v>INTERNSHIP</v>
      </c>
      <c r="P732" s="141" t="str">
        <f aca="false">VLOOKUP(N732,'Event Code'!$B$4:$AT$782,3,0)</f>
        <v>IT Technical</v>
      </c>
      <c r="Q732" s="141" t="str">
        <f aca="false">VLOOKUP(N732,'Event Code'!$B$4:$AT$782,4,0)</f>
        <v>JAVA</v>
      </c>
      <c r="R732" s="141" t="str">
        <f aca="false">VLOOKUP($N732,'Event Code'!$B$4:$AT$782,5,0)</f>
        <v>Blended</v>
      </c>
      <c r="S732" s="141" t="n">
        <f aca="false">VLOOKUP(N732,'Event Code'!$B$4:$AT$782,7,0)</f>
        <v>43530</v>
      </c>
      <c r="T732" s="141" t="n">
        <f aca="false">VLOOKUP($N732,'Event Code'!$B$4:$AT$782,8,0)</f>
        <v>43584</v>
      </c>
      <c r="U732" s="37" t="s">
        <v>1128</v>
      </c>
      <c r="V732" s="184"/>
      <c r="W732" s="143"/>
      <c r="X732" s="144"/>
      <c r="Y732" s="160" t="s">
        <v>983</v>
      </c>
      <c r="Z732" s="145" t="n">
        <v>43518</v>
      </c>
      <c r="AG732" s="128" t="n">
        <f aca="false">VLOOKUP(D732,'School Code'!$D$2:$K$603,4,0)</f>
        <v>318</v>
      </c>
      <c r="AH732" s="129" t="n">
        <f aca="false">VLOOKUP(D732,'School Code'!$D$2:$K$603,6,0)</f>
        <v>3</v>
      </c>
      <c r="AI732" s="146" t="s">
        <v>984</v>
      </c>
      <c r="AK732" s="76" t="s">
        <v>171</v>
      </c>
    </row>
    <row r="733" customFormat="false" ht="15.9" hidden="true" customHeight="false" outlineLevel="0" collapsed="false">
      <c r="A733" s="134" t="n">
        <v>728</v>
      </c>
      <c r="B733" s="134" t="s">
        <v>2884</v>
      </c>
      <c r="C733" s="277" t="s">
        <v>2885</v>
      </c>
      <c r="D733" s="135" t="str">
        <f aca="false">VLOOKUP(N733,'Event Code'!$B$4:$AT$239,6,0)</f>
        <v>ĐH Sài Gòn</v>
      </c>
      <c r="E733" s="135" t="str">
        <f aca="false">VLOOKUP($D733,'School Code'!$D$2:$I$30,5,0)</f>
        <v>ICT</v>
      </c>
      <c r="F733" s="198"/>
      <c r="G733" s="137"/>
      <c r="H733" s="138" t="str">
        <f aca="false">B733</f>
        <v>trinhtu.kma@gmail.com</v>
      </c>
      <c r="I733" s="278" t="s">
        <v>2886</v>
      </c>
      <c r="J733" s="139"/>
      <c r="K733" s="272"/>
      <c r="L733" s="140"/>
      <c r="M733" s="141" t="str">
        <f aca="false">'Event Code'!$A$4</f>
        <v>HCM</v>
      </c>
      <c r="N733" s="35" t="s">
        <v>2589</v>
      </c>
      <c r="O733" s="141" t="str">
        <f aca="false">VLOOKUP($N733,'Event Code'!$B$4:$AL$194,2,0)</f>
        <v>INTERNSHIP</v>
      </c>
      <c r="P733" s="141" t="str">
        <f aca="false">VLOOKUP(N733,'Event Code'!$B$4:$AT$782,3,0)</f>
        <v>IT Technical</v>
      </c>
      <c r="Q733" s="141" t="str">
        <f aca="false">VLOOKUP(N733,'Event Code'!$B$4:$AT$782,4,0)</f>
        <v>JAVA</v>
      </c>
      <c r="R733" s="141" t="str">
        <f aca="false">VLOOKUP($N733,'Event Code'!$B$4:$AT$782,5,0)</f>
        <v>Blended</v>
      </c>
      <c r="S733" s="141" t="n">
        <f aca="false">VLOOKUP(N733,'Event Code'!$B$4:$AT$782,7,0)</f>
        <v>43530</v>
      </c>
      <c r="T733" s="141" t="n">
        <f aca="false">VLOOKUP($N733,'Event Code'!$B$4:$AT$782,8,0)</f>
        <v>43584</v>
      </c>
      <c r="U733" s="37" t="s">
        <v>1128</v>
      </c>
      <c r="V733" s="184"/>
      <c r="W733" s="143"/>
      <c r="X733" s="144"/>
      <c r="Y733" s="160" t="s">
        <v>983</v>
      </c>
      <c r="Z733" s="145" t="n">
        <v>43518</v>
      </c>
      <c r="AG733" s="128" t="n">
        <f aca="false">VLOOKUP(D733,'School Code'!$D$2:$K$603,4,0)</f>
        <v>318</v>
      </c>
      <c r="AH733" s="129" t="n">
        <f aca="false">VLOOKUP(D733,'School Code'!$D$2:$K$603,6,0)</f>
        <v>3</v>
      </c>
      <c r="AI733" s="146" t="s">
        <v>984</v>
      </c>
      <c r="AK733" s="76" t="s">
        <v>171</v>
      </c>
    </row>
    <row r="734" customFormat="false" ht="15.9" hidden="true" customHeight="false" outlineLevel="0" collapsed="false">
      <c r="A734" s="134" t="n">
        <v>729</v>
      </c>
      <c r="B734" s="134" t="s">
        <v>2887</v>
      </c>
      <c r="C734" s="277" t="s">
        <v>2888</v>
      </c>
      <c r="D734" s="135" t="str">
        <f aca="false">VLOOKUP(N734,'Event Code'!$B$4:$AT$239,6,0)</f>
        <v>ĐH Sài Gòn</v>
      </c>
      <c r="E734" s="135" t="str">
        <f aca="false">VLOOKUP($D734,'School Code'!$D$2:$I$30,5,0)</f>
        <v>ICT</v>
      </c>
      <c r="F734" s="198"/>
      <c r="G734" s="137"/>
      <c r="H734" s="138" t="str">
        <f aca="false">B734</f>
        <v>phatdt97@gmail.com</v>
      </c>
      <c r="I734" s="278" t="s">
        <v>2889</v>
      </c>
      <c r="J734" s="139"/>
      <c r="K734" s="272"/>
      <c r="L734" s="140"/>
      <c r="M734" s="141" t="str">
        <f aca="false">'Event Code'!$A$4</f>
        <v>HCM</v>
      </c>
      <c r="N734" s="35" t="s">
        <v>2589</v>
      </c>
      <c r="O734" s="141" t="str">
        <f aca="false">VLOOKUP($N734,'Event Code'!$B$4:$AL$194,2,0)</f>
        <v>INTERNSHIP</v>
      </c>
      <c r="P734" s="141" t="str">
        <f aca="false">VLOOKUP(N734,'Event Code'!$B$4:$AT$782,3,0)</f>
        <v>IT Technical</v>
      </c>
      <c r="Q734" s="141" t="str">
        <f aca="false">VLOOKUP(N734,'Event Code'!$B$4:$AT$782,4,0)</f>
        <v>JAVA</v>
      </c>
      <c r="R734" s="141" t="str">
        <f aca="false">VLOOKUP($N734,'Event Code'!$B$4:$AT$782,5,0)</f>
        <v>Blended</v>
      </c>
      <c r="S734" s="141" t="n">
        <f aca="false">VLOOKUP(N734,'Event Code'!$B$4:$AT$782,7,0)</f>
        <v>43530</v>
      </c>
      <c r="T734" s="141" t="n">
        <f aca="false">VLOOKUP($N734,'Event Code'!$B$4:$AT$782,8,0)</f>
        <v>43584</v>
      </c>
      <c r="U734" s="37" t="s">
        <v>1128</v>
      </c>
      <c r="V734" s="184"/>
      <c r="W734" s="143"/>
      <c r="X734" s="144"/>
      <c r="Y734" s="160" t="s">
        <v>983</v>
      </c>
      <c r="Z734" s="145" t="n">
        <v>43518</v>
      </c>
      <c r="AG734" s="128" t="n">
        <f aca="false">VLOOKUP(D734,'School Code'!$D$2:$K$603,4,0)</f>
        <v>318</v>
      </c>
      <c r="AH734" s="129" t="n">
        <f aca="false">VLOOKUP(D734,'School Code'!$D$2:$K$603,6,0)</f>
        <v>3</v>
      </c>
      <c r="AI734" s="146" t="s">
        <v>984</v>
      </c>
      <c r="AK734" s="76" t="s">
        <v>171</v>
      </c>
    </row>
    <row r="735" customFormat="false" ht="15.9" hidden="true" customHeight="false" outlineLevel="0" collapsed="false">
      <c r="A735" s="134" t="n">
        <v>730</v>
      </c>
      <c r="B735" s="134" t="s">
        <v>2890</v>
      </c>
      <c r="C735" s="277" t="s">
        <v>2891</v>
      </c>
      <c r="D735" s="135" t="str">
        <f aca="false">VLOOKUP(N735,'Event Code'!$B$4:$AT$239,6,0)</f>
        <v>ĐH Sài Gòn</v>
      </c>
      <c r="E735" s="135" t="str">
        <f aca="false">VLOOKUP($D735,'School Code'!$D$2:$I$30,5,0)</f>
        <v>ICT</v>
      </c>
      <c r="F735" s="198"/>
      <c r="G735" s="137"/>
      <c r="H735" s="138" t="str">
        <f aca="false">B735</f>
        <v>mylinhtry.123@gmail.com</v>
      </c>
      <c r="I735" s="278" t="s">
        <v>2892</v>
      </c>
      <c r="J735" s="139"/>
      <c r="K735" s="272"/>
      <c r="L735" s="140"/>
      <c r="M735" s="141" t="str">
        <f aca="false">'Event Code'!$A$4</f>
        <v>HCM</v>
      </c>
      <c r="N735" s="35" t="s">
        <v>2525</v>
      </c>
      <c r="O735" s="141" t="str">
        <f aca="false">VLOOKUP($N735,'Event Code'!$B$4:$AL$194,2,0)</f>
        <v>INTERNSHIP</v>
      </c>
      <c r="P735" s="141" t="str">
        <f aca="false">VLOOKUP(N735,'Event Code'!$B$4:$AT$782,3,0)</f>
        <v>IT Technical</v>
      </c>
      <c r="Q735" s="141" t="str">
        <f aca="false">VLOOKUP(N735,'Event Code'!$B$4:$AT$782,4,0)</f>
        <v>NET</v>
      </c>
      <c r="R735" s="141" t="str">
        <f aca="false">VLOOKUP($N735,'Event Code'!$B$4:$AT$782,5,0)</f>
        <v>Blended</v>
      </c>
      <c r="S735" s="141" t="n">
        <f aca="false">VLOOKUP(N735,'Event Code'!$B$4:$AT$782,7,0)</f>
        <v>43530</v>
      </c>
      <c r="T735" s="141" t="n">
        <f aca="false">VLOOKUP($N735,'Event Code'!$B$4:$AT$782,8,0)</f>
        <v>43584</v>
      </c>
      <c r="U735" s="37" t="s">
        <v>1128</v>
      </c>
      <c r="V735" s="184"/>
      <c r="W735" s="143"/>
      <c r="X735" s="144"/>
      <c r="Y735" s="160" t="s">
        <v>983</v>
      </c>
      <c r="Z735" s="145" t="n">
        <v>43518</v>
      </c>
      <c r="AG735" s="128" t="n">
        <f aca="false">VLOOKUP(D735,'School Code'!$D$2:$K$603,4,0)</f>
        <v>318</v>
      </c>
      <c r="AH735" s="129" t="n">
        <f aca="false">VLOOKUP(D735,'School Code'!$D$2:$K$603,6,0)</f>
        <v>3</v>
      </c>
      <c r="AI735" s="146" t="s">
        <v>984</v>
      </c>
      <c r="AK735" s="76" t="s">
        <v>1048</v>
      </c>
    </row>
    <row r="736" customFormat="false" ht="15.9" hidden="true" customHeight="false" outlineLevel="0" collapsed="false">
      <c r="A736" s="134" t="n">
        <v>731</v>
      </c>
      <c r="B736" s="134" t="s">
        <v>2893</v>
      </c>
      <c r="C736" s="277" t="s">
        <v>2894</v>
      </c>
      <c r="D736" s="135" t="str">
        <f aca="false">VLOOKUP(N736,'Event Code'!$B$4:$AT$239,6,0)</f>
        <v>ĐH Sài Gòn</v>
      </c>
      <c r="E736" s="135" t="str">
        <f aca="false">VLOOKUP($D736,'School Code'!$D$2:$I$30,5,0)</f>
        <v>ICT</v>
      </c>
      <c r="F736" s="198"/>
      <c r="G736" s="137"/>
      <c r="H736" s="138" t="str">
        <f aca="false">B736</f>
        <v>kttn.ooo@gmail.com</v>
      </c>
      <c r="I736" s="278" t="s">
        <v>2895</v>
      </c>
      <c r="J736" s="139"/>
      <c r="K736" s="272"/>
      <c r="L736" s="140"/>
      <c r="M736" s="141" t="str">
        <f aca="false">'Event Code'!$A$4</f>
        <v>HCM</v>
      </c>
      <c r="N736" s="35" t="s">
        <v>2525</v>
      </c>
      <c r="O736" s="141" t="str">
        <f aca="false">VLOOKUP($N736,'Event Code'!$B$4:$AL$194,2,0)</f>
        <v>INTERNSHIP</v>
      </c>
      <c r="P736" s="141" t="str">
        <f aca="false">VLOOKUP(N736,'Event Code'!$B$4:$AT$782,3,0)</f>
        <v>IT Technical</v>
      </c>
      <c r="Q736" s="141" t="str">
        <f aca="false">VLOOKUP(N736,'Event Code'!$B$4:$AT$782,4,0)</f>
        <v>NET</v>
      </c>
      <c r="R736" s="141" t="str">
        <f aca="false">VLOOKUP($N736,'Event Code'!$B$4:$AT$782,5,0)</f>
        <v>Blended</v>
      </c>
      <c r="S736" s="141" t="n">
        <f aca="false">VLOOKUP(N736,'Event Code'!$B$4:$AT$782,7,0)</f>
        <v>43530</v>
      </c>
      <c r="T736" s="141" t="n">
        <f aca="false">VLOOKUP($N736,'Event Code'!$B$4:$AT$782,8,0)</f>
        <v>43584</v>
      </c>
      <c r="U736" s="37" t="s">
        <v>1128</v>
      </c>
      <c r="V736" s="184"/>
      <c r="W736" s="143"/>
      <c r="X736" s="144"/>
      <c r="Y736" s="160" t="s">
        <v>983</v>
      </c>
      <c r="Z736" s="145" t="n">
        <v>43518</v>
      </c>
      <c r="AG736" s="128" t="n">
        <f aca="false">VLOOKUP(D736,'School Code'!$D$2:$K$603,4,0)</f>
        <v>318</v>
      </c>
      <c r="AH736" s="129" t="n">
        <f aca="false">VLOOKUP(D736,'School Code'!$D$2:$K$603,6,0)</f>
        <v>3</v>
      </c>
      <c r="AI736" s="146" t="s">
        <v>984</v>
      </c>
      <c r="AK736" s="76" t="s">
        <v>1048</v>
      </c>
      <c r="AP736" s="76" t="s">
        <v>2896</v>
      </c>
    </row>
    <row r="737" customFormat="false" ht="15.9" hidden="true" customHeight="false" outlineLevel="0" collapsed="false">
      <c r="A737" s="134" t="n">
        <v>732</v>
      </c>
      <c r="B737" s="134" t="s">
        <v>2897</v>
      </c>
      <c r="C737" s="277" t="s">
        <v>2898</v>
      </c>
      <c r="D737" s="135" t="str">
        <f aca="false">VLOOKUP(N737,'Event Code'!$B$4:$AT$239,6,0)</f>
        <v>ĐH Sài Gòn</v>
      </c>
      <c r="E737" s="135" t="str">
        <f aca="false">VLOOKUP($D737,'School Code'!$D$2:$I$30,5,0)</f>
        <v>ICT</v>
      </c>
      <c r="F737" s="198"/>
      <c r="G737" s="137"/>
      <c r="H737" s="138" t="str">
        <f aca="false">B737</f>
        <v>dungng.wrk@gmail.com</v>
      </c>
      <c r="I737" s="278" t="s">
        <v>2899</v>
      </c>
      <c r="J737" s="139"/>
      <c r="K737" s="272"/>
      <c r="L737" s="140"/>
      <c r="M737" s="141" t="str">
        <f aca="false">'Event Code'!$A$4</f>
        <v>HCM</v>
      </c>
      <c r="N737" s="35" t="s">
        <v>2525</v>
      </c>
      <c r="O737" s="141" t="str">
        <f aca="false">VLOOKUP($N737,'Event Code'!$B$4:$AL$194,2,0)</f>
        <v>INTERNSHIP</v>
      </c>
      <c r="P737" s="141" t="str">
        <f aca="false">VLOOKUP(N737,'Event Code'!$B$4:$AT$782,3,0)</f>
        <v>IT Technical</v>
      </c>
      <c r="Q737" s="141" t="str">
        <f aca="false">VLOOKUP(N737,'Event Code'!$B$4:$AT$782,4,0)</f>
        <v>NET</v>
      </c>
      <c r="R737" s="141" t="str">
        <f aca="false">VLOOKUP($N737,'Event Code'!$B$4:$AT$782,5,0)</f>
        <v>Blended</v>
      </c>
      <c r="S737" s="141" t="n">
        <f aca="false">VLOOKUP(N737,'Event Code'!$B$4:$AT$782,7,0)</f>
        <v>43530</v>
      </c>
      <c r="T737" s="141" t="n">
        <f aca="false">VLOOKUP($N737,'Event Code'!$B$4:$AT$782,8,0)</f>
        <v>43584</v>
      </c>
      <c r="U737" s="37" t="s">
        <v>1128</v>
      </c>
      <c r="V737" s="184"/>
      <c r="W737" s="143"/>
      <c r="X737" s="144"/>
      <c r="Y737" s="160" t="s">
        <v>983</v>
      </c>
      <c r="Z737" s="145" t="n">
        <v>43518</v>
      </c>
      <c r="AG737" s="128" t="n">
        <f aca="false">VLOOKUP(D737,'School Code'!$D$2:$K$603,4,0)</f>
        <v>318</v>
      </c>
      <c r="AH737" s="129" t="n">
        <f aca="false">VLOOKUP(D737,'School Code'!$D$2:$K$603,6,0)</f>
        <v>3</v>
      </c>
      <c r="AI737" s="146" t="s">
        <v>984</v>
      </c>
      <c r="AK737" s="76" t="s">
        <v>1048</v>
      </c>
    </row>
    <row r="738" customFormat="false" ht="15.9" hidden="true" customHeight="false" outlineLevel="0" collapsed="false">
      <c r="A738" s="134" t="n">
        <v>733</v>
      </c>
      <c r="B738" s="134" t="s">
        <v>2900</v>
      </c>
      <c r="C738" s="277" t="s">
        <v>2901</v>
      </c>
      <c r="D738" s="135" t="str">
        <f aca="false">VLOOKUP(N738,'Event Code'!$B$4:$AT$239,6,0)</f>
        <v>ĐH Sài Gòn</v>
      </c>
      <c r="E738" s="135" t="str">
        <f aca="false">VLOOKUP($D738,'School Code'!$D$2:$I$30,5,0)</f>
        <v>ICT</v>
      </c>
      <c r="F738" s="198"/>
      <c r="G738" s="137"/>
      <c r="H738" s="138" t="str">
        <f aca="false">B738</f>
        <v>15520059@gm.uit.edu.vn</v>
      </c>
      <c r="I738" s="278" t="s">
        <v>2902</v>
      </c>
      <c r="J738" s="139"/>
      <c r="K738" s="272"/>
      <c r="L738" s="140"/>
      <c r="M738" s="141" t="str">
        <f aca="false">'Event Code'!$A$4</f>
        <v>HCM</v>
      </c>
      <c r="N738" s="35" t="s">
        <v>2525</v>
      </c>
      <c r="O738" s="141" t="str">
        <f aca="false">VLOOKUP($N738,'Event Code'!$B$4:$AL$194,2,0)</f>
        <v>INTERNSHIP</v>
      </c>
      <c r="P738" s="141" t="str">
        <f aca="false">VLOOKUP(N738,'Event Code'!$B$4:$AT$782,3,0)</f>
        <v>IT Technical</v>
      </c>
      <c r="Q738" s="141" t="str">
        <f aca="false">VLOOKUP(N738,'Event Code'!$B$4:$AT$782,4,0)</f>
        <v>NET</v>
      </c>
      <c r="R738" s="141" t="str">
        <f aca="false">VLOOKUP($N738,'Event Code'!$B$4:$AT$782,5,0)</f>
        <v>Blended</v>
      </c>
      <c r="S738" s="141" t="n">
        <f aca="false">VLOOKUP(N738,'Event Code'!$B$4:$AT$782,7,0)</f>
        <v>43530</v>
      </c>
      <c r="T738" s="141" t="n">
        <f aca="false">VLOOKUP($N738,'Event Code'!$B$4:$AT$782,8,0)</f>
        <v>43584</v>
      </c>
      <c r="U738" s="37" t="s">
        <v>1128</v>
      </c>
      <c r="V738" s="184"/>
      <c r="W738" s="143"/>
      <c r="X738" s="144"/>
      <c r="Y738" s="160" t="s">
        <v>983</v>
      </c>
      <c r="Z738" s="145" t="n">
        <v>43518</v>
      </c>
      <c r="AG738" s="128" t="n">
        <f aca="false">VLOOKUP(D738,'School Code'!$D$2:$K$603,4,0)</f>
        <v>318</v>
      </c>
      <c r="AH738" s="129" t="n">
        <f aca="false">VLOOKUP(D738,'School Code'!$D$2:$K$603,6,0)</f>
        <v>3</v>
      </c>
      <c r="AI738" s="146" t="s">
        <v>984</v>
      </c>
      <c r="AK738" s="76" t="s">
        <v>1048</v>
      </c>
      <c r="AN738" s="76" t="n">
        <v>7.4</v>
      </c>
      <c r="AO738" s="76" t="s">
        <v>2903</v>
      </c>
    </row>
    <row r="739" customFormat="false" ht="15.9" hidden="true" customHeight="false" outlineLevel="0" collapsed="false">
      <c r="A739" s="134" t="n">
        <v>734</v>
      </c>
      <c r="B739" s="279" t="s">
        <v>2904</v>
      </c>
      <c r="C739" s="134" t="s">
        <v>827</v>
      </c>
      <c r="D739" s="135" t="str">
        <f aca="false">VLOOKUP(N739,'Event Code'!$B$4:$AT$239,6,0)</f>
        <v>ĐH Sài Gòn</v>
      </c>
      <c r="E739" s="135" t="str">
        <f aca="false">VLOOKUP($D739,'School Code'!$D$2:$I$30,5,0)</f>
        <v>ICT</v>
      </c>
      <c r="F739" s="198"/>
      <c r="G739" s="137"/>
      <c r="H739" s="138" t="str">
        <f aca="false">C739</f>
        <v>Nguyễn Phương Nam</v>
      </c>
      <c r="I739" s="278" t="s">
        <v>2905</v>
      </c>
      <c r="J739" s="139"/>
      <c r="K739" s="272"/>
      <c r="L739" s="140"/>
      <c r="M739" s="141" t="str">
        <f aca="false">'Event Code'!$A$4</f>
        <v>HCM</v>
      </c>
      <c r="N739" s="35" t="s">
        <v>2589</v>
      </c>
      <c r="O739" s="141" t="str">
        <f aca="false">VLOOKUP($N739,'Event Code'!$B$4:$AL$194,2,0)</f>
        <v>INTERNSHIP</v>
      </c>
      <c r="P739" s="141" t="str">
        <f aca="false">VLOOKUP(N739,'Event Code'!$B$4:$AT$782,3,0)</f>
        <v>IT Technical</v>
      </c>
      <c r="Q739" s="141" t="str">
        <f aca="false">VLOOKUP(N739,'Event Code'!$B$4:$AT$782,4,0)</f>
        <v>JAVA</v>
      </c>
      <c r="R739" s="141" t="str">
        <f aca="false">VLOOKUP($N739,'Event Code'!$B$4:$AT$782,5,0)</f>
        <v>Blended</v>
      </c>
      <c r="S739" s="141" t="n">
        <f aca="false">VLOOKUP(N739,'Event Code'!$B$4:$AT$782,7,0)</f>
        <v>43530</v>
      </c>
      <c r="T739" s="141" t="n">
        <f aca="false">VLOOKUP($N739,'Event Code'!$B$4:$AT$782,8,0)</f>
        <v>43584</v>
      </c>
      <c r="U739" s="37" t="s">
        <v>1128</v>
      </c>
      <c r="V739" s="184"/>
      <c r="W739" s="143"/>
      <c r="X739" s="144"/>
      <c r="Y739" s="160" t="s">
        <v>983</v>
      </c>
      <c r="Z739" s="145" t="n">
        <v>43518</v>
      </c>
      <c r="AG739" s="128" t="n">
        <f aca="false">VLOOKUP(D739,'School Code'!$D$2:$K$603,4,0)</f>
        <v>318</v>
      </c>
      <c r="AH739" s="129" t="n">
        <f aca="false">VLOOKUP(D739,'School Code'!$D$2:$K$603,6,0)</f>
        <v>3</v>
      </c>
      <c r="AI739" s="146" t="s">
        <v>984</v>
      </c>
      <c r="AK739" s="76" t="s">
        <v>171</v>
      </c>
    </row>
    <row r="740" customFormat="false" ht="15" hidden="true" customHeight="false" outlineLevel="0" collapsed="false">
      <c r="A740" s="134" t="n">
        <v>735</v>
      </c>
      <c r="B740" s="134" t="s">
        <v>2906</v>
      </c>
      <c r="C740" s="64" t="s">
        <v>2907</v>
      </c>
      <c r="D740" s="135" t="str">
        <f aca="false">VLOOKUP(N740,'Event Code'!$B$4:$AT$239,6,0)</f>
        <v>ĐH Nông Lâm TP HCM</v>
      </c>
      <c r="E740" s="135" t="str">
        <f aca="false">VLOOKUP($D740,'School Code'!$D$2:$I$30,5,0)</f>
        <v>ICT</v>
      </c>
      <c r="F740" s="198"/>
      <c r="G740" s="137"/>
      <c r="H740" s="138" t="str">
        <f aca="false">B740</f>
        <v>15130001@hcmuaf.edu.vn</v>
      </c>
      <c r="I740" s="278"/>
      <c r="J740" s="139"/>
      <c r="K740" s="272"/>
      <c r="L740" s="140"/>
      <c r="M740" s="141" t="str">
        <f aca="false">'Event Code'!$A$4</f>
        <v>HCM</v>
      </c>
      <c r="N740" s="49" t="s">
        <v>2908</v>
      </c>
      <c r="O740" s="141" t="str">
        <f aca="false">VLOOKUP($N740,'Event Code'!$B$4:$AL$194,2,0)</f>
        <v>Global Software Talent</v>
      </c>
      <c r="P740" s="141" t="str">
        <f aca="false">VLOOKUP(N740,'Event Code'!$B$4:$AT$782,3,0)</f>
        <v>IT Technical</v>
      </c>
      <c r="Q740" s="141" t="str">
        <f aca="false">VLOOKUP(N740,'Event Code'!$B$4:$AT$782,4,0)</f>
        <v>JAVA</v>
      </c>
      <c r="R740" s="141" t="str">
        <f aca="false">VLOOKUP($N740,'Event Code'!$B$4:$AT$782,5,0)</f>
        <v>Blended</v>
      </c>
      <c r="S740" s="141" t="n">
        <f aca="false">VLOOKUP(N740,'Event Code'!$B$4:$AT$782,7,0)</f>
        <v>43532</v>
      </c>
      <c r="T740" s="141" t="n">
        <f aca="false">VLOOKUP($N740,'Event Code'!$B$4:$AT$782,8,0)</f>
        <v>43617</v>
      </c>
      <c r="U740" s="37" t="s">
        <v>1128</v>
      </c>
      <c r="V740" s="184"/>
      <c r="W740" s="143"/>
      <c r="X740" s="144"/>
      <c r="Y740" s="144"/>
      <c r="Z740" s="140"/>
      <c r="AG740" s="128" t="n">
        <f aca="false">VLOOKUP(D740,'School Code'!$D$2:$K$603,4,0)</f>
        <v>538</v>
      </c>
      <c r="AH740" s="129" t="n">
        <f aca="false">VLOOKUP(D740,'School Code'!$D$2:$K$603,6,0)</f>
        <v>1</v>
      </c>
      <c r="AI740" s="146" t="s">
        <v>2909</v>
      </c>
      <c r="AK740" s="76" t="s">
        <v>171</v>
      </c>
    </row>
    <row r="741" customFormat="false" ht="15" hidden="true" customHeight="false" outlineLevel="0" collapsed="false">
      <c r="A741" s="134" t="n">
        <v>736</v>
      </c>
      <c r="B741" s="134" t="s">
        <v>2910</v>
      </c>
      <c r="C741" s="64" t="s">
        <v>2911</v>
      </c>
      <c r="D741" s="135" t="str">
        <f aca="false">VLOOKUP(N741,'Event Code'!$B$4:$AT$239,6,0)</f>
        <v>ĐH Nông Lâm TP HCM</v>
      </c>
      <c r="E741" s="135" t="str">
        <f aca="false">VLOOKUP($D741,'School Code'!$D$2:$I$30,5,0)</f>
        <v>ICT</v>
      </c>
      <c r="F741" s="198"/>
      <c r="G741" s="137"/>
      <c r="H741" s="138" t="str">
        <f aca="false">B741</f>
        <v>14130002@hcmuaf.edu.vn</v>
      </c>
      <c r="I741" s="278"/>
      <c r="J741" s="139"/>
      <c r="K741" s="272"/>
      <c r="L741" s="140"/>
      <c r="M741" s="141" t="str">
        <f aca="false">'Event Code'!$A$4</f>
        <v>HCM</v>
      </c>
      <c r="N741" s="49" t="s">
        <v>2908</v>
      </c>
      <c r="O741" s="141" t="str">
        <f aca="false">VLOOKUP($N741,'Event Code'!$B$4:$AL$194,2,0)</f>
        <v>Global Software Talent</v>
      </c>
      <c r="P741" s="141" t="str">
        <f aca="false">VLOOKUP(N741,'Event Code'!$B$4:$AT$782,3,0)</f>
        <v>IT Technical</v>
      </c>
      <c r="Q741" s="141" t="str">
        <f aca="false">VLOOKUP(N741,'Event Code'!$B$4:$AT$782,4,0)</f>
        <v>JAVA</v>
      </c>
      <c r="R741" s="141" t="str">
        <f aca="false">VLOOKUP($N741,'Event Code'!$B$4:$AT$782,5,0)</f>
        <v>Blended</v>
      </c>
      <c r="S741" s="141" t="n">
        <f aca="false">VLOOKUP(N741,'Event Code'!$B$4:$AT$782,7,0)</f>
        <v>43532</v>
      </c>
      <c r="T741" s="141" t="n">
        <f aca="false">VLOOKUP($N741,'Event Code'!$B$4:$AT$782,8,0)</f>
        <v>43617</v>
      </c>
      <c r="U741" s="37" t="s">
        <v>1128</v>
      </c>
      <c r="V741" s="184"/>
      <c r="W741" s="143"/>
      <c r="X741" s="144"/>
      <c r="Y741" s="144"/>
      <c r="Z741" s="140"/>
      <c r="AG741" s="128" t="n">
        <f aca="false">VLOOKUP(D741,'School Code'!$D$2:$K$603,4,0)</f>
        <v>538</v>
      </c>
      <c r="AH741" s="129" t="n">
        <f aca="false">VLOOKUP(D741,'School Code'!$D$2:$K$603,6,0)</f>
        <v>1</v>
      </c>
      <c r="AI741" s="146" t="s">
        <v>2909</v>
      </c>
      <c r="AK741" s="76" t="s">
        <v>171</v>
      </c>
    </row>
    <row r="742" customFormat="false" ht="15" hidden="true" customHeight="false" outlineLevel="0" collapsed="false">
      <c r="A742" s="134" t="n">
        <v>737</v>
      </c>
      <c r="B742" s="134" t="s">
        <v>2912</v>
      </c>
      <c r="C742" s="64" t="s">
        <v>2913</v>
      </c>
      <c r="D742" s="135" t="str">
        <f aca="false">VLOOKUP(N742,'Event Code'!$B$4:$AT$239,6,0)</f>
        <v>ĐH Nông Lâm TP HCM</v>
      </c>
      <c r="E742" s="135" t="str">
        <f aca="false">VLOOKUP($D742,'School Code'!$D$2:$I$30,5,0)</f>
        <v>ICT</v>
      </c>
      <c r="F742" s="198"/>
      <c r="G742" s="137"/>
      <c r="H742" s="138" t="str">
        <f aca="false">B742</f>
        <v>14130007@hcmuaf.edu.vn</v>
      </c>
      <c r="I742" s="278"/>
      <c r="J742" s="139"/>
      <c r="K742" s="272"/>
      <c r="L742" s="140"/>
      <c r="M742" s="141" t="str">
        <f aca="false">'Event Code'!$A$4</f>
        <v>HCM</v>
      </c>
      <c r="N742" s="49" t="s">
        <v>2908</v>
      </c>
      <c r="O742" s="141" t="str">
        <f aca="false">VLOOKUP($N742,'Event Code'!$B$4:$AL$194,2,0)</f>
        <v>Global Software Talent</v>
      </c>
      <c r="P742" s="141" t="str">
        <f aca="false">VLOOKUP(N742,'Event Code'!$B$4:$AT$782,3,0)</f>
        <v>IT Technical</v>
      </c>
      <c r="Q742" s="141" t="str">
        <f aca="false">VLOOKUP(N742,'Event Code'!$B$4:$AT$782,4,0)</f>
        <v>JAVA</v>
      </c>
      <c r="R742" s="141" t="str">
        <f aca="false">VLOOKUP($N742,'Event Code'!$B$4:$AT$782,5,0)</f>
        <v>Blended</v>
      </c>
      <c r="S742" s="141" t="n">
        <f aca="false">VLOOKUP(N742,'Event Code'!$B$4:$AT$782,7,0)</f>
        <v>43532</v>
      </c>
      <c r="T742" s="141" t="n">
        <f aca="false">VLOOKUP($N742,'Event Code'!$B$4:$AT$782,8,0)</f>
        <v>43617</v>
      </c>
      <c r="U742" s="37" t="s">
        <v>1128</v>
      </c>
      <c r="V742" s="184"/>
      <c r="W742" s="143"/>
      <c r="X742" s="144"/>
      <c r="Y742" s="144"/>
      <c r="Z742" s="140"/>
      <c r="AG742" s="128" t="n">
        <f aca="false">VLOOKUP(D742,'School Code'!$D$2:$K$603,4,0)</f>
        <v>538</v>
      </c>
      <c r="AH742" s="129" t="n">
        <f aca="false">VLOOKUP(D742,'School Code'!$D$2:$K$603,6,0)</f>
        <v>1</v>
      </c>
      <c r="AI742" s="146" t="s">
        <v>2909</v>
      </c>
      <c r="AK742" s="76" t="s">
        <v>171</v>
      </c>
    </row>
    <row r="743" customFormat="false" ht="15" hidden="true" customHeight="false" outlineLevel="0" collapsed="false">
      <c r="A743" s="134" t="n">
        <v>738</v>
      </c>
      <c r="B743" s="134" t="s">
        <v>2914</v>
      </c>
      <c r="C743" s="64" t="s">
        <v>2915</v>
      </c>
      <c r="D743" s="135" t="str">
        <f aca="false">VLOOKUP(N743,'Event Code'!$B$4:$AT$239,6,0)</f>
        <v>ĐH Nông Lâm TP HCM</v>
      </c>
      <c r="E743" s="135" t="str">
        <f aca="false">VLOOKUP($D743,'School Code'!$D$2:$I$30,5,0)</f>
        <v>ICT</v>
      </c>
      <c r="F743" s="198"/>
      <c r="G743" s="137"/>
      <c r="H743" s="138" t="str">
        <f aca="false">B743</f>
        <v>14130155@hcmuaf.edu.vn</v>
      </c>
      <c r="I743" s="278"/>
      <c r="J743" s="139"/>
      <c r="K743" s="272"/>
      <c r="L743" s="140"/>
      <c r="M743" s="141" t="str">
        <f aca="false">'Event Code'!$A$4</f>
        <v>HCM</v>
      </c>
      <c r="N743" s="49" t="s">
        <v>2908</v>
      </c>
      <c r="O743" s="141" t="str">
        <f aca="false">VLOOKUP($N743,'Event Code'!$B$4:$AL$194,2,0)</f>
        <v>Global Software Talent</v>
      </c>
      <c r="P743" s="141" t="str">
        <f aca="false">VLOOKUP(N743,'Event Code'!$B$4:$AT$782,3,0)</f>
        <v>IT Technical</v>
      </c>
      <c r="Q743" s="141" t="str">
        <f aca="false">VLOOKUP(N743,'Event Code'!$B$4:$AT$782,4,0)</f>
        <v>JAVA</v>
      </c>
      <c r="R743" s="141" t="str">
        <f aca="false">VLOOKUP($N743,'Event Code'!$B$4:$AT$782,5,0)</f>
        <v>Blended</v>
      </c>
      <c r="S743" s="141" t="n">
        <f aca="false">VLOOKUP(N743,'Event Code'!$B$4:$AT$782,7,0)</f>
        <v>43532</v>
      </c>
      <c r="T743" s="141" t="n">
        <f aca="false">VLOOKUP($N743,'Event Code'!$B$4:$AT$782,8,0)</f>
        <v>43617</v>
      </c>
      <c r="U743" s="37" t="s">
        <v>1128</v>
      </c>
      <c r="V743" s="184"/>
      <c r="W743" s="143"/>
      <c r="X743" s="144"/>
      <c r="Y743" s="144"/>
      <c r="Z743" s="140"/>
      <c r="AG743" s="128" t="n">
        <f aca="false">VLOOKUP(D743,'School Code'!$D$2:$K$603,4,0)</f>
        <v>538</v>
      </c>
      <c r="AH743" s="129" t="n">
        <f aca="false">VLOOKUP(D743,'School Code'!$D$2:$K$603,6,0)</f>
        <v>1</v>
      </c>
      <c r="AI743" s="146" t="s">
        <v>2909</v>
      </c>
      <c r="AK743" s="76" t="s">
        <v>171</v>
      </c>
    </row>
    <row r="744" customFormat="false" ht="15" hidden="true" customHeight="false" outlineLevel="0" collapsed="false">
      <c r="A744" s="134" t="n">
        <v>739</v>
      </c>
      <c r="B744" s="134" t="s">
        <v>2916</v>
      </c>
      <c r="C744" s="64" t="s">
        <v>2917</v>
      </c>
      <c r="D744" s="135" t="str">
        <f aca="false">VLOOKUP(N744,'Event Code'!$B$4:$AT$239,6,0)</f>
        <v>ĐH Nông Lâm TP HCM</v>
      </c>
      <c r="E744" s="135" t="str">
        <f aca="false">VLOOKUP($D744,'School Code'!$D$2:$I$30,5,0)</f>
        <v>ICT</v>
      </c>
      <c r="F744" s="198"/>
      <c r="G744" s="137"/>
      <c r="H744" s="138" t="str">
        <f aca="false">B744</f>
        <v>15130016@hcmuaf.edu.vn</v>
      </c>
      <c r="I744" s="278"/>
      <c r="J744" s="139"/>
      <c r="K744" s="272"/>
      <c r="L744" s="140"/>
      <c r="M744" s="141" t="str">
        <f aca="false">'Event Code'!$A$4</f>
        <v>HCM</v>
      </c>
      <c r="N744" s="49" t="s">
        <v>2908</v>
      </c>
      <c r="O744" s="141" t="str">
        <f aca="false">VLOOKUP($N744,'Event Code'!$B$4:$AL$194,2,0)</f>
        <v>Global Software Talent</v>
      </c>
      <c r="P744" s="141" t="str">
        <f aca="false">VLOOKUP(N744,'Event Code'!$B$4:$AT$782,3,0)</f>
        <v>IT Technical</v>
      </c>
      <c r="Q744" s="141" t="str">
        <f aca="false">VLOOKUP(N744,'Event Code'!$B$4:$AT$782,4,0)</f>
        <v>JAVA</v>
      </c>
      <c r="R744" s="141" t="str">
        <f aca="false">VLOOKUP($N744,'Event Code'!$B$4:$AT$782,5,0)</f>
        <v>Blended</v>
      </c>
      <c r="S744" s="141" t="n">
        <f aca="false">VLOOKUP(N744,'Event Code'!$B$4:$AT$782,7,0)</f>
        <v>43532</v>
      </c>
      <c r="T744" s="141" t="n">
        <f aca="false">VLOOKUP($N744,'Event Code'!$B$4:$AT$782,8,0)</f>
        <v>43617</v>
      </c>
      <c r="U744" s="37" t="s">
        <v>1128</v>
      </c>
      <c r="V744" s="184"/>
      <c r="W744" s="143"/>
      <c r="X744" s="144"/>
      <c r="Y744" s="144"/>
      <c r="Z744" s="140"/>
      <c r="AG744" s="128" t="n">
        <f aca="false">VLOOKUP(D744,'School Code'!$D$2:$K$603,4,0)</f>
        <v>538</v>
      </c>
      <c r="AH744" s="129" t="n">
        <f aca="false">VLOOKUP(D744,'School Code'!$D$2:$K$603,6,0)</f>
        <v>1</v>
      </c>
      <c r="AI744" s="146" t="s">
        <v>2909</v>
      </c>
      <c r="AK744" s="76" t="s">
        <v>171</v>
      </c>
    </row>
    <row r="745" customFormat="false" ht="15" hidden="true" customHeight="false" outlineLevel="0" collapsed="false">
      <c r="A745" s="134" t="n">
        <v>740</v>
      </c>
      <c r="B745" s="134" t="s">
        <v>2918</v>
      </c>
      <c r="C745" s="64" t="s">
        <v>2919</v>
      </c>
      <c r="D745" s="135" t="str">
        <f aca="false">VLOOKUP(N745,'Event Code'!$B$4:$AT$239,6,0)</f>
        <v>ĐH Nông Lâm TP HCM</v>
      </c>
      <c r="E745" s="135" t="str">
        <f aca="false">VLOOKUP($D745,'School Code'!$D$2:$I$30,5,0)</f>
        <v>ICT</v>
      </c>
      <c r="F745" s="198"/>
      <c r="G745" s="137"/>
      <c r="H745" s="138" t="str">
        <f aca="false">B745</f>
        <v>15130032@hcmuaf.edu.vn</v>
      </c>
      <c r="I745" s="278"/>
      <c r="J745" s="139"/>
      <c r="K745" s="272"/>
      <c r="L745" s="140"/>
      <c r="M745" s="141" t="str">
        <f aca="false">'Event Code'!$A$4</f>
        <v>HCM</v>
      </c>
      <c r="N745" s="49" t="s">
        <v>2908</v>
      </c>
      <c r="O745" s="141" t="str">
        <f aca="false">VLOOKUP($N745,'Event Code'!$B$4:$AL$194,2,0)</f>
        <v>Global Software Talent</v>
      </c>
      <c r="P745" s="141" t="str">
        <f aca="false">VLOOKUP(N745,'Event Code'!$B$4:$AT$782,3,0)</f>
        <v>IT Technical</v>
      </c>
      <c r="Q745" s="141" t="str">
        <f aca="false">VLOOKUP(N745,'Event Code'!$B$4:$AT$782,4,0)</f>
        <v>JAVA</v>
      </c>
      <c r="R745" s="141" t="str">
        <f aca="false">VLOOKUP($N745,'Event Code'!$B$4:$AT$782,5,0)</f>
        <v>Blended</v>
      </c>
      <c r="S745" s="141" t="n">
        <f aca="false">VLOOKUP(N745,'Event Code'!$B$4:$AT$782,7,0)</f>
        <v>43532</v>
      </c>
      <c r="T745" s="141" t="n">
        <f aca="false">VLOOKUP($N745,'Event Code'!$B$4:$AT$782,8,0)</f>
        <v>43617</v>
      </c>
      <c r="U745" s="37" t="s">
        <v>1128</v>
      </c>
      <c r="V745" s="184"/>
      <c r="W745" s="143"/>
      <c r="X745" s="144"/>
      <c r="Y745" s="144"/>
      <c r="Z745" s="140"/>
      <c r="AG745" s="128" t="n">
        <f aca="false">VLOOKUP(D745,'School Code'!$D$2:$K$603,4,0)</f>
        <v>538</v>
      </c>
      <c r="AH745" s="129" t="n">
        <f aca="false">VLOOKUP(D745,'School Code'!$D$2:$K$603,6,0)</f>
        <v>1</v>
      </c>
      <c r="AI745" s="146" t="s">
        <v>2909</v>
      </c>
      <c r="AK745" s="76" t="s">
        <v>171</v>
      </c>
    </row>
    <row r="746" customFormat="false" ht="15" hidden="true" customHeight="false" outlineLevel="0" collapsed="false">
      <c r="A746" s="134" t="n">
        <v>741</v>
      </c>
      <c r="B746" s="134" t="s">
        <v>2920</v>
      </c>
      <c r="C746" s="64" t="s">
        <v>2921</v>
      </c>
      <c r="D746" s="135" t="str">
        <f aca="false">VLOOKUP(N746,'Event Code'!$B$4:$AT$239,6,0)</f>
        <v>ĐH Nông Lâm TP HCM</v>
      </c>
      <c r="E746" s="135" t="str">
        <f aca="false">VLOOKUP($D746,'School Code'!$D$2:$I$30,5,0)</f>
        <v>ICT</v>
      </c>
      <c r="F746" s="198"/>
      <c r="G746" s="137"/>
      <c r="H746" s="138" t="str">
        <f aca="false">B746</f>
        <v>15130038@hcmuaf.edu.vn</v>
      </c>
      <c r="I746" s="278"/>
      <c r="J746" s="139"/>
      <c r="K746" s="272"/>
      <c r="L746" s="140"/>
      <c r="M746" s="141" t="str">
        <f aca="false">'Event Code'!$A$4</f>
        <v>HCM</v>
      </c>
      <c r="N746" s="49" t="s">
        <v>2908</v>
      </c>
      <c r="O746" s="141" t="str">
        <f aca="false">VLOOKUP($N746,'Event Code'!$B$4:$AL$194,2,0)</f>
        <v>Global Software Talent</v>
      </c>
      <c r="P746" s="141" t="str">
        <f aca="false">VLOOKUP(N746,'Event Code'!$B$4:$AT$782,3,0)</f>
        <v>IT Technical</v>
      </c>
      <c r="Q746" s="141" t="str">
        <f aca="false">VLOOKUP(N746,'Event Code'!$B$4:$AT$782,4,0)</f>
        <v>JAVA</v>
      </c>
      <c r="R746" s="141" t="str">
        <f aca="false">VLOOKUP($N746,'Event Code'!$B$4:$AT$782,5,0)</f>
        <v>Blended</v>
      </c>
      <c r="S746" s="141" t="n">
        <f aca="false">VLOOKUP(N746,'Event Code'!$B$4:$AT$782,7,0)</f>
        <v>43532</v>
      </c>
      <c r="T746" s="141" t="n">
        <f aca="false">VLOOKUP($N746,'Event Code'!$B$4:$AT$782,8,0)</f>
        <v>43617</v>
      </c>
      <c r="U746" s="37" t="s">
        <v>1128</v>
      </c>
      <c r="V746" s="184"/>
      <c r="W746" s="143"/>
      <c r="X746" s="144"/>
      <c r="Y746" s="144"/>
      <c r="Z746" s="140"/>
      <c r="AG746" s="128" t="n">
        <f aca="false">VLOOKUP(D746,'School Code'!$D$2:$K$603,4,0)</f>
        <v>538</v>
      </c>
      <c r="AH746" s="129" t="n">
        <f aca="false">VLOOKUP(D746,'School Code'!$D$2:$K$603,6,0)</f>
        <v>1</v>
      </c>
      <c r="AI746" s="146" t="s">
        <v>2909</v>
      </c>
      <c r="AK746" s="76" t="s">
        <v>171</v>
      </c>
    </row>
    <row r="747" customFormat="false" ht="15" hidden="true" customHeight="false" outlineLevel="0" collapsed="false">
      <c r="A747" s="134" t="n">
        <v>742</v>
      </c>
      <c r="B747" s="134" t="s">
        <v>2922</v>
      </c>
      <c r="C747" s="64" t="s">
        <v>2923</v>
      </c>
      <c r="D747" s="135" t="str">
        <f aca="false">VLOOKUP(N747,'Event Code'!$B$4:$AT$239,6,0)</f>
        <v>ĐH Nông Lâm TP HCM</v>
      </c>
      <c r="E747" s="135" t="str">
        <f aca="false">VLOOKUP($D747,'School Code'!$D$2:$I$30,5,0)</f>
        <v>ICT</v>
      </c>
      <c r="F747" s="198"/>
      <c r="G747" s="137"/>
      <c r="H747" s="138" t="str">
        <f aca="false">B747</f>
        <v>15130033@hcmuaf.edu.vn</v>
      </c>
      <c r="I747" s="278"/>
      <c r="J747" s="139"/>
      <c r="K747" s="272"/>
      <c r="L747" s="140"/>
      <c r="M747" s="141" t="str">
        <f aca="false">'Event Code'!$A$4</f>
        <v>HCM</v>
      </c>
      <c r="N747" s="49" t="s">
        <v>2908</v>
      </c>
      <c r="O747" s="141" t="str">
        <f aca="false">VLOOKUP($N747,'Event Code'!$B$4:$AL$194,2,0)</f>
        <v>Global Software Talent</v>
      </c>
      <c r="P747" s="141" t="str">
        <f aca="false">VLOOKUP(N747,'Event Code'!$B$4:$AT$782,3,0)</f>
        <v>IT Technical</v>
      </c>
      <c r="Q747" s="141" t="str">
        <f aca="false">VLOOKUP(N747,'Event Code'!$B$4:$AT$782,4,0)</f>
        <v>JAVA</v>
      </c>
      <c r="R747" s="141" t="str">
        <f aca="false">VLOOKUP($N747,'Event Code'!$B$4:$AT$782,5,0)</f>
        <v>Blended</v>
      </c>
      <c r="S747" s="141" t="n">
        <f aca="false">VLOOKUP(N747,'Event Code'!$B$4:$AT$782,7,0)</f>
        <v>43532</v>
      </c>
      <c r="T747" s="141" t="n">
        <f aca="false">VLOOKUP($N747,'Event Code'!$B$4:$AT$782,8,0)</f>
        <v>43617</v>
      </c>
      <c r="U747" s="37" t="s">
        <v>1128</v>
      </c>
      <c r="V747" s="184"/>
      <c r="W747" s="143"/>
      <c r="X747" s="144"/>
      <c r="Y747" s="144"/>
      <c r="Z747" s="140"/>
      <c r="AG747" s="128" t="n">
        <f aca="false">VLOOKUP(D747,'School Code'!$D$2:$K$603,4,0)</f>
        <v>538</v>
      </c>
      <c r="AH747" s="129" t="n">
        <f aca="false">VLOOKUP(D747,'School Code'!$D$2:$K$603,6,0)</f>
        <v>1</v>
      </c>
      <c r="AI747" s="146" t="s">
        <v>2909</v>
      </c>
      <c r="AK747" s="76" t="s">
        <v>171</v>
      </c>
    </row>
    <row r="748" customFormat="false" ht="15" hidden="true" customHeight="false" outlineLevel="0" collapsed="false">
      <c r="A748" s="134" t="n">
        <v>743</v>
      </c>
      <c r="B748" s="134" t="s">
        <v>2924</v>
      </c>
      <c r="C748" s="64" t="s">
        <v>2925</v>
      </c>
      <c r="D748" s="135" t="str">
        <f aca="false">VLOOKUP(N748,'Event Code'!$B$4:$AT$239,6,0)</f>
        <v>ĐH Nông Lâm TP HCM</v>
      </c>
      <c r="E748" s="135" t="str">
        <f aca="false">VLOOKUP($D748,'School Code'!$D$2:$I$30,5,0)</f>
        <v>ICT</v>
      </c>
      <c r="F748" s="198"/>
      <c r="G748" s="137"/>
      <c r="H748" s="138" t="str">
        <f aca="false">B748</f>
        <v>15130043@hcmuaf.edu.vn</v>
      </c>
      <c r="I748" s="278"/>
      <c r="J748" s="139"/>
      <c r="K748" s="272"/>
      <c r="L748" s="140"/>
      <c r="M748" s="141" t="str">
        <f aca="false">'Event Code'!$A$4</f>
        <v>HCM</v>
      </c>
      <c r="N748" s="49" t="s">
        <v>2908</v>
      </c>
      <c r="O748" s="141" t="str">
        <f aca="false">VLOOKUP($N748,'Event Code'!$B$4:$AL$194,2,0)</f>
        <v>Global Software Talent</v>
      </c>
      <c r="P748" s="141" t="str">
        <f aca="false">VLOOKUP(N748,'Event Code'!$B$4:$AT$782,3,0)</f>
        <v>IT Technical</v>
      </c>
      <c r="Q748" s="141" t="str">
        <f aca="false">VLOOKUP(N748,'Event Code'!$B$4:$AT$782,4,0)</f>
        <v>JAVA</v>
      </c>
      <c r="R748" s="141" t="str">
        <f aca="false">VLOOKUP($N748,'Event Code'!$B$4:$AT$782,5,0)</f>
        <v>Blended</v>
      </c>
      <c r="S748" s="141" t="n">
        <f aca="false">VLOOKUP(N748,'Event Code'!$B$4:$AT$782,7,0)</f>
        <v>43532</v>
      </c>
      <c r="T748" s="141" t="n">
        <f aca="false">VLOOKUP($N748,'Event Code'!$B$4:$AT$782,8,0)</f>
        <v>43617</v>
      </c>
      <c r="U748" s="37" t="s">
        <v>1128</v>
      </c>
      <c r="V748" s="184"/>
      <c r="W748" s="143"/>
      <c r="X748" s="144"/>
      <c r="Y748" s="144"/>
      <c r="Z748" s="140"/>
      <c r="AG748" s="128" t="n">
        <f aca="false">VLOOKUP(D748,'School Code'!$D$2:$K$603,4,0)</f>
        <v>538</v>
      </c>
      <c r="AH748" s="129" t="n">
        <f aca="false">VLOOKUP(D748,'School Code'!$D$2:$K$603,6,0)</f>
        <v>1</v>
      </c>
      <c r="AI748" s="146" t="s">
        <v>2909</v>
      </c>
      <c r="AK748" s="76" t="s">
        <v>171</v>
      </c>
    </row>
    <row r="749" customFormat="false" ht="15" hidden="true" customHeight="false" outlineLevel="0" collapsed="false">
      <c r="A749" s="134" t="n">
        <v>744</v>
      </c>
      <c r="B749" s="134" t="s">
        <v>2926</v>
      </c>
      <c r="C749" s="64" t="s">
        <v>2927</v>
      </c>
      <c r="D749" s="135" t="str">
        <f aca="false">VLOOKUP(N749,'Event Code'!$B$4:$AT$239,6,0)</f>
        <v>ĐH Nông Lâm TP HCM</v>
      </c>
      <c r="E749" s="135" t="str">
        <f aca="false">VLOOKUP($D749,'School Code'!$D$2:$I$30,5,0)</f>
        <v>ICT</v>
      </c>
      <c r="F749" s="198"/>
      <c r="G749" s="137"/>
      <c r="H749" s="138" t="str">
        <f aca="false">B749</f>
        <v>15130048@hcmuaf.edu.vn</v>
      </c>
      <c r="I749" s="278"/>
      <c r="J749" s="139"/>
      <c r="K749" s="272"/>
      <c r="L749" s="140"/>
      <c r="M749" s="141" t="str">
        <f aca="false">'Event Code'!$A$4</f>
        <v>HCM</v>
      </c>
      <c r="N749" s="49" t="s">
        <v>2908</v>
      </c>
      <c r="O749" s="141" t="str">
        <f aca="false">VLOOKUP($N749,'Event Code'!$B$4:$AL$194,2,0)</f>
        <v>Global Software Talent</v>
      </c>
      <c r="P749" s="141" t="str">
        <f aca="false">VLOOKUP(N749,'Event Code'!$B$4:$AT$782,3,0)</f>
        <v>IT Technical</v>
      </c>
      <c r="Q749" s="141" t="str">
        <f aca="false">VLOOKUP(N749,'Event Code'!$B$4:$AT$782,4,0)</f>
        <v>JAVA</v>
      </c>
      <c r="R749" s="141" t="str">
        <f aca="false">VLOOKUP($N749,'Event Code'!$B$4:$AT$782,5,0)</f>
        <v>Blended</v>
      </c>
      <c r="S749" s="141" t="n">
        <f aca="false">VLOOKUP(N749,'Event Code'!$B$4:$AT$782,7,0)</f>
        <v>43532</v>
      </c>
      <c r="T749" s="141" t="n">
        <f aca="false">VLOOKUP($N749,'Event Code'!$B$4:$AT$782,8,0)</f>
        <v>43617</v>
      </c>
      <c r="U749" s="37" t="s">
        <v>1128</v>
      </c>
      <c r="V749" s="184"/>
      <c r="W749" s="143"/>
      <c r="X749" s="144"/>
      <c r="Y749" s="144"/>
      <c r="Z749" s="140"/>
      <c r="AG749" s="128" t="n">
        <f aca="false">VLOOKUP(D749,'School Code'!$D$2:$K$603,4,0)</f>
        <v>538</v>
      </c>
      <c r="AH749" s="129" t="n">
        <f aca="false">VLOOKUP(D749,'School Code'!$D$2:$K$603,6,0)</f>
        <v>1</v>
      </c>
      <c r="AI749" s="146" t="s">
        <v>2909</v>
      </c>
      <c r="AK749" s="76" t="s">
        <v>171</v>
      </c>
    </row>
    <row r="750" customFormat="false" ht="15" hidden="true" customHeight="false" outlineLevel="0" collapsed="false">
      <c r="A750" s="134" t="n">
        <v>745</v>
      </c>
      <c r="B750" s="134" t="s">
        <v>2928</v>
      </c>
      <c r="C750" s="64" t="s">
        <v>2929</v>
      </c>
      <c r="D750" s="135" t="str">
        <f aca="false">VLOOKUP(N750,'Event Code'!$B$4:$AT$239,6,0)</f>
        <v>ĐH Nông Lâm TP HCM</v>
      </c>
      <c r="E750" s="135" t="str">
        <f aca="false">VLOOKUP($D750,'School Code'!$D$2:$I$30,5,0)</f>
        <v>ICT</v>
      </c>
      <c r="F750" s="198"/>
      <c r="G750" s="137"/>
      <c r="H750" s="138" t="str">
        <f aca="false">B750</f>
        <v>15130055@hcmuaf.edu.vn</v>
      </c>
      <c r="I750" s="278"/>
      <c r="J750" s="139"/>
      <c r="K750" s="272"/>
      <c r="L750" s="140"/>
      <c r="M750" s="141" t="str">
        <f aca="false">'Event Code'!$A$4</f>
        <v>HCM</v>
      </c>
      <c r="N750" s="49" t="s">
        <v>2908</v>
      </c>
      <c r="O750" s="141" t="str">
        <f aca="false">VLOOKUP($N750,'Event Code'!$B$4:$AL$194,2,0)</f>
        <v>Global Software Talent</v>
      </c>
      <c r="P750" s="141" t="str">
        <f aca="false">VLOOKUP(N750,'Event Code'!$B$4:$AT$782,3,0)</f>
        <v>IT Technical</v>
      </c>
      <c r="Q750" s="141" t="str">
        <f aca="false">VLOOKUP(N750,'Event Code'!$B$4:$AT$782,4,0)</f>
        <v>JAVA</v>
      </c>
      <c r="R750" s="141" t="str">
        <f aca="false">VLOOKUP($N750,'Event Code'!$B$4:$AT$782,5,0)</f>
        <v>Blended</v>
      </c>
      <c r="S750" s="141" t="n">
        <f aca="false">VLOOKUP(N750,'Event Code'!$B$4:$AT$782,7,0)</f>
        <v>43532</v>
      </c>
      <c r="T750" s="141" t="n">
        <f aca="false">VLOOKUP($N750,'Event Code'!$B$4:$AT$782,8,0)</f>
        <v>43617</v>
      </c>
      <c r="U750" s="37" t="s">
        <v>1128</v>
      </c>
      <c r="V750" s="184"/>
      <c r="W750" s="143"/>
      <c r="X750" s="144"/>
      <c r="Y750" s="144"/>
      <c r="Z750" s="140"/>
      <c r="AG750" s="128" t="n">
        <f aca="false">VLOOKUP(D750,'School Code'!$D$2:$K$603,4,0)</f>
        <v>538</v>
      </c>
      <c r="AH750" s="129" t="n">
        <f aca="false">VLOOKUP(D750,'School Code'!$D$2:$K$603,6,0)</f>
        <v>1</v>
      </c>
      <c r="AI750" s="146" t="s">
        <v>2909</v>
      </c>
      <c r="AK750" s="76" t="s">
        <v>171</v>
      </c>
    </row>
    <row r="751" customFormat="false" ht="15" hidden="true" customHeight="false" outlineLevel="0" collapsed="false">
      <c r="A751" s="134" t="n">
        <v>746</v>
      </c>
      <c r="B751" s="134" t="s">
        <v>2930</v>
      </c>
      <c r="C751" s="64" t="s">
        <v>2931</v>
      </c>
      <c r="D751" s="135" t="str">
        <f aca="false">VLOOKUP(N751,'Event Code'!$B$4:$AT$239,6,0)</f>
        <v>ĐH Nông Lâm TP HCM</v>
      </c>
      <c r="E751" s="135" t="str">
        <f aca="false">VLOOKUP($D751,'School Code'!$D$2:$I$30,5,0)</f>
        <v>ICT</v>
      </c>
      <c r="F751" s="198"/>
      <c r="G751" s="137"/>
      <c r="H751" s="138" t="str">
        <f aca="false">B751</f>
        <v>15130056@hcmuaf.edu.vn</v>
      </c>
      <c r="I751" s="278"/>
      <c r="J751" s="139"/>
      <c r="K751" s="272"/>
      <c r="L751" s="140"/>
      <c r="M751" s="141" t="str">
        <f aca="false">'Event Code'!$A$4</f>
        <v>HCM</v>
      </c>
      <c r="N751" s="49" t="s">
        <v>2908</v>
      </c>
      <c r="O751" s="141" t="str">
        <f aca="false">VLOOKUP($N751,'Event Code'!$B$4:$AL$194,2,0)</f>
        <v>Global Software Talent</v>
      </c>
      <c r="P751" s="141" t="str">
        <f aca="false">VLOOKUP(N751,'Event Code'!$B$4:$AT$782,3,0)</f>
        <v>IT Technical</v>
      </c>
      <c r="Q751" s="141" t="str">
        <f aca="false">VLOOKUP(N751,'Event Code'!$B$4:$AT$782,4,0)</f>
        <v>JAVA</v>
      </c>
      <c r="R751" s="141" t="str">
        <f aca="false">VLOOKUP($N751,'Event Code'!$B$4:$AT$782,5,0)</f>
        <v>Blended</v>
      </c>
      <c r="S751" s="141" t="n">
        <f aca="false">VLOOKUP(N751,'Event Code'!$B$4:$AT$782,7,0)</f>
        <v>43532</v>
      </c>
      <c r="T751" s="141" t="n">
        <f aca="false">VLOOKUP($N751,'Event Code'!$B$4:$AT$782,8,0)</f>
        <v>43617</v>
      </c>
      <c r="U751" s="37" t="s">
        <v>1128</v>
      </c>
      <c r="V751" s="184"/>
      <c r="W751" s="143"/>
      <c r="X751" s="144"/>
      <c r="Y751" s="144"/>
      <c r="Z751" s="140"/>
      <c r="AG751" s="128" t="n">
        <f aca="false">VLOOKUP(D751,'School Code'!$D$2:$K$603,4,0)</f>
        <v>538</v>
      </c>
      <c r="AH751" s="129" t="n">
        <f aca="false">VLOOKUP(D751,'School Code'!$D$2:$K$603,6,0)</f>
        <v>1</v>
      </c>
      <c r="AI751" s="146" t="s">
        <v>2909</v>
      </c>
      <c r="AK751" s="76" t="s">
        <v>171</v>
      </c>
    </row>
    <row r="752" customFormat="false" ht="15" hidden="true" customHeight="false" outlineLevel="0" collapsed="false">
      <c r="A752" s="134" t="n">
        <v>747</v>
      </c>
      <c r="B752" s="134" t="s">
        <v>2932</v>
      </c>
      <c r="C752" s="64" t="s">
        <v>2933</v>
      </c>
      <c r="D752" s="135" t="str">
        <f aca="false">VLOOKUP(N752,'Event Code'!$B$4:$AT$239,6,0)</f>
        <v>ĐH Nông Lâm TP HCM</v>
      </c>
      <c r="E752" s="135" t="str">
        <f aca="false">VLOOKUP($D752,'School Code'!$D$2:$I$30,5,0)</f>
        <v>ICT</v>
      </c>
      <c r="F752" s="198"/>
      <c r="G752" s="137"/>
      <c r="H752" s="138" t="str">
        <f aca="false">B752</f>
        <v>15130057@hcmuaf.edu.vn</v>
      </c>
      <c r="I752" s="278"/>
      <c r="J752" s="139"/>
      <c r="K752" s="272"/>
      <c r="L752" s="140"/>
      <c r="M752" s="141" t="str">
        <f aca="false">'Event Code'!$A$4</f>
        <v>HCM</v>
      </c>
      <c r="N752" s="49" t="s">
        <v>2908</v>
      </c>
      <c r="O752" s="141" t="str">
        <f aca="false">VLOOKUP($N752,'Event Code'!$B$4:$AL$194,2,0)</f>
        <v>Global Software Talent</v>
      </c>
      <c r="P752" s="141" t="str">
        <f aca="false">VLOOKUP(N752,'Event Code'!$B$4:$AT$782,3,0)</f>
        <v>IT Technical</v>
      </c>
      <c r="Q752" s="141" t="str">
        <f aca="false">VLOOKUP(N752,'Event Code'!$B$4:$AT$782,4,0)</f>
        <v>JAVA</v>
      </c>
      <c r="R752" s="141" t="str">
        <f aca="false">VLOOKUP($N752,'Event Code'!$B$4:$AT$782,5,0)</f>
        <v>Blended</v>
      </c>
      <c r="S752" s="141" t="n">
        <f aca="false">VLOOKUP(N752,'Event Code'!$B$4:$AT$782,7,0)</f>
        <v>43532</v>
      </c>
      <c r="T752" s="141" t="n">
        <f aca="false">VLOOKUP($N752,'Event Code'!$B$4:$AT$782,8,0)</f>
        <v>43617</v>
      </c>
      <c r="U752" s="37" t="s">
        <v>1128</v>
      </c>
      <c r="V752" s="184"/>
      <c r="W752" s="143"/>
      <c r="X752" s="144"/>
      <c r="Y752" s="144"/>
      <c r="Z752" s="140"/>
      <c r="AG752" s="128" t="n">
        <f aca="false">VLOOKUP(D752,'School Code'!$D$2:$K$603,4,0)</f>
        <v>538</v>
      </c>
      <c r="AH752" s="129" t="n">
        <f aca="false">VLOOKUP(D752,'School Code'!$D$2:$K$603,6,0)</f>
        <v>1</v>
      </c>
      <c r="AI752" s="146" t="s">
        <v>2909</v>
      </c>
      <c r="AK752" s="76" t="s">
        <v>171</v>
      </c>
    </row>
    <row r="753" customFormat="false" ht="15" hidden="true" customHeight="false" outlineLevel="0" collapsed="false">
      <c r="A753" s="134" t="n">
        <v>748</v>
      </c>
      <c r="B753" s="134" t="s">
        <v>2934</v>
      </c>
      <c r="C753" s="64" t="s">
        <v>2935</v>
      </c>
      <c r="D753" s="135" t="str">
        <f aca="false">VLOOKUP(N753,'Event Code'!$B$4:$AT$239,6,0)</f>
        <v>ĐH Nông Lâm TP HCM</v>
      </c>
      <c r="E753" s="135" t="str">
        <f aca="false">VLOOKUP($D753,'School Code'!$D$2:$I$30,5,0)</f>
        <v>ICT</v>
      </c>
      <c r="F753" s="198"/>
      <c r="G753" s="137"/>
      <c r="H753" s="138" t="str">
        <f aca="false">B753</f>
        <v>15130060@hcmuaf.edu.vn</v>
      </c>
      <c r="I753" s="278"/>
      <c r="J753" s="139"/>
      <c r="K753" s="272"/>
      <c r="L753" s="140"/>
      <c r="M753" s="141" t="str">
        <f aca="false">'Event Code'!$A$4</f>
        <v>HCM</v>
      </c>
      <c r="N753" s="49" t="s">
        <v>2908</v>
      </c>
      <c r="O753" s="141" t="str">
        <f aca="false">VLOOKUP($N753,'Event Code'!$B$4:$AL$194,2,0)</f>
        <v>Global Software Talent</v>
      </c>
      <c r="P753" s="141" t="str">
        <f aca="false">VLOOKUP(N753,'Event Code'!$B$4:$AT$782,3,0)</f>
        <v>IT Technical</v>
      </c>
      <c r="Q753" s="141" t="str">
        <f aca="false">VLOOKUP(N753,'Event Code'!$B$4:$AT$782,4,0)</f>
        <v>JAVA</v>
      </c>
      <c r="R753" s="141" t="str">
        <f aca="false">VLOOKUP($N753,'Event Code'!$B$4:$AT$782,5,0)</f>
        <v>Blended</v>
      </c>
      <c r="S753" s="141" t="n">
        <f aca="false">VLOOKUP(N753,'Event Code'!$B$4:$AT$782,7,0)</f>
        <v>43532</v>
      </c>
      <c r="T753" s="141" t="n">
        <f aca="false">VLOOKUP($N753,'Event Code'!$B$4:$AT$782,8,0)</f>
        <v>43617</v>
      </c>
      <c r="U753" s="37" t="s">
        <v>1128</v>
      </c>
      <c r="V753" s="184"/>
      <c r="W753" s="143"/>
      <c r="X753" s="144"/>
      <c r="Y753" s="144"/>
      <c r="Z753" s="140"/>
      <c r="AG753" s="128" t="n">
        <f aca="false">VLOOKUP(D753,'School Code'!$D$2:$K$603,4,0)</f>
        <v>538</v>
      </c>
      <c r="AH753" s="129" t="n">
        <f aca="false">VLOOKUP(D753,'School Code'!$D$2:$K$603,6,0)</f>
        <v>1</v>
      </c>
      <c r="AI753" s="146" t="s">
        <v>2909</v>
      </c>
      <c r="AK753" s="76" t="s">
        <v>171</v>
      </c>
    </row>
    <row r="754" customFormat="false" ht="15" hidden="true" customHeight="false" outlineLevel="0" collapsed="false">
      <c r="A754" s="134" t="n">
        <v>749</v>
      </c>
      <c r="B754" s="134" t="s">
        <v>2936</v>
      </c>
      <c r="C754" s="64" t="s">
        <v>2937</v>
      </c>
      <c r="D754" s="135" t="str">
        <f aca="false">VLOOKUP(N754,'Event Code'!$B$4:$AT$239,6,0)</f>
        <v>ĐH Nông Lâm TP HCM</v>
      </c>
      <c r="E754" s="135" t="str">
        <f aca="false">VLOOKUP($D754,'School Code'!$D$2:$I$30,5,0)</f>
        <v>ICT</v>
      </c>
      <c r="F754" s="198"/>
      <c r="G754" s="137"/>
      <c r="H754" s="138" t="str">
        <f aca="false">B754</f>
        <v>14130218@hcmuaf.edu.vn</v>
      </c>
      <c r="I754" s="278"/>
      <c r="J754" s="139"/>
      <c r="K754" s="272"/>
      <c r="L754" s="140"/>
      <c r="M754" s="141" t="str">
        <f aca="false">'Event Code'!$A$4</f>
        <v>HCM</v>
      </c>
      <c r="N754" s="49" t="s">
        <v>2908</v>
      </c>
      <c r="O754" s="141" t="str">
        <f aca="false">VLOOKUP($N754,'Event Code'!$B$4:$AL$194,2,0)</f>
        <v>Global Software Talent</v>
      </c>
      <c r="P754" s="141" t="str">
        <f aca="false">VLOOKUP(N754,'Event Code'!$B$4:$AT$782,3,0)</f>
        <v>IT Technical</v>
      </c>
      <c r="Q754" s="141" t="str">
        <f aca="false">VLOOKUP(N754,'Event Code'!$B$4:$AT$782,4,0)</f>
        <v>JAVA</v>
      </c>
      <c r="R754" s="141" t="str">
        <f aca="false">VLOOKUP($N754,'Event Code'!$B$4:$AT$782,5,0)</f>
        <v>Blended</v>
      </c>
      <c r="S754" s="141" t="n">
        <f aca="false">VLOOKUP(N754,'Event Code'!$B$4:$AT$782,7,0)</f>
        <v>43532</v>
      </c>
      <c r="T754" s="141" t="n">
        <f aca="false">VLOOKUP($N754,'Event Code'!$B$4:$AT$782,8,0)</f>
        <v>43617</v>
      </c>
      <c r="U754" s="37" t="s">
        <v>1128</v>
      </c>
      <c r="V754" s="184"/>
      <c r="W754" s="143"/>
      <c r="X754" s="144"/>
      <c r="Y754" s="144"/>
      <c r="Z754" s="140"/>
      <c r="AG754" s="128" t="n">
        <f aca="false">VLOOKUP(D754,'School Code'!$D$2:$K$603,4,0)</f>
        <v>538</v>
      </c>
      <c r="AH754" s="129" t="n">
        <f aca="false">VLOOKUP(D754,'School Code'!$D$2:$K$603,6,0)</f>
        <v>1</v>
      </c>
      <c r="AI754" s="146" t="s">
        <v>2909</v>
      </c>
      <c r="AK754" s="76" t="s">
        <v>171</v>
      </c>
    </row>
    <row r="755" customFormat="false" ht="15" hidden="true" customHeight="false" outlineLevel="0" collapsed="false">
      <c r="A755" s="134" t="n">
        <v>750</v>
      </c>
      <c r="B755" s="134" t="s">
        <v>2938</v>
      </c>
      <c r="C755" s="64" t="s">
        <v>2939</v>
      </c>
      <c r="D755" s="135" t="str">
        <f aca="false">VLOOKUP(N755,'Event Code'!$B$4:$AT$239,6,0)</f>
        <v>ĐH Nông Lâm TP HCM</v>
      </c>
      <c r="E755" s="135" t="str">
        <f aca="false">VLOOKUP($D755,'School Code'!$D$2:$I$30,5,0)</f>
        <v>ICT</v>
      </c>
      <c r="F755" s="198"/>
      <c r="G755" s="137"/>
      <c r="H755" s="138" t="str">
        <f aca="false">B755</f>
        <v>14130219@hcmuaf.edu.vn</v>
      </c>
      <c r="I755" s="278"/>
      <c r="J755" s="139"/>
      <c r="K755" s="272"/>
      <c r="L755" s="140"/>
      <c r="M755" s="141" t="str">
        <f aca="false">'Event Code'!$A$4</f>
        <v>HCM</v>
      </c>
      <c r="N755" s="49" t="s">
        <v>2908</v>
      </c>
      <c r="O755" s="141" t="str">
        <f aca="false">VLOOKUP($N755,'Event Code'!$B$4:$AL$194,2,0)</f>
        <v>Global Software Talent</v>
      </c>
      <c r="P755" s="141" t="str">
        <f aca="false">VLOOKUP(N755,'Event Code'!$B$4:$AT$782,3,0)</f>
        <v>IT Technical</v>
      </c>
      <c r="Q755" s="141" t="str">
        <f aca="false">VLOOKUP(N755,'Event Code'!$B$4:$AT$782,4,0)</f>
        <v>JAVA</v>
      </c>
      <c r="R755" s="141" t="str">
        <f aca="false">VLOOKUP($N755,'Event Code'!$B$4:$AT$782,5,0)</f>
        <v>Blended</v>
      </c>
      <c r="S755" s="141" t="n">
        <f aca="false">VLOOKUP(N755,'Event Code'!$B$4:$AT$782,7,0)</f>
        <v>43532</v>
      </c>
      <c r="T755" s="141" t="n">
        <f aca="false">VLOOKUP($N755,'Event Code'!$B$4:$AT$782,8,0)</f>
        <v>43617</v>
      </c>
      <c r="U755" s="37" t="s">
        <v>1128</v>
      </c>
      <c r="V755" s="184"/>
      <c r="W755" s="143"/>
      <c r="X755" s="144"/>
      <c r="Y755" s="144"/>
      <c r="Z755" s="140"/>
      <c r="AG755" s="128" t="n">
        <f aca="false">VLOOKUP(D755,'School Code'!$D$2:$K$603,4,0)</f>
        <v>538</v>
      </c>
      <c r="AH755" s="129" t="n">
        <f aca="false">VLOOKUP(D755,'School Code'!$D$2:$K$603,6,0)</f>
        <v>1</v>
      </c>
      <c r="AI755" s="146" t="s">
        <v>2909</v>
      </c>
      <c r="AK755" s="76" t="s">
        <v>171</v>
      </c>
    </row>
    <row r="756" customFormat="false" ht="15" hidden="true" customHeight="false" outlineLevel="0" collapsed="false">
      <c r="A756" s="134" t="n">
        <v>751</v>
      </c>
      <c r="B756" s="134" t="s">
        <v>2940</v>
      </c>
      <c r="C756" s="64" t="s">
        <v>2941</v>
      </c>
      <c r="D756" s="135" t="str">
        <f aca="false">VLOOKUP(N756,'Event Code'!$B$4:$AT$239,6,0)</f>
        <v>ĐH Nông Lâm TP HCM</v>
      </c>
      <c r="E756" s="135" t="str">
        <f aca="false">VLOOKUP($D756,'School Code'!$D$2:$I$30,5,0)</f>
        <v>ICT</v>
      </c>
      <c r="F756" s="198"/>
      <c r="G756" s="137"/>
      <c r="H756" s="138" t="str">
        <f aca="false">B756</f>
        <v>15130065@hcmuaf.edu.vn</v>
      </c>
      <c r="I756" s="278"/>
      <c r="J756" s="139"/>
      <c r="K756" s="272"/>
      <c r="L756" s="140"/>
      <c r="M756" s="141" t="str">
        <f aca="false">'Event Code'!$A$4</f>
        <v>HCM</v>
      </c>
      <c r="N756" s="49" t="s">
        <v>2908</v>
      </c>
      <c r="O756" s="141" t="str">
        <f aca="false">VLOOKUP($N756,'Event Code'!$B$4:$AL$194,2,0)</f>
        <v>Global Software Talent</v>
      </c>
      <c r="P756" s="141" t="str">
        <f aca="false">VLOOKUP(N756,'Event Code'!$B$4:$AT$782,3,0)</f>
        <v>IT Technical</v>
      </c>
      <c r="Q756" s="141" t="str">
        <f aca="false">VLOOKUP(N756,'Event Code'!$B$4:$AT$782,4,0)</f>
        <v>JAVA</v>
      </c>
      <c r="R756" s="141" t="str">
        <f aca="false">VLOOKUP($N756,'Event Code'!$B$4:$AT$782,5,0)</f>
        <v>Blended</v>
      </c>
      <c r="S756" s="141" t="n">
        <f aca="false">VLOOKUP(N756,'Event Code'!$B$4:$AT$782,7,0)</f>
        <v>43532</v>
      </c>
      <c r="T756" s="141" t="n">
        <f aca="false">VLOOKUP($N756,'Event Code'!$B$4:$AT$782,8,0)</f>
        <v>43617</v>
      </c>
      <c r="U756" s="37" t="s">
        <v>1128</v>
      </c>
      <c r="V756" s="184"/>
      <c r="W756" s="143"/>
      <c r="X756" s="144"/>
      <c r="Y756" s="144"/>
      <c r="Z756" s="140"/>
      <c r="AG756" s="128" t="n">
        <f aca="false">VLOOKUP(D756,'School Code'!$D$2:$K$603,4,0)</f>
        <v>538</v>
      </c>
      <c r="AH756" s="129" t="n">
        <f aca="false">VLOOKUP(D756,'School Code'!$D$2:$K$603,6,0)</f>
        <v>1</v>
      </c>
      <c r="AI756" s="146" t="s">
        <v>2909</v>
      </c>
      <c r="AK756" s="76" t="s">
        <v>171</v>
      </c>
    </row>
    <row r="757" customFormat="false" ht="15" hidden="true" customHeight="false" outlineLevel="0" collapsed="false">
      <c r="A757" s="134" t="n">
        <v>752</v>
      </c>
      <c r="B757" s="134" t="s">
        <v>2942</v>
      </c>
      <c r="C757" s="64" t="s">
        <v>2943</v>
      </c>
      <c r="D757" s="135" t="str">
        <f aca="false">VLOOKUP(N757,'Event Code'!$B$4:$AT$239,6,0)</f>
        <v>ĐH Nông Lâm TP HCM</v>
      </c>
      <c r="E757" s="135" t="str">
        <f aca="false">VLOOKUP($D757,'School Code'!$D$2:$I$30,5,0)</f>
        <v>ICT</v>
      </c>
      <c r="F757" s="198"/>
      <c r="G757" s="137"/>
      <c r="H757" s="138" t="str">
        <f aca="false">B757</f>
        <v>15130074@hcmuaf.edu.vn</v>
      </c>
      <c r="I757" s="278"/>
      <c r="J757" s="139"/>
      <c r="K757" s="272"/>
      <c r="L757" s="140"/>
      <c r="M757" s="141" t="str">
        <f aca="false">'Event Code'!$A$4</f>
        <v>HCM</v>
      </c>
      <c r="N757" s="49" t="s">
        <v>2908</v>
      </c>
      <c r="O757" s="141" t="str">
        <f aca="false">VLOOKUP($N757,'Event Code'!$B$4:$AL$194,2,0)</f>
        <v>Global Software Talent</v>
      </c>
      <c r="P757" s="141" t="str">
        <f aca="false">VLOOKUP(N757,'Event Code'!$B$4:$AT$782,3,0)</f>
        <v>IT Technical</v>
      </c>
      <c r="Q757" s="141" t="str">
        <f aca="false">VLOOKUP(N757,'Event Code'!$B$4:$AT$782,4,0)</f>
        <v>JAVA</v>
      </c>
      <c r="R757" s="141" t="str">
        <f aca="false">VLOOKUP($N757,'Event Code'!$B$4:$AT$782,5,0)</f>
        <v>Blended</v>
      </c>
      <c r="S757" s="141" t="n">
        <f aca="false">VLOOKUP(N757,'Event Code'!$B$4:$AT$782,7,0)</f>
        <v>43532</v>
      </c>
      <c r="T757" s="141" t="n">
        <f aca="false">VLOOKUP($N757,'Event Code'!$B$4:$AT$782,8,0)</f>
        <v>43617</v>
      </c>
      <c r="U757" s="37" t="s">
        <v>1128</v>
      </c>
      <c r="V757" s="184"/>
      <c r="W757" s="143"/>
      <c r="X757" s="144"/>
      <c r="Y757" s="144"/>
      <c r="Z757" s="140"/>
      <c r="AG757" s="128" t="n">
        <f aca="false">VLOOKUP(D757,'School Code'!$D$2:$K$603,4,0)</f>
        <v>538</v>
      </c>
      <c r="AH757" s="129" t="n">
        <f aca="false">VLOOKUP(D757,'School Code'!$D$2:$K$603,6,0)</f>
        <v>1</v>
      </c>
      <c r="AI757" s="146" t="s">
        <v>2909</v>
      </c>
      <c r="AK757" s="76" t="s">
        <v>171</v>
      </c>
    </row>
    <row r="758" customFormat="false" ht="15" hidden="true" customHeight="false" outlineLevel="0" collapsed="false">
      <c r="A758" s="134" t="n">
        <v>753</v>
      </c>
      <c r="B758" s="134" t="s">
        <v>2944</v>
      </c>
      <c r="C758" s="64" t="s">
        <v>2945</v>
      </c>
      <c r="D758" s="135" t="str">
        <f aca="false">VLOOKUP(N758,'Event Code'!$B$4:$AT$239,6,0)</f>
        <v>ĐH Nông Lâm TP HCM</v>
      </c>
      <c r="E758" s="135" t="str">
        <f aca="false">VLOOKUP($D758,'School Code'!$D$2:$I$30,5,0)</f>
        <v>ICT</v>
      </c>
      <c r="F758" s="198"/>
      <c r="G758" s="137"/>
      <c r="H758" s="138" t="str">
        <f aca="false">B758</f>
        <v>15130071@hcmuaf.edu.vn</v>
      </c>
      <c r="I758" s="278"/>
      <c r="J758" s="139"/>
      <c r="K758" s="272"/>
      <c r="L758" s="140"/>
      <c r="M758" s="141" t="str">
        <f aca="false">'Event Code'!$A$4</f>
        <v>HCM</v>
      </c>
      <c r="N758" s="49" t="s">
        <v>2908</v>
      </c>
      <c r="O758" s="141" t="str">
        <f aca="false">VLOOKUP($N758,'Event Code'!$B$4:$AL$194,2,0)</f>
        <v>Global Software Talent</v>
      </c>
      <c r="P758" s="141" t="str">
        <f aca="false">VLOOKUP(N758,'Event Code'!$B$4:$AT$782,3,0)</f>
        <v>IT Technical</v>
      </c>
      <c r="Q758" s="141" t="str">
        <f aca="false">VLOOKUP(N758,'Event Code'!$B$4:$AT$782,4,0)</f>
        <v>JAVA</v>
      </c>
      <c r="R758" s="141" t="str">
        <f aca="false">VLOOKUP($N758,'Event Code'!$B$4:$AT$782,5,0)</f>
        <v>Blended</v>
      </c>
      <c r="S758" s="141" t="n">
        <f aca="false">VLOOKUP(N758,'Event Code'!$B$4:$AT$782,7,0)</f>
        <v>43532</v>
      </c>
      <c r="T758" s="141" t="n">
        <f aca="false">VLOOKUP($N758,'Event Code'!$B$4:$AT$782,8,0)</f>
        <v>43617</v>
      </c>
      <c r="U758" s="37" t="s">
        <v>1128</v>
      </c>
      <c r="V758" s="184"/>
      <c r="W758" s="143"/>
      <c r="X758" s="144"/>
      <c r="Y758" s="144"/>
      <c r="Z758" s="140"/>
      <c r="AG758" s="128" t="n">
        <f aca="false">VLOOKUP(D758,'School Code'!$D$2:$K$603,4,0)</f>
        <v>538</v>
      </c>
      <c r="AH758" s="129" t="n">
        <f aca="false">VLOOKUP(D758,'School Code'!$D$2:$K$603,6,0)</f>
        <v>1</v>
      </c>
      <c r="AI758" s="146" t="s">
        <v>2909</v>
      </c>
      <c r="AK758" s="76" t="s">
        <v>171</v>
      </c>
    </row>
    <row r="759" customFormat="false" ht="15" hidden="true" customHeight="false" outlineLevel="0" collapsed="false">
      <c r="A759" s="134" t="n">
        <v>754</v>
      </c>
      <c r="B759" s="134" t="s">
        <v>2946</v>
      </c>
      <c r="C759" s="64" t="s">
        <v>2947</v>
      </c>
      <c r="D759" s="135" t="str">
        <f aca="false">VLOOKUP(N759,'Event Code'!$B$4:$AT$239,6,0)</f>
        <v>ĐH Nông Lâm TP HCM</v>
      </c>
      <c r="E759" s="135" t="str">
        <f aca="false">VLOOKUP($D759,'School Code'!$D$2:$I$30,5,0)</f>
        <v>ICT</v>
      </c>
      <c r="F759" s="198"/>
      <c r="G759" s="137"/>
      <c r="H759" s="138" t="str">
        <f aca="false">B759</f>
        <v>15130083@hcmuaf.edu.vn</v>
      </c>
      <c r="I759" s="278"/>
      <c r="J759" s="139"/>
      <c r="K759" s="272"/>
      <c r="L759" s="140"/>
      <c r="M759" s="141" t="str">
        <f aca="false">'Event Code'!$A$4</f>
        <v>HCM</v>
      </c>
      <c r="N759" s="49" t="s">
        <v>2908</v>
      </c>
      <c r="O759" s="141" t="str">
        <f aca="false">VLOOKUP($N759,'Event Code'!$B$4:$AL$194,2,0)</f>
        <v>Global Software Talent</v>
      </c>
      <c r="P759" s="141" t="str">
        <f aca="false">VLOOKUP(N759,'Event Code'!$B$4:$AT$782,3,0)</f>
        <v>IT Technical</v>
      </c>
      <c r="Q759" s="141" t="str">
        <f aca="false">VLOOKUP(N759,'Event Code'!$B$4:$AT$782,4,0)</f>
        <v>JAVA</v>
      </c>
      <c r="R759" s="141" t="str">
        <f aca="false">VLOOKUP($N759,'Event Code'!$B$4:$AT$782,5,0)</f>
        <v>Blended</v>
      </c>
      <c r="S759" s="141" t="n">
        <f aca="false">VLOOKUP(N759,'Event Code'!$B$4:$AT$782,7,0)</f>
        <v>43532</v>
      </c>
      <c r="T759" s="141" t="n">
        <f aca="false">VLOOKUP($N759,'Event Code'!$B$4:$AT$782,8,0)</f>
        <v>43617</v>
      </c>
      <c r="U759" s="37" t="s">
        <v>1128</v>
      </c>
      <c r="V759" s="184"/>
      <c r="W759" s="143"/>
      <c r="X759" s="144"/>
      <c r="Y759" s="144"/>
      <c r="Z759" s="140"/>
      <c r="AG759" s="128" t="n">
        <f aca="false">VLOOKUP(D759,'School Code'!$D$2:$K$603,4,0)</f>
        <v>538</v>
      </c>
      <c r="AH759" s="129" t="n">
        <f aca="false">VLOOKUP(D759,'School Code'!$D$2:$K$603,6,0)</f>
        <v>1</v>
      </c>
      <c r="AI759" s="146" t="s">
        <v>2909</v>
      </c>
      <c r="AK759" s="76" t="s">
        <v>171</v>
      </c>
    </row>
    <row r="760" customFormat="false" ht="15" hidden="true" customHeight="false" outlineLevel="0" collapsed="false">
      <c r="A760" s="134" t="n">
        <v>755</v>
      </c>
      <c r="B760" s="134" t="s">
        <v>2948</v>
      </c>
      <c r="C760" s="64" t="s">
        <v>2949</v>
      </c>
      <c r="D760" s="135" t="str">
        <f aca="false">VLOOKUP(N760,'Event Code'!$B$4:$AT$239,6,0)</f>
        <v>ĐH Nông Lâm TP HCM</v>
      </c>
      <c r="E760" s="135" t="str">
        <f aca="false">VLOOKUP($D760,'School Code'!$D$2:$I$30,5,0)</f>
        <v>ICT</v>
      </c>
      <c r="F760" s="198"/>
      <c r="G760" s="137"/>
      <c r="H760" s="138" t="str">
        <f aca="false">B760</f>
        <v>15130084@hcmuaf.edu.vn</v>
      </c>
      <c r="I760" s="278"/>
      <c r="J760" s="139"/>
      <c r="K760" s="272"/>
      <c r="L760" s="140"/>
      <c r="M760" s="141" t="str">
        <f aca="false">'Event Code'!$A$4</f>
        <v>HCM</v>
      </c>
      <c r="N760" s="49" t="s">
        <v>2908</v>
      </c>
      <c r="O760" s="141" t="str">
        <f aca="false">VLOOKUP($N760,'Event Code'!$B$4:$AL$194,2,0)</f>
        <v>Global Software Talent</v>
      </c>
      <c r="P760" s="141" t="str">
        <f aca="false">VLOOKUP(N760,'Event Code'!$B$4:$AT$782,3,0)</f>
        <v>IT Technical</v>
      </c>
      <c r="Q760" s="141" t="str">
        <f aca="false">VLOOKUP(N760,'Event Code'!$B$4:$AT$782,4,0)</f>
        <v>JAVA</v>
      </c>
      <c r="R760" s="141" t="str">
        <f aca="false">VLOOKUP($N760,'Event Code'!$B$4:$AT$782,5,0)</f>
        <v>Blended</v>
      </c>
      <c r="S760" s="141" t="n">
        <f aca="false">VLOOKUP(N760,'Event Code'!$B$4:$AT$782,7,0)</f>
        <v>43532</v>
      </c>
      <c r="T760" s="141" t="n">
        <f aca="false">VLOOKUP($N760,'Event Code'!$B$4:$AT$782,8,0)</f>
        <v>43617</v>
      </c>
      <c r="U760" s="37" t="s">
        <v>1128</v>
      </c>
      <c r="V760" s="184"/>
      <c r="W760" s="143"/>
      <c r="X760" s="144"/>
      <c r="Y760" s="144"/>
      <c r="Z760" s="140"/>
      <c r="AG760" s="128" t="n">
        <f aca="false">VLOOKUP(D760,'School Code'!$D$2:$K$603,4,0)</f>
        <v>538</v>
      </c>
      <c r="AH760" s="129" t="n">
        <f aca="false">VLOOKUP(D760,'School Code'!$D$2:$K$603,6,0)</f>
        <v>1</v>
      </c>
      <c r="AI760" s="146" t="s">
        <v>2909</v>
      </c>
      <c r="AK760" s="76" t="s">
        <v>171</v>
      </c>
    </row>
    <row r="761" customFormat="false" ht="15" hidden="true" customHeight="false" outlineLevel="0" collapsed="false">
      <c r="A761" s="134" t="n">
        <v>756</v>
      </c>
      <c r="B761" s="134" t="s">
        <v>2950</v>
      </c>
      <c r="C761" s="64" t="s">
        <v>2951</v>
      </c>
      <c r="D761" s="135" t="str">
        <f aca="false">VLOOKUP(N761,'Event Code'!$B$4:$AT$239,6,0)</f>
        <v>ĐH Nông Lâm TP HCM</v>
      </c>
      <c r="E761" s="135" t="str">
        <f aca="false">VLOOKUP($D761,'School Code'!$D$2:$I$30,5,0)</f>
        <v>ICT</v>
      </c>
      <c r="F761" s="198"/>
      <c r="G761" s="137"/>
      <c r="H761" s="138" t="str">
        <f aca="false">B761</f>
        <v>15130089@hcmuaf.edu.vn</v>
      </c>
      <c r="I761" s="280"/>
      <c r="J761" s="139"/>
      <c r="K761" s="272"/>
      <c r="L761" s="140"/>
      <c r="M761" s="141" t="str">
        <f aca="false">'Event Code'!$A$4</f>
        <v>HCM</v>
      </c>
      <c r="N761" s="49" t="s">
        <v>2908</v>
      </c>
      <c r="O761" s="141" t="str">
        <f aca="false">VLOOKUP($N761,'Event Code'!$B$4:$AL$194,2,0)</f>
        <v>Global Software Talent</v>
      </c>
      <c r="P761" s="141" t="str">
        <f aca="false">VLOOKUP(N761,'Event Code'!$B$4:$AT$782,3,0)</f>
        <v>IT Technical</v>
      </c>
      <c r="Q761" s="141" t="str">
        <f aca="false">VLOOKUP(N761,'Event Code'!$B$4:$AT$782,4,0)</f>
        <v>JAVA</v>
      </c>
      <c r="R761" s="141" t="str">
        <f aca="false">VLOOKUP($N761,'Event Code'!$B$4:$AT$782,5,0)</f>
        <v>Blended</v>
      </c>
      <c r="S761" s="141" t="n">
        <f aca="false">VLOOKUP(N761,'Event Code'!$B$4:$AT$782,7,0)</f>
        <v>43532</v>
      </c>
      <c r="T761" s="141" t="n">
        <f aca="false">VLOOKUP($N761,'Event Code'!$B$4:$AT$782,8,0)</f>
        <v>43617</v>
      </c>
      <c r="U761" s="37" t="s">
        <v>1128</v>
      </c>
      <c r="V761" s="184"/>
      <c r="W761" s="143"/>
      <c r="X761" s="144"/>
      <c r="Y761" s="144"/>
      <c r="Z761" s="140"/>
      <c r="AG761" s="128" t="n">
        <f aca="false">VLOOKUP(D761,'School Code'!$D$2:$K$603,4,0)</f>
        <v>538</v>
      </c>
      <c r="AH761" s="129" t="n">
        <f aca="false">VLOOKUP(D761,'School Code'!$D$2:$K$603,6,0)</f>
        <v>1</v>
      </c>
      <c r="AI761" s="146" t="s">
        <v>2909</v>
      </c>
      <c r="AK761" s="76" t="s">
        <v>171</v>
      </c>
    </row>
    <row r="762" customFormat="false" ht="15" hidden="true" customHeight="false" outlineLevel="0" collapsed="false">
      <c r="A762" s="134" t="n">
        <v>757</v>
      </c>
      <c r="B762" s="134" t="s">
        <v>2952</v>
      </c>
      <c r="C762" s="64" t="s">
        <v>2953</v>
      </c>
      <c r="D762" s="135" t="str">
        <f aca="false">VLOOKUP(N762,'Event Code'!$B$4:$AT$239,6,0)</f>
        <v>ĐH Nông Lâm TP HCM</v>
      </c>
      <c r="E762" s="135" t="str">
        <f aca="false">VLOOKUP($D762,'School Code'!$D$2:$I$30,5,0)</f>
        <v>ICT</v>
      </c>
      <c r="F762" s="198"/>
      <c r="G762" s="137"/>
      <c r="H762" s="138" t="str">
        <f aca="false">B762</f>
        <v>15130096@hcmuaf.edu.vn</v>
      </c>
      <c r="I762" s="280"/>
      <c r="J762" s="139"/>
      <c r="K762" s="272"/>
      <c r="L762" s="140"/>
      <c r="M762" s="141" t="str">
        <f aca="false">'Event Code'!$A$4</f>
        <v>HCM</v>
      </c>
      <c r="N762" s="49" t="s">
        <v>2908</v>
      </c>
      <c r="O762" s="141" t="str">
        <f aca="false">VLOOKUP($N762,'Event Code'!$B$4:$AL$194,2,0)</f>
        <v>Global Software Talent</v>
      </c>
      <c r="P762" s="141" t="str">
        <f aca="false">VLOOKUP(N762,'Event Code'!$B$4:$AT$782,3,0)</f>
        <v>IT Technical</v>
      </c>
      <c r="Q762" s="141" t="str">
        <f aca="false">VLOOKUP(N762,'Event Code'!$B$4:$AT$782,4,0)</f>
        <v>JAVA</v>
      </c>
      <c r="R762" s="141" t="str">
        <f aca="false">VLOOKUP($N762,'Event Code'!$B$4:$AT$782,5,0)</f>
        <v>Blended</v>
      </c>
      <c r="S762" s="141" t="n">
        <f aca="false">VLOOKUP(N762,'Event Code'!$B$4:$AT$782,7,0)</f>
        <v>43532</v>
      </c>
      <c r="T762" s="141" t="n">
        <f aca="false">VLOOKUP($N762,'Event Code'!$B$4:$AT$782,8,0)</f>
        <v>43617</v>
      </c>
      <c r="U762" s="37" t="s">
        <v>1128</v>
      </c>
      <c r="V762" s="184"/>
      <c r="W762" s="143"/>
      <c r="X762" s="144"/>
      <c r="Y762" s="144"/>
      <c r="Z762" s="140"/>
      <c r="AG762" s="128" t="n">
        <f aca="false">VLOOKUP(D762,'School Code'!$D$2:$K$603,4,0)</f>
        <v>538</v>
      </c>
      <c r="AH762" s="129" t="n">
        <f aca="false">VLOOKUP(D762,'School Code'!$D$2:$K$603,6,0)</f>
        <v>1</v>
      </c>
      <c r="AI762" s="146" t="s">
        <v>2909</v>
      </c>
      <c r="AK762" s="76" t="s">
        <v>171</v>
      </c>
    </row>
    <row r="763" customFormat="false" ht="15" hidden="true" customHeight="false" outlineLevel="0" collapsed="false">
      <c r="A763" s="134" t="n">
        <v>758</v>
      </c>
      <c r="B763" s="134" t="s">
        <v>2954</v>
      </c>
      <c r="C763" s="64" t="s">
        <v>2955</v>
      </c>
      <c r="D763" s="135" t="str">
        <f aca="false">VLOOKUP(N763,'Event Code'!$B$4:$AT$239,6,0)</f>
        <v>ĐH Nông Lâm TP HCM</v>
      </c>
      <c r="E763" s="135" t="str">
        <f aca="false">VLOOKUP($D763,'School Code'!$D$2:$I$30,5,0)</f>
        <v>ICT</v>
      </c>
      <c r="F763" s="198"/>
      <c r="G763" s="137"/>
      <c r="H763" s="138" t="str">
        <f aca="false">B763</f>
        <v>15130098@hcmuaf.edu.vn</v>
      </c>
      <c r="I763" s="280"/>
      <c r="J763" s="281"/>
      <c r="K763" s="272"/>
      <c r="L763" s="140"/>
      <c r="M763" s="141" t="str">
        <f aca="false">'Event Code'!$A$4</f>
        <v>HCM</v>
      </c>
      <c r="N763" s="49" t="s">
        <v>2908</v>
      </c>
      <c r="O763" s="141" t="str">
        <f aca="false">VLOOKUP($N763,'Event Code'!$B$4:$AL$194,2,0)</f>
        <v>Global Software Talent</v>
      </c>
      <c r="P763" s="141" t="str">
        <f aca="false">VLOOKUP(N763,'Event Code'!$B$4:$AT$782,3,0)</f>
        <v>IT Technical</v>
      </c>
      <c r="Q763" s="141" t="str">
        <f aca="false">VLOOKUP(N763,'Event Code'!$B$4:$AT$782,4,0)</f>
        <v>JAVA</v>
      </c>
      <c r="R763" s="141" t="str">
        <f aca="false">VLOOKUP($N763,'Event Code'!$B$4:$AT$782,5,0)</f>
        <v>Blended</v>
      </c>
      <c r="S763" s="141" t="n">
        <f aca="false">VLOOKUP(N763,'Event Code'!$B$4:$AT$782,7,0)</f>
        <v>43532</v>
      </c>
      <c r="T763" s="141" t="n">
        <f aca="false">VLOOKUP($N763,'Event Code'!$B$4:$AT$782,8,0)</f>
        <v>43617</v>
      </c>
      <c r="U763" s="37" t="s">
        <v>1128</v>
      </c>
      <c r="V763" s="184"/>
      <c r="W763" s="143"/>
      <c r="X763" s="144"/>
      <c r="Y763" s="144"/>
      <c r="Z763" s="140"/>
      <c r="AG763" s="128" t="n">
        <f aca="false">VLOOKUP(D763,'School Code'!$D$2:$K$603,4,0)</f>
        <v>538</v>
      </c>
      <c r="AH763" s="129" t="n">
        <f aca="false">VLOOKUP(D763,'School Code'!$D$2:$K$603,6,0)</f>
        <v>1</v>
      </c>
      <c r="AI763" s="146" t="s">
        <v>2909</v>
      </c>
      <c r="AK763" s="76" t="s">
        <v>171</v>
      </c>
    </row>
    <row r="764" customFormat="false" ht="15" hidden="true" customHeight="false" outlineLevel="0" collapsed="false">
      <c r="A764" s="134" t="n">
        <v>759</v>
      </c>
      <c r="B764" s="134" t="s">
        <v>2956</v>
      </c>
      <c r="C764" s="64" t="s">
        <v>2957</v>
      </c>
      <c r="D764" s="135" t="str">
        <f aca="false">VLOOKUP(N764,'Event Code'!$B$4:$AT$239,6,0)</f>
        <v>ĐH Nông Lâm TP HCM</v>
      </c>
      <c r="E764" s="135" t="str">
        <f aca="false">VLOOKUP($D764,'School Code'!$D$2:$I$30,5,0)</f>
        <v>ICT</v>
      </c>
      <c r="F764" s="198"/>
      <c r="G764" s="137"/>
      <c r="H764" s="138" t="str">
        <f aca="false">B764</f>
        <v>15130107@hcmuaf.edu.vn</v>
      </c>
      <c r="I764" s="280"/>
      <c r="J764" s="281"/>
      <c r="K764" s="272"/>
      <c r="L764" s="140"/>
      <c r="M764" s="141" t="str">
        <f aca="false">'Event Code'!$A$4</f>
        <v>HCM</v>
      </c>
      <c r="N764" s="49" t="s">
        <v>2908</v>
      </c>
      <c r="O764" s="141" t="str">
        <f aca="false">VLOOKUP($N764,'Event Code'!$B$4:$AL$194,2,0)</f>
        <v>Global Software Talent</v>
      </c>
      <c r="P764" s="141" t="str">
        <f aca="false">VLOOKUP(N764,'Event Code'!$B$4:$AT$782,3,0)</f>
        <v>IT Technical</v>
      </c>
      <c r="Q764" s="141" t="str">
        <f aca="false">VLOOKUP(N764,'Event Code'!$B$4:$AT$782,4,0)</f>
        <v>JAVA</v>
      </c>
      <c r="R764" s="141" t="str">
        <f aca="false">VLOOKUP($N764,'Event Code'!$B$4:$AT$782,5,0)</f>
        <v>Blended</v>
      </c>
      <c r="S764" s="141" t="n">
        <f aca="false">VLOOKUP(N764,'Event Code'!$B$4:$AT$782,7,0)</f>
        <v>43532</v>
      </c>
      <c r="T764" s="141" t="n">
        <f aca="false">VLOOKUP($N764,'Event Code'!$B$4:$AT$782,8,0)</f>
        <v>43617</v>
      </c>
      <c r="U764" s="37" t="s">
        <v>1128</v>
      </c>
      <c r="V764" s="184"/>
      <c r="W764" s="143"/>
      <c r="X764" s="144"/>
      <c r="Y764" s="144"/>
      <c r="Z764" s="140"/>
      <c r="AG764" s="128" t="n">
        <f aca="false">VLOOKUP(D764,'School Code'!$D$2:$K$603,4,0)</f>
        <v>538</v>
      </c>
      <c r="AH764" s="129" t="n">
        <f aca="false">VLOOKUP(D764,'School Code'!$D$2:$K$603,6,0)</f>
        <v>1</v>
      </c>
      <c r="AI764" s="146" t="s">
        <v>2909</v>
      </c>
      <c r="AK764" s="76" t="s">
        <v>171</v>
      </c>
    </row>
    <row r="765" customFormat="false" ht="15" hidden="true" customHeight="false" outlineLevel="0" collapsed="false">
      <c r="A765" s="134" t="n">
        <v>760</v>
      </c>
      <c r="B765" s="134" t="s">
        <v>2958</v>
      </c>
      <c r="C765" s="64" t="s">
        <v>2959</v>
      </c>
      <c r="D765" s="135" t="str">
        <f aca="false">VLOOKUP(N765,'Event Code'!$B$4:$AT$239,6,0)</f>
        <v>ĐH Nông Lâm TP HCM</v>
      </c>
      <c r="E765" s="135" t="str">
        <f aca="false">VLOOKUP($D765,'School Code'!$D$2:$I$30,5,0)</f>
        <v>ICT</v>
      </c>
      <c r="F765" s="198"/>
      <c r="G765" s="137"/>
      <c r="H765" s="138" t="str">
        <f aca="false">B765</f>
        <v>15130109@hcmuaf.edu.vn</v>
      </c>
      <c r="I765" s="280"/>
      <c r="J765" s="281"/>
      <c r="K765" s="272"/>
      <c r="L765" s="140"/>
      <c r="M765" s="141" t="str">
        <f aca="false">'Event Code'!$A$4</f>
        <v>HCM</v>
      </c>
      <c r="N765" s="49" t="s">
        <v>2908</v>
      </c>
      <c r="O765" s="141" t="str">
        <f aca="false">VLOOKUP($N765,'Event Code'!$B$4:$AL$194,2,0)</f>
        <v>Global Software Talent</v>
      </c>
      <c r="P765" s="141" t="str">
        <f aca="false">VLOOKUP(N765,'Event Code'!$B$4:$AT$782,3,0)</f>
        <v>IT Technical</v>
      </c>
      <c r="Q765" s="141" t="str">
        <f aca="false">VLOOKUP(N765,'Event Code'!$B$4:$AT$782,4,0)</f>
        <v>JAVA</v>
      </c>
      <c r="R765" s="141" t="str">
        <f aca="false">VLOOKUP($N765,'Event Code'!$B$4:$AT$782,5,0)</f>
        <v>Blended</v>
      </c>
      <c r="S765" s="141" t="n">
        <f aca="false">VLOOKUP(N765,'Event Code'!$B$4:$AT$782,7,0)</f>
        <v>43532</v>
      </c>
      <c r="T765" s="141" t="n">
        <f aca="false">VLOOKUP($N765,'Event Code'!$B$4:$AT$782,8,0)</f>
        <v>43617</v>
      </c>
      <c r="U765" s="37" t="s">
        <v>1128</v>
      </c>
      <c r="V765" s="184"/>
      <c r="W765" s="143"/>
      <c r="X765" s="144"/>
      <c r="Y765" s="144"/>
      <c r="Z765" s="140"/>
      <c r="AG765" s="128" t="n">
        <f aca="false">VLOOKUP(D765,'School Code'!$D$2:$K$603,4,0)</f>
        <v>538</v>
      </c>
      <c r="AH765" s="129" t="n">
        <f aca="false">VLOOKUP(D765,'School Code'!$D$2:$K$603,6,0)</f>
        <v>1</v>
      </c>
      <c r="AI765" s="146" t="s">
        <v>2909</v>
      </c>
      <c r="AK765" s="76" t="s">
        <v>171</v>
      </c>
    </row>
    <row r="766" customFormat="false" ht="15" hidden="true" customHeight="false" outlineLevel="0" collapsed="false">
      <c r="A766" s="134" t="n">
        <v>761</v>
      </c>
      <c r="B766" s="134" t="s">
        <v>2960</v>
      </c>
      <c r="C766" s="64" t="s">
        <v>2961</v>
      </c>
      <c r="D766" s="135" t="str">
        <f aca="false">VLOOKUP(N766,'Event Code'!$B$4:$AT$239,6,0)</f>
        <v>ĐH Nông Lâm TP HCM</v>
      </c>
      <c r="E766" s="135" t="str">
        <f aca="false">VLOOKUP($D766,'School Code'!$D$2:$I$30,5,0)</f>
        <v>ICT</v>
      </c>
      <c r="F766" s="198"/>
      <c r="G766" s="137"/>
      <c r="H766" s="138" t="str">
        <f aca="false">B766</f>
        <v>13130238@hcmuaf.edu.vn</v>
      </c>
      <c r="I766" s="280"/>
      <c r="J766" s="281"/>
      <c r="K766" s="272"/>
      <c r="L766" s="140"/>
      <c r="M766" s="141" t="str">
        <f aca="false">'Event Code'!$A$4</f>
        <v>HCM</v>
      </c>
      <c r="N766" s="49" t="s">
        <v>2908</v>
      </c>
      <c r="O766" s="141" t="str">
        <f aca="false">VLOOKUP($N766,'Event Code'!$B$4:$AL$194,2,0)</f>
        <v>Global Software Talent</v>
      </c>
      <c r="P766" s="141" t="str">
        <f aca="false">VLOOKUP(N766,'Event Code'!$B$4:$AT$782,3,0)</f>
        <v>IT Technical</v>
      </c>
      <c r="Q766" s="141" t="str">
        <f aca="false">VLOOKUP(N766,'Event Code'!$B$4:$AT$782,4,0)</f>
        <v>JAVA</v>
      </c>
      <c r="R766" s="141" t="str">
        <f aca="false">VLOOKUP($N766,'Event Code'!$B$4:$AT$782,5,0)</f>
        <v>Blended</v>
      </c>
      <c r="S766" s="141" t="n">
        <f aca="false">VLOOKUP(N766,'Event Code'!$B$4:$AT$782,7,0)</f>
        <v>43532</v>
      </c>
      <c r="T766" s="141" t="n">
        <f aca="false">VLOOKUP($N766,'Event Code'!$B$4:$AT$782,8,0)</f>
        <v>43617</v>
      </c>
      <c r="U766" s="37" t="s">
        <v>1128</v>
      </c>
      <c r="V766" s="184"/>
      <c r="W766" s="143"/>
      <c r="X766" s="144"/>
      <c r="Y766" s="144"/>
      <c r="Z766" s="140"/>
      <c r="AG766" s="128" t="n">
        <f aca="false">VLOOKUP(D766,'School Code'!$D$2:$K$603,4,0)</f>
        <v>538</v>
      </c>
      <c r="AH766" s="129" t="n">
        <f aca="false">VLOOKUP(D766,'School Code'!$D$2:$K$603,6,0)</f>
        <v>1</v>
      </c>
      <c r="AI766" s="146" t="s">
        <v>2909</v>
      </c>
      <c r="AK766" s="76" t="s">
        <v>171</v>
      </c>
    </row>
    <row r="767" customFormat="false" ht="15" hidden="true" customHeight="false" outlineLevel="0" collapsed="false">
      <c r="A767" s="134" t="n">
        <v>762</v>
      </c>
      <c r="B767" s="134" t="s">
        <v>2962</v>
      </c>
      <c r="C767" s="64" t="s">
        <v>2963</v>
      </c>
      <c r="D767" s="135" t="str">
        <f aca="false">VLOOKUP(N767,'Event Code'!$B$4:$AT$239,6,0)</f>
        <v>ĐH Nông Lâm TP HCM</v>
      </c>
      <c r="E767" s="135" t="str">
        <f aca="false">VLOOKUP($D767,'School Code'!$D$2:$I$30,5,0)</f>
        <v>ICT</v>
      </c>
      <c r="F767" s="198"/>
      <c r="G767" s="137"/>
      <c r="H767" s="138" t="str">
        <f aca="false">B767</f>
        <v>15130114@hcmuaf.edu.vn</v>
      </c>
      <c r="I767" s="280"/>
      <c r="J767" s="281"/>
      <c r="K767" s="272"/>
      <c r="L767" s="140"/>
      <c r="M767" s="141" t="str">
        <f aca="false">'Event Code'!$A$4</f>
        <v>HCM</v>
      </c>
      <c r="N767" s="49" t="s">
        <v>2908</v>
      </c>
      <c r="O767" s="141" t="str">
        <f aca="false">VLOOKUP($N767,'Event Code'!$B$4:$AL$194,2,0)</f>
        <v>Global Software Talent</v>
      </c>
      <c r="P767" s="141" t="str">
        <f aca="false">VLOOKUP(N767,'Event Code'!$B$4:$AT$782,3,0)</f>
        <v>IT Technical</v>
      </c>
      <c r="Q767" s="141" t="str">
        <f aca="false">VLOOKUP(N767,'Event Code'!$B$4:$AT$782,4,0)</f>
        <v>JAVA</v>
      </c>
      <c r="R767" s="141" t="str">
        <f aca="false">VLOOKUP($N767,'Event Code'!$B$4:$AT$782,5,0)</f>
        <v>Blended</v>
      </c>
      <c r="S767" s="141" t="n">
        <f aca="false">VLOOKUP(N767,'Event Code'!$B$4:$AT$782,7,0)</f>
        <v>43532</v>
      </c>
      <c r="T767" s="141" t="n">
        <f aca="false">VLOOKUP($N767,'Event Code'!$B$4:$AT$782,8,0)</f>
        <v>43617</v>
      </c>
      <c r="U767" s="37" t="s">
        <v>1128</v>
      </c>
      <c r="V767" s="184"/>
      <c r="W767" s="143"/>
      <c r="X767" s="144"/>
      <c r="Y767" s="144"/>
      <c r="Z767" s="140"/>
      <c r="AG767" s="128" t="n">
        <f aca="false">VLOOKUP(D767,'School Code'!$D$2:$K$603,4,0)</f>
        <v>538</v>
      </c>
      <c r="AH767" s="129" t="n">
        <f aca="false">VLOOKUP(D767,'School Code'!$D$2:$K$603,6,0)</f>
        <v>1</v>
      </c>
      <c r="AI767" s="146" t="s">
        <v>2909</v>
      </c>
      <c r="AK767" s="76" t="s">
        <v>171</v>
      </c>
    </row>
    <row r="768" customFormat="false" ht="15" hidden="true" customHeight="false" outlineLevel="0" collapsed="false">
      <c r="A768" s="134" t="n">
        <v>763</v>
      </c>
      <c r="B768" s="134" t="s">
        <v>2964</v>
      </c>
      <c r="C768" s="64" t="s">
        <v>2965</v>
      </c>
      <c r="D768" s="135" t="str">
        <f aca="false">VLOOKUP(N768,'Event Code'!$B$4:$AT$239,6,0)</f>
        <v>ĐH Nông Lâm TP HCM</v>
      </c>
      <c r="E768" s="135" t="str">
        <f aca="false">VLOOKUP($D768,'School Code'!$D$2:$I$30,5,0)</f>
        <v>ICT</v>
      </c>
      <c r="F768" s="198"/>
      <c r="G768" s="137"/>
      <c r="H768" s="138" t="str">
        <f aca="false">B768</f>
        <v>15130115@hcmuaf.edu.vn</v>
      </c>
      <c r="I768" s="280"/>
      <c r="J768" s="281"/>
      <c r="K768" s="272"/>
      <c r="L768" s="140"/>
      <c r="M768" s="141" t="str">
        <f aca="false">'Event Code'!$A$4</f>
        <v>HCM</v>
      </c>
      <c r="N768" s="49" t="s">
        <v>2908</v>
      </c>
      <c r="O768" s="141" t="str">
        <f aca="false">VLOOKUP($N768,'Event Code'!$B$4:$AL$194,2,0)</f>
        <v>Global Software Talent</v>
      </c>
      <c r="P768" s="141" t="str">
        <f aca="false">VLOOKUP(N768,'Event Code'!$B$4:$AT$782,3,0)</f>
        <v>IT Technical</v>
      </c>
      <c r="Q768" s="141" t="str">
        <f aca="false">VLOOKUP(N768,'Event Code'!$B$4:$AT$782,4,0)</f>
        <v>JAVA</v>
      </c>
      <c r="R768" s="141" t="str">
        <f aca="false">VLOOKUP($N768,'Event Code'!$B$4:$AT$782,5,0)</f>
        <v>Blended</v>
      </c>
      <c r="S768" s="141" t="n">
        <f aca="false">VLOOKUP(N768,'Event Code'!$B$4:$AT$782,7,0)</f>
        <v>43532</v>
      </c>
      <c r="T768" s="141" t="n">
        <f aca="false">VLOOKUP($N768,'Event Code'!$B$4:$AT$782,8,0)</f>
        <v>43617</v>
      </c>
      <c r="U768" s="37" t="s">
        <v>1128</v>
      </c>
      <c r="V768" s="184"/>
      <c r="W768" s="143"/>
      <c r="X768" s="144"/>
      <c r="Y768" s="144"/>
      <c r="Z768" s="140"/>
      <c r="AG768" s="128" t="n">
        <f aca="false">VLOOKUP(D768,'School Code'!$D$2:$K$603,4,0)</f>
        <v>538</v>
      </c>
      <c r="AH768" s="129" t="n">
        <f aca="false">VLOOKUP(D768,'School Code'!$D$2:$K$603,6,0)</f>
        <v>1</v>
      </c>
      <c r="AI768" s="146" t="s">
        <v>2909</v>
      </c>
      <c r="AK768" s="76" t="s">
        <v>171</v>
      </c>
    </row>
    <row r="769" customFormat="false" ht="15" hidden="true" customHeight="false" outlineLevel="0" collapsed="false">
      <c r="A769" s="134" t="n">
        <v>764</v>
      </c>
      <c r="B769" s="134" t="s">
        <v>2966</v>
      </c>
      <c r="C769" s="64" t="s">
        <v>2967</v>
      </c>
      <c r="D769" s="135" t="str">
        <f aca="false">VLOOKUP(N769,'Event Code'!$B$4:$AT$239,6,0)</f>
        <v>ĐH Nông Lâm TP HCM</v>
      </c>
      <c r="E769" s="135" t="str">
        <f aca="false">VLOOKUP($D769,'School Code'!$D$2:$I$30,5,0)</f>
        <v>ICT</v>
      </c>
      <c r="F769" s="198"/>
      <c r="G769" s="137"/>
      <c r="H769" s="138" t="str">
        <f aca="false">B769</f>
        <v>15130117@hcmuaf.edu.vn</v>
      </c>
      <c r="I769" s="280"/>
      <c r="J769" s="281"/>
      <c r="K769" s="272"/>
      <c r="L769" s="140"/>
      <c r="M769" s="141" t="str">
        <f aca="false">'Event Code'!$A$4</f>
        <v>HCM</v>
      </c>
      <c r="N769" s="49" t="s">
        <v>2908</v>
      </c>
      <c r="O769" s="141" t="str">
        <f aca="false">VLOOKUP($N769,'Event Code'!$B$4:$AL$194,2,0)</f>
        <v>Global Software Talent</v>
      </c>
      <c r="P769" s="141" t="str">
        <f aca="false">VLOOKUP(N769,'Event Code'!$B$4:$AT$782,3,0)</f>
        <v>IT Technical</v>
      </c>
      <c r="Q769" s="141" t="str">
        <f aca="false">VLOOKUP(N769,'Event Code'!$B$4:$AT$782,4,0)</f>
        <v>JAVA</v>
      </c>
      <c r="R769" s="141" t="str">
        <f aca="false">VLOOKUP($N769,'Event Code'!$B$4:$AT$782,5,0)</f>
        <v>Blended</v>
      </c>
      <c r="S769" s="141" t="n">
        <f aca="false">VLOOKUP(N769,'Event Code'!$B$4:$AT$782,7,0)</f>
        <v>43532</v>
      </c>
      <c r="T769" s="141" t="n">
        <f aca="false">VLOOKUP($N769,'Event Code'!$B$4:$AT$782,8,0)</f>
        <v>43617</v>
      </c>
      <c r="U769" s="37" t="s">
        <v>1128</v>
      </c>
      <c r="V769" s="184"/>
      <c r="W769" s="143"/>
      <c r="X769" s="144"/>
      <c r="Y769" s="144"/>
      <c r="Z769" s="140"/>
      <c r="AG769" s="128" t="n">
        <f aca="false">VLOOKUP(D769,'School Code'!$D$2:$K$603,4,0)</f>
        <v>538</v>
      </c>
      <c r="AH769" s="129" t="n">
        <f aca="false">VLOOKUP(D769,'School Code'!$D$2:$K$603,6,0)</f>
        <v>1</v>
      </c>
      <c r="AI769" s="146" t="s">
        <v>2909</v>
      </c>
      <c r="AK769" s="76" t="s">
        <v>171</v>
      </c>
    </row>
    <row r="770" customFormat="false" ht="15" hidden="true" customHeight="false" outlineLevel="0" collapsed="false">
      <c r="A770" s="134" t="n">
        <v>765</v>
      </c>
      <c r="B770" s="134" t="s">
        <v>2968</v>
      </c>
      <c r="C770" s="64" t="s">
        <v>2969</v>
      </c>
      <c r="D770" s="135" t="str">
        <f aca="false">VLOOKUP(N770,'Event Code'!$B$4:$AT$239,6,0)</f>
        <v>ĐH Nông Lâm TP HCM</v>
      </c>
      <c r="E770" s="135" t="str">
        <f aca="false">VLOOKUP($D770,'School Code'!$D$2:$I$30,5,0)</f>
        <v>ICT</v>
      </c>
      <c r="F770" s="198"/>
      <c r="G770" s="137"/>
      <c r="H770" s="138" t="str">
        <f aca="false">B770</f>
        <v>15130121@hcmuaf.edu.vn</v>
      </c>
      <c r="I770" s="280"/>
      <c r="J770" s="281"/>
      <c r="K770" s="272"/>
      <c r="L770" s="140"/>
      <c r="M770" s="141" t="str">
        <f aca="false">'Event Code'!$A$4</f>
        <v>HCM</v>
      </c>
      <c r="N770" s="49" t="s">
        <v>2908</v>
      </c>
      <c r="O770" s="141" t="str">
        <f aca="false">VLOOKUP($N770,'Event Code'!$B$4:$AL$194,2,0)</f>
        <v>Global Software Talent</v>
      </c>
      <c r="P770" s="141" t="str">
        <f aca="false">VLOOKUP(N770,'Event Code'!$B$4:$AT$782,3,0)</f>
        <v>IT Technical</v>
      </c>
      <c r="Q770" s="141" t="str">
        <f aca="false">VLOOKUP(N770,'Event Code'!$B$4:$AT$782,4,0)</f>
        <v>JAVA</v>
      </c>
      <c r="R770" s="141" t="str">
        <f aca="false">VLOOKUP($N770,'Event Code'!$B$4:$AT$782,5,0)</f>
        <v>Blended</v>
      </c>
      <c r="S770" s="141" t="n">
        <f aca="false">VLOOKUP(N770,'Event Code'!$B$4:$AT$782,7,0)</f>
        <v>43532</v>
      </c>
      <c r="T770" s="141" t="n">
        <f aca="false">VLOOKUP($N770,'Event Code'!$B$4:$AT$782,8,0)</f>
        <v>43617</v>
      </c>
      <c r="U770" s="37" t="s">
        <v>1128</v>
      </c>
      <c r="V770" s="184"/>
      <c r="W770" s="143"/>
      <c r="X770" s="144"/>
      <c r="Y770" s="144"/>
      <c r="Z770" s="140"/>
      <c r="AG770" s="128" t="n">
        <f aca="false">VLOOKUP(D770,'School Code'!$D$2:$K$603,4,0)</f>
        <v>538</v>
      </c>
      <c r="AH770" s="129" t="n">
        <f aca="false">VLOOKUP(D770,'School Code'!$D$2:$K$603,6,0)</f>
        <v>1</v>
      </c>
      <c r="AI770" s="146" t="s">
        <v>2909</v>
      </c>
      <c r="AK770" s="76" t="s">
        <v>171</v>
      </c>
    </row>
    <row r="771" customFormat="false" ht="15" hidden="true" customHeight="false" outlineLevel="0" collapsed="false">
      <c r="A771" s="134" t="n">
        <v>766</v>
      </c>
      <c r="B771" s="134" t="s">
        <v>2970</v>
      </c>
      <c r="C771" s="64" t="s">
        <v>2971</v>
      </c>
      <c r="D771" s="135" t="str">
        <f aca="false">VLOOKUP(N771,'Event Code'!$B$4:$AT$239,6,0)</f>
        <v>ĐH Nông Lâm TP HCM</v>
      </c>
      <c r="E771" s="135" t="str">
        <f aca="false">VLOOKUP($D771,'School Code'!$D$2:$I$30,5,0)</f>
        <v>ICT</v>
      </c>
      <c r="F771" s="198"/>
      <c r="G771" s="137"/>
      <c r="H771" s="138" t="str">
        <f aca="false">B771</f>
        <v>15130125@hcmuaf.edu.vn</v>
      </c>
      <c r="I771" s="280"/>
      <c r="J771" s="281"/>
      <c r="K771" s="272"/>
      <c r="L771" s="140"/>
      <c r="M771" s="141" t="str">
        <f aca="false">'Event Code'!$A$4</f>
        <v>HCM</v>
      </c>
      <c r="N771" s="49" t="s">
        <v>2908</v>
      </c>
      <c r="O771" s="141" t="str">
        <f aca="false">VLOOKUP($N771,'Event Code'!$B$4:$AL$194,2,0)</f>
        <v>Global Software Talent</v>
      </c>
      <c r="P771" s="141" t="str">
        <f aca="false">VLOOKUP(N771,'Event Code'!$B$4:$AT$782,3,0)</f>
        <v>IT Technical</v>
      </c>
      <c r="Q771" s="141" t="str">
        <f aca="false">VLOOKUP(N771,'Event Code'!$B$4:$AT$782,4,0)</f>
        <v>JAVA</v>
      </c>
      <c r="R771" s="141" t="str">
        <f aca="false">VLOOKUP($N771,'Event Code'!$B$4:$AT$782,5,0)</f>
        <v>Blended</v>
      </c>
      <c r="S771" s="141" t="n">
        <f aca="false">VLOOKUP(N771,'Event Code'!$B$4:$AT$782,7,0)</f>
        <v>43532</v>
      </c>
      <c r="T771" s="141" t="n">
        <f aca="false">VLOOKUP($N771,'Event Code'!$B$4:$AT$782,8,0)</f>
        <v>43617</v>
      </c>
      <c r="U771" s="37" t="s">
        <v>1128</v>
      </c>
      <c r="V771" s="184"/>
      <c r="W771" s="143"/>
      <c r="X771" s="144"/>
      <c r="Y771" s="144"/>
      <c r="Z771" s="140"/>
      <c r="AG771" s="128" t="n">
        <f aca="false">VLOOKUP(D771,'School Code'!$D$2:$K$603,4,0)</f>
        <v>538</v>
      </c>
      <c r="AH771" s="129" t="n">
        <f aca="false">VLOOKUP(D771,'School Code'!$D$2:$K$603,6,0)</f>
        <v>1</v>
      </c>
      <c r="AI771" s="146" t="s">
        <v>2909</v>
      </c>
      <c r="AK771" s="76" t="s">
        <v>171</v>
      </c>
    </row>
    <row r="772" customFormat="false" ht="15" hidden="true" customHeight="false" outlineLevel="0" collapsed="false">
      <c r="A772" s="134" t="n">
        <v>767</v>
      </c>
      <c r="B772" s="134" t="s">
        <v>2972</v>
      </c>
      <c r="C772" s="64" t="s">
        <v>2973</v>
      </c>
      <c r="D772" s="135" t="str">
        <f aca="false">VLOOKUP(N772,'Event Code'!$B$4:$AT$239,6,0)</f>
        <v>ĐH Nông Lâm TP HCM</v>
      </c>
      <c r="E772" s="135" t="str">
        <f aca="false">VLOOKUP($D772,'School Code'!$D$2:$I$30,5,0)</f>
        <v>ICT</v>
      </c>
      <c r="F772" s="198"/>
      <c r="G772" s="137"/>
      <c r="H772" s="138" t="str">
        <f aca="false">B772</f>
        <v>14130082@hcmuaf.edu.vn</v>
      </c>
      <c r="I772" s="280"/>
      <c r="J772" s="281"/>
      <c r="K772" s="272"/>
      <c r="L772" s="140"/>
      <c r="M772" s="141" t="str">
        <f aca="false">'Event Code'!$A$4</f>
        <v>HCM</v>
      </c>
      <c r="N772" s="49" t="s">
        <v>2908</v>
      </c>
      <c r="O772" s="141" t="str">
        <f aca="false">VLOOKUP($N772,'Event Code'!$B$4:$AL$194,2,0)</f>
        <v>Global Software Talent</v>
      </c>
      <c r="P772" s="141" t="str">
        <f aca="false">VLOOKUP(N772,'Event Code'!$B$4:$AT$782,3,0)</f>
        <v>IT Technical</v>
      </c>
      <c r="Q772" s="141" t="str">
        <f aca="false">VLOOKUP(N772,'Event Code'!$B$4:$AT$782,4,0)</f>
        <v>JAVA</v>
      </c>
      <c r="R772" s="141" t="str">
        <f aca="false">VLOOKUP($N772,'Event Code'!$B$4:$AT$782,5,0)</f>
        <v>Blended</v>
      </c>
      <c r="S772" s="141" t="n">
        <f aca="false">VLOOKUP(N772,'Event Code'!$B$4:$AT$782,7,0)</f>
        <v>43532</v>
      </c>
      <c r="T772" s="141" t="n">
        <f aca="false">VLOOKUP($N772,'Event Code'!$B$4:$AT$782,8,0)</f>
        <v>43617</v>
      </c>
      <c r="U772" s="37" t="s">
        <v>1128</v>
      </c>
      <c r="V772" s="184"/>
      <c r="W772" s="143"/>
      <c r="X772" s="144"/>
      <c r="Y772" s="144"/>
      <c r="Z772" s="140"/>
      <c r="AG772" s="128" t="n">
        <f aca="false">VLOOKUP(D772,'School Code'!$D$2:$K$603,4,0)</f>
        <v>538</v>
      </c>
      <c r="AH772" s="129" t="n">
        <f aca="false">VLOOKUP(D772,'School Code'!$D$2:$K$603,6,0)</f>
        <v>1</v>
      </c>
      <c r="AI772" s="146" t="s">
        <v>2909</v>
      </c>
      <c r="AK772" s="76" t="s">
        <v>171</v>
      </c>
    </row>
    <row r="773" customFormat="false" ht="15" hidden="true" customHeight="false" outlineLevel="0" collapsed="false">
      <c r="A773" s="134" t="n">
        <v>768</v>
      </c>
      <c r="B773" s="134" t="s">
        <v>2974</v>
      </c>
      <c r="C773" s="64" t="s">
        <v>2975</v>
      </c>
      <c r="D773" s="135" t="str">
        <f aca="false">VLOOKUP(N773,'Event Code'!$B$4:$AT$239,6,0)</f>
        <v>ĐH Nông Lâm TP HCM</v>
      </c>
      <c r="E773" s="135" t="str">
        <f aca="false">VLOOKUP($D773,'School Code'!$D$2:$I$30,5,0)</f>
        <v>ICT</v>
      </c>
      <c r="F773" s="198"/>
      <c r="G773" s="137"/>
      <c r="H773" s="138" t="str">
        <f aca="false">B773</f>
        <v>15130133@hcmuaf.edu.vn</v>
      </c>
      <c r="I773" s="280"/>
      <c r="J773" s="281"/>
      <c r="K773" s="272"/>
      <c r="L773" s="140"/>
      <c r="M773" s="141" t="str">
        <f aca="false">'Event Code'!$A$4</f>
        <v>HCM</v>
      </c>
      <c r="N773" s="49" t="s">
        <v>2908</v>
      </c>
      <c r="O773" s="141" t="str">
        <f aca="false">VLOOKUP($N773,'Event Code'!$B$4:$AL$194,2,0)</f>
        <v>Global Software Talent</v>
      </c>
      <c r="P773" s="141" t="str">
        <f aca="false">VLOOKUP(N773,'Event Code'!$B$4:$AT$782,3,0)</f>
        <v>IT Technical</v>
      </c>
      <c r="Q773" s="141" t="str">
        <f aca="false">VLOOKUP(N773,'Event Code'!$B$4:$AT$782,4,0)</f>
        <v>JAVA</v>
      </c>
      <c r="R773" s="141" t="str">
        <f aca="false">VLOOKUP($N773,'Event Code'!$B$4:$AT$782,5,0)</f>
        <v>Blended</v>
      </c>
      <c r="S773" s="141" t="n">
        <f aca="false">VLOOKUP(N773,'Event Code'!$B$4:$AT$782,7,0)</f>
        <v>43532</v>
      </c>
      <c r="T773" s="141" t="n">
        <f aca="false">VLOOKUP($N773,'Event Code'!$B$4:$AT$782,8,0)</f>
        <v>43617</v>
      </c>
      <c r="U773" s="37" t="s">
        <v>1128</v>
      </c>
      <c r="V773" s="184"/>
      <c r="W773" s="143"/>
      <c r="X773" s="144"/>
      <c r="Y773" s="144"/>
      <c r="Z773" s="140"/>
      <c r="AG773" s="128" t="n">
        <f aca="false">VLOOKUP(D773,'School Code'!$D$2:$K$603,4,0)</f>
        <v>538</v>
      </c>
      <c r="AH773" s="129" t="n">
        <f aca="false">VLOOKUP(D773,'School Code'!$D$2:$K$603,6,0)</f>
        <v>1</v>
      </c>
      <c r="AI773" s="146" t="s">
        <v>2909</v>
      </c>
      <c r="AK773" s="76" t="s">
        <v>171</v>
      </c>
    </row>
    <row r="774" customFormat="false" ht="15" hidden="true" customHeight="false" outlineLevel="0" collapsed="false">
      <c r="A774" s="134" t="n">
        <v>769</v>
      </c>
      <c r="B774" s="134" t="s">
        <v>2976</v>
      </c>
      <c r="C774" s="64" t="s">
        <v>2977</v>
      </c>
      <c r="D774" s="135" t="str">
        <f aca="false">VLOOKUP(N774,'Event Code'!$B$4:$AT$239,6,0)</f>
        <v>ĐH Nông Lâm TP HCM</v>
      </c>
      <c r="E774" s="135" t="str">
        <f aca="false">VLOOKUP($D774,'School Code'!$D$2:$I$30,5,0)</f>
        <v>ICT</v>
      </c>
      <c r="F774" s="198"/>
      <c r="G774" s="137"/>
      <c r="H774" s="138" t="str">
        <f aca="false">B774</f>
        <v>15130139@hcmuaf.edu.vn</v>
      </c>
      <c r="I774" s="280"/>
      <c r="J774" s="281"/>
      <c r="K774" s="272"/>
      <c r="L774" s="140"/>
      <c r="M774" s="141" t="str">
        <f aca="false">'Event Code'!$A$4</f>
        <v>HCM</v>
      </c>
      <c r="N774" s="49" t="s">
        <v>2908</v>
      </c>
      <c r="O774" s="141" t="str">
        <f aca="false">VLOOKUP($N774,'Event Code'!$B$4:$AL$194,2,0)</f>
        <v>Global Software Talent</v>
      </c>
      <c r="P774" s="141" t="str">
        <f aca="false">VLOOKUP(N774,'Event Code'!$B$4:$AT$782,3,0)</f>
        <v>IT Technical</v>
      </c>
      <c r="Q774" s="141" t="str">
        <f aca="false">VLOOKUP(N774,'Event Code'!$B$4:$AT$782,4,0)</f>
        <v>JAVA</v>
      </c>
      <c r="R774" s="141" t="str">
        <f aca="false">VLOOKUP($N774,'Event Code'!$B$4:$AT$782,5,0)</f>
        <v>Blended</v>
      </c>
      <c r="S774" s="141" t="n">
        <f aca="false">VLOOKUP(N774,'Event Code'!$B$4:$AT$782,7,0)</f>
        <v>43532</v>
      </c>
      <c r="T774" s="141" t="n">
        <f aca="false">VLOOKUP($N774,'Event Code'!$B$4:$AT$782,8,0)</f>
        <v>43617</v>
      </c>
      <c r="U774" s="37" t="s">
        <v>1128</v>
      </c>
      <c r="V774" s="184"/>
      <c r="W774" s="143"/>
      <c r="X774" s="144"/>
      <c r="Y774" s="144"/>
      <c r="Z774" s="140"/>
      <c r="AG774" s="128" t="n">
        <f aca="false">VLOOKUP(D774,'School Code'!$D$2:$K$603,4,0)</f>
        <v>538</v>
      </c>
      <c r="AH774" s="129" t="n">
        <f aca="false">VLOOKUP(D774,'School Code'!$D$2:$K$603,6,0)</f>
        <v>1</v>
      </c>
      <c r="AI774" s="146" t="s">
        <v>2909</v>
      </c>
      <c r="AK774" s="76" t="s">
        <v>171</v>
      </c>
    </row>
    <row r="775" customFormat="false" ht="15" hidden="true" customHeight="false" outlineLevel="0" collapsed="false">
      <c r="A775" s="134" t="n">
        <v>770</v>
      </c>
      <c r="B775" s="134" t="s">
        <v>2978</v>
      </c>
      <c r="C775" s="64" t="s">
        <v>2979</v>
      </c>
      <c r="D775" s="135" t="str">
        <f aca="false">VLOOKUP(N775,'Event Code'!$B$4:$AT$239,6,0)</f>
        <v>ĐH Nông Lâm TP HCM</v>
      </c>
      <c r="E775" s="135" t="str">
        <f aca="false">VLOOKUP($D775,'School Code'!$D$2:$I$30,5,0)</f>
        <v>ICT</v>
      </c>
      <c r="F775" s="198"/>
      <c r="G775" s="137"/>
      <c r="H775" s="138" t="str">
        <f aca="false">B775</f>
        <v>15130142@hcmuaf.edu.vn</v>
      </c>
      <c r="I775" s="280"/>
      <c r="J775" s="281"/>
      <c r="K775" s="272"/>
      <c r="L775" s="140"/>
      <c r="M775" s="141" t="str">
        <f aca="false">'Event Code'!$A$4</f>
        <v>HCM</v>
      </c>
      <c r="N775" s="49" t="s">
        <v>2908</v>
      </c>
      <c r="O775" s="141" t="str">
        <f aca="false">VLOOKUP($N775,'Event Code'!$B$4:$AL$194,2,0)</f>
        <v>Global Software Talent</v>
      </c>
      <c r="P775" s="141" t="str">
        <f aca="false">VLOOKUP(N775,'Event Code'!$B$4:$AT$782,3,0)</f>
        <v>IT Technical</v>
      </c>
      <c r="Q775" s="141" t="str">
        <f aca="false">VLOOKUP(N775,'Event Code'!$B$4:$AT$782,4,0)</f>
        <v>JAVA</v>
      </c>
      <c r="R775" s="141" t="str">
        <f aca="false">VLOOKUP($N775,'Event Code'!$B$4:$AT$782,5,0)</f>
        <v>Blended</v>
      </c>
      <c r="S775" s="141" t="n">
        <f aca="false">VLOOKUP(N775,'Event Code'!$B$4:$AT$782,7,0)</f>
        <v>43532</v>
      </c>
      <c r="T775" s="141" t="n">
        <f aca="false">VLOOKUP($N775,'Event Code'!$B$4:$AT$782,8,0)</f>
        <v>43617</v>
      </c>
      <c r="U775" s="37" t="s">
        <v>1128</v>
      </c>
      <c r="V775" s="184"/>
      <c r="W775" s="143"/>
      <c r="X775" s="144"/>
      <c r="Y775" s="144"/>
      <c r="Z775" s="140"/>
      <c r="AG775" s="128" t="n">
        <f aca="false">VLOOKUP(D775,'School Code'!$D$2:$K$603,4,0)</f>
        <v>538</v>
      </c>
      <c r="AH775" s="129" t="n">
        <f aca="false">VLOOKUP(D775,'School Code'!$D$2:$K$603,6,0)</f>
        <v>1</v>
      </c>
      <c r="AI775" s="146" t="s">
        <v>2909</v>
      </c>
      <c r="AK775" s="76" t="s">
        <v>171</v>
      </c>
    </row>
    <row r="776" customFormat="false" ht="15" hidden="true" customHeight="false" outlineLevel="0" collapsed="false">
      <c r="A776" s="134" t="n">
        <v>771</v>
      </c>
      <c r="B776" s="239" t="s">
        <v>2980</v>
      </c>
      <c r="C776" s="64" t="s">
        <v>2981</v>
      </c>
      <c r="D776" s="135" t="str">
        <f aca="false">VLOOKUP(N776,'Event Code'!$B$4:$AT$239,6,0)</f>
        <v>ĐH Nông Lâm TP HCM</v>
      </c>
      <c r="E776" s="135" t="str">
        <f aca="false">VLOOKUP($D776,'School Code'!$D$2:$I$30,5,0)</f>
        <v>ICT</v>
      </c>
      <c r="F776" s="198"/>
      <c r="G776" s="241"/>
      <c r="H776" s="138" t="str">
        <f aca="false">B776</f>
        <v>15130146@hcmuaf.edu.vn</v>
      </c>
      <c r="I776" s="282"/>
      <c r="J776" s="281"/>
      <c r="K776" s="272"/>
      <c r="L776" s="140"/>
      <c r="M776" s="141" t="str">
        <f aca="false">'Event Code'!$A$4</f>
        <v>HCM</v>
      </c>
      <c r="N776" s="49" t="s">
        <v>2908</v>
      </c>
      <c r="O776" s="141" t="str">
        <f aca="false">VLOOKUP($N776,'Event Code'!$B$4:$AL$194,2,0)</f>
        <v>Global Software Talent</v>
      </c>
      <c r="P776" s="141" t="str">
        <f aca="false">VLOOKUP(N776,'Event Code'!$B$4:$AT$782,3,0)</f>
        <v>IT Technical</v>
      </c>
      <c r="Q776" s="141" t="str">
        <f aca="false">VLOOKUP(N776,'Event Code'!$B$4:$AT$782,4,0)</f>
        <v>JAVA</v>
      </c>
      <c r="R776" s="141" t="str">
        <f aca="false">VLOOKUP($N776,'Event Code'!$B$4:$AT$782,5,0)</f>
        <v>Blended</v>
      </c>
      <c r="S776" s="141" t="n">
        <f aca="false">VLOOKUP(N776,'Event Code'!$B$4:$AT$782,7,0)</f>
        <v>43532</v>
      </c>
      <c r="T776" s="141" t="n">
        <f aca="false">VLOOKUP($N776,'Event Code'!$B$4:$AT$782,8,0)</f>
        <v>43617</v>
      </c>
      <c r="U776" s="37" t="s">
        <v>1128</v>
      </c>
      <c r="V776" s="184"/>
      <c r="W776" s="143"/>
      <c r="X776" s="144"/>
      <c r="Y776" s="144"/>
      <c r="Z776" s="140"/>
      <c r="AG776" s="128" t="n">
        <f aca="false">VLOOKUP(D776,'School Code'!$D$2:$K$603,4,0)</f>
        <v>538</v>
      </c>
      <c r="AH776" s="129" t="n">
        <f aca="false">VLOOKUP(D776,'School Code'!$D$2:$K$603,6,0)</f>
        <v>1</v>
      </c>
      <c r="AI776" s="146" t="s">
        <v>2909</v>
      </c>
      <c r="AK776" s="76" t="s">
        <v>171</v>
      </c>
    </row>
    <row r="777" customFormat="false" ht="15" hidden="true" customHeight="false" outlineLevel="0" collapsed="false">
      <c r="A777" s="134" t="n">
        <v>772</v>
      </c>
      <c r="B777" s="134" t="s">
        <v>2982</v>
      </c>
      <c r="C777" s="64" t="s">
        <v>2983</v>
      </c>
      <c r="D777" s="135" t="str">
        <f aca="false">VLOOKUP(N777,'Event Code'!$B$4:$AT$239,6,0)</f>
        <v>ĐH Nông Lâm TP HCM</v>
      </c>
      <c r="E777" s="135" t="str">
        <f aca="false">VLOOKUP($D777,'School Code'!$D$2:$I$30,5,0)</f>
        <v>ICT</v>
      </c>
      <c r="F777" s="198"/>
      <c r="G777" s="137"/>
      <c r="H777" s="138" t="str">
        <f aca="false">B777</f>
        <v>15130147@hcmuaf.edu.vn</v>
      </c>
      <c r="I777" s="280"/>
      <c r="J777" s="281"/>
      <c r="K777" s="272"/>
      <c r="L777" s="140"/>
      <c r="M777" s="141" t="str">
        <f aca="false">'Event Code'!$A$4</f>
        <v>HCM</v>
      </c>
      <c r="N777" s="49" t="s">
        <v>2908</v>
      </c>
      <c r="O777" s="141" t="str">
        <f aca="false">VLOOKUP($N777,'Event Code'!$B$4:$AL$194,2,0)</f>
        <v>Global Software Talent</v>
      </c>
      <c r="P777" s="141" t="str">
        <f aca="false">VLOOKUP(N777,'Event Code'!$B$4:$AT$782,3,0)</f>
        <v>IT Technical</v>
      </c>
      <c r="Q777" s="141" t="str">
        <f aca="false">VLOOKUP(N777,'Event Code'!$B$4:$AT$782,4,0)</f>
        <v>JAVA</v>
      </c>
      <c r="R777" s="141" t="str">
        <f aca="false">VLOOKUP($N777,'Event Code'!$B$4:$AT$782,5,0)</f>
        <v>Blended</v>
      </c>
      <c r="S777" s="141" t="n">
        <f aca="false">VLOOKUP(N777,'Event Code'!$B$4:$AT$782,7,0)</f>
        <v>43532</v>
      </c>
      <c r="T777" s="141" t="n">
        <f aca="false">VLOOKUP($N777,'Event Code'!$B$4:$AT$782,8,0)</f>
        <v>43617</v>
      </c>
      <c r="U777" s="37" t="s">
        <v>1128</v>
      </c>
      <c r="V777" s="184"/>
      <c r="W777" s="143"/>
      <c r="X777" s="144"/>
      <c r="Y777" s="144"/>
      <c r="Z777" s="140"/>
      <c r="AG777" s="128" t="n">
        <f aca="false">VLOOKUP(D777,'School Code'!$D$2:$K$603,4,0)</f>
        <v>538</v>
      </c>
      <c r="AH777" s="129" t="n">
        <f aca="false">VLOOKUP(D777,'School Code'!$D$2:$K$603,6,0)</f>
        <v>1</v>
      </c>
      <c r="AI777" s="146" t="s">
        <v>2909</v>
      </c>
      <c r="AK777" s="76" t="s">
        <v>171</v>
      </c>
    </row>
    <row r="778" customFormat="false" ht="15" hidden="true" customHeight="false" outlineLevel="0" collapsed="false">
      <c r="A778" s="134" t="n">
        <v>773</v>
      </c>
      <c r="B778" s="134" t="s">
        <v>2984</v>
      </c>
      <c r="C778" s="64" t="s">
        <v>2985</v>
      </c>
      <c r="D778" s="135" t="str">
        <f aca="false">VLOOKUP(N778,'Event Code'!$B$4:$AT$239,6,0)</f>
        <v>ĐH Nông Lâm TP HCM</v>
      </c>
      <c r="E778" s="135" t="str">
        <f aca="false">VLOOKUP($D778,'School Code'!$D$2:$I$30,5,0)</f>
        <v>ICT</v>
      </c>
      <c r="F778" s="198"/>
      <c r="G778" s="137"/>
      <c r="H778" s="138" t="str">
        <f aca="false">B778</f>
        <v>15130151@hcmuaf.edu.vn</v>
      </c>
      <c r="I778" s="283"/>
      <c r="J778" s="281"/>
      <c r="K778" s="272"/>
      <c r="L778" s="140"/>
      <c r="M778" s="198"/>
      <c r="N778" s="49" t="s">
        <v>2908</v>
      </c>
      <c r="O778" s="141" t="str">
        <f aca="false">VLOOKUP($N778,'Event Code'!$B$4:$AL$194,2,0)</f>
        <v>Global Software Talent</v>
      </c>
      <c r="P778" s="141" t="str">
        <f aca="false">VLOOKUP(N778,'Event Code'!$B$4:$AT$782,3,0)</f>
        <v>IT Technical</v>
      </c>
      <c r="Q778" s="141" t="str">
        <f aca="false">VLOOKUP(N778,'Event Code'!$B$4:$AT$782,4,0)</f>
        <v>JAVA</v>
      </c>
      <c r="R778" s="141" t="str">
        <f aca="false">VLOOKUP($N778,'Event Code'!$B$4:$AT$782,5,0)</f>
        <v>Blended</v>
      </c>
      <c r="S778" s="141" t="n">
        <f aca="false">VLOOKUP(N778,'Event Code'!$B$4:$AT$782,7,0)</f>
        <v>43532</v>
      </c>
      <c r="T778" s="141" t="n">
        <f aca="false">VLOOKUP($N778,'Event Code'!$B$4:$AT$782,8,0)</f>
        <v>43617</v>
      </c>
      <c r="U778" s="37" t="s">
        <v>1128</v>
      </c>
      <c r="V778" s="284"/>
      <c r="W778" s="285"/>
      <c r="X778" s="144"/>
      <c r="Y778" s="144"/>
      <c r="Z778" s="140"/>
      <c r="AG778" s="128" t="n">
        <f aca="false">VLOOKUP(D778,'School Code'!$D$2:$K$603,4,0)</f>
        <v>538</v>
      </c>
      <c r="AH778" s="129" t="n">
        <f aca="false">VLOOKUP(D778,'School Code'!$D$2:$K$603,6,0)</f>
        <v>1</v>
      </c>
      <c r="AI778" s="146" t="s">
        <v>2909</v>
      </c>
      <c r="AK778" s="76" t="s">
        <v>171</v>
      </c>
    </row>
    <row r="779" customFormat="false" ht="15" hidden="true" customHeight="false" outlineLevel="0" collapsed="false">
      <c r="A779" s="134" t="n">
        <v>774</v>
      </c>
      <c r="B779" s="134" t="s">
        <v>2986</v>
      </c>
      <c r="C779" s="64" t="s">
        <v>2987</v>
      </c>
      <c r="D779" s="135" t="str">
        <f aca="false">VLOOKUP(N779,'Event Code'!$B$4:$AT$239,6,0)</f>
        <v>ĐH Nông Lâm TP HCM</v>
      </c>
      <c r="E779" s="135" t="str">
        <f aca="false">VLOOKUP($D779,'School Code'!$D$2:$I$30,5,0)</f>
        <v>ICT</v>
      </c>
      <c r="F779" s="198"/>
      <c r="G779" s="137"/>
      <c r="H779" s="138" t="str">
        <f aca="false">B779</f>
        <v>15130152@hcmuaf.edu.vn</v>
      </c>
      <c r="I779" s="283"/>
      <c r="J779" s="281"/>
      <c r="K779" s="272"/>
      <c r="L779" s="140"/>
      <c r="M779" s="198"/>
      <c r="N779" s="49" t="s">
        <v>2908</v>
      </c>
      <c r="O779" s="141" t="str">
        <f aca="false">VLOOKUP($N779,'Event Code'!$B$4:$AL$194,2,0)</f>
        <v>Global Software Talent</v>
      </c>
      <c r="P779" s="141" t="str">
        <f aca="false">VLOOKUP(N779,'Event Code'!$B$4:$AT$782,3,0)</f>
        <v>IT Technical</v>
      </c>
      <c r="Q779" s="141" t="str">
        <f aca="false">VLOOKUP(N779,'Event Code'!$B$4:$AT$782,4,0)</f>
        <v>JAVA</v>
      </c>
      <c r="R779" s="141" t="str">
        <f aca="false">VLOOKUP($N779,'Event Code'!$B$4:$AT$782,5,0)</f>
        <v>Blended</v>
      </c>
      <c r="S779" s="141" t="n">
        <f aca="false">VLOOKUP(N779,'Event Code'!$B$4:$AT$782,7,0)</f>
        <v>43532</v>
      </c>
      <c r="T779" s="141" t="n">
        <f aca="false">VLOOKUP($N779,'Event Code'!$B$4:$AT$782,8,0)</f>
        <v>43617</v>
      </c>
      <c r="U779" s="37" t="s">
        <v>1128</v>
      </c>
      <c r="V779" s="284"/>
      <c r="W779" s="285"/>
      <c r="X779" s="144"/>
      <c r="Y779" s="144"/>
      <c r="Z779" s="140"/>
      <c r="AG779" s="128" t="n">
        <f aca="false">VLOOKUP(D779,'School Code'!$D$2:$K$603,4,0)</f>
        <v>538</v>
      </c>
      <c r="AH779" s="129" t="n">
        <f aca="false">VLOOKUP(D779,'School Code'!$D$2:$K$603,6,0)</f>
        <v>1</v>
      </c>
      <c r="AI779" s="146" t="s">
        <v>2909</v>
      </c>
      <c r="AK779" s="76" t="s">
        <v>171</v>
      </c>
    </row>
    <row r="780" customFormat="false" ht="15" hidden="true" customHeight="false" outlineLevel="0" collapsed="false">
      <c r="A780" s="134" t="n">
        <v>775</v>
      </c>
      <c r="B780" s="134" t="s">
        <v>2988</v>
      </c>
      <c r="C780" s="64" t="s">
        <v>2989</v>
      </c>
      <c r="D780" s="135" t="str">
        <f aca="false">VLOOKUP(N780,'Event Code'!$B$4:$AT$239,6,0)</f>
        <v>ĐH Nông Lâm TP HCM</v>
      </c>
      <c r="E780" s="135" t="str">
        <f aca="false">VLOOKUP($D780,'School Code'!$D$2:$I$30,5,0)</f>
        <v>ICT</v>
      </c>
      <c r="F780" s="198"/>
      <c r="G780" s="137"/>
      <c r="H780" s="138" t="str">
        <f aca="false">B780</f>
        <v>15130155@hcmuaf.edu.vn</v>
      </c>
      <c r="I780" s="283"/>
      <c r="J780" s="281"/>
      <c r="K780" s="272"/>
      <c r="L780" s="140"/>
      <c r="M780" s="198"/>
      <c r="N780" s="49" t="s">
        <v>2908</v>
      </c>
      <c r="O780" s="141" t="str">
        <f aca="false">VLOOKUP($N780,'Event Code'!$B$4:$AL$194,2,0)</f>
        <v>Global Software Talent</v>
      </c>
      <c r="P780" s="141" t="str">
        <f aca="false">VLOOKUP(N780,'Event Code'!$B$4:$AT$782,3,0)</f>
        <v>IT Technical</v>
      </c>
      <c r="Q780" s="141" t="str">
        <f aca="false">VLOOKUP(N780,'Event Code'!$B$4:$AT$782,4,0)</f>
        <v>JAVA</v>
      </c>
      <c r="R780" s="141" t="str">
        <f aca="false">VLOOKUP($N780,'Event Code'!$B$4:$AT$782,5,0)</f>
        <v>Blended</v>
      </c>
      <c r="S780" s="141" t="n">
        <f aca="false">VLOOKUP(N780,'Event Code'!$B$4:$AT$782,7,0)</f>
        <v>43532</v>
      </c>
      <c r="T780" s="141" t="n">
        <f aca="false">VLOOKUP($N780,'Event Code'!$B$4:$AT$782,8,0)</f>
        <v>43617</v>
      </c>
      <c r="U780" s="37" t="s">
        <v>1128</v>
      </c>
      <c r="V780" s="284"/>
      <c r="W780" s="285"/>
      <c r="X780" s="144"/>
      <c r="Y780" s="144"/>
      <c r="Z780" s="140"/>
      <c r="AG780" s="128" t="n">
        <f aca="false">VLOOKUP(D780,'School Code'!$D$2:$K$603,4,0)</f>
        <v>538</v>
      </c>
      <c r="AH780" s="129" t="n">
        <f aca="false">VLOOKUP(D780,'School Code'!$D$2:$K$603,6,0)</f>
        <v>1</v>
      </c>
      <c r="AI780" s="146" t="s">
        <v>2909</v>
      </c>
      <c r="AK780" s="76" t="s">
        <v>171</v>
      </c>
    </row>
    <row r="781" customFormat="false" ht="15" hidden="true" customHeight="false" outlineLevel="0" collapsed="false">
      <c r="A781" s="134" t="n">
        <v>776</v>
      </c>
      <c r="B781" s="134" t="s">
        <v>2990</v>
      </c>
      <c r="C781" s="64" t="s">
        <v>2991</v>
      </c>
      <c r="D781" s="135" t="str">
        <f aca="false">VLOOKUP(N781,'Event Code'!$B$4:$AT$239,6,0)</f>
        <v>ĐH Nông Lâm TP HCM</v>
      </c>
      <c r="E781" s="135" t="str">
        <f aca="false">VLOOKUP($D781,'School Code'!$D$2:$I$30,5,0)</f>
        <v>ICT</v>
      </c>
      <c r="F781" s="198"/>
      <c r="G781" s="137"/>
      <c r="H781" s="138" t="str">
        <f aca="false">B781</f>
        <v>15130157@hcmuaf.edu.vn</v>
      </c>
      <c r="I781" s="283"/>
      <c r="J781" s="281"/>
      <c r="K781" s="272"/>
      <c r="L781" s="140"/>
      <c r="M781" s="198"/>
      <c r="N781" s="49" t="s">
        <v>2908</v>
      </c>
      <c r="O781" s="141" t="str">
        <f aca="false">VLOOKUP($N781,'Event Code'!$B$4:$AL$194,2,0)</f>
        <v>Global Software Talent</v>
      </c>
      <c r="P781" s="141" t="str">
        <f aca="false">VLOOKUP(N781,'Event Code'!$B$4:$AT$782,3,0)</f>
        <v>IT Technical</v>
      </c>
      <c r="Q781" s="141" t="str">
        <f aca="false">VLOOKUP(N781,'Event Code'!$B$4:$AT$782,4,0)</f>
        <v>JAVA</v>
      </c>
      <c r="R781" s="141" t="str">
        <f aca="false">VLOOKUP($N781,'Event Code'!$B$4:$AT$782,5,0)</f>
        <v>Blended</v>
      </c>
      <c r="S781" s="141" t="n">
        <f aca="false">VLOOKUP(N781,'Event Code'!$B$4:$AT$782,7,0)</f>
        <v>43532</v>
      </c>
      <c r="T781" s="141" t="n">
        <f aca="false">VLOOKUP($N781,'Event Code'!$B$4:$AT$782,8,0)</f>
        <v>43617</v>
      </c>
      <c r="U781" s="37" t="s">
        <v>1128</v>
      </c>
      <c r="V781" s="284"/>
      <c r="W781" s="285"/>
      <c r="X781" s="144"/>
      <c r="Y781" s="144"/>
      <c r="Z781" s="140"/>
      <c r="AG781" s="128" t="n">
        <f aca="false">VLOOKUP(D781,'School Code'!$D$2:$K$603,4,0)</f>
        <v>538</v>
      </c>
      <c r="AH781" s="129" t="n">
        <f aca="false">VLOOKUP(D781,'School Code'!$D$2:$K$603,6,0)</f>
        <v>1</v>
      </c>
      <c r="AI781" s="146" t="s">
        <v>2909</v>
      </c>
      <c r="AK781" s="76" t="s">
        <v>171</v>
      </c>
    </row>
    <row r="782" customFormat="false" ht="15" hidden="true" customHeight="false" outlineLevel="0" collapsed="false">
      <c r="A782" s="134" t="n">
        <v>777</v>
      </c>
      <c r="B782" s="134" t="s">
        <v>2992</v>
      </c>
      <c r="C782" s="64" t="s">
        <v>2993</v>
      </c>
      <c r="D782" s="135" t="str">
        <f aca="false">VLOOKUP(N782,'Event Code'!$B$4:$AT$239,6,0)</f>
        <v>ĐH Nông Lâm TP HCM</v>
      </c>
      <c r="E782" s="135" t="str">
        <f aca="false">VLOOKUP($D782,'School Code'!$D$2:$I$30,5,0)</f>
        <v>ICT</v>
      </c>
      <c r="F782" s="198"/>
      <c r="G782" s="137"/>
      <c r="H782" s="138" t="str">
        <f aca="false">B782</f>
        <v>15130168@hcmuaf.edu.vn</v>
      </c>
      <c r="I782" s="283"/>
      <c r="J782" s="281"/>
      <c r="K782" s="272"/>
      <c r="L782" s="140"/>
      <c r="M782" s="198"/>
      <c r="N782" s="49" t="s">
        <v>2908</v>
      </c>
      <c r="O782" s="141" t="str">
        <f aca="false">VLOOKUP($N782,'Event Code'!$B$4:$AL$194,2,0)</f>
        <v>Global Software Talent</v>
      </c>
      <c r="P782" s="141" t="str">
        <f aca="false">VLOOKUP(N782,'Event Code'!$B$4:$AT$782,3,0)</f>
        <v>IT Technical</v>
      </c>
      <c r="Q782" s="141" t="str">
        <f aca="false">VLOOKUP(N782,'Event Code'!$B$4:$AT$782,4,0)</f>
        <v>JAVA</v>
      </c>
      <c r="R782" s="141" t="str">
        <f aca="false">VLOOKUP($N782,'Event Code'!$B$4:$AT$782,5,0)</f>
        <v>Blended</v>
      </c>
      <c r="S782" s="141" t="n">
        <f aca="false">VLOOKUP(N782,'Event Code'!$B$4:$AT$782,7,0)</f>
        <v>43532</v>
      </c>
      <c r="T782" s="141" t="n">
        <f aca="false">VLOOKUP($N782,'Event Code'!$B$4:$AT$782,8,0)</f>
        <v>43617</v>
      </c>
      <c r="U782" s="37" t="s">
        <v>1128</v>
      </c>
      <c r="V782" s="284"/>
      <c r="W782" s="285"/>
      <c r="X782" s="144"/>
      <c r="Y782" s="144"/>
      <c r="Z782" s="140"/>
      <c r="AG782" s="128" t="n">
        <f aca="false">VLOOKUP(D782,'School Code'!$D$2:$K$603,4,0)</f>
        <v>538</v>
      </c>
      <c r="AH782" s="129" t="n">
        <f aca="false">VLOOKUP(D782,'School Code'!$D$2:$K$603,6,0)</f>
        <v>1</v>
      </c>
      <c r="AI782" s="146" t="s">
        <v>2909</v>
      </c>
      <c r="AK782" s="76" t="s">
        <v>171</v>
      </c>
    </row>
    <row r="783" customFormat="false" ht="15" hidden="true" customHeight="false" outlineLevel="0" collapsed="false">
      <c r="A783" s="134" t="n">
        <v>778</v>
      </c>
      <c r="B783" s="134" t="s">
        <v>2994</v>
      </c>
      <c r="C783" s="64" t="s">
        <v>2995</v>
      </c>
      <c r="D783" s="135" t="str">
        <f aca="false">VLOOKUP(N783,'Event Code'!$B$4:$AT$239,6,0)</f>
        <v>ĐH Nông Lâm TP HCM</v>
      </c>
      <c r="E783" s="135" t="str">
        <f aca="false">VLOOKUP($D783,'School Code'!$D$2:$I$30,5,0)</f>
        <v>ICT</v>
      </c>
      <c r="F783" s="198"/>
      <c r="G783" s="137"/>
      <c r="H783" s="138" t="str">
        <f aca="false">B783</f>
        <v>15130164@hcmuaf.edu.vn</v>
      </c>
      <c r="I783" s="283"/>
      <c r="J783" s="281"/>
      <c r="K783" s="272"/>
      <c r="L783" s="140"/>
      <c r="M783" s="198"/>
      <c r="N783" s="49" t="s">
        <v>2908</v>
      </c>
      <c r="O783" s="141" t="str">
        <f aca="false">VLOOKUP($N783,'Event Code'!$B$4:$AL$194,2,0)</f>
        <v>Global Software Talent</v>
      </c>
      <c r="P783" s="141" t="str">
        <f aca="false">VLOOKUP(N783,'Event Code'!$B$4:$AT$782,3,0)</f>
        <v>IT Technical</v>
      </c>
      <c r="Q783" s="141" t="str">
        <f aca="false">VLOOKUP(N783,'Event Code'!$B$4:$AT$782,4,0)</f>
        <v>JAVA</v>
      </c>
      <c r="R783" s="141" t="str">
        <f aca="false">VLOOKUP($N783,'Event Code'!$B$4:$AT$782,5,0)</f>
        <v>Blended</v>
      </c>
      <c r="S783" s="141" t="n">
        <f aca="false">VLOOKUP(N783,'Event Code'!$B$4:$AT$782,7,0)</f>
        <v>43532</v>
      </c>
      <c r="T783" s="141" t="n">
        <f aca="false">VLOOKUP($N783,'Event Code'!$B$4:$AT$782,8,0)</f>
        <v>43617</v>
      </c>
      <c r="U783" s="37" t="s">
        <v>1128</v>
      </c>
      <c r="V783" s="284"/>
      <c r="W783" s="285"/>
      <c r="X783" s="144"/>
      <c r="Y783" s="144"/>
      <c r="Z783" s="140"/>
      <c r="AG783" s="128" t="n">
        <f aca="false">VLOOKUP(D783,'School Code'!$D$2:$K$603,4,0)</f>
        <v>538</v>
      </c>
      <c r="AH783" s="129" t="n">
        <f aca="false">VLOOKUP(D783,'School Code'!$D$2:$K$603,6,0)</f>
        <v>1</v>
      </c>
      <c r="AI783" s="146" t="s">
        <v>2909</v>
      </c>
      <c r="AK783" s="76" t="s">
        <v>171</v>
      </c>
    </row>
    <row r="784" customFormat="false" ht="15" hidden="true" customHeight="false" outlineLevel="0" collapsed="false">
      <c r="A784" s="134" t="n">
        <v>779</v>
      </c>
      <c r="B784" s="134" t="s">
        <v>2996</v>
      </c>
      <c r="C784" s="64" t="s">
        <v>2997</v>
      </c>
      <c r="D784" s="135" t="str">
        <f aca="false">VLOOKUP(N784,'Event Code'!$B$4:$AT$239,6,0)</f>
        <v>ĐH Nông Lâm TP HCM</v>
      </c>
      <c r="E784" s="135" t="str">
        <f aca="false">VLOOKUP($D784,'School Code'!$D$2:$I$30,5,0)</f>
        <v>ICT</v>
      </c>
      <c r="F784" s="198"/>
      <c r="G784" s="137"/>
      <c r="H784" s="138" t="str">
        <f aca="false">B784</f>
        <v>14130319@hcmuaf.edu.vn</v>
      </c>
      <c r="I784" s="283"/>
      <c r="J784" s="281"/>
      <c r="K784" s="272"/>
      <c r="L784" s="140"/>
      <c r="M784" s="198"/>
      <c r="N784" s="49" t="s">
        <v>2908</v>
      </c>
      <c r="O784" s="141" t="str">
        <f aca="false">VLOOKUP($N784,'Event Code'!$B$4:$AL$194,2,0)</f>
        <v>Global Software Talent</v>
      </c>
      <c r="P784" s="141" t="str">
        <f aca="false">VLOOKUP(N784,'Event Code'!$B$4:$AT$782,3,0)</f>
        <v>IT Technical</v>
      </c>
      <c r="Q784" s="141" t="str">
        <f aca="false">VLOOKUP(N784,'Event Code'!$B$4:$AT$782,4,0)</f>
        <v>JAVA</v>
      </c>
      <c r="R784" s="141" t="str">
        <f aca="false">VLOOKUP($N784,'Event Code'!$B$4:$AT$782,5,0)</f>
        <v>Blended</v>
      </c>
      <c r="S784" s="141" t="n">
        <f aca="false">VLOOKUP(N784,'Event Code'!$B$4:$AT$782,7,0)</f>
        <v>43532</v>
      </c>
      <c r="T784" s="141" t="n">
        <f aca="false">VLOOKUP($N784,'Event Code'!$B$4:$AT$782,8,0)</f>
        <v>43617</v>
      </c>
      <c r="U784" s="37" t="s">
        <v>1128</v>
      </c>
      <c r="V784" s="284"/>
      <c r="W784" s="285"/>
      <c r="X784" s="144"/>
      <c r="Y784" s="144"/>
      <c r="Z784" s="140"/>
      <c r="AG784" s="128" t="n">
        <f aca="false">VLOOKUP(D784,'School Code'!$D$2:$K$603,4,0)</f>
        <v>538</v>
      </c>
      <c r="AH784" s="129" t="n">
        <f aca="false">VLOOKUP(D784,'School Code'!$D$2:$K$603,6,0)</f>
        <v>1</v>
      </c>
      <c r="AI784" s="146" t="s">
        <v>2909</v>
      </c>
      <c r="AK784" s="76" t="s">
        <v>171</v>
      </c>
    </row>
    <row r="785" customFormat="false" ht="15" hidden="true" customHeight="false" outlineLevel="0" collapsed="false">
      <c r="A785" s="134" t="n">
        <v>780</v>
      </c>
      <c r="B785" s="134" t="s">
        <v>2998</v>
      </c>
      <c r="C785" s="64" t="s">
        <v>2999</v>
      </c>
      <c r="D785" s="135" t="str">
        <f aca="false">VLOOKUP(N785,'Event Code'!$B$4:$AT$239,6,0)</f>
        <v>ĐH Nông Lâm TP HCM</v>
      </c>
      <c r="E785" s="135" t="str">
        <f aca="false">VLOOKUP($D785,'School Code'!$D$2:$I$30,5,0)</f>
        <v>ICT</v>
      </c>
      <c r="F785" s="198"/>
      <c r="G785" s="137"/>
      <c r="H785" s="138" t="str">
        <f aca="false">B785</f>
        <v>15130170@hcmuaf.edu.vn</v>
      </c>
      <c r="I785" s="283"/>
      <c r="J785" s="286"/>
      <c r="K785" s="272"/>
      <c r="L785" s="140"/>
      <c r="M785" s="198"/>
      <c r="N785" s="49" t="s">
        <v>2908</v>
      </c>
      <c r="O785" s="141" t="str">
        <f aca="false">VLOOKUP($N785,'Event Code'!$B$4:$AL$194,2,0)</f>
        <v>Global Software Talent</v>
      </c>
      <c r="P785" s="141" t="str">
        <f aca="false">VLOOKUP(N785,'Event Code'!$B$4:$AT$782,3,0)</f>
        <v>IT Technical</v>
      </c>
      <c r="Q785" s="141" t="str">
        <f aca="false">VLOOKUP(N785,'Event Code'!$B$4:$AT$782,4,0)</f>
        <v>JAVA</v>
      </c>
      <c r="R785" s="141" t="str">
        <f aca="false">VLOOKUP($N785,'Event Code'!$B$4:$AT$782,5,0)</f>
        <v>Blended</v>
      </c>
      <c r="S785" s="141" t="n">
        <f aca="false">VLOOKUP(N785,'Event Code'!$B$4:$AT$782,7,0)</f>
        <v>43532</v>
      </c>
      <c r="T785" s="141" t="n">
        <f aca="false">VLOOKUP($N785,'Event Code'!$B$4:$AT$782,8,0)</f>
        <v>43617</v>
      </c>
      <c r="U785" s="37" t="s">
        <v>1128</v>
      </c>
      <c r="V785" s="284"/>
      <c r="W785" s="285"/>
      <c r="X785" s="144"/>
      <c r="Y785" s="144"/>
      <c r="Z785" s="140"/>
      <c r="AA785" s="287"/>
      <c r="AG785" s="128" t="n">
        <f aca="false">VLOOKUP(D785,'School Code'!$D$2:$K$603,4,0)</f>
        <v>538</v>
      </c>
      <c r="AH785" s="129" t="n">
        <f aca="false">VLOOKUP(D785,'School Code'!$D$2:$K$603,6,0)</f>
        <v>1</v>
      </c>
      <c r="AI785" s="146" t="s">
        <v>2909</v>
      </c>
      <c r="AK785" s="76" t="s">
        <v>171</v>
      </c>
    </row>
    <row r="786" customFormat="false" ht="15" hidden="true" customHeight="false" outlineLevel="0" collapsed="false">
      <c r="A786" s="134" t="n">
        <v>781</v>
      </c>
      <c r="B786" s="134" t="s">
        <v>3000</v>
      </c>
      <c r="C786" s="64" t="s">
        <v>3001</v>
      </c>
      <c r="D786" s="135" t="str">
        <f aca="false">VLOOKUP(N786,'Event Code'!$B$4:$AT$239,6,0)</f>
        <v>ĐH Nông Lâm TP HCM</v>
      </c>
      <c r="E786" s="135" t="str">
        <f aca="false">VLOOKUP($D786,'School Code'!$D$2:$I$30,5,0)</f>
        <v>ICT</v>
      </c>
      <c r="F786" s="198"/>
      <c r="G786" s="137"/>
      <c r="H786" s="138" t="str">
        <f aca="false">B786</f>
        <v>14130117@hcmuaf.edu.vn</v>
      </c>
      <c r="I786" s="283"/>
      <c r="J786" s="281"/>
      <c r="K786" s="272"/>
      <c r="L786" s="140"/>
      <c r="M786" s="198"/>
      <c r="N786" s="49" t="s">
        <v>2908</v>
      </c>
      <c r="O786" s="141" t="str">
        <f aca="false">VLOOKUP($N786,'Event Code'!$B$4:$AL$194,2,0)</f>
        <v>Global Software Talent</v>
      </c>
      <c r="P786" s="141" t="str">
        <f aca="false">VLOOKUP(N786,'Event Code'!$B$4:$AT$782,3,0)</f>
        <v>IT Technical</v>
      </c>
      <c r="Q786" s="141" t="str">
        <f aca="false">VLOOKUP(N786,'Event Code'!$B$4:$AT$782,4,0)</f>
        <v>JAVA</v>
      </c>
      <c r="R786" s="141" t="str">
        <f aca="false">VLOOKUP($N786,'Event Code'!$B$4:$AT$782,5,0)</f>
        <v>Blended</v>
      </c>
      <c r="S786" s="141" t="n">
        <f aca="false">VLOOKUP(N786,'Event Code'!$B$4:$AT$782,7,0)</f>
        <v>43532</v>
      </c>
      <c r="T786" s="141" t="n">
        <f aca="false">VLOOKUP($N786,'Event Code'!$B$4:$AT$782,8,0)</f>
        <v>43617</v>
      </c>
      <c r="U786" s="37" t="s">
        <v>1128</v>
      </c>
      <c r="V786" s="284"/>
      <c r="W786" s="285"/>
      <c r="X786" s="144"/>
      <c r="Y786" s="144"/>
      <c r="Z786" s="140"/>
      <c r="AG786" s="128" t="n">
        <f aca="false">VLOOKUP(D786,'School Code'!$D$2:$K$603,4,0)</f>
        <v>538</v>
      </c>
      <c r="AH786" s="129" t="n">
        <f aca="false">VLOOKUP(D786,'School Code'!$D$2:$K$603,6,0)</f>
        <v>1</v>
      </c>
      <c r="AI786" s="146" t="s">
        <v>2909</v>
      </c>
      <c r="AK786" s="76" t="s">
        <v>171</v>
      </c>
    </row>
    <row r="787" customFormat="false" ht="15" hidden="true" customHeight="false" outlineLevel="0" collapsed="false">
      <c r="A787" s="134" t="n">
        <v>782</v>
      </c>
      <c r="B787" s="134" t="s">
        <v>3002</v>
      </c>
      <c r="C787" s="64" t="s">
        <v>3003</v>
      </c>
      <c r="D787" s="135" t="str">
        <f aca="false">VLOOKUP(N787,'Event Code'!$B$4:$AT$239,6,0)</f>
        <v>ĐH Nông Lâm TP HCM</v>
      </c>
      <c r="E787" s="135" t="str">
        <f aca="false">VLOOKUP($D787,'School Code'!$D$2:$I$30,5,0)</f>
        <v>ICT</v>
      </c>
      <c r="F787" s="198"/>
      <c r="G787" s="137"/>
      <c r="H787" s="138" t="str">
        <f aca="false">B787</f>
        <v>15130173@hcmuaf.edu.vn</v>
      </c>
      <c r="I787" s="283"/>
      <c r="J787" s="281"/>
      <c r="K787" s="272"/>
      <c r="L787" s="140"/>
      <c r="M787" s="198"/>
      <c r="N787" s="49" t="s">
        <v>2908</v>
      </c>
      <c r="O787" s="141" t="str">
        <f aca="false">VLOOKUP($N787,'Event Code'!$B$4:$AL$194,2,0)</f>
        <v>Global Software Talent</v>
      </c>
      <c r="P787" s="141" t="str">
        <f aca="false">VLOOKUP(N787,'Event Code'!$B$4:$AT$782,3,0)</f>
        <v>IT Technical</v>
      </c>
      <c r="Q787" s="141" t="str">
        <f aca="false">VLOOKUP(N787,'Event Code'!$B$4:$AT$782,4,0)</f>
        <v>JAVA</v>
      </c>
      <c r="R787" s="141" t="str">
        <f aca="false">VLOOKUP($N787,'Event Code'!$B$4:$AT$782,5,0)</f>
        <v>Blended</v>
      </c>
      <c r="S787" s="141" t="n">
        <f aca="false">VLOOKUP(N787,'Event Code'!$B$4:$AT$782,7,0)</f>
        <v>43532</v>
      </c>
      <c r="T787" s="141" t="n">
        <f aca="false">VLOOKUP($N787,'Event Code'!$B$4:$AT$782,8,0)</f>
        <v>43617</v>
      </c>
      <c r="U787" s="37" t="s">
        <v>1128</v>
      </c>
      <c r="V787" s="284"/>
      <c r="W787" s="285"/>
      <c r="X787" s="144"/>
      <c r="Y787" s="144"/>
      <c r="Z787" s="140"/>
      <c r="AG787" s="128" t="n">
        <f aca="false">VLOOKUP(D787,'School Code'!$D$2:$K$603,4,0)</f>
        <v>538</v>
      </c>
      <c r="AH787" s="129" t="n">
        <f aca="false">VLOOKUP(D787,'School Code'!$D$2:$K$603,6,0)</f>
        <v>1</v>
      </c>
      <c r="AI787" s="146" t="s">
        <v>2909</v>
      </c>
      <c r="AK787" s="76" t="s">
        <v>171</v>
      </c>
    </row>
    <row r="788" customFormat="false" ht="15" hidden="true" customHeight="false" outlineLevel="0" collapsed="false">
      <c r="A788" s="134" t="n">
        <v>783</v>
      </c>
      <c r="B788" s="134" t="s">
        <v>3004</v>
      </c>
      <c r="C788" s="64" t="s">
        <v>1698</v>
      </c>
      <c r="D788" s="135" t="str">
        <f aca="false">VLOOKUP(N788,'Event Code'!$B$4:$AT$239,6,0)</f>
        <v>ĐH Nông Lâm TP HCM</v>
      </c>
      <c r="E788" s="135" t="str">
        <f aca="false">VLOOKUP($D788,'School Code'!$D$2:$I$30,5,0)</f>
        <v>ICT</v>
      </c>
      <c r="F788" s="198"/>
      <c r="G788" s="137"/>
      <c r="H788" s="138" t="str">
        <f aca="false">B788</f>
        <v>15130175@hcmuaf.edu.vn</v>
      </c>
      <c r="I788" s="283"/>
      <c r="J788" s="281"/>
      <c r="K788" s="272"/>
      <c r="L788" s="140"/>
      <c r="M788" s="198"/>
      <c r="N788" s="49" t="s">
        <v>2908</v>
      </c>
      <c r="O788" s="141" t="str">
        <f aca="false">VLOOKUP($N788,'Event Code'!$B$4:$AL$194,2,0)</f>
        <v>Global Software Talent</v>
      </c>
      <c r="P788" s="141" t="str">
        <f aca="false">VLOOKUP(N788,'Event Code'!$B$4:$AT$782,3,0)</f>
        <v>IT Technical</v>
      </c>
      <c r="Q788" s="141" t="str">
        <f aca="false">VLOOKUP(N788,'Event Code'!$B$4:$AT$782,4,0)</f>
        <v>JAVA</v>
      </c>
      <c r="R788" s="141" t="str">
        <f aca="false">VLOOKUP($N788,'Event Code'!$B$4:$AT$782,5,0)</f>
        <v>Blended</v>
      </c>
      <c r="S788" s="141" t="n">
        <f aca="false">VLOOKUP(N788,'Event Code'!$B$4:$AT$782,7,0)</f>
        <v>43532</v>
      </c>
      <c r="T788" s="141" t="n">
        <f aca="false">VLOOKUP($N788,'Event Code'!$B$4:$AT$782,8,0)</f>
        <v>43617</v>
      </c>
      <c r="U788" s="37" t="s">
        <v>1128</v>
      </c>
      <c r="V788" s="284"/>
      <c r="W788" s="285"/>
      <c r="X788" s="144"/>
      <c r="Y788" s="144"/>
      <c r="Z788" s="140"/>
      <c r="AG788" s="128" t="n">
        <f aca="false">VLOOKUP(D788,'School Code'!$D$2:$K$603,4,0)</f>
        <v>538</v>
      </c>
      <c r="AH788" s="129" t="n">
        <f aca="false">VLOOKUP(D788,'School Code'!$D$2:$K$603,6,0)</f>
        <v>1</v>
      </c>
      <c r="AI788" s="146" t="s">
        <v>2909</v>
      </c>
      <c r="AK788" s="76" t="s">
        <v>171</v>
      </c>
    </row>
    <row r="789" customFormat="false" ht="15" hidden="true" customHeight="false" outlineLevel="0" collapsed="false">
      <c r="A789" s="134" t="n">
        <v>784</v>
      </c>
      <c r="B789" s="134" t="s">
        <v>3005</v>
      </c>
      <c r="C789" s="64" t="s">
        <v>3006</v>
      </c>
      <c r="D789" s="135" t="str">
        <f aca="false">VLOOKUP(N789,'Event Code'!$B$4:$AT$239,6,0)</f>
        <v>ĐH Nông Lâm TP HCM</v>
      </c>
      <c r="E789" s="135" t="str">
        <f aca="false">VLOOKUP($D789,'School Code'!$D$2:$I$30,5,0)</f>
        <v>ICT</v>
      </c>
      <c r="F789" s="198"/>
      <c r="G789" s="137"/>
      <c r="H789" s="138" t="str">
        <f aca="false">B789</f>
        <v>15130181@hcmuaf.edu.vn</v>
      </c>
      <c r="I789" s="283"/>
      <c r="J789" s="281"/>
      <c r="K789" s="272"/>
      <c r="L789" s="140"/>
      <c r="M789" s="198"/>
      <c r="N789" s="49" t="s">
        <v>2908</v>
      </c>
      <c r="O789" s="141" t="str">
        <f aca="false">VLOOKUP($N789,'Event Code'!$B$4:$AL$194,2,0)</f>
        <v>Global Software Talent</v>
      </c>
      <c r="P789" s="141" t="str">
        <f aca="false">VLOOKUP(N789,'Event Code'!$B$4:$AT$782,3,0)</f>
        <v>IT Technical</v>
      </c>
      <c r="Q789" s="141" t="str">
        <f aca="false">VLOOKUP(N789,'Event Code'!$B$4:$AT$782,4,0)</f>
        <v>JAVA</v>
      </c>
      <c r="R789" s="141" t="str">
        <f aca="false">VLOOKUP($N789,'Event Code'!$B$4:$AT$782,5,0)</f>
        <v>Blended</v>
      </c>
      <c r="S789" s="141" t="n">
        <f aca="false">VLOOKUP(N789,'Event Code'!$B$4:$AT$782,7,0)</f>
        <v>43532</v>
      </c>
      <c r="T789" s="141" t="n">
        <f aca="false">VLOOKUP($N789,'Event Code'!$B$4:$AT$782,8,0)</f>
        <v>43617</v>
      </c>
      <c r="U789" s="37" t="s">
        <v>1128</v>
      </c>
      <c r="V789" s="284"/>
      <c r="W789" s="285"/>
      <c r="X789" s="144"/>
      <c r="Y789" s="144"/>
      <c r="Z789" s="140"/>
      <c r="AG789" s="128" t="n">
        <f aca="false">VLOOKUP(D789,'School Code'!$D$2:$K$603,4,0)</f>
        <v>538</v>
      </c>
      <c r="AH789" s="129" t="n">
        <f aca="false">VLOOKUP(D789,'School Code'!$D$2:$K$603,6,0)</f>
        <v>1</v>
      </c>
      <c r="AI789" s="146" t="s">
        <v>2909</v>
      </c>
      <c r="AK789" s="76" t="s">
        <v>171</v>
      </c>
    </row>
    <row r="790" customFormat="false" ht="15" hidden="true" customHeight="false" outlineLevel="0" collapsed="false">
      <c r="A790" s="134" t="n">
        <v>785</v>
      </c>
      <c r="B790" s="134" t="s">
        <v>3007</v>
      </c>
      <c r="C790" s="64" t="s">
        <v>3008</v>
      </c>
      <c r="D790" s="135" t="str">
        <f aca="false">VLOOKUP(N790,'Event Code'!$B$4:$AT$239,6,0)</f>
        <v>ĐH Nông Lâm TP HCM</v>
      </c>
      <c r="E790" s="135" t="str">
        <f aca="false">VLOOKUP($D790,'School Code'!$D$2:$I$30,5,0)</f>
        <v>ICT</v>
      </c>
      <c r="F790" s="198"/>
      <c r="G790" s="137"/>
      <c r="H790" s="138" t="str">
        <f aca="false">B790</f>
        <v>15130190@hcmuaf.edu.vn</v>
      </c>
      <c r="I790" s="283"/>
      <c r="J790" s="281"/>
      <c r="K790" s="272"/>
      <c r="L790" s="140"/>
      <c r="M790" s="198"/>
      <c r="N790" s="49" t="s">
        <v>2908</v>
      </c>
      <c r="O790" s="141" t="str">
        <f aca="false">VLOOKUP($N790,'Event Code'!$B$4:$AL$194,2,0)</f>
        <v>Global Software Talent</v>
      </c>
      <c r="P790" s="141" t="str">
        <f aca="false">VLOOKUP(N790,'Event Code'!$B$4:$AT$782,3,0)</f>
        <v>IT Technical</v>
      </c>
      <c r="Q790" s="141" t="str">
        <f aca="false">VLOOKUP(N790,'Event Code'!$B$4:$AT$782,4,0)</f>
        <v>JAVA</v>
      </c>
      <c r="R790" s="141" t="str">
        <f aca="false">VLOOKUP($N790,'Event Code'!$B$4:$AT$782,5,0)</f>
        <v>Blended</v>
      </c>
      <c r="S790" s="141" t="n">
        <f aca="false">VLOOKUP(N790,'Event Code'!$B$4:$AT$782,7,0)</f>
        <v>43532</v>
      </c>
      <c r="T790" s="141" t="n">
        <f aca="false">VLOOKUP($N790,'Event Code'!$B$4:$AT$782,8,0)</f>
        <v>43617</v>
      </c>
      <c r="U790" s="37" t="s">
        <v>1128</v>
      </c>
      <c r="V790" s="284"/>
      <c r="W790" s="285"/>
      <c r="X790" s="144"/>
      <c r="Y790" s="144"/>
      <c r="Z790" s="140"/>
      <c r="AG790" s="128" t="n">
        <f aca="false">VLOOKUP(D790,'School Code'!$D$2:$K$603,4,0)</f>
        <v>538</v>
      </c>
      <c r="AH790" s="129" t="n">
        <f aca="false">VLOOKUP(D790,'School Code'!$D$2:$K$603,6,0)</f>
        <v>1</v>
      </c>
      <c r="AI790" s="146" t="s">
        <v>2909</v>
      </c>
      <c r="AK790" s="76" t="s">
        <v>171</v>
      </c>
    </row>
    <row r="791" customFormat="false" ht="15" hidden="true" customHeight="false" outlineLevel="0" collapsed="false">
      <c r="A791" s="134" t="n">
        <v>786</v>
      </c>
      <c r="B791" s="134" t="s">
        <v>3009</v>
      </c>
      <c r="C791" s="64" t="s">
        <v>3010</v>
      </c>
      <c r="D791" s="135" t="str">
        <f aca="false">VLOOKUP(N791,'Event Code'!$B$4:$AT$239,6,0)</f>
        <v>ĐH Nông Lâm TP HCM</v>
      </c>
      <c r="E791" s="135" t="str">
        <f aca="false">VLOOKUP($D791,'School Code'!$D$2:$I$30,5,0)</f>
        <v>ICT</v>
      </c>
      <c r="F791" s="198"/>
      <c r="G791" s="137"/>
      <c r="H791" s="138" t="str">
        <f aca="false">B791</f>
        <v>15130191@hcmuaf.edu.vn</v>
      </c>
      <c r="I791" s="283"/>
      <c r="J791" s="281"/>
      <c r="K791" s="272"/>
      <c r="L791" s="140"/>
      <c r="M791" s="198"/>
      <c r="N791" s="49" t="s">
        <v>2908</v>
      </c>
      <c r="O791" s="141" t="str">
        <f aca="false">VLOOKUP($N791,'Event Code'!$B$4:$AL$194,2,0)</f>
        <v>Global Software Talent</v>
      </c>
      <c r="P791" s="141" t="str">
        <f aca="false">VLOOKUP(N791,'Event Code'!$B$4:$AT$782,3,0)</f>
        <v>IT Technical</v>
      </c>
      <c r="Q791" s="141" t="str">
        <f aca="false">VLOOKUP(N791,'Event Code'!$B$4:$AT$782,4,0)</f>
        <v>JAVA</v>
      </c>
      <c r="R791" s="141" t="str">
        <f aca="false">VLOOKUP($N791,'Event Code'!$B$4:$AT$782,5,0)</f>
        <v>Blended</v>
      </c>
      <c r="S791" s="141" t="n">
        <f aca="false">VLOOKUP(N791,'Event Code'!$B$4:$AT$782,7,0)</f>
        <v>43532</v>
      </c>
      <c r="T791" s="141" t="n">
        <f aca="false">VLOOKUP($N791,'Event Code'!$B$4:$AT$782,8,0)</f>
        <v>43617</v>
      </c>
      <c r="U791" s="37" t="s">
        <v>1128</v>
      </c>
      <c r="V791" s="284"/>
      <c r="W791" s="285"/>
      <c r="X791" s="144"/>
      <c r="Y791" s="144"/>
      <c r="Z791" s="140"/>
      <c r="AG791" s="128" t="n">
        <f aca="false">VLOOKUP(D791,'School Code'!$D$2:$K$603,4,0)</f>
        <v>538</v>
      </c>
      <c r="AH791" s="129" t="n">
        <f aca="false">VLOOKUP(D791,'School Code'!$D$2:$K$603,6,0)</f>
        <v>1</v>
      </c>
      <c r="AI791" s="146" t="s">
        <v>2909</v>
      </c>
      <c r="AK791" s="76" t="s">
        <v>171</v>
      </c>
    </row>
    <row r="792" customFormat="false" ht="15" hidden="true" customHeight="false" outlineLevel="0" collapsed="false">
      <c r="A792" s="134" t="n">
        <v>787</v>
      </c>
      <c r="B792" s="134" t="s">
        <v>3011</v>
      </c>
      <c r="C792" s="64" t="s">
        <v>3012</v>
      </c>
      <c r="D792" s="135" t="str">
        <f aca="false">VLOOKUP(N792,'Event Code'!$B$4:$AT$239,6,0)</f>
        <v>ĐH Nông Lâm TP HCM</v>
      </c>
      <c r="E792" s="135" t="str">
        <f aca="false">VLOOKUP($D792,'School Code'!$D$2:$I$30,5,0)</f>
        <v>ICT</v>
      </c>
      <c r="F792" s="198"/>
      <c r="G792" s="137"/>
      <c r="H792" s="138" t="str">
        <f aca="false">B792</f>
        <v>14130337@hcmuaf.edu.vn</v>
      </c>
      <c r="I792" s="283"/>
      <c r="J792" s="281"/>
      <c r="K792" s="272"/>
      <c r="L792" s="140"/>
      <c r="M792" s="198"/>
      <c r="N792" s="49" t="s">
        <v>2908</v>
      </c>
      <c r="O792" s="141" t="str">
        <f aca="false">VLOOKUP($N792,'Event Code'!$B$4:$AL$194,2,0)</f>
        <v>Global Software Talent</v>
      </c>
      <c r="P792" s="141" t="str">
        <f aca="false">VLOOKUP(N792,'Event Code'!$B$4:$AT$782,3,0)</f>
        <v>IT Technical</v>
      </c>
      <c r="Q792" s="141" t="str">
        <f aca="false">VLOOKUP(N792,'Event Code'!$B$4:$AT$782,4,0)</f>
        <v>JAVA</v>
      </c>
      <c r="R792" s="141" t="str">
        <f aca="false">VLOOKUP($N792,'Event Code'!$B$4:$AT$782,5,0)</f>
        <v>Blended</v>
      </c>
      <c r="S792" s="141" t="n">
        <f aca="false">VLOOKUP(N792,'Event Code'!$B$4:$AT$782,7,0)</f>
        <v>43532</v>
      </c>
      <c r="T792" s="141" t="n">
        <f aca="false">VLOOKUP($N792,'Event Code'!$B$4:$AT$782,8,0)</f>
        <v>43617</v>
      </c>
      <c r="U792" s="37" t="s">
        <v>1128</v>
      </c>
      <c r="V792" s="284"/>
      <c r="W792" s="285"/>
      <c r="X792" s="144"/>
      <c r="Y792" s="144"/>
      <c r="Z792" s="140"/>
      <c r="AG792" s="128" t="n">
        <f aca="false">VLOOKUP(D792,'School Code'!$D$2:$K$603,4,0)</f>
        <v>538</v>
      </c>
      <c r="AH792" s="129" t="n">
        <f aca="false">VLOOKUP(D792,'School Code'!$D$2:$K$603,6,0)</f>
        <v>1</v>
      </c>
      <c r="AI792" s="146" t="s">
        <v>2909</v>
      </c>
      <c r="AK792" s="76" t="s">
        <v>171</v>
      </c>
    </row>
    <row r="793" customFormat="false" ht="15" hidden="true" customHeight="false" outlineLevel="0" collapsed="false">
      <c r="A793" s="134" t="n">
        <v>788</v>
      </c>
      <c r="B793" s="134" t="s">
        <v>3013</v>
      </c>
      <c r="C793" s="64" t="s">
        <v>3014</v>
      </c>
      <c r="D793" s="135" t="str">
        <f aca="false">VLOOKUP(N793,'Event Code'!$B$4:$AT$239,6,0)</f>
        <v>ĐH Nông Lâm TP HCM</v>
      </c>
      <c r="E793" s="135" t="str">
        <f aca="false">VLOOKUP($D793,'School Code'!$D$2:$I$30,5,0)</f>
        <v>ICT</v>
      </c>
      <c r="F793" s="198"/>
      <c r="G793" s="137"/>
      <c r="H793" s="138" t="str">
        <f aca="false">B793</f>
        <v>15130184@hcmuaf.edu.vn</v>
      </c>
      <c r="I793" s="283"/>
      <c r="J793" s="286"/>
      <c r="K793" s="272"/>
      <c r="L793" s="140"/>
      <c r="M793" s="198"/>
      <c r="N793" s="49" t="s">
        <v>2908</v>
      </c>
      <c r="O793" s="141" t="str">
        <f aca="false">VLOOKUP($N793,'Event Code'!$B$4:$AL$194,2,0)</f>
        <v>Global Software Talent</v>
      </c>
      <c r="P793" s="141" t="str">
        <f aca="false">VLOOKUP(N793,'Event Code'!$B$4:$AT$782,3,0)</f>
        <v>IT Technical</v>
      </c>
      <c r="Q793" s="141" t="str">
        <f aca="false">VLOOKUP(N793,'Event Code'!$B$4:$AT$782,4,0)</f>
        <v>JAVA</v>
      </c>
      <c r="R793" s="141" t="str">
        <f aca="false">VLOOKUP($N793,'Event Code'!$B$4:$AT$782,5,0)</f>
        <v>Blended</v>
      </c>
      <c r="S793" s="141" t="n">
        <f aca="false">VLOOKUP(N793,'Event Code'!$B$4:$AT$782,7,0)</f>
        <v>43532</v>
      </c>
      <c r="T793" s="141" t="n">
        <f aca="false">VLOOKUP($N793,'Event Code'!$B$4:$AT$782,8,0)</f>
        <v>43617</v>
      </c>
      <c r="U793" s="37" t="s">
        <v>1128</v>
      </c>
      <c r="V793" s="284"/>
      <c r="W793" s="285"/>
      <c r="X793" s="144"/>
      <c r="Y793" s="144"/>
      <c r="Z793" s="140"/>
      <c r="AA793" s="287"/>
      <c r="AG793" s="128" t="n">
        <f aca="false">VLOOKUP(D793,'School Code'!$D$2:$K$603,4,0)</f>
        <v>538</v>
      </c>
      <c r="AH793" s="129" t="n">
        <f aca="false">VLOOKUP(D793,'School Code'!$D$2:$K$603,6,0)</f>
        <v>1</v>
      </c>
      <c r="AI793" s="146" t="s">
        <v>2909</v>
      </c>
      <c r="AK793" s="76" t="s">
        <v>171</v>
      </c>
    </row>
    <row r="794" customFormat="false" ht="15" hidden="true" customHeight="false" outlineLevel="0" collapsed="false">
      <c r="A794" s="134" t="n">
        <v>789</v>
      </c>
      <c r="B794" s="134" t="s">
        <v>3015</v>
      </c>
      <c r="C794" s="64" t="s">
        <v>3016</v>
      </c>
      <c r="D794" s="135" t="str">
        <f aca="false">VLOOKUP(N794,'Event Code'!$B$4:$AT$239,6,0)</f>
        <v>ĐH Nông Lâm TP HCM</v>
      </c>
      <c r="E794" s="135" t="str">
        <f aca="false">VLOOKUP($D794,'School Code'!$D$2:$I$30,5,0)</f>
        <v>ICT</v>
      </c>
      <c r="F794" s="198"/>
      <c r="G794" s="137"/>
      <c r="H794" s="138" t="str">
        <f aca="false">B794</f>
        <v>15130185@hcmuaf.edu.vn</v>
      </c>
      <c r="I794" s="283"/>
      <c r="J794" s="281"/>
      <c r="K794" s="272"/>
      <c r="L794" s="140"/>
      <c r="M794" s="198"/>
      <c r="N794" s="49" t="s">
        <v>2908</v>
      </c>
      <c r="O794" s="141" t="str">
        <f aca="false">VLOOKUP($N794,'Event Code'!$B$4:$AL$194,2,0)</f>
        <v>Global Software Talent</v>
      </c>
      <c r="P794" s="141" t="str">
        <f aca="false">VLOOKUP(N794,'Event Code'!$B$4:$AT$782,3,0)</f>
        <v>IT Technical</v>
      </c>
      <c r="Q794" s="141" t="str">
        <f aca="false">VLOOKUP(N794,'Event Code'!$B$4:$AT$782,4,0)</f>
        <v>JAVA</v>
      </c>
      <c r="R794" s="141" t="str">
        <f aca="false">VLOOKUP($N794,'Event Code'!$B$4:$AT$782,5,0)</f>
        <v>Blended</v>
      </c>
      <c r="S794" s="141" t="n">
        <f aca="false">VLOOKUP(N794,'Event Code'!$B$4:$AT$782,7,0)</f>
        <v>43532</v>
      </c>
      <c r="T794" s="141" t="n">
        <f aca="false">VLOOKUP($N794,'Event Code'!$B$4:$AT$782,8,0)</f>
        <v>43617</v>
      </c>
      <c r="U794" s="37" t="s">
        <v>1128</v>
      </c>
      <c r="V794" s="284"/>
      <c r="W794" s="285"/>
      <c r="X794" s="144"/>
      <c r="Y794" s="144"/>
      <c r="Z794" s="140"/>
      <c r="AG794" s="128" t="n">
        <f aca="false">VLOOKUP(D794,'School Code'!$D$2:$K$603,4,0)</f>
        <v>538</v>
      </c>
      <c r="AH794" s="129" t="n">
        <f aca="false">VLOOKUP(D794,'School Code'!$D$2:$K$603,6,0)</f>
        <v>1</v>
      </c>
      <c r="AI794" s="146" t="s">
        <v>2909</v>
      </c>
      <c r="AK794" s="76" t="s">
        <v>171</v>
      </c>
    </row>
    <row r="795" customFormat="false" ht="15" hidden="true" customHeight="false" outlineLevel="0" collapsed="false">
      <c r="A795" s="134" t="n">
        <v>790</v>
      </c>
      <c r="B795" s="134" t="s">
        <v>3017</v>
      </c>
      <c r="C795" s="64" t="s">
        <v>3018</v>
      </c>
      <c r="D795" s="135" t="str">
        <f aca="false">VLOOKUP(N795,'Event Code'!$B$4:$AT$239,6,0)</f>
        <v>ĐH Nông Lâm TP HCM</v>
      </c>
      <c r="E795" s="135" t="str">
        <f aca="false">VLOOKUP($D795,'School Code'!$D$2:$I$30,5,0)</f>
        <v>ICT</v>
      </c>
      <c r="F795" s="198"/>
      <c r="G795" s="137"/>
      <c r="H795" s="138" t="str">
        <f aca="false">B795</f>
        <v>15130186@hcmuaf.edu.vn</v>
      </c>
      <c r="I795" s="283"/>
      <c r="J795" s="286"/>
      <c r="K795" s="272"/>
      <c r="L795" s="140"/>
      <c r="M795" s="198"/>
      <c r="N795" s="49" t="s">
        <v>2908</v>
      </c>
      <c r="O795" s="141" t="str">
        <f aca="false">VLOOKUP($N795,'Event Code'!$B$4:$AL$194,2,0)</f>
        <v>Global Software Talent</v>
      </c>
      <c r="P795" s="141" t="str">
        <f aca="false">VLOOKUP(N795,'Event Code'!$B$4:$AT$782,3,0)</f>
        <v>IT Technical</v>
      </c>
      <c r="Q795" s="141" t="str">
        <f aca="false">VLOOKUP(N795,'Event Code'!$B$4:$AT$782,4,0)</f>
        <v>JAVA</v>
      </c>
      <c r="R795" s="141" t="str">
        <f aca="false">VLOOKUP($N795,'Event Code'!$B$4:$AT$782,5,0)</f>
        <v>Blended</v>
      </c>
      <c r="S795" s="141" t="n">
        <f aca="false">VLOOKUP(N795,'Event Code'!$B$4:$AT$782,7,0)</f>
        <v>43532</v>
      </c>
      <c r="T795" s="141" t="n">
        <f aca="false">VLOOKUP($N795,'Event Code'!$B$4:$AT$782,8,0)</f>
        <v>43617</v>
      </c>
      <c r="U795" s="37" t="s">
        <v>1128</v>
      </c>
      <c r="V795" s="284"/>
      <c r="W795" s="285"/>
      <c r="X795" s="144"/>
      <c r="Y795" s="144"/>
      <c r="Z795" s="140"/>
      <c r="AA795" s="287"/>
      <c r="AG795" s="128" t="n">
        <f aca="false">VLOOKUP(D795,'School Code'!$D$2:$K$603,4,0)</f>
        <v>538</v>
      </c>
      <c r="AH795" s="129" t="n">
        <f aca="false">VLOOKUP(D795,'School Code'!$D$2:$K$603,6,0)</f>
        <v>1</v>
      </c>
      <c r="AI795" s="146" t="s">
        <v>2909</v>
      </c>
      <c r="AK795" s="76" t="s">
        <v>171</v>
      </c>
    </row>
    <row r="796" customFormat="false" ht="15" hidden="true" customHeight="false" outlineLevel="0" collapsed="false">
      <c r="A796" s="134" t="n">
        <v>791</v>
      </c>
      <c r="B796" s="134" t="s">
        <v>3019</v>
      </c>
      <c r="C796" s="64" t="s">
        <v>3020</v>
      </c>
      <c r="D796" s="135" t="str">
        <f aca="false">VLOOKUP(N796,'Event Code'!$B$4:$AT$239,6,0)</f>
        <v>ĐH Nông Lâm TP HCM</v>
      </c>
      <c r="E796" s="135" t="str">
        <f aca="false">VLOOKUP($D796,'School Code'!$D$2:$I$30,5,0)</f>
        <v>ICT</v>
      </c>
      <c r="F796" s="198"/>
      <c r="G796" s="137"/>
      <c r="H796" s="138" t="str">
        <f aca="false">B796</f>
        <v>15130196@hcmuaf.edu.vn</v>
      </c>
      <c r="I796" s="283"/>
      <c r="J796" s="281"/>
      <c r="K796" s="272"/>
      <c r="L796" s="140"/>
      <c r="M796" s="198"/>
      <c r="N796" s="49" t="s">
        <v>2908</v>
      </c>
      <c r="O796" s="141" t="str">
        <f aca="false">VLOOKUP($N796,'Event Code'!$B$4:$AL$194,2,0)</f>
        <v>Global Software Talent</v>
      </c>
      <c r="P796" s="141" t="str">
        <f aca="false">VLOOKUP(N796,'Event Code'!$B$4:$AT$782,3,0)</f>
        <v>IT Technical</v>
      </c>
      <c r="Q796" s="141" t="str">
        <f aca="false">VLOOKUP(N796,'Event Code'!$B$4:$AT$782,4,0)</f>
        <v>JAVA</v>
      </c>
      <c r="R796" s="141" t="str">
        <f aca="false">VLOOKUP($N796,'Event Code'!$B$4:$AT$782,5,0)</f>
        <v>Blended</v>
      </c>
      <c r="S796" s="141" t="n">
        <f aca="false">VLOOKUP(N796,'Event Code'!$B$4:$AT$782,7,0)</f>
        <v>43532</v>
      </c>
      <c r="T796" s="141" t="n">
        <f aca="false">VLOOKUP($N796,'Event Code'!$B$4:$AT$782,8,0)</f>
        <v>43617</v>
      </c>
      <c r="U796" s="37" t="s">
        <v>1128</v>
      </c>
      <c r="V796" s="284"/>
      <c r="W796" s="285"/>
      <c r="X796" s="144"/>
      <c r="Y796" s="144"/>
      <c r="Z796" s="140"/>
      <c r="AG796" s="128" t="n">
        <f aca="false">VLOOKUP(D796,'School Code'!$D$2:$K$603,4,0)</f>
        <v>538</v>
      </c>
      <c r="AH796" s="129" t="n">
        <f aca="false">VLOOKUP(D796,'School Code'!$D$2:$K$603,6,0)</f>
        <v>1</v>
      </c>
      <c r="AI796" s="146" t="s">
        <v>2909</v>
      </c>
      <c r="AK796" s="76" t="s">
        <v>171</v>
      </c>
    </row>
    <row r="797" customFormat="false" ht="15" hidden="true" customHeight="false" outlineLevel="0" collapsed="false">
      <c r="A797" s="134" t="n">
        <v>792</v>
      </c>
      <c r="B797" s="134" t="s">
        <v>3021</v>
      </c>
      <c r="C797" s="64" t="s">
        <v>3022</v>
      </c>
      <c r="D797" s="135" t="str">
        <f aca="false">VLOOKUP(N797,'Event Code'!$B$4:$AT$239,6,0)</f>
        <v>ĐH Nông Lâm TP HCM</v>
      </c>
      <c r="E797" s="135" t="str">
        <f aca="false">VLOOKUP($D797,'School Code'!$D$2:$I$30,5,0)</f>
        <v>ICT</v>
      </c>
      <c r="F797" s="198"/>
      <c r="G797" s="137"/>
      <c r="H797" s="138" t="str">
        <f aca="false">B797</f>
        <v>15130200@hcmuaf.edu.vn</v>
      </c>
      <c r="I797" s="283"/>
      <c r="J797" s="281"/>
      <c r="K797" s="272"/>
      <c r="L797" s="140"/>
      <c r="M797" s="198"/>
      <c r="N797" s="49" t="s">
        <v>2908</v>
      </c>
      <c r="O797" s="141" t="str">
        <f aca="false">VLOOKUP($N797,'Event Code'!$B$4:$AL$194,2,0)</f>
        <v>Global Software Talent</v>
      </c>
      <c r="P797" s="141" t="str">
        <f aca="false">VLOOKUP(N797,'Event Code'!$B$4:$AT$782,3,0)</f>
        <v>IT Technical</v>
      </c>
      <c r="Q797" s="141" t="str">
        <f aca="false">VLOOKUP(N797,'Event Code'!$B$4:$AT$782,4,0)</f>
        <v>JAVA</v>
      </c>
      <c r="R797" s="141" t="str">
        <f aca="false">VLOOKUP($N797,'Event Code'!$B$4:$AT$782,5,0)</f>
        <v>Blended</v>
      </c>
      <c r="S797" s="141" t="n">
        <f aca="false">VLOOKUP(N797,'Event Code'!$B$4:$AT$782,7,0)</f>
        <v>43532</v>
      </c>
      <c r="T797" s="141" t="n">
        <f aca="false">VLOOKUP($N797,'Event Code'!$B$4:$AT$782,8,0)</f>
        <v>43617</v>
      </c>
      <c r="U797" s="37" t="s">
        <v>1128</v>
      </c>
      <c r="V797" s="284"/>
      <c r="W797" s="285"/>
      <c r="X797" s="144"/>
      <c r="Y797" s="144"/>
      <c r="Z797" s="140"/>
      <c r="AG797" s="128" t="n">
        <f aca="false">VLOOKUP(D797,'School Code'!$D$2:$K$603,4,0)</f>
        <v>538</v>
      </c>
      <c r="AH797" s="129" t="n">
        <f aca="false">VLOOKUP(D797,'School Code'!$D$2:$K$603,6,0)</f>
        <v>1</v>
      </c>
      <c r="AI797" s="146" t="s">
        <v>2909</v>
      </c>
      <c r="AK797" s="76" t="s">
        <v>171</v>
      </c>
    </row>
    <row r="798" customFormat="false" ht="15" hidden="true" customHeight="false" outlineLevel="0" collapsed="false">
      <c r="A798" s="134" t="n">
        <v>793</v>
      </c>
      <c r="B798" s="134" t="s">
        <v>3023</v>
      </c>
      <c r="C798" s="64" t="s">
        <v>3024</v>
      </c>
      <c r="D798" s="135" t="str">
        <f aca="false">VLOOKUP(N798,'Event Code'!$B$4:$AT$239,6,0)</f>
        <v>ĐH Nông Lâm TP HCM</v>
      </c>
      <c r="E798" s="135" t="str">
        <f aca="false">VLOOKUP($D798,'School Code'!$D$2:$I$30,5,0)</f>
        <v>ICT</v>
      </c>
      <c r="F798" s="198"/>
      <c r="G798" s="137"/>
      <c r="H798" s="138" t="str">
        <f aca="false">B798</f>
        <v>15130202@hcmuaf.edu.vn</v>
      </c>
      <c r="I798" s="283"/>
      <c r="J798" s="281"/>
      <c r="K798" s="272"/>
      <c r="L798" s="140"/>
      <c r="M798" s="198"/>
      <c r="N798" s="49" t="s">
        <v>2908</v>
      </c>
      <c r="O798" s="141" t="str">
        <f aca="false">VLOOKUP($N798,'Event Code'!$B$4:$AL$194,2,0)</f>
        <v>Global Software Talent</v>
      </c>
      <c r="P798" s="141" t="str">
        <f aca="false">VLOOKUP(N798,'Event Code'!$B$4:$AT$782,3,0)</f>
        <v>IT Technical</v>
      </c>
      <c r="Q798" s="141" t="str">
        <f aca="false">VLOOKUP(N798,'Event Code'!$B$4:$AT$782,4,0)</f>
        <v>JAVA</v>
      </c>
      <c r="R798" s="141" t="str">
        <f aca="false">VLOOKUP($N798,'Event Code'!$B$4:$AT$782,5,0)</f>
        <v>Blended</v>
      </c>
      <c r="S798" s="141" t="n">
        <f aca="false">VLOOKUP(N798,'Event Code'!$B$4:$AT$782,7,0)</f>
        <v>43532</v>
      </c>
      <c r="T798" s="141" t="n">
        <f aca="false">VLOOKUP($N798,'Event Code'!$B$4:$AT$782,8,0)</f>
        <v>43617</v>
      </c>
      <c r="U798" s="37" t="s">
        <v>1128</v>
      </c>
      <c r="V798" s="284"/>
      <c r="W798" s="285"/>
      <c r="X798" s="144"/>
      <c r="Y798" s="144"/>
      <c r="Z798" s="140"/>
      <c r="AG798" s="128" t="n">
        <f aca="false">VLOOKUP(D798,'School Code'!$D$2:$K$603,4,0)</f>
        <v>538</v>
      </c>
      <c r="AH798" s="129" t="n">
        <f aca="false">VLOOKUP(D798,'School Code'!$D$2:$K$603,6,0)</f>
        <v>1</v>
      </c>
      <c r="AI798" s="146" t="s">
        <v>2909</v>
      </c>
      <c r="AK798" s="76" t="s">
        <v>171</v>
      </c>
    </row>
    <row r="799" customFormat="false" ht="15" hidden="true" customHeight="false" outlineLevel="0" collapsed="false">
      <c r="A799" s="134" t="n">
        <v>794</v>
      </c>
      <c r="B799" s="134" t="s">
        <v>3025</v>
      </c>
      <c r="C799" s="64" t="s">
        <v>3026</v>
      </c>
      <c r="D799" s="135" t="str">
        <f aca="false">VLOOKUP(N799,'Event Code'!$B$4:$AT$239,6,0)</f>
        <v>ĐH Nông Lâm TP HCM</v>
      </c>
      <c r="E799" s="135" t="str">
        <f aca="false">VLOOKUP($D799,'School Code'!$D$2:$I$30,5,0)</f>
        <v>ICT</v>
      </c>
      <c r="F799" s="198"/>
      <c r="G799" s="137"/>
      <c r="H799" s="138" t="str">
        <f aca="false">B799</f>
        <v>15130203@hcmuaf.edu.vn</v>
      </c>
      <c r="I799" s="283"/>
      <c r="J799" s="281"/>
      <c r="K799" s="272"/>
      <c r="L799" s="140"/>
      <c r="M799" s="198"/>
      <c r="N799" s="49" t="s">
        <v>2908</v>
      </c>
      <c r="O799" s="141" t="str">
        <f aca="false">VLOOKUP($N799,'Event Code'!$B$4:$AL$194,2,0)</f>
        <v>Global Software Talent</v>
      </c>
      <c r="P799" s="141" t="str">
        <f aca="false">VLOOKUP(N799,'Event Code'!$B$4:$AT$782,3,0)</f>
        <v>IT Technical</v>
      </c>
      <c r="Q799" s="141" t="str">
        <f aca="false">VLOOKUP(N799,'Event Code'!$B$4:$AT$782,4,0)</f>
        <v>JAVA</v>
      </c>
      <c r="R799" s="141" t="str">
        <f aca="false">VLOOKUP($N799,'Event Code'!$B$4:$AT$782,5,0)</f>
        <v>Blended</v>
      </c>
      <c r="S799" s="141" t="n">
        <f aca="false">VLOOKUP(N799,'Event Code'!$B$4:$AT$782,7,0)</f>
        <v>43532</v>
      </c>
      <c r="T799" s="141" t="n">
        <f aca="false">VLOOKUP($N799,'Event Code'!$B$4:$AT$782,8,0)</f>
        <v>43617</v>
      </c>
      <c r="U799" s="37" t="s">
        <v>1128</v>
      </c>
      <c r="V799" s="284"/>
      <c r="W799" s="285"/>
      <c r="X799" s="144"/>
      <c r="Y799" s="144"/>
      <c r="Z799" s="140"/>
      <c r="AG799" s="128" t="n">
        <f aca="false">VLOOKUP(D799,'School Code'!$D$2:$K$603,4,0)</f>
        <v>538</v>
      </c>
      <c r="AH799" s="129" t="n">
        <f aca="false">VLOOKUP(D799,'School Code'!$D$2:$K$603,6,0)</f>
        <v>1</v>
      </c>
      <c r="AI799" s="146" t="s">
        <v>2909</v>
      </c>
      <c r="AK799" s="76" t="s">
        <v>171</v>
      </c>
    </row>
    <row r="800" customFormat="false" ht="15" hidden="true" customHeight="false" outlineLevel="0" collapsed="false">
      <c r="A800" s="134" t="n">
        <v>795</v>
      </c>
      <c r="B800" s="134" t="s">
        <v>3027</v>
      </c>
      <c r="C800" s="64" t="s">
        <v>3028</v>
      </c>
      <c r="D800" s="135" t="str">
        <f aca="false">VLOOKUP(N800,'Event Code'!$B$4:$AT$239,6,0)</f>
        <v>ĐH Nông Lâm TP HCM</v>
      </c>
      <c r="E800" s="135" t="str">
        <f aca="false">VLOOKUP($D800,'School Code'!$D$2:$I$30,5,0)</f>
        <v>ICT</v>
      </c>
      <c r="F800" s="198"/>
      <c r="G800" s="137"/>
      <c r="H800" s="138" t="str">
        <f aca="false">B800</f>
        <v>15130204@hcmuaf.edu.vn</v>
      </c>
      <c r="I800" s="283"/>
      <c r="J800" s="281"/>
      <c r="K800" s="272"/>
      <c r="L800" s="140"/>
      <c r="M800" s="198"/>
      <c r="N800" s="49" t="s">
        <v>2908</v>
      </c>
      <c r="O800" s="141" t="str">
        <f aca="false">VLOOKUP($N800,'Event Code'!$B$4:$AL$194,2,0)</f>
        <v>Global Software Talent</v>
      </c>
      <c r="P800" s="141" t="str">
        <f aca="false">VLOOKUP(N800,'Event Code'!$B$4:$AT$782,3,0)</f>
        <v>IT Technical</v>
      </c>
      <c r="Q800" s="141" t="str">
        <f aca="false">VLOOKUP(N800,'Event Code'!$B$4:$AT$782,4,0)</f>
        <v>JAVA</v>
      </c>
      <c r="R800" s="141" t="str">
        <f aca="false">VLOOKUP($N800,'Event Code'!$B$4:$AT$782,5,0)</f>
        <v>Blended</v>
      </c>
      <c r="S800" s="141" t="n">
        <f aca="false">VLOOKUP(N800,'Event Code'!$B$4:$AT$782,7,0)</f>
        <v>43532</v>
      </c>
      <c r="T800" s="141" t="n">
        <f aca="false">VLOOKUP($N800,'Event Code'!$B$4:$AT$782,8,0)</f>
        <v>43617</v>
      </c>
      <c r="U800" s="37" t="s">
        <v>1128</v>
      </c>
      <c r="V800" s="284"/>
      <c r="W800" s="285"/>
      <c r="X800" s="144"/>
      <c r="Y800" s="144"/>
      <c r="Z800" s="140"/>
      <c r="AG800" s="128" t="n">
        <f aca="false">VLOOKUP(D800,'School Code'!$D$2:$K$603,4,0)</f>
        <v>538</v>
      </c>
      <c r="AH800" s="129" t="n">
        <f aca="false">VLOOKUP(D800,'School Code'!$D$2:$K$603,6,0)</f>
        <v>1</v>
      </c>
      <c r="AI800" s="146" t="s">
        <v>2909</v>
      </c>
      <c r="AK800" s="76" t="s">
        <v>171</v>
      </c>
    </row>
    <row r="801" customFormat="false" ht="15" hidden="true" customHeight="false" outlineLevel="0" collapsed="false">
      <c r="A801" s="134" t="n">
        <v>796</v>
      </c>
      <c r="B801" s="134" t="s">
        <v>3029</v>
      </c>
      <c r="C801" s="64" t="s">
        <v>3030</v>
      </c>
      <c r="D801" s="135" t="str">
        <f aca="false">VLOOKUP(N801,'Event Code'!$B$4:$AT$239,6,0)</f>
        <v>ĐH Nông Lâm TP HCM</v>
      </c>
      <c r="E801" s="135" t="str">
        <f aca="false">VLOOKUP($D801,'School Code'!$D$2:$I$30,5,0)</f>
        <v>ICT</v>
      </c>
      <c r="F801" s="198"/>
      <c r="G801" s="137"/>
      <c r="H801" s="138" t="str">
        <f aca="false">B801</f>
        <v>13130322@hcmuaf.edu.vn</v>
      </c>
      <c r="I801" s="283"/>
      <c r="J801" s="281"/>
      <c r="K801" s="272"/>
      <c r="L801" s="140"/>
      <c r="M801" s="198"/>
      <c r="N801" s="49" t="s">
        <v>2908</v>
      </c>
      <c r="O801" s="141" t="str">
        <f aca="false">VLOOKUP($N801,'Event Code'!$B$4:$AL$194,2,0)</f>
        <v>Global Software Talent</v>
      </c>
      <c r="P801" s="141" t="str">
        <f aca="false">VLOOKUP(N801,'Event Code'!$B$4:$AT$782,3,0)</f>
        <v>IT Technical</v>
      </c>
      <c r="Q801" s="141" t="str">
        <f aca="false">VLOOKUP(N801,'Event Code'!$B$4:$AT$782,4,0)</f>
        <v>JAVA</v>
      </c>
      <c r="R801" s="141" t="str">
        <f aca="false">VLOOKUP($N801,'Event Code'!$B$4:$AT$782,5,0)</f>
        <v>Blended</v>
      </c>
      <c r="S801" s="141" t="n">
        <f aca="false">VLOOKUP(N801,'Event Code'!$B$4:$AT$782,7,0)</f>
        <v>43532</v>
      </c>
      <c r="T801" s="141" t="n">
        <f aca="false">VLOOKUP($N801,'Event Code'!$B$4:$AT$782,8,0)</f>
        <v>43617</v>
      </c>
      <c r="U801" s="37" t="s">
        <v>1128</v>
      </c>
      <c r="V801" s="284"/>
      <c r="W801" s="285"/>
      <c r="X801" s="144"/>
      <c r="Y801" s="144"/>
      <c r="Z801" s="140"/>
      <c r="AG801" s="128" t="n">
        <f aca="false">VLOOKUP(D801,'School Code'!$D$2:$K$603,4,0)</f>
        <v>538</v>
      </c>
      <c r="AH801" s="129" t="n">
        <f aca="false">VLOOKUP(D801,'School Code'!$D$2:$K$603,6,0)</f>
        <v>1</v>
      </c>
      <c r="AI801" s="146" t="s">
        <v>2909</v>
      </c>
      <c r="AK801" s="76" t="s">
        <v>171</v>
      </c>
    </row>
    <row r="802" customFormat="false" ht="15" hidden="true" customHeight="false" outlineLevel="0" collapsed="false">
      <c r="A802" s="134" t="n">
        <v>797</v>
      </c>
      <c r="B802" s="134" t="s">
        <v>3031</v>
      </c>
      <c r="C802" s="288" t="s">
        <v>3032</v>
      </c>
      <c r="D802" s="135" t="str">
        <f aca="false">VLOOKUP(N802,'Event Code'!$B$4:$AT$239,6,0)</f>
        <v>ĐH Nông Lâm TP HCM</v>
      </c>
      <c r="E802" s="135" t="str">
        <f aca="false">VLOOKUP($D802,'School Code'!$D$2:$I$30,5,0)</f>
        <v>ICT</v>
      </c>
      <c r="F802" s="198"/>
      <c r="G802" s="137"/>
      <c r="H802" s="138" t="str">
        <f aca="false">B802</f>
        <v>15130208@hcmuaf.edu.vn</v>
      </c>
      <c r="I802" s="283"/>
      <c r="J802" s="281"/>
      <c r="K802" s="272"/>
      <c r="L802" s="140"/>
      <c r="M802" s="198"/>
      <c r="N802" s="49" t="s">
        <v>2908</v>
      </c>
      <c r="O802" s="141" t="str">
        <f aca="false">VLOOKUP($N802,'Event Code'!$B$4:$AL$194,2,0)</f>
        <v>Global Software Talent</v>
      </c>
      <c r="P802" s="141" t="str">
        <f aca="false">VLOOKUP(N802,'Event Code'!$B$4:$AT$782,3,0)</f>
        <v>IT Technical</v>
      </c>
      <c r="Q802" s="141" t="str">
        <f aca="false">VLOOKUP(N802,'Event Code'!$B$4:$AT$782,4,0)</f>
        <v>JAVA</v>
      </c>
      <c r="R802" s="141" t="str">
        <f aca="false">VLOOKUP($N802,'Event Code'!$B$4:$AT$782,5,0)</f>
        <v>Blended</v>
      </c>
      <c r="S802" s="141" t="n">
        <f aca="false">VLOOKUP(N802,'Event Code'!$B$4:$AT$782,7,0)</f>
        <v>43532</v>
      </c>
      <c r="T802" s="141" t="n">
        <f aca="false">VLOOKUP($N802,'Event Code'!$B$4:$AT$782,8,0)</f>
        <v>43617</v>
      </c>
      <c r="U802" s="37" t="s">
        <v>1128</v>
      </c>
      <c r="V802" s="284"/>
      <c r="W802" s="285"/>
      <c r="X802" s="144"/>
      <c r="Y802" s="144"/>
      <c r="Z802" s="140"/>
      <c r="AG802" s="128" t="n">
        <f aca="false">VLOOKUP(D802,'School Code'!$D$2:$K$603,4,0)</f>
        <v>538</v>
      </c>
      <c r="AH802" s="129" t="n">
        <f aca="false">VLOOKUP(D802,'School Code'!$D$2:$K$603,6,0)</f>
        <v>1</v>
      </c>
      <c r="AI802" s="146" t="s">
        <v>2909</v>
      </c>
      <c r="AK802" s="76" t="s">
        <v>171</v>
      </c>
    </row>
    <row r="803" customFormat="false" ht="15" hidden="true" customHeight="false" outlineLevel="0" collapsed="false">
      <c r="A803" s="134" t="n">
        <v>798</v>
      </c>
      <c r="B803" s="134" t="s">
        <v>3033</v>
      </c>
      <c r="C803" s="288" t="s">
        <v>2260</v>
      </c>
      <c r="D803" s="135" t="str">
        <f aca="false">VLOOKUP(N803,'Event Code'!$B$4:$AT$239,6,0)</f>
        <v>ĐH Nông Lâm TP HCM</v>
      </c>
      <c r="E803" s="135" t="str">
        <f aca="false">VLOOKUP($D803,'School Code'!$D$2:$I$30,5,0)</f>
        <v>ICT</v>
      </c>
      <c r="F803" s="198"/>
      <c r="G803" s="137"/>
      <c r="H803" s="138" t="str">
        <f aca="false">B803</f>
        <v>15130211@hcmuaf.edu.vn</v>
      </c>
      <c r="I803" s="283"/>
      <c r="J803" s="281"/>
      <c r="K803" s="272"/>
      <c r="L803" s="140"/>
      <c r="M803" s="198"/>
      <c r="N803" s="49" t="s">
        <v>2908</v>
      </c>
      <c r="O803" s="141" t="str">
        <f aca="false">VLOOKUP($N803,'Event Code'!$B$4:$AL$194,2,0)</f>
        <v>Global Software Talent</v>
      </c>
      <c r="P803" s="141" t="str">
        <f aca="false">VLOOKUP(N803,'Event Code'!$B$4:$AT$782,3,0)</f>
        <v>IT Technical</v>
      </c>
      <c r="Q803" s="141" t="str">
        <f aca="false">VLOOKUP(N803,'Event Code'!$B$4:$AT$782,4,0)</f>
        <v>JAVA</v>
      </c>
      <c r="R803" s="141" t="str">
        <f aca="false">VLOOKUP($N803,'Event Code'!$B$4:$AT$782,5,0)</f>
        <v>Blended</v>
      </c>
      <c r="S803" s="141" t="n">
        <f aca="false">VLOOKUP(N803,'Event Code'!$B$4:$AT$782,7,0)</f>
        <v>43532</v>
      </c>
      <c r="T803" s="141" t="n">
        <f aca="false">VLOOKUP($N803,'Event Code'!$B$4:$AT$782,8,0)</f>
        <v>43617</v>
      </c>
      <c r="U803" s="37" t="s">
        <v>1128</v>
      </c>
      <c r="V803" s="284"/>
      <c r="W803" s="285"/>
      <c r="X803" s="144"/>
      <c r="Y803" s="144"/>
      <c r="Z803" s="140"/>
      <c r="AG803" s="128" t="n">
        <f aca="false">VLOOKUP(D803,'School Code'!$D$2:$K$603,4,0)</f>
        <v>538</v>
      </c>
      <c r="AH803" s="129" t="n">
        <f aca="false">VLOOKUP(D803,'School Code'!$D$2:$K$603,6,0)</f>
        <v>1</v>
      </c>
      <c r="AI803" s="146" t="s">
        <v>2909</v>
      </c>
      <c r="AK803" s="76" t="s">
        <v>171</v>
      </c>
    </row>
    <row r="804" customFormat="false" ht="15" hidden="true" customHeight="false" outlineLevel="0" collapsed="false">
      <c r="A804" s="134" t="n">
        <v>799</v>
      </c>
      <c r="B804" s="134" t="s">
        <v>3034</v>
      </c>
      <c r="C804" s="288" t="s">
        <v>3035</v>
      </c>
      <c r="D804" s="135" t="str">
        <f aca="false">VLOOKUP(N804,'Event Code'!$B$4:$AT$239,6,0)</f>
        <v>ĐH Nông Lâm TP HCM</v>
      </c>
      <c r="E804" s="135" t="str">
        <f aca="false">VLOOKUP($D804,'School Code'!$D$2:$I$30,5,0)</f>
        <v>ICT</v>
      </c>
      <c r="F804" s="198"/>
      <c r="G804" s="137"/>
      <c r="H804" s="138" t="str">
        <f aca="false">B804</f>
        <v>14120198@hcmuaf.edu.vn</v>
      </c>
      <c r="I804" s="283"/>
      <c r="J804" s="281"/>
      <c r="K804" s="272"/>
      <c r="L804" s="140"/>
      <c r="M804" s="198"/>
      <c r="N804" s="49" t="s">
        <v>2908</v>
      </c>
      <c r="O804" s="141" t="str">
        <f aca="false">VLOOKUP($N804,'Event Code'!$B$4:$AL$194,2,0)</f>
        <v>Global Software Talent</v>
      </c>
      <c r="P804" s="141" t="str">
        <f aca="false">VLOOKUP(N804,'Event Code'!$B$4:$AT$782,3,0)</f>
        <v>IT Technical</v>
      </c>
      <c r="Q804" s="141" t="str">
        <f aca="false">VLOOKUP(N804,'Event Code'!$B$4:$AT$782,4,0)</f>
        <v>JAVA</v>
      </c>
      <c r="R804" s="141" t="str">
        <f aca="false">VLOOKUP($N804,'Event Code'!$B$4:$AT$782,5,0)</f>
        <v>Blended</v>
      </c>
      <c r="S804" s="141" t="n">
        <f aca="false">VLOOKUP(N804,'Event Code'!$B$4:$AT$782,7,0)</f>
        <v>43532</v>
      </c>
      <c r="T804" s="141" t="n">
        <f aca="false">VLOOKUP($N804,'Event Code'!$B$4:$AT$782,8,0)</f>
        <v>43617</v>
      </c>
      <c r="U804" s="37" t="s">
        <v>1128</v>
      </c>
      <c r="V804" s="284"/>
      <c r="W804" s="285"/>
      <c r="X804" s="144"/>
      <c r="Y804" s="144"/>
      <c r="Z804" s="140"/>
      <c r="AG804" s="128" t="n">
        <f aca="false">VLOOKUP(D804,'School Code'!$D$2:$K$603,4,0)</f>
        <v>538</v>
      </c>
      <c r="AH804" s="129" t="n">
        <f aca="false">VLOOKUP(D804,'School Code'!$D$2:$K$603,6,0)</f>
        <v>1</v>
      </c>
      <c r="AI804" s="146" t="s">
        <v>2909</v>
      </c>
      <c r="AK804" s="76" t="s">
        <v>171</v>
      </c>
    </row>
    <row r="805" customFormat="false" ht="15" hidden="true" customHeight="false" outlineLevel="0" collapsed="false">
      <c r="A805" s="134" t="n">
        <v>800</v>
      </c>
      <c r="B805" s="134" t="s">
        <v>3036</v>
      </c>
      <c r="C805" s="288" t="s">
        <v>3037</v>
      </c>
      <c r="D805" s="135" t="str">
        <f aca="false">VLOOKUP(N805,'Event Code'!$B$4:$AT$239,6,0)</f>
        <v>ĐH Nông Lâm TP HCM</v>
      </c>
      <c r="E805" s="135" t="str">
        <f aca="false">VLOOKUP($D805,'School Code'!$D$2:$I$30,5,0)</f>
        <v>ICT</v>
      </c>
      <c r="F805" s="198"/>
      <c r="G805" s="137"/>
      <c r="H805" s="138" t="str">
        <f aca="false">B805</f>
        <v>15130229@hcmuaf.edu.vn</v>
      </c>
      <c r="I805" s="283"/>
      <c r="J805" s="281"/>
      <c r="K805" s="272"/>
      <c r="L805" s="140"/>
      <c r="M805" s="198"/>
      <c r="N805" s="49" t="s">
        <v>2908</v>
      </c>
      <c r="O805" s="141" t="str">
        <f aca="false">VLOOKUP($N805,'Event Code'!$B$4:$AL$194,2,0)</f>
        <v>Global Software Talent</v>
      </c>
      <c r="P805" s="141" t="str">
        <f aca="false">VLOOKUP(N805,'Event Code'!$B$4:$AT$782,3,0)</f>
        <v>IT Technical</v>
      </c>
      <c r="Q805" s="141" t="str">
        <f aca="false">VLOOKUP(N805,'Event Code'!$B$4:$AT$782,4,0)</f>
        <v>JAVA</v>
      </c>
      <c r="R805" s="141" t="str">
        <f aca="false">VLOOKUP($N805,'Event Code'!$B$4:$AT$782,5,0)</f>
        <v>Blended</v>
      </c>
      <c r="S805" s="141" t="n">
        <f aca="false">VLOOKUP(N805,'Event Code'!$B$4:$AT$782,7,0)</f>
        <v>43532</v>
      </c>
      <c r="T805" s="141" t="n">
        <f aca="false">VLOOKUP($N805,'Event Code'!$B$4:$AT$782,8,0)</f>
        <v>43617</v>
      </c>
      <c r="U805" s="37" t="s">
        <v>1128</v>
      </c>
      <c r="V805" s="284"/>
      <c r="W805" s="285"/>
      <c r="X805" s="144"/>
      <c r="Y805" s="144"/>
      <c r="Z805" s="140"/>
      <c r="AG805" s="128" t="n">
        <f aca="false">VLOOKUP(D805,'School Code'!$D$2:$K$603,4,0)</f>
        <v>538</v>
      </c>
      <c r="AH805" s="129" t="n">
        <f aca="false">VLOOKUP(D805,'School Code'!$D$2:$K$603,6,0)</f>
        <v>1</v>
      </c>
      <c r="AI805" s="146" t="s">
        <v>2909</v>
      </c>
      <c r="AK805" s="76" t="s">
        <v>171</v>
      </c>
    </row>
    <row r="806" customFormat="false" ht="15" hidden="true" customHeight="false" outlineLevel="0" collapsed="false">
      <c r="A806" s="134" t="n">
        <v>801</v>
      </c>
      <c r="B806" s="134" t="s">
        <v>3038</v>
      </c>
      <c r="C806" s="288" t="s">
        <v>3039</v>
      </c>
      <c r="D806" s="135" t="str">
        <f aca="false">VLOOKUP(N806,'Event Code'!$B$4:$AT$239,6,0)</f>
        <v>ĐH Nông Lâm TP HCM</v>
      </c>
      <c r="E806" s="135" t="str">
        <f aca="false">VLOOKUP($D806,'School Code'!$D$2:$I$30,5,0)</f>
        <v>ICT</v>
      </c>
      <c r="F806" s="198"/>
      <c r="G806" s="137"/>
      <c r="H806" s="138" t="str">
        <f aca="false">B806</f>
        <v>15130231@hcmuaf.edu.vn</v>
      </c>
      <c r="I806" s="283"/>
      <c r="J806" s="281"/>
      <c r="K806" s="272"/>
      <c r="L806" s="140"/>
      <c r="M806" s="198"/>
      <c r="N806" s="49" t="s">
        <v>2908</v>
      </c>
      <c r="O806" s="141" t="str">
        <f aca="false">VLOOKUP($N806,'Event Code'!$B$4:$AL$194,2,0)</f>
        <v>Global Software Talent</v>
      </c>
      <c r="P806" s="141" t="str">
        <f aca="false">VLOOKUP(N806,'Event Code'!$B$4:$AT$782,3,0)</f>
        <v>IT Technical</v>
      </c>
      <c r="Q806" s="141" t="str">
        <f aca="false">VLOOKUP(N806,'Event Code'!$B$4:$AT$782,4,0)</f>
        <v>JAVA</v>
      </c>
      <c r="R806" s="141" t="str">
        <f aca="false">VLOOKUP($N806,'Event Code'!$B$4:$AT$782,5,0)</f>
        <v>Blended</v>
      </c>
      <c r="S806" s="141" t="n">
        <f aca="false">VLOOKUP(N806,'Event Code'!$B$4:$AT$782,7,0)</f>
        <v>43532</v>
      </c>
      <c r="T806" s="141" t="n">
        <f aca="false">VLOOKUP($N806,'Event Code'!$B$4:$AT$782,8,0)</f>
        <v>43617</v>
      </c>
      <c r="U806" s="37" t="s">
        <v>1128</v>
      </c>
      <c r="V806" s="284"/>
      <c r="W806" s="285"/>
      <c r="X806" s="144"/>
      <c r="Y806" s="144"/>
      <c r="Z806" s="140"/>
      <c r="AG806" s="128" t="n">
        <f aca="false">VLOOKUP(D806,'School Code'!$D$2:$K$603,4,0)</f>
        <v>538</v>
      </c>
      <c r="AH806" s="129" t="n">
        <f aca="false">VLOOKUP(D806,'School Code'!$D$2:$K$603,6,0)</f>
        <v>1</v>
      </c>
      <c r="AI806" s="146" t="s">
        <v>2909</v>
      </c>
      <c r="AK806" s="76" t="s">
        <v>171</v>
      </c>
    </row>
    <row r="807" customFormat="false" ht="15" hidden="true" customHeight="false" outlineLevel="0" collapsed="false">
      <c r="A807" s="134" t="n">
        <v>802</v>
      </c>
      <c r="B807" s="134" t="s">
        <v>3040</v>
      </c>
      <c r="C807" s="288" t="s">
        <v>3041</v>
      </c>
      <c r="D807" s="135" t="str">
        <f aca="false">VLOOKUP(N807,'Event Code'!$B$4:$AT$239,6,0)</f>
        <v>ĐH Nông Lâm TP HCM</v>
      </c>
      <c r="E807" s="135" t="str">
        <f aca="false">VLOOKUP($D807,'School Code'!$D$2:$I$30,5,0)</f>
        <v>ICT</v>
      </c>
      <c r="F807" s="198"/>
      <c r="G807" s="137"/>
      <c r="H807" s="138" t="str">
        <f aca="false">B807</f>
        <v>15130237@hcmuaf.edu.vn</v>
      </c>
      <c r="I807" s="283"/>
      <c r="J807" s="281"/>
      <c r="K807" s="272"/>
      <c r="L807" s="140"/>
      <c r="M807" s="198"/>
      <c r="N807" s="49" t="s">
        <v>2908</v>
      </c>
      <c r="O807" s="141" t="str">
        <f aca="false">VLOOKUP($N807,'Event Code'!$B$4:$AL$194,2,0)</f>
        <v>Global Software Talent</v>
      </c>
      <c r="P807" s="141" t="str">
        <f aca="false">VLOOKUP(N807,'Event Code'!$B$4:$AT$782,3,0)</f>
        <v>IT Technical</v>
      </c>
      <c r="Q807" s="141" t="str">
        <f aca="false">VLOOKUP(N807,'Event Code'!$B$4:$AT$782,4,0)</f>
        <v>JAVA</v>
      </c>
      <c r="R807" s="141" t="str">
        <f aca="false">VLOOKUP($N807,'Event Code'!$B$4:$AT$782,5,0)</f>
        <v>Blended</v>
      </c>
      <c r="S807" s="141" t="n">
        <f aca="false">VLOOKUP(N807,'Event Code'!$B$4:$AT$782,7,0)</f>
        <v>43532</v>
      </c>
      <c r="T807" s="141" t="n">
        <f aca="false">VLOOKUP($N807,'Event Code'!$B$4:$AT$782,8,0)</f>
        <v>43617</v>
      </c>
      <c r="U807" s="37" t="s">
        <v>1128</v>
      </c>
      <c r="V807" s="284"/>
      <c r="W807" s="285"/>
      <c r="X807" s="144"/>
      <c r="Y807" s="144"/>
      <c r="Z807" s="140"/>
      <c r="AG807" s="128" t="n">
        <f aca="false">VLOOKUP(D807,'School Code'!$D$2:$K$603,4,0)</f>
        <v>538</v>
      </c>
      <c r="AH807" s="129" t="n">
        <f aca="false">VLOOKUP(D807,'School Code'!$D$2:$K$603,6,0)</f>
        <v>1</v>
      </c>
      <c r="AI807" s="146" t="s">
        <v>2909</v>
      </c>
      <c r="AK807" s="76" t="s">
        <v>171</v>
      </c>
    </row>
    <row r="808" customFormat="false" ht="15" hidden="true" customHeight="false" outlineLevel="0" collapsed="false">
      <c r="A808" s="134" t="n">
        <v>803</v>
      </c>
      <c r="B808" s="134" t="s">
        <v>3042</v>
      </c>
      <c r="C808" s="288" t="s">
        <v>3043</v>
      </c>
      <c r="D808" s="135" t="str">
        <f aca="false">VLOOKUP(N808,'Event Code'!$B$4:$AT$239,6,0)</f>
        <v>ĐH Nông Lâm TP HCM</v>
      </c>
      <c r="E808" s="135" t="str">
        <f aca="false">VLOOKUP($D808,'School Code'!$D$2:$I$30,5,0)</f>
        <v>ICT</v>
      </c>
      <c r="F808" s="198"/>
      <c r="G808" s="137"/>
      <c r="H808" s="138" t="str">
        <f aca="false">B808</f>
        <v>15130238@hcmuaf.edu.vn</v>
      </c>
      <c r="I808" s="283"/>
      <c r="J808" s="281"/>
      <c r="K808" s="272"/>
      <c r="L808" s="140"/>
      <c r="M808" s="198"/>
      <c r="N808" s="49" t="s">
        <v>2908</v>
      </c>
      <c r="O808" s="141" t="str">
        <f aca="false">VLOOKUP($N808,'Event Code'!$B$4:$AL$194,2,0)</f>
        <v>Global Software Talent</v>
      </c>
      <c r="P808" s="141" t="str">
        <f aca="false">VLOOKUP(N808,'Event Code'!$B$4:$AT$782,3,0)</f>
        <v>IT Technical</v>
      </c>
      <c r="Q808" s="141" t="str">
        <f aca="false">VLOOKUP(N808,'Event Code'!$B$4:$AT$782,4,0)</f>
        <v>JAVA</v>
      </c>
      <c r="R808" s="141" t="str">
        <f aca="false">VLOOKUP($N808,'Event Code'!$B$4:$AT$782,5,0)</f>
        <v>Blended</v>
      </c>
      <c r="S808" s="141" t="n">
        <f aca="false">VLOOKUP(N808,'Event Code'!$B$4:$AT$782,7,0)</f>
        <v>43532</v>
      </c>
      <c r="T808" s="141" t="n">
        <f aca="false">VLOOKUP($N808,'Event Code'!$B$4:$AT$782,8,0)</f>
        <v>43617</v>
      </c>
      <c r="U808" s="37" t="s">
        <v>1128</v>
      </c>
      <c r="V808" s="284"/>
      <c r="W808" s="285"/>
      <c r="X808" s="144"/>
      <c r="Y808" s="144"/>
      <c r="Z808" s="140"/>
      <c r="AG808" s="128" t="n">
        <f aca="false">VLOOKUP(D808,'School Code'!$D$2:$K$603,4,0)</f>
        <v>538</v>
      </c>
      <c r="AH808" s="129" t="n">
        <f aca="false">VLOOKUP(D808,'School Code'!$D$2:$K$603,6,0)</f>
        <v>1</v>
      </c>
      <c r="AI808" s="146" t="s">
        <v>2909</v>
      </c>
      <c r="AK808" s="76" t="s">
        <v>171</v>
      </c>
    </row>
    <row r="809" customFormat="false" ht="15" hidden="true" customHeight="false" outlineLevel="0" collapsed="false">
      <c r="A809" s="134" t="n">
        <v>804</v>
      </c>
      <c r="B809" s="3" t="s">
        <v>3044</v>
      </c>
      <c r="C809" s="288" t="s">
        <v>3045</v>
      </c>
      <c r="D809" s="289" t="str">
        <f aca="false">VLOOKUP(N809,'Event Code'!$B$4:$AT$239,6,0)</f>
        <v>Nhiều Trường</v>
      </c>
      <c r="E809" s="135" t="str">
        <f aca="false">VLOOKUP($D809,'School Code'!$D$2:$I$30,5,0)</f>
        <v>ICT</v>
      </c>
      <c r="F809" s="198"/>
      <c r="G809" s="137"/>
      <c r="H809" s="138" t="str">
        <f aca="false">B809</f>
        <v>danghuunghia428@gmail.com</v>
      </c>
      <c r="I809" s="283"/>
      <c r="J809" s="281"/>
      <c r="K809" s="272"/>
      <c r="L809" s="140"/>
      <c r="M809" s="141" t="str">
        <f aca="false">'Event Code'!$A$4</f>
        <v>HCM</v>
      </c>
      <c r="N809" s="35" t="s">
        <v>3046</v>
      </c>
      <c r="O809" s="141" t="str">
        <f aca="false">VLOOKUP($N809,'Event Code'!$B$4:$AL$194,2,0)</f>
        <v>INTERNSHIP</v>
      </c>
      <c r="P809" s="141" t="str">
        <f aca="false">VLOOKUP(N809,'Event Code'!$B$4:$AT$782,3,0)</f>
        <v>IT Technical</v>
      </c>
      <c r="Q809" s="141" t="str">
        <f aca="false">VLOOKUP(N809,'Event Code'!$B$4:$AT$782,4,0)</f>
        <v>JAVA</v>
      </c>
      <c r="R809" s="141" t="str">
        <f aca="false">VLOOKUP($N809,'Event Code'!$B$4:$AT$782,5,0)</f>
        <v>Blended</v>
      </c>
      <c r="S809" s="141" t="n">
        <f aca="false">VLOOKUP(N809,'Event Code'!$B$4:$AT$782,7,0)</f>
        <v>43542</v>
      </c>
      <c r="T809" s="141" t="n">
        <f aca="false">VLOOKUP($N809,'Event Code'!$B$4:$AT$782,8,0)</f>
        <v>43603</v>
      </c>
      <c r="U809" s="37" t="s">
        <v>1128</v>
      </c>
      <c r="V809" s="284"/>
      <c r="W809" s="285"/>
      <c r="X809" s="144"/>
      <c r="Y809" s="160" t="s">
        <v>983</v>
      </c>
      <c r="Z809" s="145" t="n">
        <v>43543</v>
      </c>
      <c r="AG809" s="128" t="n">
        <f aca="false">VLOOKUP(D809,'School Code'!$D$2:$K$603,4,0)</f>
        <v>0</v>
      </c>
      <c r="AH809" s="129" t="n">
        <f aca="false">VLOOKUP(D809,'School Code'!$D$2:$K$603,6,0)</f>
        <v>1</v>
      </c>
      <c r="AI809" s="146" t="s">
        <v>1959</v>
      </c>
    </row>
    <row r="810" customFormat="false" ht="15" hidden="true" customHeight="false" outlineLevel="0" collapsed="false">
      <c r="A810" s="134" t="n">
        <v>805</v>
      </c>
      <c r="B810" s="3" t="s">
        <v>3047</v>
      </c>
      <c r="C810" s="288" t="s">
        <v>3048</v>
      </c>
      <c r="D810" s="289" t="str">
        <f aca="false">VLOOKUP(N810,'Event Code'!$B$4:$AT$239,6,0)</f>
        <v>Nhiều Trường</v>
      </c>
      <c r="E810" s="135" t="str">
        <f aca="false">VLOOKUP($D810,'School Code'!$D$2:$I$30,5,0)</f>
        <v>ICT</v>
      </c>
      <c r="F810" s="198"/>
      <c r="G810" s="137"/>
      <c r="H810" s="138" t="str">
        <f aca="false">B810</f>
        <v>battlevietx03@gmail.com</v>
      </c>
      <c r="I810" s="283"/>
      <c r="J810" s="281"/>
      <c r="K810" s="272"/>
      <c r="L810" s="140"/>
      <c r="M810" s="141" t="str">
        <f aca="false">'Event Code'!$A$4</f>
        <v>HCM</v>
      </c>
      <c r="N810" s="35" t="s">
        <v>3046</v>
      </c>
      <c r="O810" s="141" t="str">
        <f aca="false">VLOOKUP($N810,'Event Code'!$B$4:$AL$194,2,0)</f>
        <v>INTERNSHIP</v>
      </c>
      <c r="P810" s="141" t="str">
        <f aca="false">VLOOKUP(N810,'Event Code'!$B$4:$AT$782,3,0)</f>
        <v>IT Technical</v>
      </c>
      <c r="Q810" s="141" t="str">
        <f aca="false">VLOOKUP(N810,'Event Code'!$B$4:$AT$782,4,0)</f>
        <v>JAVA</v>
      </c>
      <c r="R810" s="141" t="str">
        <f aca="false">VLOOKUP($N810,'Event Code'!$B$4:$AT$782,5,0)</f>
        <v>Blended</v>
      </c>
      <c r="S810" s="141" t="n">
        <f aca="false">VLOOKUP(N810,'Event Code'!$B$4:$AT$782,7,0)</f>
        <v>43542</v>
      </c>
      <c r="T810" s="141" t="n">
        <f aca="false">VLOOKUP($N810,'Event Code'!$B$4:$AT$782,8,0)</f>
        <v>43603</v>
      </c>
      <c r="U810" s="37" t="s">
        <v>1128</v>
      </c>
      <c r="V810" s="284"/>
      <c r="W810" s="285"/>
      <c r="X810" s="144"/>
      <c r="Y810" s="160" t="s">
        <v>983</v>
      </c>
      <c r="Z810" s="145" t="n">
        <v>43543</v>
      </c>
      <c r="AG810" s="128" t="n">
        <f aca="false">VLOOKUP(D810,'School Code'!$D$2:$K$603,4,0)</f>
        <v>0</v>
      </c>
      <c r="AH810" s="129" t="n">
        <f aca="false">VLOOKUP(D810,'School Code'!$D$2:$K$603,6,0)</f>
        <v>1</v>
      </c>
      <c r="AI810" s="146" t="s">
        <v>1959</v>
      </c>
    </row>
    <row r="811" customFormat="false" ht="15" hidden="true" customHeight="false" outlineLevel="0" collapsed="false">
      <c r="A811" s="134" t="n">
        <v>807</v>
      </c>
      <c r="B811" s="3" t="s">
        <v>3049</v>
      </c>
      <c r="C811" s="288" t="s">
        <v>3050</v>
      </c>
      <c r="D811" s="289" t="str">
        <f aca="false">VLOOKUP(N811,'Event Code'!$B$4:$AT$239,6,0)</f>
        <v>Nhiều Trường</v>
      </c>
      <c r="E811" s="135" t="str">
        <f aca="false">VLOOKUP($D811,'School Code'!$D$2:$I$30,5,0)</f>
        <v>ICT</v>
      </c>
      <c r="F811" s="198"/>
      <c r="G811" s="137"/>
      <c r="H811" s="138" t="str">
        <f aca="false">B811</f>
        <v>hoangngocson180295@gmail.com</v>
      </c>
      <c r="I811" s="283"/>
      <c r="J811" s="281"/>
      <c r="K811" s="272"/>
      <c r="L811" s="140"/>
      <c r="M811" s="141" t="str">
        <f aca="false">'Event Code'!$A$4</f>
        <v>HCM</v>
      </c>
      <c r="N811" s="35" t="s">
        <v>3046</v>
      </c>
      <c r="O811" s="141" t="str">
        <f aca="false">VLOOKUP($N811,'Event Code'!$B$4:$AL$194,2,0)</f>
        <v>INTERNSHIP</v>
      </c>
      <c r="P811" s="141" t="str">
        <f aca="false">VLOOKUP(N811,'Event Code'!$B$4:$AT$782,3,0)</f>
        <v>IT Technical</v>
      </c>
      <c r="Q811" s="141" t="str">
        <f aca="false">VLOOKUP(N811,'Event Code'!$B$4:$AT$782,4,0)</f>
        <v>JAVA</v>
      </c>
      <c r="R811" s="141" t="str">
        <f aca="false">VLOOKUP($N811,'Event Code'!$B$4:$AT$782,5,0)</f>
        <v>Blended</v>
      </c>
      <c r="S811" s="141" t="n">
        <f aca="false">VLOOKUP(N811,'Event Code'!$B$4:$AT$782,7,0)</f>
        <v>43542</v>
      </c>
      <c r="T811" s="141" t="n">
        <f aca="false">VLOOKUP($N811,'Event Code'!$B$4:$AT$782,8,0)</f>
        <v>43603</v>
      </c>
      <c r="U811" s="37" t="s">
        <v>1128</v>
      </c>
      <c r="V811" s="284"/>
      <c r="W811" s="285"/>
      <c r="X811" s="144"/>
      <c r="Y811" s="160" t="s">
        <v>983</v>
      </c>
      <c r="Z811" s="145" t="n">
        <v>43543</v>
      </c>
      <c r="AG811" s="128" t="n">
        <f aca="false">VLOOKUP(D811,'School Code'!$D$2:$K$603,4,0)</f>
        <v>0</v>
      </c>
      <c r="AH811" s="129" t="n">
        <f aca="false">VLOOKUP(D811,'School Code'!$D$2:$K$603,6,0)</f>
        <v>1</v>
      </c>
      <c r="AI811" s="146" t="s">
        <v>1959</v>
      </c>
    </row>
    <row r="812" customFormat="false" ht="15" hidden="true" customHeight="false" outlineLevel="0" collapsed="false">
      <c r="A812" s="134" t="n">
        <v>808</v>
      </c>
      <c r="B812" s="3" t="s">
        <v>3051</v>
      </c>
      <c r="C812" s="288" t="s">
        <v>3032</v>
      </c>
      <c r="D812" s="289" t="str">
        <f aca="false">VLOOKUP(N812,'Event Code'!$B$4:$AT$239,6,0)</f>
        <v>Nhiều Trường</v>
      </c>
      <c r="E812" s="135" t="str">
        <f aca="false">VLOOKUP($D812,'School Code'!$D$2:$I$30,5,0)</f>
        <v>ICT</v>
      </c>
      <c r="F812" s="198"/>
      <c r="G812" s="137"/>
      <c r="H812" s="138" t="str">
        <f aca="false">B812</f>
        <v>truc.bugcreator666@gmail.com</v>
      </c>
      <c r="I812" s="283"/>
      <c r="J812" s="281"/>
      <c r="K812" s="272"/>
      <c r="L812" s="140"/>
      <c r="M812" s="141" t="str">
        <f aca="false">'Event Code'!$A$4</f>
        <v>HCM</v>
      </c>
      <c r="N812" s="35" t="s">
        <v>3046</v>
      </c>
      <c r="O812" s="141" t="str">
        <f aca="false">VLOOKUP($N812,'Event Code'!$B$4:$AL$194,2,0)</f>
        <v>INTERNSHIP</v>
      </c>
      <c r="P812" s="141" t="str">
        <f aca="false">VLOOKUP(N812,'Event Code'!$B$4:$AT$782,3,0)</f>
        <v>IT Technical</v>
      </c>
      <c r="Q812" s="141" t="str">
        <f aca="false">VLOOKUP(N812,'Event Code'!$B$4:$AT$782,4,0)</f>
        <v>JAVA</v>
      </c>
      <c r="R812" s="141" t="str">
        <f aca="false">VLOOKUP($N812,'Event Code'!$B$4:$AT$782,5,0)</f>
        <v>Blended</v>
      </c>
      <c r="S812" s="141" t="n">
        <f aca="false">VLOOKUP(N812,'Event Code'!$B$4:$AT$782,7,0)</f>
        <v>43542</v>
      </c>
      <c r="T812" s="141" t="n">
        <f aca="false">VLOOKUP($N812,'Event Code'!$B$4:$AT$782,8,0)</f>
        <v>43603</v>
      </c>
      <c r="U812" s="37" t="s">
        <v>1106</v>
      </c>
      <c r="V812" s="284"/>
      <c r="W812" s="285"/>
      <c r="X812" s="144"/>
      <c r="Y812" s="160" t="s">
        <v>983</v>
      </c>
      <c r="Z812" s="145" t="n">
        <v>43543</v>
      </c>
      <c r="AG812" s="128" t="n">
        <f aca="false">VLOOKUP(D812,'School Code'!$D$2:$K$603,4,0)</f>
        <v>0</v>
      </c>
      <c r="AH812" s="129" t="n">
        <f aca="false">VLOOKUP(D812,'School Code'!$D$2:$K$603,6,0)</f>
        <v>1</v>
      </c>
      <c r="AI812" s="146" t="s">
        <v>1959</v>
      </c>
    </row>
    <row r="813" customFormat="false" ht="15.9" hidden="true" customHeight="false" outlineLevel="0" collapsed="false">
      <c r="A813" s="134" t="n">
        <v>809</v>
      </c>
      <c r="B813" s="3" t="s">
        <v>3052</v>
      </c>
      <c r="C813" s="290" t="s">
        <v>3053</v>
      </c>
      <c r="D813" s="289" t="str">
        <f aca="false">VLOOKUP(N813,'Event Code'!$B$4:$AT$239,6,0)</f>
        <v>Nhiều Trường</v>
      </c>
      <c r="E813" s="135" t="str">
        <f aca="false">VLOOKUP($D813,'School Code'!$D$2:$I$30,5,0)</f>
        <v>ICT</v>
      </c>
      <c r="F813" s="198"/>
      <c r="G813" s="137"/>
      <c r="H813" s="138" t="str">
        <f aca="false">B813</f>
        <v>charlesivan.1997@gmail.com</v>
      </c>
      <c r="I813" s="283"/>
      <c r="J813" s="286"/>
      <c r="K813" s="272"/>
      <c r="L813" s="140"/>
      <c r="M813" s="141" t="str">
        <f aca="false">'Event Code'!$A$4</f>
        <v>HCM</v>
      </c>
      <c r="N813" s="35" t="s">
        <v>3046</v>
      </c>
      <c r="O813" s="141" t="str">
        <f aca="false">VLOOKUP($N813,'Event Code'!$B$4:$AL$194,2,0)</f>
        <v>INTERNSHIP</v>
      </c>
      <c r="P813" s="141" t="str">
        <f aca="false">VLOOKUP(N813,'Event Code'!$B$4:$AT$782,3,0)</f>
        <v>IT Technical</v>
      </c>
      <c r="Q813" s="141" t="str">
        <f aca="false">VLOOKUP(N813,'Event Code'!$B$4:$AT$782,4,0)</f>
        <v>JAVA</v>
      </c>
      <c r="R813" s="141" t="str">
        <f aca="false">VLOOKUP($N813,'Event Code'!$B$4:$AT$782,5,0)</f>
        <v>Blended</v>
      </c>
      <c r="S813" s="141" t="n">
        <f aca="false">VLOOKUP(N813,'Event Code'!$B$4:$AT$782,7,0)</f>
        <v>43542</v>
      </c>
      <c r="T813" s="141" t="n">
        <f aca="false">VLOOKUP($N813,'Event Code'!$B$4:$AT$782,8,0)</f>
        <v>43603</v>
      </c>
      <c r="U813" s="37" t="s">
        <v>1128</v>
      </c>
      <c r="V813" s="284"/>
      <c r="W813" s="285"/>
      <c r="X813" s="144"/>
      <c r="Y813" s="160" t="s">
        <v>983</v>
      </c>
      <c r="Z813" s="145" t="n">
        <v>43549</v>
      </c>
      <c r="AA813" s="80" t="s">
        <v>3054</v>
      </c>
      <c r="AG813" s="128" t="n">
        <f aca="false">VLOOKUP(D813,'School Code'!$D$2:$K$603,4,0)</f>
        <v>0</v>
      </c>
      <c r="AH813" s="129" t="n">
        <f aca="false">VLOOKUP(D813,'School Code'!$D$2:$K$603,6,0)</f>
        <v>1</v>
      </c>
      <c r="AI813" s="146" t="s">
        <v>1959</v>
      </c>
    </row>
    <row r="814" customFormat="false" ht="15.9" hidden="true" customHeight="false" outlineLevel="0" collapsed="false">
      <c r="A814" s="134" t="n">
        <v>810</v>
      </c>
      <c r="B814" s="291" t="s">
        <v>3055</v>
      </c>
      <c r="C814" s="292" t="s">
        <v>3056</v>
      </c>
      <c r="D814" s="289" t="e">
        <f aca="false">VLOOKUP(N814,'Event Code'!$B$4:$AT$239,6,0)</f>
        <v>#N/A</v>
      </c>
      <c r="E814" s="135" t="e">
        <f aca="false">VLOOKUP($D814,'School Code'!$D$2:$I$30,5,0)</f>
        <v>#N/A</v>
      </c>
      <c r="F814" s="198"/>
      <c r="G814" s="137"/>
      <c r="H814" s="138" t="str">
        <f aca="false">B814</f>
        <v>nnhaipy@gmail.com</v>
      </c>
      <c r="I814" s="283"/>
      <c r="J814" s="281"/>
      <c r="K814" s="272"/>
      <c r="L814" s="140"/>
      <c r="M814" s="141" t="str">
        <f aca="false">'Event Code'!$A$4</f>
        <v>HCM</v>
      </c>
      <c r="N814" s="35" t="s">
        <v>3057</v>
      </c>
      <c r="O814" s="141" t="e">
        <f aca="false">VLOOKUP($N814,'Event Code'!$B$4:$AL$194,2,0)</f>
        <v>#N/A</v>
      </c>
      <c r="P814" s="141" t="e">
        <f aca="false">VLOOKUP(N814,'Event Code'!$B$4:$AT$782,3,0)</f>
        <v>#N/A</v>
      </c>
      <c r="Q814" s="141" t="e">
        <f aca="false">VLOOKUP(N814,'Event Code'!$B$4:$AT$782,4,0)</f>
        <v>#N/A</v>
      </c>
      <c r="R814" s="141" t="e">
        <f aca="false">VLOOKUP($N814,'Event Code'!$B$4:$AT$782,5,0)</f>
        <v>#N/A</v>
      </c>
      <c r="S814" s="141" t="e">
        <f aca="false">VLOOKUP(N814,'Event Code'!$B$4:$AT$782,7,0)</f>
        <v>#N/A</v>
      </c>
      <c r="T814" s="141" t="e">
        <f aca="false">VLOOKUP($N814,'Event Code'!$B$4:$AT$782,8,0)</f>
        <v>#N/A</v>
      </c>
      <c r="U814" s="37" t="s">
        <v>1106</v>
      </c>
      <c r="V814" s="284"/>
      <c r="W814" s="285"/>
      <c r="X814" s="144"/>
      <c r="Y814" s="160" t="s">
        <v>983</v>
      </c>
      <c r="Z814" s="145" t="n">
        <v>43543</v>
      </c>
      <c r="AG814" s="128" t="e">
        <f aca="false">VLOOKUP(D814,'School Code'!$D$2:$K$603,4,0)</f>
        <v>#N/A</v>
      </c>
      <c r="AH814" s="129" t="e">
        <f aca="false">VLOOKUP(D814,'School Code'!$D$2:$K$603,6,0)</f>
        <v>#N/A</v>
      </c>
      <c r="AI814" s="146" t="s">
        <v>1959</v>
      </c>
    </row>
    <row r="815" customFormat="false" ht="15.9" hidden="true" customHeight="false" outlineLevel="0" collapsed="false">
      <c r="A815" s="134" t="n">
        <v>811</v>
      </c>
      <c r="B815" s="291" t="s">
        <v>3058</v>
      </c>
      <c r="C815" s="292" t="s">
        <v>3059</v>
      </c>
      <c r="D815" s="289" t="e">
        <f aca="false">VLOOKUP(N815,'Event Code'!$B$4:$AT$239,6,0)</f>
        <v>#N/A</v>
      </c>
      <c r="E815" s="135" t="e">
        <f aca="false">VLOOKUP($D815,'School Code'!$D$2:$I$30,5,0)</f>
        <v>#N/A</v>
      </c>
      <c r="F815" s="198"/>
      <c r="G815" s="137"/>
      <c r="H815" s="138" t="str">
        <f aca="false">B815</f>
        <v>binh.voquoc@gmail.com</v>
      </c>
      <c r="I815" s="283"/>
      <c r="J815" s="286"/>
      <c r="K815" s="272"/>
      <c r="L815" s="140"/>
      <c r="M815" s="141" t="str">
        <f aca="false">'Event Code'!$A$4</f>
        <v>HCM</v>
      </c>
      <c r="N815" s="35" t="s">
        <v>3057</v>
      </c>
      <c r="O815" s="141" t="e">
        <f aca="false">VLOOKUP($N815,'Event Code'!$B$4:$AL$194,2,0)</f>
        <v>#N/A</v>
      </c>
      <c r="P815" s="141" t="e">
        <f aca="false">VLOOKUP(N815,'Event Code'!$B$4:$AT$782,3,0)</f>
        <v>#N/A</v>
      </c>
      <c r="Q815" s="141" t="e">
        <f aca="false">VLOOKUP(N815,'Event Code'!$B$4:$AT$782,4,0)</f>
        <v>#N/A</v>
      </c>
      <c r="R815" s="141" t="e">
        <f aca="false">VLOOKUP($N815,'Event Code'!$B$4:$AT$782,5,0)</f>
        <v>#N/A</v>
      </c>
      <c r="S815" s="141" t="e">
        <f aca="false">VLOOKUP(N815,'Event Code'!$B$4:$AT$782,7,0)</f>
        <v>#N/A</v>
      </c>
      <c r="T815" s="141" t="e">
        <f aca="false">VLOOKUP($N815,'Event Code'!$B$4:$AT$782,8,0)</f>
        <v>#N/A</v>
      </c>
      <c r="U815" s="37" t="s">
        <v>1106</v>
      </c>
      <c r="V815" s="284"/>
      <c r="W815" s="285"/>
      <c r="X815" s="144"/>
      <c r="Y815" s="160" t="s">
        <v>983</v>
      </c>
      <c r="Z815" s="145" t="n">
        <v>43543</v>
      </c>
      <c r="AA815" s="287"/>
      <c r="AG815" s="128" t="e">
        <f aca="false">VLOOKUP(D815,'School Code'!$D$2:$K$603,4,0)</f>
        <v>#N/A</v>
      </c>
      <c r="AH815" s="129" t="e">
        <f aca="false">VLOOKUP(D815,'School Code'!$D$2:$K$603,6,0)</f>
        <v>#N/A</v>
      </c>
      <c r="AI815" s="146" t="s">
        <v>1959</v>
      </c>
    </row>
    <row r="816" customFormat="false" ht="15.9" hidden="true" customHeight="false" outlineLevel="0" collapsed="false">
      <c r="A816" s="134" t="n">
        <v>812</v>
      </c>
      <c r="B816" s="291" t="s">
        <v>3060</v>
      </c>
      <c r="C816" s="292" t="s">
        <v>3061</v>
      </c>
      <c r="D816" s="289" t="str">
        <f aca="false">VLOOKUP(N816,'Event Code'!$B$4:$AT$239,6,0)</f>
        <v>Nhiều Trường</v>
      </c>
      <c r="E816" s="135" t="str">
        <f aca="false">VLOOKUP($D816,'School Code'!$D$2:$I$30,5,0)</f>
        <v>ICT</v>
      </c>
      <c r="F816" s="198"/>
      <c r="G816" s="137"/>
      <c r="H816" s="138" t="str">
        <f aca="false">B816</f>
        <v>vnngoctuyen2410@gmail.com</v>
      </c>
      <c r="I816" s="283"/>
      <c r="J816" s="281"/>
      <c r="K816" s="272"/>
      <c r="L816" s="140"/>
      <c r="M816" s="141" t="str">
        <f aca="false">'Event Code'!$A$4</f>
        <v>HCM</v>
      </c>
      <c r="N816" s="35" t="s">
        <v>3046</v>
      </c>
      <c r="O816" s="141" t="str">
        <f aca="false">VLOOKUP($N816,'Event Code'!$B$4:$AL$194,2,0)</f>
        <v>INTERNSHIP</v>
      </c>
      <c r="P816" s="141" t="str">
        <f aca="false">VLOOKUP(N816,'Event Code'!$B$4:$AT$782,3,0)</f>
        <v>IT Technical</v>
      </c>
      <c r="Q816" s="141" t="str">
        <f aca="false">VLOOKUP(N816,'Event Code'!$B$4:$AT$782,4,0)</f>
        <v>JAVA</v>
      </c>
      <c r="R816" s="141" t="str">
        <f aca="false">VLOOKUP($N816,'Event Code'!$B$4:$AT$782,5,0)</f>
        <v>Blended</v>
      </c>
      <c r="S816" s="141" t="n">
        <f aca="false">VLOOKUP(N816,'Event Code'!$B$4:$AT$782,7,0)</f>
        <v>43542</v>
      </c>
      <c r="T816" s="141" t="n">
        <f aca="false">VLOOKUP($N816,'Event Code'!$B$4:$AT$782,8,0)</f>
        <v>43603</v>
      </c>
      <c r="U816" s="37" t="s">
        <v>1128</v>
      </c>
      <c r="V816" s="284"/>
      <c r="W816" s="285"/>
      <c r="X816" s="144"/>
      <c r="Y816" s="160" t="s">
        <v>983</v>
      </c>
      <c r="Z816" s="145" t="n">
        <v>43549</v>
      </c>
      <c r="AA816" s="80" t="s">
        <v>3054</v>
      </c>
      <c r="AG816" s="128" t="n">
        <f aca="false">VLOOKUP(D816,'School Code'!$D$2:$K$603,4,0)</f>
        <v>0</v>
      </c>
      <c r="AH816" s="129" t="n">
        <f aca="false">VLOOKUP(D816,'School Code'!$D$2:$K$603,6,0)</f>
        <v>1</v>
      </c>
      <c r="AI816" s="146" t="s">
        <v>1959</v>
      </c>
    </row>
  </sheetData>
  <conditionalFormatting sqref="G332:G333">
    <cfRule type="duplicateValues" priority="2" aboveAverage="0" equalAverage="0" bottom="0" percent="0" rank="0" text="" dxfId="0">
      <formula>0</formula>
    </cfRule>
  </conditionalFormatting>
  <conditionalFormatting sqref="G334:G342">
    <cfRule type="duplicateValues" priority="3" aboveAverage="0" equalAverage="0" bottom="0" percent="0" rank="0" text="" dxfId="1">
      <formula>0</formula>
    </cfRule>
  </conditionalFormatting>
  <conditionalFormatting sqref="G344:G349">
    <cfRule type="duplicateValues" priority="4" aboveAverage="0" equalAverage="0" bottom="0" percent="0" rank="0" text="" dxfId="2">
      <formula>0</formula>
    </cfRule>
  </conditionalFormatting>
  <conditionalFormatting sqref="G351:G360">
    <cfRule type="duplicateValues" priority="5" aboveAverage="0" equalAverage="0" bottom="0" percent="0" rank="0" text="" dxfId="3">
      <formula>0</formula>
    </cfRule>
  </conditionalFormatting>
  <conditionalFormatting sqref="G362:G367">
    <cfRule type="duplicateValues" priority="6" aboveAverage="0" equalAverage="0" bottom="0" percent="0" rank="0" text="" dxfId="4">
      <formula>0</formula>
    </cfRule>
  </conditionalFormatting>
  <conditionalFormatting sqref="G369:G370">
    <cfRule type="duplicateValues" priority="7" aboveAverage="0" equalAverage="0" bottom="0" percent="0" rank="0" text="" dxfId="5">
      <formula>0</formula>
    </cfRule>
  </conditionalFormatting>
  <conditionalFormatting sqref="G373">
    <cfRule type="duplicateValues" priority="8" aboveAverage="0" equalAverage="0" bottom="0" percent="0" rank="0" text="" dxfId="6">
      <formula>0</formula>
    </cfRule>
  </conditionalFormatting>
  <conditionalFormatting sqref="G375">
    <cfRule type="duplicateValues" priority="9" aboveAverage="0" equalAverage="0" bottom="0" percent="0" rank="0" text="" dxfId="7">
      <formula>0</formula>
    </cfRule>
  </conditionalFormatting>
  <conditionalFormatting sqref="G377:G382">
    <cfRule type="duplicateValues" priority="10" aboveAverage="0" equalAverage="0" bottom="0" percent="0" rank="0" text="" dxfId="8">
      <formula>0</formula>
    </cfRule>
  </conditionalFormatting>
  <conditionalFormatting sqref="G384:G490">
    <cfRule type="duplicateValues" priority="11" aboveAverage="0" equalAverage="0" bottom="0" percent="0" rank="0" text="" dxfId="9">
      <formula>0</formula>
    </cfRule>
  </conditionalFormatting>
  <conditionalFormatting sqref="B334:B382">
    <cfRule type="duplicateValues" priority="12" aboveAverage="0" equalAverage="0" bottom="0" percent="0" rank="0" text="" dxfId="10">
      <formula>0</formula>
    </cfRule>
  </conditionalFormatting>
  <conditionalFormatting sqref="C334:C383">
    <cfRule type="duplicateValues" priority="13" aboveAverage="0" equalAverage="0" bottom="0" percent="0" rank="0" text="" dxfId="11">
      <formula>0</formula>
    </cfRule>
  </conditionalFormatting>
  <conditionalFormatting sqref="G594:G624">
    <cfRule type="duplicateValues" priority="14" aboveAverage="0" equalAverage="0" bottom="0" percent="0" rank="0" text="" dxfId="12">
      <formula>0</formula>
    </cfRule>
  </conditionalFormatting>
  <conditionalFormatting sqref="B594:B624">
    <cfRule type="duplicateValues" priority="15" aboveAverage="0" equalAverage="0" bottom="0" percent="0" rank="0" text="" dxfId="13">
      <formula>0</formula>
    </cfRule>
  </conditionalFormatting>
  <conditionalFormatting sqref="G491:G571 G573:G593">
    <cfRule type="duplicateValues" priority="16" aboveAverage="0" equalAverage="0" bottom="0" percent="0" rank="0" text="" dxfId="14">
      <formula>0</formula>
    </cfRule>
  </conditionalFormatting>
  <conditionalFormatting sqref="B573:B593 B544:B571">
    <cfRule type="duplicateValues" priority="17" aboveAverage="0" equalAverage="0" bottom="0" percent="0" rank="0" text="" dxfId="15">
      <formula>0</formula>
    </cfRule>
  </conditionalFormatting>
  <conditionalFormatting sqref="C544:C570 C573:C624">
    <cfRule type="duplicateValues" priority="18" aboveAverage="0" equalAverage="0" bottom="0" percent="0" rank="0" text="" dxfId="16">
      <formula>0</formula>
    </cfRule>
  </conditionalFormatting>
  <conditionalFormatting sqref="G572">
    <cfRule type="duplicateValues" priority="19" aboveAverage="0" equalAverage="0" bottom="0" percent="0" rank="0" text="" dxfId="17">
      <formula>0</formula>
    </cfRule>
  </conditionalFormatting>
  <conditionalFormatting sqref="B572">
    <cfRule type="duplicateValues" priority="20" aboveAverage="0" equalAverage="0" bottom="0" percent="0" rank="0" text="" dxfId="18">
      <formula>0</formula>
    </cfRule>
  </conditionalFormatting>
  <conditionalFormatting sqref="G625:G670">
    <cfRule type="duplicateValues" priority="21" aboveAverage="0" equalAverage="0" bottom="0" percent="0" rank="0" text="" dxfId="19">
      <formula>0</formula>
    </cfRule>
  </conditionalFormatting>
  <conditionalFormatting sqref="B625:B641">
    <cfRule type="duplicateValues" priority="22" aboveAverage="0" equalAverage="0" bottom="0" percent="0" rank="0" text="" dxfId="0">
      <formula>0</formula>
    </cfRule>
  </conditionalFormatting>
  <conditionalFormatting sqref="C625:C670">
    <cfRule type="duplicateValues" priority="23" aboveAverage="0" equalAverage="0" bottom="0" percent="0" rank="0" text="" dxfId="20">
      <formula>0</formula>
    </cfRule>
  </conditionalFormatting>
  <conditionalFormatting sqref="W491:W531">
    <cfRule type="cellIs" priority="24" operator="equal" aboveAverage="0" equalAverage="0" bottom="0" percent="0" rank="0" text="" dxfId="1">
      <formula>"""D"""</formula>
    </cfRule>
  </conditionalFormatting>
  <conditionalFormatting sqref="E1 G1">
    <cfRule type="duplicateValues" priority="25" aboveAverage="0" equalAverage="0" bottom="0" percent="0" rank="0" text="" dxfId="21">
      <formula>0</formula>
    </cfRule>
  </conditionalFormatting>
  <conditionalFormatting sqref="G731:G759 G761:G765">
    <cfRule type="duplicateValues" priority="26" aboveAverage="0" equalAverage="0" bottom="0" percent="0" rank="0" text="" dxfId="22">
      <formula>0</formula>
    </cfRule>
  </conditionalFormatting>
  <conditionalFormatting sqref="B731:B738 B740:B759 C739 B761:B765">
    <cfRule type="duplicateValues" priority="27" aboveAverage="0" equalAverage="0" bottom="0" percent="0" rank="0" text="" dxfId="23">
      <formula>0</formula>
    </cfRule>
  </conditionalFormatting>
  <conditionalFormatting sqref="C759">
    <cfRule type="duplicateValues" priority="28" aboveAverage="0" equalAverage="0" bottom="0" percent="0" rank="0" text="" dxfId="0">
      <formula>0</formula>
    </cfRule>
  </conditionalFormatting>
  <conditionalFormatting sqref="C731:C738 C752:C759 C740:C750">
    <cfRule type="duplicateValues" priority="29" aboveAverage="0" equalAverage="0" bottom="0" percent="0" rank="0" text="" dxfId="1">
      <formula>0</formula>
    </cfRule>
  </conditionalFormatting>
  <conditionalFormatting sqref="C731:C738 C752:C758 C740:C750">
    <cfRule type="duplicateValues" priority="30" aboveAverage="0" equalAverage="0" bottom="0" percent="0" rank="0" text="" dxfId="2">
      <formula>0</formula>
    </cfRule>
  </conditionalFormatting>
  <conditionalFormatting sqref="C761:C765">
    <cfRule type="duplicateValues" priority="31" aboveAverage="0" equalAverage="0" bottom="0" percent="0" rank="0" text="" dxfId="3">
      <formula>0</formula>
    </cfRule>
  </conditionalFormatting>
  <conditionalFormatting sqref="C761:C765">
    <cfRule type="duplicateValues" priority="32" aboveAverage="0" equalAverage="0" bottom="0" percent="0" rank="0" text="" dxfId="4">
      <formula>0</formula>
    </cfRule>
  </conditionalFormatting>
  <conditionalFormatting sqref="C751">
    <cfRule type="duplicateValues" priority="33" aboveAverage="0" equalAverage="0" bottom="0" percent="0" rank="0" text="" dxfId="5">
      <formula>0</formula>
    </cfRule>
  </conditionalFormatting>
  <conditionalFormatting sqref="C751">
    <cfRule type="duplicateValues" priority="34" aboveAverage="0" equalAverage="0" bottom="0" percent="0" rank="0" text="" dxfId="6">
      <formula>0</formula>
    </cfRule>
  </conditionalFormatting>
  <conditionalFormatting sqref="I731:I750 I752:I759">
    <cfRule type="duplicateValues" priority="35" aboveAverage="0" equalAverage="0" bottom="0" percent="0" rank="0" text="" dxfId="7">
      <formula>0</formula>
    </cfRule>
  </conditionalFormatting>
  <conditionalFormatting sqref="I731:I750">
    <cfRule type="duplicateValues" priority="36" aboveAverage="0" equalAverage="0" bottom="0" percent="0" rank="0" text="" dxfId="8">
      <formula>0</formula>
    </cfRule>
  </conditionalFormatting>
  <conditionalFormatting sqref="I761:I765">
    <cfRule type="duplicateValues" priority="37" aboveAverage="0" equalAverage="0" bottom="0" percent="0" rank="0" text="" dxfId="9">
      <formula>0</formula>
    </cfRule>
  </conditionalFormatting>
  <conditionalFormatting sqref="I761:I765">
    <cfRule type="duplicateValues" priority="38" aboveAverage="0" equalAverage="0" bottom="0" percent="0" rank="0" text="" dxfId="10">
      <formula>0</formula>
    </cfRule>
  </conditionalFormatting>
  <conditionalFormatting sqref="I751">
    <cfRule type="duplicateValues" priority="39" aboveAverage="0" equalAverage="0" bottom="0" percent="0" rank="0" text="" dxfId="11">
      <formula>0</formula>
    </cfRule>
  </conditionalFormatting>
  <conditionalFormatting sqref="I751">
    <cfRule type="duplicateValues" priority="40" aboveAverage="0" equalAverage="0" bottom="0" percent="0" rank="0" text="" dxfId="12">
      <formula>0</formula>
    </cfRule>
  </conditionalFormatting>
  <conditionalFormatting sqref="C694">
    <cfRule type="duplicateValues" priority="41" aboveAverage="0" equalAverage="0" bottom="0" percent="0" rank="0" text="" dxfId="13">
      <formula>0</formula>
    </cfRule>
  </conditionalFormatting>
  <conditionalFormatting sqref="C694">
    <cfRule type="duplicateValues" priority="42" aboveAverage="0" equalAverage="0" bottom="0" percent="0" rank="0" text="" dxfId="14">
      <formula>0</formula>
    </cfRule>
    <cfRule type="duplicateValues" priority="43" aboveAverage="0" equalAverage="0" bottom="0" percent="0" rank="0" text="" dxfId="15">
      <formula>0</formula>
    </cfRule>
  </conditionalFormatting>
  <conditionalFormatting sqref="G671:G687 G690:G700">
    <cfRule type="duplicateValues" priority="44" aboveAverage="0" equalAverage="0" bottom="0" percent="0" rank="0" text="" dxfId="16">
      <formula>0</formula>
    </cfRule>
  </conditionalFormatting>
  <conditionalFormatting sqref="C671:C687 C690:C692">
    <cfRule type="duplicateValues" priority="45" aboveAverage="0" equalAverage="0" bottom="0" percent="0" rank="0" text="" dxfId="17">
      <formula>0</formula>
    </cfRule>
  </conditionalFormatting>
  <conditionalFormatting sqref="G701:G730">
    <cfRule type="duplicateValues" priority="46" aboveAverage="0" equalAverage="0" bottom="0" percent="0" rank="0" text="" dxfId="18">
      <formula>0</formula>
    </cfRule>
  </conditionalFormatting>
  <conditionalFormatting sqref="B729:B730">
    <cfRule type="duplicateValues" priority="47" aboveAverage="0" equalAverage="0" bottom="0" percent="0" rank="0" text="" dxfId="19">
      <formula>0</formula>
    </cfRule>
  </conditionalFormatting>
  <conditionalFormatting sqref="C701:C719">
    <cfRule type="duplicateValues" priority="48" aboveAverage="0" equalAverage="0" bottom="0" percent="0" rank="0" text="" dxfId="0">
      <formula>0</formula>
    </cfRule>
  </conditionalFormatting>
  <conditionalFormatting sqref="C572">
    <cfRule type="duplicateValues" priority="49" aboveAverage="0" equalAverage="0" bottom="0" percent="0" rank="0" text="" dxfId="20">
      <formula>0</formula>
    </cfRule>
  </conditionalFormatting>
  <conditionalFormatting sqref="G766:G767">
    <cfRule type="duplicateValues" priority="50" aboveAverage="0" equalAverage="0" bottom="0" percent="0" rank="0" text="" dxfId="1">
      <formula>0</formula>
    </cfRule>
  </conditionalFormatting>
  <conditionalFormatting sqref="B766:B767">
    <cfRule type="duplicateValues" priority="51" aboveAverage="0" equalAverage="0" bottom="0" percent="0" rank="0" text="" dxfId="21">
      <formula>0</formula>
    </cfRule>
  </conditionalFormatting>
  <conditionalFormatting sqref="C766:C767">
    <cfRule type="duplicateValues" priority="52" aboveAverage="0" equalAverage="0" bottom="0" percent="0" rank="0" text="" dxfId="22">
      <formula>0</formula>
    </cfRule>
  </conditionalFormatting>
  <conditionalFormatting sqref="C766:C767">
    <cfRule type="duplicateValues" priority="53" aboveAverage="0" equalAverage="0" bottom="0" percent="0" rank="0" text="" dxfId="23">
      <formula>0</formula>
    </cfRule>
  </conditionalFormatting>
  <conditionalFormatting sqref="I766:I767">
    <cfRule type="duplicateValues" priority="54" aboveAverage="0" equalAverage="0" bottom="0" percent="0" rank="0" text="" dxfId="0">
      <formula>0</formula>
    </cfRule>
  </conditionalFormatting>
  <conditionalFormatting sqref="I766:I767">
    <cfRule type="duplicateValues" priority="55" aboveAverage="0" equalAverage="0" bottom="0" percent="0" rank="0" text="" dxfId="1">
      <formula>0</formula>
    </cfRule>
  </conditionalFormatting>
  <conditionalFormatting sqref="G689">
    <cfRule type="duplicateValues" priority="56" aboveAverage="0" equalAverage="0" bottom="0" percent="0" rank="0" text="" dxfId="2">
      <formula>0</formula>
    </cfRule>
  </conditionalFormatting>
  <conditionalFormatting sqref="C689">
    <cfRule type="duplicateValues" priority="57" aboveAverage="0" equalAverage="0" bottom="0" percent="0" rank="0" text="" dxfId="3">
      <formula>0</formula>
    </cfRule>
  </conditionalFormatting>
  <conditionalFormatting sqref="G688">
    <cfRule type="duplicateValues" priority="58" aboveAverage="0" equalAverage="0" bottom="0" percent="0" rank="0" text="" dxfId="4">
      <formula>0</formula>
    </cfRule>
  </conditionalFormatting>
  <conditionalFormatting sqref="C688">
    <cfRule type="duplicateValues" priority="59" aboveAverage="0" equalAverage="0" bottom="0" percent="0" rank="0" text="" dxfId="5">
      <formula>0</formula>
    </cfRule>
  </conditionalFormatting>
  <conditionalFormatting sqref="G768:G777">
    <cfRule type="duplicateValues" priority="60" aboveAverage="0" equalAverage="0" bottom="0" percent="0" rank="0" text="" dxfId="6">
      <formula>0</formula>
    </cfRule>
  </conditionalFormatting>
  <conditionalFormatting sqref="B768:B777">
    <cfRule type="duplicateValues" priority="61" aboveAverage="0" equalAverage="0" bottom="0" percent="0" rank="0" text="" dxfId="7">
      <formula>0</formula>
    </cfRule>
  </conditionalFormatting>
  <conditionalFormatting sqref="C768:C777">
    <cfRule type="duplicateValues" priority="62" aboveAverage="0" equalAverage="0" bottom="0" percent="0" rank="0" text="" dxfId="8">
      <formula>0</formula>
    </cfRule>
  </conditionalFormatting>
  <conditionalFormatting sqref="C768:C777">
    <cfRule type="duplicateValues" priority="63" aboveAverage="0" equalAverage="0" bottom="0" percent="0" rank="0" text="" dxfId="9">
      <formula>0</formula>
    </cfRule>
  </conditionalFormatting>
  <conditionalFormatting sqref="I768:I777">
    <cfRule type="duplicateValues" priority="64" aboveAverage="0" equalAverage="0" bottom="0" percent="0" rank="0" text="" dxfId="10">
      <formula>0</formula>
    </cfRule>
  </conditionalFormatting>
  <conditionalFormatting sqref="I768:I777">
    <cfRule type="duplicateValues" priority="65" aboveAverage="0" equalAverage="0" bottom="0" percent="0" rank="0" text="" dxfId="11">
      <formula>0</formula>
    </cfRule>
  </conditionalFormatting>
  <conditionalFormatting sqref="C696:C700">
    <cfRule type="duplicateValues" priority="66" aboveAverage="0" equalAverage="0" bottom="0" percent="0" rank="0" text="" dxfId="12">
      <formula>0</formula>
    </cfRule>
  </conditionalFormatting>
  <conditionalFormatting sqref="C693">
    <cfRule type="duplicateValues" priority="67" aboveAverage="0" equalAverage="0" bottom="0" percent="0" rank="0" text="" dxfId="13">
      <formula>0</formula>
    </cfRule>
  </conditionalFormatting>
  <conditionalFormatting sqref="C695">
    <cfRule type="duplicateValues" priority="68" aboveAverage="0" equalAverage="0" bottom="0" percent="0" rank="0" text="" dxfId="14">
      <formula>0</formula>
    </cfRule>
  </conditionalFormatting>
  <conditionalFormatting sqref="C571">
    <cfRule type="duplicateValues" priority="69" aboveAverage="0" equalAverage="0" bottom="0" percent="0" rank="0" text="" dxfId="15">
      <formula>0</formula>
    </cfRule>
  </conditionalFormatting>
  <conditionalFormatting sqref="W532:W556">
    <cfRule type="cellIs" priority="70" operator="equal" aboveAverage="0" equalAverage="0" bottom="0" percent="0" rank="0" text="" dxfId="16">
      <formula>"""D"""</formula>
    </cfRule>
  </conditionalFormatting>
  <conditionalFormatting sqref="W557:W560">
    <cfRule type="cellIs" priority="71" operator="equal" aboveAverage="0" equalAverage="0" bottom="0" percent="0" rank="0" text="" dxfId="17">
      <formula>"""D"""</formula>
    </cfRule>
  </conditionalFormatting>
  <conditionalFormatting sqref="W561:W570">
    <cfRule type="cellIs" priority="72" operator="equal" aboveAverage="0" equalAverage="0" bottom="0" percent="0" rank="0" text="" dxfId="18">
      <formula>"""D"""</formula>
    </cfRule>
  </conditionalFormatting>
  <conditionalFormatting sqref="W571:W572">
    <cfRule type="cellIs" priority="73" operator="equal" aboveAverage="0" equalAverage="0" bottom="0" percent="0" rank="0" text="" dxfId="19">
      <formula>"""D"""</formula>
    </cfRule>
  </conditionalFormatting>
  <conditionalFormatting sqref="W573">
    <cfRule type="cellIs" priority="74" operator="equal" aboveAverage="0" equalAverage="0" bottom="0" percent="0" rank="0" text="" dxfId="0">
      <formula>"""D"""</formula>
    </cfRule>
  </conditionalFormatting>
  <conditionalFormatting sqref="W484">
    <cfRule type="cellIs" priority="75" operator="equal" aboveAverage="0" equalAverage="0" bottom="0" percent="0" rank="0" text="" dxfId="20">
      <formula>"""D"""</formula>
    </cfRule>
  </conditionalFormatting>
  <conditionalFormatting sqref="W461">
    <cfRule type="cellIs" priority="76" operator="equal" aboveAverage="0" equalAverage="0" bottom="0" percent="0" rank="0" text="" dxfId="1">
      <formula>"""D"""</formula>
    </cfRule>
  </conditionalFormatting>
  <conditionalFormatting sqref="W468">
    <cfRule type="cellIs" priority="77" operator="equal" aboveAverage="0" equalAverage="0" bottom="0" percent="0" rank="0" text="" dxfId="21">
      <formula>"""D"""</formula>
    </cfRule>
  </conditionalFormatting>
  <conditionalFormatting sqref="W465">
    <cfRule type="cellIs" priority="78" operator="equal" aboveAverage="0" equalAverage="0" bottom="0" percent="0" rank="0" text="" dxfId="22">
      <formula>"""D"""</formula>
    </cfRule>
  </conditionalFormatting>
  <conditionalFormatting sqref="W475">
    <cfRule type="cellIs" priority="79" operator="equal" aboveAverage="0" equalAverage="0" bottom="0" percent="0" rank="0" text="" dxfId="23">
      <formula>"""D"""</formula>
    </cfRule>
  </conditionalFormatting>
  <conditionalFormatting sqref="W471">
    <cfRule type="cellIs" priority="80" operator="equal" aboveAverage="0" equalAverage="0" bottom="0" percent="0" rank="0" text="" dxfId="2">
      <formula>"""D"""</formula>
    </cfRule>
  </conditionalFormatting>
  <conditionalFormatting sqref="W480">
    <cfRule type="cellIs" priority="81" operator="equal" aboveAverage="0" equalAverage="0" bottom="0" percent="0" rank="0" text="" dxfId="3">
      <formula>"""D"""</formula>
    </cfRule>
  </conditionalFormatting>
  <conditionalFormatting sqref="W458">
    <cfRule type="cellIs" priority="82" operator="equal" aboveAverage="0" equalAverage="0" bottom="0" percent="0" rank="0" text="" dxfId="4">
      <formula>"""D"""</formula>
    </cfRule>
  </conditionalFormatting>
  <conditionalFormatting sqref="G760">
    <cfRule type="duplicateValues" priority="83" aboveAverage="0" equalAverage="0" bottom="0" percent="0" rank="0" text="" dxfId="5">
      <formula>0</formula>
    </cfRule>
  </conditionalFormatting>
  <conditionalFormatting sqref="B760">
    <cfRule type="duplicateValues" priority="84" aboveAverage="0" equalAverage="0" bottom="0" percent="0" rank="0" text="" dxfId="6">
      <formula>0</formula>
    </cfRule>
  </conditionalFormatting>
  <conditionalFormatting sqref="C760">
    <cfRule type="duplicateValues" priority="85" aboveAverage="0" equalAverage="0" bottom="0" percent="0" rank="0" text="" dxfId="7">
      <formula>0</formula>
    </cfRule>
  </conditionalFormatting>
  <conditionalFormatting sqref="C760">
    <cfRule type="duplicateValues" priority="86" aboveAverage="0" equalAverage="0" bottom="0" percent="0" rank="0" text="" dxfId="8">
      <formula>0</formula>
    </cfRule>
  </conditionalFormatting>
  <conditionalFormatting sqref="I760">
    <cfRule type="duplicateValues" priority="87" aboveAverage="0" equalAverage="0" bottom="0" percent="0" rank="0" text="" dxfId="9">
      <formula>0</formula>
    </cfRule>
  </conditionalFormatting>
  <conditionalFormatting sqref="X575 X583:X584 X577:X578 X581 X587 X589 X591:X600 X602 X605:X608">
    <cfRule type="expression" priority="88" aboveAverage="0" equalAverage="0" bottom="0" percent="0" rank="0" text="" dxfId="10">
      <formula>$L575="No"</formula>
    </cfRule>
  </conditionalFormatting>
  <conditionalFormatting sqref="B4:B54">
    <cfRule type="duplicateValues" priority="89" aboveAverage="0" equalAverage="0" bottom="0" percent="0" rank="0" text="" dxfId="11">
      <formula>0</formula>
    </cfRule>
  </conditionalFormatting>
  <conditionalFormatting sqref="C4:C54">
    <cfRule type="duplicateValues" priority="90" aboveAverage="0" equalAverage="0" bottom="0" percent="0" rank="0" text="" dxfId="12">
      <formula>0</formula>
    </cfRule>
  </conditionalFormatting>
  <conditionalFormatting sqref="B55:B58 B125:B146 B155:B333 C147:C154">
    <cfRule type="duplicateValues" priority="91" aboveAverage="0" equalAverage="0" bottom="0" percent="0" rank="0" text="" dxfId="13">
      <formula>0</formula>
    </cfRule>
  </conditionalFormatting>
  <conditionalFormatting sqref="N63:N112 N114">
    <cfRule type="duplicateValues" priority="92" aboveAverage="0" equalAverage="0" bottom="0" percent="0" rank="0" text="" dxfId="14">
      <formula>0</formula>
    </cfRule>
  </conditionalFormatting>
  <conditionalFormatting sqref="N63:N112 N114">
    <cfRule type="duplicateValues" priority="93" aboveAverage="0" equalAverage="0" bottom="0" percent="0" rank="0" text="" dxfId="15">
      <formula>0</formula>
    </cfRule>
  </conditionalFormatting>
  <conditionalFormatting sqref="N132:N174 N176 N178 N180 N182 N184 N186 N188 N190 N192 N194:N313">
    <cfRule type="duplicateValues" priority="94" aboveAverage="0" equalAverage="0" bottom="0" percent="0" rank="0" text="" dxfId="16">
      <formula>0</formula>
    </cfRule>
  </conditionalFormatting>
  <conditionalFormatting sqref="N132:N174">
    <cfRule type="duplicateValues" priority="95" aboveAverage="0" equalAverage="0" bottom="0" percent="0" rank="0" text="" dxfId="17">
      <formula>0</formula>
    </cfRule>
  </conditionalFormatting>
  <conditionalFormatting sqref="B59">
    <cfRule type="duplicateValues" priority="96" aboveAverage="0" equalAverage="0" bottom="0" percent="0" rank="0" text="" dxfId="18">
      <formula>0</formula>
    </cfRule>
  </conditionalFormatting>
  <conditionalFormatting sqref="B60:B62">
    <cfRule type="duplicateValues" priority="97" aboveAverage="0" equalAverage="0" bottom="0" percent="0" rank="0" text="" dxfId="19">
      <formula>0</formula>
    </cfRule>
  </conditionalFormatting>
  <conditionalFormatting sqref="C115:C122 C55:C62 C125:C129 C230:C333 C131:C146">
    <cfRule type="duplicateValues" priority="98" aboveAverage="0" equalAverage="0" bottom="0" percent="0" rank="0" text="" dxfId="20">
      <formula>0</formula>
    </cfRule>
  </conditionalFormatting>
  <conditionalFormatting sqref="N125:N130">
    <cfRule type="duplicateValues" priority="99" aboveAverage="0" equalAverage="0" bottom="0" percent="0" rank="0" text="" dxfId="21">
      <formula>0</formula>
    </cfRule>
  </conditionalFormatting>
  <conditionalFormatting sqref="N125:N130">
    <cfRule type="duplicateValues" priority="100" aboveAverage="0" equalAverage="0" bottom="0" percent="0" rank="0" text="" dxfId="22">
      <formula>0</formula>
    </cfRule>
  </conditionalFormatting>
  <conditionalFormatting sqref="N131">
    <cfRule type="duplicateValues" priority="101" aboveAverage="0" equalAverage="0" bottom="0" percent="0" rank="0" text="" dxfId="23">
      <formula>0</formula>
    </cfRule>
  </conditionalFormatting>
  <conditionalFormatting sqref="N131">
    <cfRule type="duplicateValues" priority="102" aboveAverage="0" equalAverage="0" bottom="0" percent="0" rank="0" text="" dxfId="24">
      <formula>0</formula>
    </cfRule>
  </conditionalFormatting>
  <conditionalFormatting sqref="N175 N177 N179 N181 N183 N185 N187 N189 N191 N193">
    <cfRule type="duplicateValues" priority="103" aboveAverage="0" equalAverage="0" bottom="0" percent="0" rank="0" text="" dxfId="25">
      <formula>0</formula>
    </cfRule>
  </conditionalFormatting>
  <conditionalFormatting sqref="N175 N177 N179 N181 N183 N185 N187 N189 N191 N193">
    <cfRule type="duplicateValues" priority="104" aboveAverage="0" equalAverage="0" bottom="0" percent="0" rank="0" text="" dxfId="26">
      <formula>0</formula>
    </cfRule>
  </conditionalFormatting>
  <conditionalFormatting sqref="N382">
    <cfRule type="duplicateValues" priority="105" aboveAverage="0" equalAverage="0" bottom="0" percent="0" rank="0" text="" dxfId="27">
      <formula>0</formula>
    </cfRule>
  </conditionalFormatting>
  <conditionalFormatting sqref="N382">
    <cfRule type="duplicateValues" priority="106" aboveAverage="0" equalAverage="0" bottom="0" percent="0" rank="0" text="" dxfId="28">
      <formula>0</formula>
    </cfRule>
  </conditionalFormatting>
  <conditionalFormatting sqref="N383">
    <cfRule type="duplicateValues" priority="107" aboveAverage="0" equalAverage="0" bottom="0" percent="0" rank="0" text="" dxfId="29">
      <formula>0</formula>
    </cfRule>
  </conditionalFormatting>
  <conditionalFormatting sqref="N383">
    <cfRule type="duplicateValues" priority="108" aboveAverage="0" equalAverage="0" bottom="0" percent="0" rank="0" text="" dxfId="30">
      <formula>0</formula>
    </cfRule>
  </conditionalFormatting>
  <conditionalFormatting sqref="B384:B543">
    <cfRule type="duplicateValues" priority="109" aboveAverage="0" equalAverage="0" bottom="0" percent="0" rank="0" text="" dxfId="31">
      <formula>0</formula>
    </cfRule>
  </conditionalFormatting>
  <conditionalFormatting sqref="C384:C543">
    <cfRule type="duplicateValues" priority="110" aboveAverage="0" equalAverage="0" bottom="0" percent="0" rank="0" text="" dxfId="32">
      <formula>0</formula>
    </cfRule>
  </conditionalFormatting>
  <conditionalFormatting sqref="N384">
    <cfRule type="duplicateValues" priority="111" aboveAverage="0" equalAverage="0" bottom="0" percent="0" rank="0" text="" dxfId="33">
      <formula>0</formula>
    </cfRule>
  </conditionalFormatting>
  <conditionalFormatting sqref="N384">
    <cfRule type="duplicateValues" priority="112" aboveAverage="0" equalAverage="0" bottom="0" percent="0" rank="0" text="" dxfId="34">
      <formula>0</formula>
    </cfRule>
  </conditionalFormatting>
  <conditionalFormatting sqref="N385:N490">
    <cfRule type="duplicateValues" priority="113" aboveAverage="0" equalAverage="0" bottom="0" percent="0" rank="0" text="" dxfId="35">
      <formula>0</formula>
    </cfRule>
  </conditionalFormatting>
  <conditionalFormatting sqref="N385:N564">
    <cfRule type="duplicateValues" priority="114" aboveAverage="0" equalAverage="0" bottom="0" percent="0" rank="0" text="" dxfId="36">
      <formula>0</formula>
    </cfRule>
  </conditionalFormatting>
  <conditionalFormatting sqref="N492 N494 N496 N498 N500 N502 N504 N506 N508 N510 N512 N514 N516 N518 N520 N522 N524 N526 N528 N530 N532 N534 N536 N538 N540 N542 N544 N546 N548 N550 N552 N554 N556 N558 N560 N562 N564">
    <cfRule type="duplicateValues" priority="115" aboveAverage="0" equalAverage="0" bottom="0" percent="0" rank="0" text="" dxfId="37">
      <formula>0</formula>
    </cfRule>
  </conditionalFormatting>
  <conditionalFormatting sqref="N492 N494 N496 N498 N500 N502 N504 N506 N508 N510 N512 N514 N516 N518 N520 N522 N524 N526 N528 N530 N532 N534 N536 N538 N540 N542 N544 N546 N548 N550 N552 N554 N556 N558 N560 N562 N564">
    <cfRule type="duplicateValues" priority="116" aboveAverage="0" equalAverage="0" bottom="0" percent="0" rank="0" text="" dxfId="38">
      <formula>0</formula>
    </cfRule>
  </conditionalFormatting>
  <conditionalFormatting sqref="N492">
    <cfRule type="duplicateValues" priority="117" aboveAverage="0" equalAverage="0" bottom="0" percent="0" rank="0" text="" dxfId="39">
      <formula>0</formula>
    </cfRule>
  </conditionalFormatting>
  <conditionalFormatting sqref="N491 N493 N495 N497 N499 N501 N503 N505 N507 N509 N511 N513 N515 N517 N519 N521 N523 N525 N527 N529 N531 N533 N535 N537 N539 N541 N543 N545 N547 N549 N551 N553 N555 N557 N559 N561 N563">
    <cfRule type="duplicateValues" priority="118" aboveAverage="0" equalAverage="0" bottom="0" percent="0" rank="0" text="" dxfId="40">
      <formula>0</formula>
    </cfRule>
  </conditionalFormatting>
  <conditionalFormatting sqref="N492">
    <cfRule type="duplicateValues" priority="119" aboveAverage="0" equalAverage="0" bottom="0" percent="0" rank="0" text="" dxfId="41">
      <formula>0</formula>
    </cfRule>
  </conditionalFormatting>
  <conditionalFormatting sqref="N492">
    <cfRule type="duplicateValues" priority="120" aboveAverage="0" equalAverage="0" bottom="0" percent="0" rank="0" text="" dxfId="42">
      <formula>0</formula>
    </cfRule>
  </conditionalFormatting>
  <conditionalFormatting sqref="N492">
    <cfRule type="duplicateValues" priority="121" aboveAverage="0" equalAverage="0" bottom="0" percent="0" rank="0" text="" dxfId="43">
      <formula>0</formula>
    </cfRule>
  </conditionalFormatting>
  <conditionalFormatting sqref="N492">
    <cfRule type="duplicateValues" priority="122" aboveAverage="0" equalAverage="0" bottom="0" percent="0" rank="0" text="" dxfId="44">
      <formula>0</formula>
    </cfRule>
  </conditionalFormatting>
  <conditionalFormatting sqref="N565:N605">
    <cfRule type="duplicateValues" priority="123" aboveAverage="0" equalAverage="0" bottom="0" percent="0" rank="0" text="" dxfId="45">
      <formula>0</formula>
    </cfRule>
  </conditionalFormatting>
  <conditionalFormatting sqref="N565:N605">
    <cfRule type="duplicateValues" priority="124" aboveAverage="0" equalAverage="0" bottom="0" percent="0" rank="0" text="" dxfId="46">
      <formula>0</formula>
    </cfRule>
  </conditionalFormatting>
  <conditionalFormatting sqref="N565:N605">
    <cfRule type="duplicateValues" priority="125" aboveAverage="0" equalAverage="0" bottom="0" percent="0" rank="0" text="" dxfId="47">
      <formula>0</formula>
    </cfRule>
  </conditionalFormatting>
  <conditionalFormatting sqref="N565:N605">
    <cfRule type="duplicateValues" priority="126" aboveAverage="0" equalAverage="0" bottom="0" percent="0" rank="0" text="" dxfId="48">
      <formula>0</formula>
    </cfRule>
  </conditionalFormatting>
  <conditionalFormatting sqref="N565:N605">
    <cfRule type="duplicateValues" priority="127" aboveAverage="0" equalAverage="0" bottom="0" percent="0" rank="0" text="" dxfId="49">
      <formula>0</formula>
    </cfRule>
  </conditionalFormatting>
  <conditionalFormatting sqref="N565:N605">
    <cfRule type="duplicateValues" priority="128" aboveAverage="0" equalAverage="0" bottom="0" percent="0" rank="0" text="" dxfId="50">
      <formula>0</formula>
    </cfRule>
  </conditionalFormatting>
  <conditionalFormatting sqref="N565:N605">
    <cfRule type="duplicateValues" priority="129" aboveAverage="0" equalAverage="0" bottom="0" percent="0" rank="0" text="" dxfId="51">
      <formula>0</formula>
    </cfRule>
  </conditionalFormatting>
  <conditionalFormatting sqref="N565:N605">
    <cfRule type="duplicateValues" priority="130" aboveAverage="0" equalAverage="0" bottom="0" percent="0" rank="0" text="" dxfId="52">
      <formula>0</formula>
    </cfRule>
  </conditionalFormatting>
  <conditionalFormatting sqref="N606 N608 N610 N612 N614 N616 N618 N620 N622 N624 N626">
    <cfRule type="duplicateValues" priority="131" aboveAverage="0" equalAverage="0" bottom="0" percent="0" rank="0" text="" dxfId="53">
      <formula>0</formula>
    </cfRule>
  </conditionalFormatting>
  <conditionalFormatting sqref="N606 N608 N610 N612 N614 N616 N618 N620 N622 N624 N626">
    <cfRule type="duplicateValues" priority="132" aboveAverage="0" equalAverage="0" bottom="0" percent="0" rank="0" text="" dxfId="54">
      <formula>0</formula>
    </cfRule>
  </conditionalFormatting>
  <conditionalFormatting sqref="N607 N609 N611 N613 N615 N617 N619 N621 N623 N625">
    <cfRule type="duplicateValues" priority="133" aboveAverage="0" equalAverage="0" bottom="0" percent="0" rank="0" text="" dxfId="55">
      <formula>0</formula>
    </cfRule>
  </conditionalFormatting>
  <conditionalFormatting sqref="N607 N609 N611 N613 N615 N617 N619 N621 N623 N625">
    <cfRule type="duplicateValues" priority="134" aboveAverage="0" equalAverage="0" bottom="0" percent="0" rank="0" text="" dxfId="56">
      <formula>0</formula>
    </cfRule>
  </conditionalFormatting>
  <conditionalFormatting sqref="N627 N629 N631 N633 N635 N637 N639 N641">
    <cfRule type="duplicateValues" priority="135" aboveAverage="0" equalAverage="0" bottom="0" percent="0" rank="0" text="" dxfId="57">
      <formula>0</formula>
    </cfRule>
  </conditionalFormatting>
  <conditionalFormatting sqref="N627 N629 N631 N633 N635 N637 N639 N641">
    <cfRule type="duplicateValues" priority="136" aboveAverage="0" equalAverage="0" bottom="0" percent="0" rank="0" text="" dxfId="58">
      <formula>0</formula>
    </cfRule>
  </conditionalFormatting>
  <conditionalFormatting sqref="N628 N630 N632 N634 N636 N638 N640">
    <cfRule type="duplicateValues" priority="137" aboveAverage="0" equalAverage="0" bottom="0" percent="0" rank="0" text="" dxfId="59">
      <formula>0</formula>
    </cfRule>
  </conditionalFormatting>
  <conditionalFormatting sqref="N628 N630 N632 N634 N636 N638 N640">
    <cfRule type="duplicateValues" priority="138" aboveAverage="0" equalAverage="0" bottom="0" percent="0" rank="0" text="" dxfId="60">
      <formula>0</formula>
    </cfRule>
  </conditionalFormatting>
  <conditionalFormatting sqref="B642:B728">
    <cfRule type="duplicateValues" priority="139" aboveAverage="0" equalAverage="0" bottom="0" percent="0" rank="0" text="" dxfId="61">
      <formula>0</formula>
    </cfRule>
  </conditionalFormatting>
  <conditionalFormatting sqref="N730 N732 N734:N738">
    <cfRule type="duplicateValues" priority="140" aboveAverage="0" equalAverage="0" bottom="0" percent="0" rank="0" text="" dxfId="62">
      <formula>0</formula>
    </cfRule>
  </conditionalFormatting>
  <conditionalFormatting sqref="N730 N732 N734:N738">
    <cfRule type="duplicateValues" priority="141" aboveAverage="0" equalAverage="0" bottom="0" percent="0" rank="0" text="" dxfId="63">
      <formula>0</formula>
    </cfRule>
  </conditionalFormatting>
  <conditionalFormatting sqref="N731 N733">
    <cfRule type="duplicateValues" priority="142" aboveAverage="0" equalAverage="0" bottom="0" percent="0" rank="0" text="" dxfId="64">
      <formula>0</formula>
    </cfRule>
  </conditionalFormatting>
  <conditionalFormatting sqref="N731 N733">
    <cfRule type="duplicateValues" priority="143" aboveAverage="0" equalAverage="0" bottom="0" percent="0" rank="0" text="" dxfId="65">
      <formula>0</formula>
    </cfRule>
  </conditionalFormatting>
  <conditionalFormatting sqref="N739">
    <cfRule type="duplicateValues" priority="144" aboveAverage="0" equalAverage="0" bottom="0" percent="0" rank="0" text="" dxfId="66">
      <formula>0</formula>
    </cfRule>
  </conditionalFormatting>
  <conditionalFormatting sqref="N739">
    <cfRule type="duplicateValues" priority="145" aboveAverage="0" equalAverage="0" bottom="0" percent="0" rank="0" text="" dxfId="67">
      <formula>0</formula>
    </cfRule>
  </conditionalFormatting>
  <conditionalFormatting sqref="C1:C112 C115:C122 C125:C1048576">
    <cfRule type="duplicateValues" priority="146" aboveAverage="0" equalAverage="0" bottom="0" percent="0" rank="0" text="" dxfId="68">
      <formula>0</formula>
    </cfRule>
  </conditionalFormatting>
  <conditionalFormatting sqref="C57:C58">
    <cfRule type="duplicateValues" priority="147" aboveAverage="0" equalAverage="0" bottom="0" percent="0" rank="0" text="" dxfId="69">
      <formula>0</formula>
    </cfRule>
  </conditionalFormatting>
  <conditionalFormatting sqref="E113">
    <cfRule type="duplicateValues" priority="148" aboveAverage="0" equalAverage="0" bottom="0" percent="0" rank="0" text="" dxfId="70">
      <formula>0</formula>
    </cfRule>
  </conditionalFormatting>
  <conditionalFormatting sqref="N113">
    <cfRule type="duplicateValues" priority="149" aboveAverage="0" equalAverage="0" bottom="0" percent="0" rank="0" text="" dxfId="71">
      <formula>0</formula>
    </cfRule>
  </conditionalFormatting>
  <conditionalFormatting sqref="N113">
    <cfRule type="duplicateValues" priority="150" aboveAverage="0" equalAverage="0" bottom="0" percent="0" rank="0" text="" dxfId="72">
      <formula>0</formula>
    </cfRule>
  </conditionalFormatting>
  <conditionalFormatting sqref="H113:H114">
    <cfRule type="duplicateValues" priority="151" aboveAverage="0" equalAverage="0" bottom="0" percent="0" rank="0" text="" dxfId="73">
      <formula>0</formula>
    </cfRule>
  </conditionalFormatting>
  <conditionalFormatting sqref="C113">
    <cfRule type="duplicateValues" priority="152" aboveAverage="0" equalAverage="0" bottom="0" percent="0" rank="0" text="" dxfId="74">
      <formula>0</formula>
    </cfRule>
  </conditionalFormatting>
  <conditionalFormatting sqref="G123 E123">
    <cfRule type="duplicateValues" priority="153" aboveAverage="0" equalAverage="0" bottom="0" percent="0" rank="0" text="" dxfId="75">
      <formula>0</formula>
    </cfRule>
  </conditionalFormatting>
  <conditionalFormatting sqref="H123">
    <cfRule type="duplicateValues" priority="154" aboveAverage="0" equalAverage="0" bottom="0" percent="0" rank="0" text="" dxfId="76">
      <formula>0</formula>
    </cfRule>
  </conditionalFormatting>
  <conditionalFormatting sqref="C123">
    <cfRule type="duplicateValues" priority="155" aboveAverage="0" equalAverage="0" bottom="0" percent="0" rank="0" text="" dxfId="77">
      <formula>0</formula>
    </cfRule>
  </conditionalFormatting>
  <conditionalFormatting sqref="N809:N813">
    <cfRule type="duplicateValues" priority="156" aboveAverage="0" equalAverage="0" bottom="0" percent="0" rank="0" text="" dxfId="78">
      <formula>0</formula>
    </cfRule>
  </conditionalFormatting>
  <conditionalFormatting sqref="N809:N813">
    <cfRule type="duplicateValues" priority="157" aboveAverage="0" equalAverage="0" bottom="0" percent="0" rank="0" text="" dxfId="79">
      <formula>0</formula>
    </cfRule>
  </conditionalFormatting>
  <conditionalFormatting sqref="N814:N815">
    <cfRule type="duplicateValues" priority="158" aboveAverage="0" equalAverage="0" bottom="0" percent="0" rank="0" text="" dxfId="80">
      <formula>0</formula>
    </cfRule>
  </conditionalFormatting>
  <conditionalFormatting sqref="N814:N815">
    <cfRule type="duplicateValues" priority="159" aboveAverage="0" equalAverage="0" bottom="0" percent="0" rank="0" text="" dxfId="81">
      <formula>0</formula>
    </cfRule>
  </conditionalFormatting>
  <conditionalFormatting sqref="N816">
    <cfRule type="duplicateValues" priority="160" aboveAverage="0" equalAverage="0" bottom="0" percent="0" rank="0" text="" dxfId="82">
      <formula>0</formula>
    </cfRule>
  </conditionalFormatting>
  <conditionalFormatting sqref="N816">
    <cfRule type="duplicateValues" priority="161" aboveAverage="0" equalAverage="0" bottom="0" percent="0" rank="0" text="" dxfId="83">
      <formula>0</formula>
    </cfRule>
  </conditionalFormatting>
  <conditionalFormatting sqref="C778:C812">
    <cfRule type="duplicateValues" priority="162" aboveAverage="0" equalAverage="0" bottom="0" percent="0" rank="0" text="" dxfId="84">
      <formula>0</formula>
    </cfRule>
  </conditionalFormatting>
  <conditionalFormatting sqref="G778:G816">
    <cfRule type="duplicateValues" priority="163" aboveAverage="0" equalAverage="0" bottom="0" percent="0" rank="0" text="" dxfId="85">
      <formula>0</formula>
    </cfRule>
  </conditionalFormatting>
  <conditionalFormatting sqref="B778:B816">
    <cfRule type="duplicateValues" priority="164" aboveAverage="0" equalAverage="0" bottom="0" percent="0" rank="0" text="" dxfId="86">
      <formula>0</formula>
    </cfRule>
  </conditionalFormatting>
  <conditionalFormatting sqref="N132:N174 N176 N178 N180 N182 N184 N186 N188 N190 N192 N194:N313 N491 N493 N495 N497 N499 N501 N503 N505 N507 N509 N511 N513 N515 N517 N519 N521 N523 N525 N527 N529 N531 N533 N535 N537 N539 N541 N543 N545 N547 N549 N551 N553 N555 N557 N559 N561 N563">
    <cfRule type="duplicateValues" priority="165" aboveAverage="0" equalAverage="0" bottom="0" percent="0" rank="0" text="" dxfId="87">
      <formula>0</formula>
    </cfRule>
  </conditionalFormatting>
  <conditionalFormatting sqref="N132:N174 N176 N178 N180 N182 N184 N186 N188 N190 N192 N194:N313 N491 N493 N495 N497 N499 N501 N503 N505 N507 N509 N511 N513 N515 N517 N519 N521 N523 N525 N527 N529 N531 N533 N535 N537 N539 N541 N543 N545 N547 N549 N551 N553 N555 N557 N559 N561 N563">
    <cfRule type="duplicateValues" priority="166" aboveAverage="0" equalAverage="0" bottom="0" percent="0" rank="0" text="" dxfId="88">
      <formula>0</formula>
    </cfRule>
  </conditionalFormatting>
  <conditionalFormatting sqref="G343 G350 G361 G368 G371:G372 G374 G376 G383 E4:E112 E114:E122 G4:G122 G124:G331 E124:E816">
    <cfRule type="duplicateValues" priority="167" aboveAverage="0" equalAverage="0" bottom="0" percent="0" rank="0" text="" dxfId="89">
      <formula>0</formula>
    </cfRule>
  </conditionalFormatting>
  <conditionalFormatting sqref="H4:H62 H64:H112 H115:H122 H124:H816">
    <cfRule type="duplicateValues" priority="168" aboveAverage="0" equalAverage="0" bottom="0" percent="0" rank="0" text="" dxfId="90">
      <formula>0</formula>
    </cfRule>
  </conditionalFormatting>
  <dataValidations count="7">
    <dataValidation allowBlank="true" operator="between" showDropDown="false" showErrorMessage="true" showInputMessage="true" sqref="G22 G58 G127 G131 G135 G240 G245 G282 G292 G295 G297:G299 G329 G343 G350 G361 G368 G371:G372 G374 G376 G383 G532:G560 G564 G568 G574" type="list">
      <formula1>"Male,Female"</formula1>
      <formula2>0</formula2>
    </dataValidation>
    <dataValidation allowBlank="true" operator="between" showDropDown="false" showErrorMessage="true" showInputMessage="true" sqref="AM4" type="list">
      <formula1>"Hot,Warm,Cool"</formula1>
      <formula2>0</formula2>
    </dataValidation>
    <dataValidation allowBlank="true" operator="between" showDropDown="false" showErrorMessage="true" showInputMessage="true" sqref="AC1:AC3 AC5" type="list">
      <formula1>$AG$1:$AG$2</formula1>
      <formula2>0</formula2>
    </dataValidation>
    <dataValidation allowBlank="true" operator="between" showDropDown="false" showErrorMessage="true" showInputMessage="true" sqref="AI4:AI816" type="list">
      <formula1>"Contest Sponsor,Seminar,Fsoft Tour,Thesis,Job Fair,GST,GST Lite,Internship,Online,REC"</formula1>
      <formula2>0</formula2>
    </dataValidation>
    <dataValidation allowBlank="true" operator="between" showDropDown="false" showErrorMessage="true" showInputMessage="true" sqref="U4:U62 U64:U816" type="list">
      <formula1>Param!$B$29:$B$36</formula1>
      <formula2>0</formula2>
    </dataValidation>
    <dataValidation allowBlank="true" operator="between" showDropDown="false" showErrorMessage="true" showInputMessage="true" sqref="AC4 AC6:AC816" type="list">
      <formula1>Param!$B$40:$B$50</formula1>
      <formula2>0</formula2>
    </dataValidation>
    <dataValidation allowBlank="true" operator="between" showDropDown="false" showErrorMessage="true" showInputMessage="true" sqref="AF1:AF816" type="list">
      <formula1>Sheet1!$A$1:$A$4</formula1>
      <formula2>0</formula2>
    </dataValidation>
  </dataValidations>
  <hyperlinks>
    <hyperlink ref="B7" r:id="rId2" display="tuibui1111@gmail.com"/>
    <hyperlink ref="B16" r:id="rId3" display="hophat1997@gmail.com"/>
    <hyperlink ref="B28" r:id="rId4" display="nguyentuanminh18101997@gmail.com"/>
    <hyperlink ref="B29" r:id="rId5" display="ninhnguyen9795@gmail.com"/>
    <hyperlink ref="B49" r:id="rId6" display="doanminhnhatnhat@gmail.com"/>
    <hyperlink ref="B55" r:id="rId7" display="lequancntt97@gmail.com"/>
    <hyperlink ref="B56" r:id="rId8" display="nguyen.phu.8697@gmail.com"/>
    <hyperlink ref="B58" r:id="rId9" display="dotuananh.fit.iuh@gmail.com"/>
    <hyperlink ref="B63" r:id="rId10" display="anhthtse05762@fpt.edu.vn"/>
    <hyperlink ref="B64" r:id="rId11" display="anlhSE61557@fpt.edu.vn"/>
    <hyperlink ref="B65" r:id="rId12" display="thanhttSE61687@fpt.edu.vn"/>
    <hyperlink ref="B66" r:id="rId13" display="DaoTTHSE61773@fpt.edu.vn"/>
    <hyperlink ref="B67" r:id="rId14" display="ThangNHSE61784@fpt.edu.vn"/>
    <hyperlink ref="B68" r:id="rId15" display="ChiNCSE61824@fpt.edu.vn"/>
    <hyperlink ref="B69" r:id="rId16" display="LamNVSE62041@fpt.edu.vn"/>
    <hyperlink ref="B70" r:id="rId17" display="MyTNSE62050@fpt.edu.vn"/>
    <hyperlink ref="B71" r:id="rId18" display="TrinhNTSE62174@fpt.edu.vn"/>
    <hyperlink ref="B72" r:id="rId19" display="ThanhPVSE62274@fpt.edu.vn"/>
    <hyperlink ref="B73" r:id="rId20" display="TuanPMSE62350@fpt.edu.vn"/>
    <hyperlink ref="B74" r:id="rId21" display="DuongNVSE62382@fpt.edu.vn"/>
    <hyperlink ref="B75" r:id="rId22" display="BaoNHNSE62490@fpt.edu.vn"/>
    <hyperlink ref="B76" r:id="rId23" display="thiennqSE62515@fpt.edu.vn"/>
    <hyperlink ref="B77" r:id="rId24" display="TuNVASE62632@fpt.edu.vn"/>
    <hyperlink ref="B78" r:id="rId25" display="HoangHMSE62636@fpt.edu.vn"/>
    <hyperlink ref="B79" r:id="rId26" display="minhvdqse62781@fpt.edu.vn"/>
    <hyperlink ref="B80" r:id="rId27" display="thanhthnse62802@fpt.edu.vn"/>
    <hyperlink ref="B81" r:id="rId28" display="thanhthnse62803@fpt.edu.vn"/>
    <hyperlink ref="B82" r:id="rId29" display="datlpse62823@fpt.edu.vn"/>
    <hyperlink ref="B83" r:id="rId30" display="andtpse62827@fpt.edu.vn"/>
    <hyperlink ref="B84" r:id="rId31" display="hieunmse62831@fpt.edu.vn"/>
    <hyperlink ref="B85" r:id="rId32" display="thanhtdse62847@fpt.edu.vn"/>
    <hyperlink ref="B86" r:id="rId33" display="tienndse62860@fpt.edu.vn"/>
    <hyperlink ref="B87" r:id="rId34" display="sangtse62863@fpt.edu.vn"/>
    <hyperlink ref="B88" r:id="rId35" display="phatltse62882@fpt.edu.vn"/>
    <hyperlink ref="B89" r:id="rId36" display="thaottse62888@fpt.edu.vn"/>
    <hyperlink ref="B90" r:id="rId37" display="thangntse62915@fpt.edu.vn"/>
    <hyperlink ref="B91" r:id="rId38" display="datnddse62946@fpt.edu.vn"/>
    <hyperlink ref="B92" r:id="rId39" display="hienvdse63056@fpt.edu.vn"/>
    <hyperlink ref="B93" r:id="rId40" display="thotdse63073@fpt.edu.vn"/>
    <hyperlink ref="B94" r:id="rId41" display="duyntse63133@fpt.edu.vn"/>
    <hyperlink ref="B95" r:id="rId42" display="ledhse63151@fpt.edu.vn"/>
    <hyperlink ref="B96" r:id="rId43" display="trunglse63152@fpt.edu.vn"/>
    <hyperlink ref="B97" r:id="rId44" display="datbcse63154@fpt.edu.vn"/>
    <hyperlink ref="B98" r:id="rId45" display="thucnhse63155@fpt.edu.vn"/>
    <hyperlink ref="B99" r:id="rId46" display="thinhdqse63165@fpt.edu.vn"/>
    <hyperlink ref="B100" r:id="rId47" display="kiendstse63208@fpt.edu.vn"/>
    <hyperlink ref="B101" r:id="rId48" display="ngonkse63220@fpt.edu.vn"/>
    <hyperlink ref="B102" r:id="rId49" display="dungnqse63236@fpt.edu.vn"/>
    <hyperlink ref="B103" r:id="rId50" display="phuongnhse63254@fpt.edu.vn"/>
    <hyperlink ref="B104" r:id="rId51" display="phuvtse63268@fpt.edu.vn"/>
    <hyperlink ref="B105" r:id="rId52" display="tranghhtse63405@fpt.edu.vn"/>
    <hyperlink ref="B106" r:id="rId53" display="tienldse63409@fpt.edu.vn"/>
    <hyperlink ref="B107" r:id="rId54" display="phucvse63445@fpt.edu.vn"/>
    <hyperlink ref="B108" r:id="rId55" display="nhontdse63508@fpt.edu.vn"/>
    <hyperlink ref="B109" r:id="rId56" display="khoinktse63516@fpt.edu.vn"/>
    <hyperlink ref="B110" r:id="rId57" display="catlhgse63554@fpt.edu.vn"/>
    <hyperlink ref="B111" r:id="rId58" display="Tungpsse05202@fpt.edu.vn"/>
    <hyperlink ref="B112" r:id="rId59" display="tinntse62275@fpt.edu.vn"/>
    <hyperlink ref="B114" r:id="rId60" display="nhatquangsin@gmail.com"/>
    <hyperlink ref="B115" r:id="rId61" display="luuhoangnhuk15@gmail.com"/>
    <hyperlink ref="B116" r:id="rId62" display="nguyenphuctoan.httn@gmail.com"/>
    <hyperlink ref="B117" r:id="rId63" display="huynguyen131997@gmail.com"/>
    <hyperlink ref="B118" r:id="rId64" display="leminh.tran.1997@gmail.com"/>
    <hyperlink ref="B119" r:id="rId65" display="thaibao.doantran@gmail.com"/>
    <hyperlink ref="B120" r:id="rId66" display="tranduykhoa.1995@gmail.com"/>
    <hyperlink ref="B121" r:id="rId67" display="quoctien45@gmail.com"/>
    <hyperlink ref="B122" r:id="rId68" display="nguyenquangphuong96@gmail.com"/>
    <hyperlink ref="B123" r:id="rId69" display="josphus.quocvinh@gmail.com"/>
    <hyperlink ref="B125" r:id="rId70" display="nguyenhoangvupro98er@gmail.com"/>
    <hyperlink ref="B126" r:id="rId71" display="klkeylk@gmail.com"/>
    <hyperlink ref="B127" r:id="rId72" display="khanhn16101998@gmail.com"/>
    <hyperlink ref="B128" r:id="rId73" display="dangthanhduy2503@gmail.com"/>
    <hyperlink ref="B129" r:id="rId74" display="khanh2013vd@gmail.com"/>
    <hyperlink ref="B130" r:id="rId75" display="Thuytrangbl2803@gmail.com"/>
    <hyperlink ref="B193" r:id="rId76" display="nguyennghia121a@gmail.com"/>
    <hyperlink ref="B314" r:id="rId77" display="14521039@gm.uit.edu.vn"/>
    <hyperlink ref="B315" r:id="rId78" display="14520829@gm.uit.edu.vn"/>
    <hyperlink ref="B316" r:id="rId79" display="14520807@gm.uit.edu.vn"/>
    <hyperlink ref="B317" r:id="rId80" display="thanhsu604@gmail.com"/>
    <hyperlink ref="B318" r:id="rId81" display="14521022@gm.uit.edu.vn"/>
    <hyperlink ref="B319" r:id="rId82" display="14520272@gm.uit.edu.vn"/>
    <hyperlink ref="B320" r:id="rId83" display="trisinh1996@yahoo.com.vn"/>
    <hyperlink ref="B321" r:id="rId84" display="liemnt.uit@gmail.com"/>
    <hyperlink ref="B322" r:id="rId85" display="mrd4296@gmail.com"/>
    <hyperlink ref="B323" r:id="rId86" display="14520440@gm.uit.edu.vn"/>
    <hyperlink ref="B324" r:id="rId87" display="minhtrang96.it@gmail.com"/>
    <hyperlink ref="B325" r:id="rId88" display="hoangkimtuan1996@gmail.com"/>
    <hyperlink ref="B326" r:id="rId89" display="14520700@gm.uit.edu.vn"/>
    <hyperlink ref="B327" r:id="rId90" display="14520500@gm.uit.edu.vn"/>
    <hyperlink ref="B328" r:id="rId91" display="14520466@gm.uit.edu.vn"/>
    <hyperlink ref="B329" r:id="rId92" display="14520565@gm.uit.edu.vn"/>
    <hyperlink ref="B330" r:id="rId93" display="14520217@gm.uit.edu.vn"/>
    <hyperlink ref="B331" r:id="rId94" display="14520235@gm.uit.edu.vn"/>
    <hyperlink ref="B332" r:id="rId95" display="14520626@gm.uit.edu.vn"/>
    <hyperlink ref="B333" r:id="rId96" display="14520100@gm.uit.edu.vn"/>
    <hyperlink ref="B334" r:id="rId97" display="hoaidung229@gmail.com"/>
    <hyperlink ref="B335" r:id="rId98" display="trantichvan1996@gmail.com"/>
    <hyperlink ref="B336" r:id="rId99" display="lananh.nghiem0502@gmail.com"/>
    <hyperlink ref="B337" r:id="rId100" display="hoangthi.ktm@gmail.com"/>
    <hyperlink ref="B341" r:id="rId101" display="vankhoa0603@gmail.com"/>
    <hyperlink ref="B342" r:id="rId102" display="droidmaxxx@gamil.com"/>
    <hyperlink ref="B343" r:id="rId103" display="vanminhnguyenbmt@gmail.com"/>
    <hyperlink ref="B344" r:id="rId104" display="son.tran@kyanon.digital"/>
    <hyperlink ref="B345" r:id="rId105" display="14520165@gm.uit.edu.vn"/>
    <hyperlink ref="B346" r:id="rId106" display="datth4@gmail.com"/>
    <hyperlink ref="B348" r:id="rId107" display="ngannguyen.thi.kim.209@gmail.com"/>
    <hyperlink ref="B349" r:id="rId108" display="vanduyqh123@gmail.com"/>
    <hyperlink ref="B350" r:id="rId109" display="dr3amz@yahoo.com"/>
    <hyperlink ref="B351" r:id="rId110" display="14520010@gm.uit.edu.vn"/>
    <hyperlink ref="B352" r:id="rId111" display="14520287@gm.uit.edu.vn"/>
    <hyperlink ref="B353" r:id="rId112" display="vthhanh96@gmail.com"/>
    <hyperlink ref="B354" r:id="rId113" display="hieuit275@gmail.com"/>
    <hyperlink ref="B367" r:id="rId114" display="duypq2610@gmail.com"/>
    <hyperlink ref="B374" r:id="rId115" display="hoangton1996@gmail.com"/>
    <hyperlink ref="B375" r:id="rId116" display="hoangtumayman404@gmail.com"/>
    <hyperlink ref="B382" r:id="rId117" display="duynm178@gmail.com"/>
    <hyperlink ref="B416" r:id="rId118" display="grotw27@gmail.com"/>
    <hyperlink ref="B417" r:id="rId119" display="trinhducanh9a2dt@gmail.com"/>
    <hyperlink ref="B420" r:id="rId120" display="Pedesta2709@gmail.com"/>
    <hyperlink ref="B421" r:id="rId121" display="ducle6487@gmail.com"/>
    <hyperlink ref="B422" r:id="rId122" display="phammduc2000@gmail.com"/>
    <hyperlink ref="B423" r:id="rId123" display="nhunhu61200@gmail.com"/>
    <hyperlink ref="B424" r:id="rId124" display="trantanhau281015@gmail.com"/>
    <hyperlink ref="B425" r:id="rId125" display="hau021993@gmail.com"/>
    <hyperlink ref="B426" r:id="rId126" display="hauchelsea0107@gmail.com"/>
    <hyperlink ref="B427" r:id="rId127" display="tranlochiep1111@gmail.com"/>
    <hyperlink ref="B428" r:id="rId128" display="dangphamtrunghieu01@gmail.com"/>
    <hyperlink ref="B429" r:id="rId129" display="Thanhhuy7502@gmail.com"/>
    <hyperlink ref="B430" r:id="rId130" display="maigiahuy.thaihoa@gmail.com"/>
    <hyperlink ref="B431" r:id="rId131" display="crotchsticks@gmail.com"/>
    <hyperlink ref="B432" r:id="rId132" display="khaiuchiha11@gmail.com"/>
    <hyperlink ref="B433" r:id="rId133" display="Khanh22122000@gmail.com"/>
    <hyperlink ref="B434" r:id="rId134" display="baolong1472@gmail.com"/>
    <hyperlink ref="B435" r:id="rId135" display="tranvanlong230900@gmail.com"/>
    <hyperlink ref="B436" r:id="rId136" display="24hghiengame@gmail.com"/>
    <hyperlink ref="B438" r:id="rId137" display="trantanphat1392000vn@gmail.com"/>
    <hyperlink ref="B439" r:id="rId138" display="nquan146@gmail.com"/>
    <hyperlink ref="B440" r:id="rId139" display="harley20005@gmail.com"/>
    <hyperlink ref="B441" r:id="rId140" display="phantrantritait@gmail.com"/>
    <hyperlink ref="B442" r:id="rId141" display="hoangtuan3172000@gmail.com"/>
    <hyperlink ref="B443" r:id="rId142" display="nguyenduythai1982000@gmail.com"/>
    <hyperlink ref="B444" r:id="rId143" display="thitran123654h@gmail.com"/>
    <hyperlink ref="B445" r:id="rId144" display="phucthinhpham2100@gmail.com"/>
    <hyperlink ref="B446" r:id="rId145" display="dthong54@gmail.com"/>
    <hyperlink ref="B447" r:id="rId146" display="alicewiliam4@gmail.com"/>
    <hyperlink ref="B448" r:id="rId147" display="Truongtrongtrang102@gmail.com"/>
    <hyperlink ref="B449" r:id="rId148" display="Vinhiumoi13@gmail.com"/>
    <hyperlink ref="B451" r:id="rId149" display="lehuynhy2106@gmail.com"/>
    <hyperlink ref="B452" r:id="rId150" display="My20lu10@gmail.com"/>
    <hyperlink ref="B453" r:id="rId151" display="nguyenvanquocanhtj@gmail.com "/>
    <hyperlink ref="B454" r:id="rId152" display="Dqdanh2603@gmail.com"/>
    <hyperlink ref="B455" r:id="rId153" display="xiangxinnis@gmail.com "/>
    <hyperlink ref="B456" r:id="rId154" display="Vothimyduyen2011@gmail.com"/>
    <hyperlink ref="B457" r:id="rId155" display="theotakutime@gmail.com"/>
    <hyperlink ref="B458" r:id="rId156" display="ngotandang2000@gmail.com"/>
    <hyperlink ref="B459" r:id="rId157" display="Hsqd99@gmail.com"/>
    <hyperlink ref="B460" r:id="rId158" display="Minhduc11130@gmail.com"/>
    <hyperlink ref="B461" r:id="rId159" display="daicaso13579@gmail.com "/>
    <hyperlink ref="B462" r:id="rId160" display="hoanghgggg@gmail.com"/>
    <hyperlink ref="B463" r:id="rId161" display="hoangmanhhungt4nhvt@gmail.com "/>
    <hyperlink ref="B464" r:id="rId162" display="holiday2638@gmail.com "/>
    <hyperlink ref="B465" r:id="rId163" display="khangnguyen180720@gmail.com "/>
    <hyperlink ref="B469" r:id="rId164" display="hoangluong2207@gmail.com "/>
    <hyperlink ref="B474" r:id="rId165" display="phucmap2408@gmail.com"/>
    <hyperlink ref="B486" r:id="rId166" display="nqtruong2210@gmail.com "/>
    <hyperlink ref="B487" r:id="rId167" display="vinhvamvo1910@gmail.com "/>
    <hyperlink ref="B488" r:id="rId168" display="topsmall12@gmail.com "/>
    <hyperlink ref="B489" r:id="rId169" display="nhozvuro@gmail.com"/>
    <hyperlink ref="B490" r:id="rId170" display="nguyencaoy2000.hcm@gmail.com "/>
    <hyperlink ref="B491" r:id="rId171" display="nampham97se@gmail.com"/>
    <hyperlink ref="B565" r:id="rId172" display="trungnddse140190@fpt.edu.vn"/>
    <hyperlink ref="B566" r:id="rId173" display="Trihkse63285@fpt.edu.vn"/>
    <hyperlink ref="B567" r:id="rId174" display="Nguyenmydung7123@gmail.com"/>
    <hyperlink ref="B568" r:id="rId175" display="Hungtuan.study@gmail.com"/>
    <hyperlink ref="B569" r:id="rId176" display="Gamtthss130126@fpt.edu.vb"/>
    <hyperlink ref="B570" r:id="rId177" display="kimdoanhy@gmail.com"/>
    <hyperlink ref="B571" r:id="rId178" display="nguyenminhngoc.julie@gmail.com"/>
    <hyperlink ref="B572" r:id="rId179" display="Nhhb.dream4642@gmail.com"/>
    <hyperlink ref="B573" r:id="rId180" display="coinghia0@gmail.com"/>
    <hyperlink ref="B574" r:id="rId181" display="hauhppse140925@fpt.edu.vn"/>
    <hyperlink ref="B575" r:id="rId182" display="khanhtndse62221@fpt.edu.vn"/>
    <hyperlink ref="B576" r:id="rId183" display="lanlnhse140961@fpt.edu.vn"/>
    <hyperlink ref="B577" r:id="rId184" display="phattnsa130145@fpt.edu.vn"/>
    <hyperlink ref="B578" r:id="rId185" display="Kietphan2909@gmail.com"/>
    <hyperlink ref="B579" r:id="rId186" display="sonpham3798@gmail.com"/>
    <hyperlink ref="B580" r:id="rId187" display="xxxnganxx@gmail.com"/>
    <hyperlink ref="B581" r:id="rId188" display="Nhan.trungnhannguyen@gmail.com"/>
    <hyperlink ref="B582" r:id="rId189" display="metacross2000@gmail.com"/>
    <hyperlink ref="B583" r:id="rId190" display="vitngo1806@gmail.com"/>
    <hyperlink ref="B584" r:id="rId191" display="longlamduc@gmail.com"/>
    <hyperlink ref="B585" r:id="rId192" display="quangdat2000.pham@gmail.com"/>
    <hyperlink ref="B586" r:id="rId193" display="truonngquoclap3008@gmail.com"/>
    <hyperlink ref="B587" r:id="rId194" display="diennbse130077@fpt.edu.vn"/>
    <hyperlink ref="B588" r:id="rId195" display="mothanhuy@gmail.com"/>
    <hyperlink ref="B589" r:id="rId196" display="tienvo19991999@gmail.com"/>
    <hyperlink ref="B590" r:id="rId197" display="minhluan1998@gmail.com"/>
    <hyperlink ref="B591" r:id="rId198" display="hiepndse130341@fpt.edu.vn"/>
    <hyperlink ref="B592" r:id="rId199" display="Minhhuy499@gmail.com"/>
    <hyperlink ref="B593" r:id="rId200" display="Thanhkcse61765@fpt.edu.vn"/>
    <hyperlink ref="B594" r:id="rId201" display="hai7f2009@gmail.com"/>
    <hyperlink ref="B595" r:id="rId202" display="Giatntse130331@fpt.edu.vn"/>
    <hyperlink ref="B596" r:id="rId203" display="toannguyen00100@gmail.com"/>
    <hyperlink ref="B597" r:id="rId204" display="Vuthugiang2610@gmail.com"/>
    <hyperlink ref="B598" r:id="rId205" display="trantienduat98@gmail.com"/>
    <hyperlink ref="B599" r:id="rId206" display="minhduc.phuduc@gmail.com"/>
    <hyperlink ref="B600" r:id="rId207" display="Khanhbqse63463@fpt.edu.vn"/>
    <hyperlink ref="B601" r:id="rId208" display="billbubble69@gmail.com"/>
    <hyperlink ref="B602" r:id="rId209" display="dongtvse05344@fpt.edu.vn"/>
    <hyperlink ref="B603" r:id="rId210" display="thuongdthse62884@fpt.edu.vn"/>
    <hyperlink ref="B604" r:id="rId211" display="hoangnvse140933@fpt.edu.vn"/>
    <hyperlink ref="B605" r:id="rId212" display="cuongtqhe140974@fpt.edu.vn"/>
    <hyperlink ref="B739" r:id="rId213" display="namnp97@gmail.com"/>
    <hyperlink ref="B814" r:id="rId214" display="nnhaipy@gmail.com"/>
    <hyperlink ref="B815" r:id="rId215" display="binh.voquoc@gmail.com"/>
    <hyperlink ref="B816" r:id="rId216" display="vnngoctuyen2410@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17"/>
</worksheet>
</file>

<file path=xl/worksheets/sheet7.xml><?xml version="1.0" encoding="utf-8"?>
<worksheet xmlns="http://schemas.openxmlformats.org/spreadsheetml/2006/main" xmlns:r="http://schemas.openxmlformats.org/officeDocument/2006/relationships">
  <sheetPr filterMode="false">
    <pageSetUpPr fitToPage="false"/>
  </sheetPr>
  <dimension ref="A1:AE2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8" activeCellId="0" sqref="D98"/>
    </sheetView>
  </sheetViews>
  <sheetFormatPr defaultRowHeight="14.5" zeroHeight="false" outlineLevelRow="0" outlineLevelCol="0"/>
  <cols>
    <col collapsed="false" customWidth="true" hidden="false" outlineLevel="0" max="3" min="1" style="0" width="8.53"/>
    <col collapsed="false" customWidth="true" hidden="false" outlineLevel="0" max="4" min="4" style="0" width="27.27"/>
    <col collapsed="false" customWidth="true" hidden="false" outlineLevel="0" max="19" min="5" style="0" width="8.53"/>
    <col collapsed="false" customWidth="true" hidden="false" outlineLevel="0" max="20" min="20" style="0" width="19.09"/>
    <col collapsed="false" customWidth="true" hidden="false" outlineLevel="0" max="1025" min="21" style="0" width="8.53"/>
  </cols>
  <sheetData>
    <row r="1" customFormat="false" ht="14.5" hidden="false" customHeight="false" outlineLevel="0" collapsed="false">
      <c r="A1" s="293" t="s">
        <v>104</v>
      </c>
      <c r="B1" s="293" t="s">
        <v>105</v>
      </c>
      <c r="C1" s="293" t="s">
        <v>106</v>
      </c>
      <c r="D1" s="293" t="s">
        <v>107</v>
      </c>
      <c r="E1" s="293" t="s">
        <v>27</v>
      </c>
      <c r="F1" s="293" t="s">
        <v>108</v>
      </c>
      <c r="G1" s="293" t="s">
        <v>109</v>
      </c>
      <c r="H1" s="293" t="s">
        <v>110</v>
      </c>
      <c r="I1" s="293" t="s">
        <v>111</v>
      </c>
      <c r="J1" s="293" t="s">
        <v>23</v>
      </c>
      <c r="K1" s="293" t="s">
        <v>112</v>
      </c>
      <c r="L1" s="293" t="s">
        <v>113</v>
      </c>
      <c r="M1" s="293" t="s">
        <v>114</v>
      </c>
      <c r="N1" s="293" t="s">
        <v>115</v>
      </c>
      <c r="O1" s="293" t="s">
        <v>116</v>
      </c>
      <c r="P1" s="293" t="s">
        <v>117</v>
      </c>
      <c r="Q1" s="293" t="s">
        <v>118</v>
      </c>
      <c r="R1" s="293" t="s">
        <v>119</v>
      </c>
      <c r="S1" s="293" t="s">
        <v>120</v>
      </c>
      <c r="T1" s="293" t="s">
        <v>121</v>
      </c>
      <c r="U1" s="293" t="s">
        <v>122</v>
      </c>
      <c r="V1" s="293" t="s">
        <v>123</v>
      </c>
      <c r="W1" s="293" t="s">
        <v>124</v>
      </c>
      <c r="X1" s="293" t="s">
        <v>125</v>
      </c>
      <c r="Y1" s="293" t="s">
        <v>126</v>
      </c>
      <c r="Z1" s="293" t="s">
        <v>127</v>
      </c>
      <c r="AA1" s="293" t="s">
        <v>128</v>
      </c>
      <c r="AB1" s="293" t="s">
        <v>129</v>
      </c>
      <c r="AC1" s="293" t="s">
        <v>130</v>
      </c>
      <c r="AD1" s="293" t="s">
        <v>131</v>
      </c>
    </row>
    <row r="2" customFormat="false" ht="87" hidden="false" customHeight="false" outlineLevel="0" collapsed="false">
      <c r="B2" s="294" t="n">
        <v>43413</v>
      </c>
      <c r="C2" s="295" t="s">
        <v>95</v>
      </c>
      <c r="D2" s="295" t="s">
        <v>3062</v>
      </c>
      <c r="E2" s="295" t="s">
        <v>134</v>
      </c>
      <c r="F2" s="295" t="s">
        <v>749</v>
      </c>
      <c r="G2" s="295"/>
      <c r="H2" s="295" t="s">
        <v>3063</v>
      </c>
      <c r="I2" s="295" t="s">
        <v>3064</v>
      </c>
      <c r="J2" s="295" t="s">
        <v>3065</v>
      </c>
      <c r="K2" s="295" t="s">
        <v>3066</v>
      </c>
      <c r="L2" s="296" t="n">
        <v>34597</v>
      </c>
      <c r="M2" s="295" t="s">
        <v>271</v>
      </c>
      <c r="N2" s="295" t="s">
        <v>157</v>
      </c>
      <c r="O2" s="295"/>
      <c r="Q2" s="295" t="s">
        <v>3067</v>
      </c>
      <c r="R2" s="297" t="n">
        <v>17</v>
      </c>
      <c r="S2" s="297" t="n">
        <v>3822</v>
      </c>
      <c r="T2" s="295" t="s">
        <v>3068</v>
      </c>
      <c r="U2" s="295" t="s">
        <v>143</v>
      </c>
      <c r="V2" s="295" t="s">
        <v>212</v>
      </c>
      <c r="W2" s="296" t="n">
        <v>43540</v>
      </c>
      <c r="X2" s="295" t="s">
        <v>3069</v>
      </c>
      <c r="Y2" s="295"/>
      <c r="Z2" s="295" t="s">
        <v>939</v>
      </c>
      <c r="AA2" s="295" t="s">
        <v>3070</v>
      </c>
      <c r="AB2" s="298" t="n">
        <v>6000000</v>
      </c>
      <c r="AC2" s="295" t="s">
        <v>3069</v>
      </c>
      <c r="AD2" s="295"/>
      <c r="AE2" s="0" t="e">
        <f aca="false">VLOOKUP(TRIM(D2),'Data List'!C1:L816,1,0)</f>
        <v>#N/A</v>
      </c>
    </row>
    <row r="3" customFormat="false" ht="58" hidden="false" customHeight="false" outlineLevel="0" collapsed="false">
      <c r="B3" s="294" t="n">
        <v>43271</v>
      </c>
      <c r="C3" s="295" t="s">
        <v>101</v>
      </c>
      <c r="D3" s="295" t="s">
        <v>149</v>
      </c>
      <c r="E3" s="295" t="s">
        <v>134</v>
      </c>
      <c r="F3" s="295" t="s">
        <v>150</v>
      </c>
      <c r="G3" s="295" t="s">
        <v>151</v>
      </c>
      <c r="H3" s="295" t="s">
        <v>152</v>
      </c>
      <c r="I3" s="295" t="s">
        <v>153</v>
      </c>
      <c r="J3" s="295" t="s">
        <v>154</v>
      </c>
      <c r="K3" s="295" t="s">
        <v>155</v>
      </c>
      <c r="M3" s="295" t="s">
        <v>156</v>
      </c>
      <c r="N3" s="295" t="s">
        <v>157</v>
      </c>
      <c r="O3" s="295" t="s">
        <v>158</v>
      </c>
      <c r="Q3" s="295" t="s">
        <v>159</v>
      </c>
      <c r="R3" s="297" t="n">
        <v>12</v>
      </c>
      <c r="S3" s="297" t="n">
        <v>16</v>
      </c>
      <c r="T3" s="295" t="s">
        <v>160</v>
      </c>
      <c r="U3" s="295" t="s">
        <v>3071</v>
      </c>
      <c r="V3" s="295" t="s">
        <v>161</v>
      </c>
      <c r="W3" s="296" t="n">
        <v>43512</v>
      </c>
      <c r="X3" s="295"/>
      <c r="Y3" s="295" t="s">
        <v>162</v>
      </c>
      <c r="Z3" s="295" t="s">
        <v>146</v>
      </c>
      <c r="AA3" s="295" t="s">
        <v>147</v>
      </c>
      <c r="AB3" s="298" t="n">
        <v>5500000</v>
      </c>
      <c r="AC3" s="295"/>
      <c r="AD3" s="295"/>
    </row>
    <row r="4" customFormat="false" ht="87" hidden="false" customHeight="false" outlineLevel="0" collapsed="false">
      <c r="B4" s="294" t="n">
        <v>43447</v>
      </c>
      <c r="C4" s="295" t="s">
        <v>84</v>
      </c>
      <c r="D4" s="295" t="s">
        <v>2878</v>
      </c>
      <c r="E4" s="295" t="s">
        <v>134</v>
      </c>
      <c r="F4" s="295" t="s">
        <v>3072</v>
      </c>
      <c r="G4" s="295" t="s">
        <v>3073</v>
      </c>
      <c r="H4" s="295" t="s">
        <v>171</v>
      </c>
      <c r="I4" s="295" t="s">
        <v>3074</v>
      </c>
      <c r="J4" s="295" t="s">
        <v>2877</v>
      </c>
      <c r="K4" s="295" t="s">
        <v>2879</v>
      </c>
      <c r="M4" s="295" t="s">
        <v>3075</v>
      </c>
      <c r="N4" s="295" t="s">
        <v>157</v>
      </c>
      <c r="O4" s="295"/>
      <c r="Q4" s="295"/>
      <c r="R4" s="297" t="n">
        <v>14</v>
      </c>
      <c r="S4" s="297" t="n">
        <v>18</v>
      </c>
      <c r="T4" s="295" t="s">
        <v>228</v>
      </c>
      <c r="U4" s="295" t="s">
        <v>3076</v>
      </c>
      <c r="V4" s="295" t="s">
        <v>144</v>
      </c>
      <c r="X4" s="295" t="s">
        <v>3077</v>
      </c>
      <c r="Y4" s="295"/>
      <c r="Z4" s="295" t="s">
        <v>938</v>
      </c>
      <c r="AA4" s="295" t="s">
        <v>167</v>
      </c>
      <c r="AC4" s="295"/>
      <c r="AD4" s="295"/>
    </row>
    <row r="5" customFormat="false" ht="58" hidden="false" customHeight="false" outlineLevel="0" collapsed="false">
      <c r="B5" s="294" t="n">
        <v>43434</v>
      </c>
      <c r="C5" s="295" t="s">
        <v>95</v>
      </c>
      <c r="D5" s="295" t="s">
        <v>3078</v>
      </c>
      <c r="E5" s="295" t="s">
        <v>134</v>
      </c>
      <c r="F5" s="295" t="s">
        <v>3079</v>
      </c>
      <c r="G5" s="295"/>
      <c r="H5" s="295" t="s">
        <v>216</v>
      </c>
      <c r="I5" s="295" t="s">
        <v>3080</v>
      </c>
      <c r="J5" s="295" t="s">
        <v>3081</v>
      </c>
      <c r="K5" s="295" t="s">
        <v>3082</v>
      </c>
      <c r="L5" s="296" t="n">
        <v>34777</v>
      </c>
      <c r="M5" s="295" t="s">
        <v>470</v>
      </c>
      <c r="N5" s="295" t="s">
        <v>157</v>
      </c>
      <c r="O5" s="295"/>
      <c r="Q5" s="295" t="s">
        <v>3067</v>
      </c>
      <c r="R5" s="297" t="n">
        <v>9</v>
      </c>
      <c r="S5" s="297" t="n">
        <v>8</v>
      </c>
      <c r="T5" s="295" t="s">
        <v>3083</v>
      </c>
      <c r="U5" s="295" t="s">
        <v>3084</v>
      </c>
      <c r="V5" s="295" t="s">
        <v>212</v>
      </c>
      <c r="W5" s="296" t="n">
        <v>43547</v>
      </c>
      <c r="X5" s="295" t="s">
        <v>3069</v>
      </c>
      <c r="Y5" s="295"/>
      <c r="Z5" s="295"/>
      <c r="AA5" s="295" t="s">
        <v>3070</v>
      </c>
      <c r="AB5" s="298" t="n">
        <v>6000000</v>
      </c>
      <c r="AC5" s="295" t="s">
        <v>3069</v>
      </c>
      <c r="AD5" s="295"/>
    </row>
    <row r="6" customFormat="false" ht="58" hidden="false" customHeight="false" outlineLevel="0" collapsed="false">
      <c r="B6" s="294" t="n">
        <v>43335</v>
      </c>
      <c r="C6" s="295" t="s">
        <v>101</v>
      </c>
      <c r="D6" s="295" t="s">
        <v>178</v>
      </c>
      <c r="E6" s="295" t="s">
        <v>134</v>
      </c>
      <c r="F6" s="295" t="s">
        <v>179</v>
      </c>
      <c r="G6" s="295" t="s">
        <v>180</v>
      </c>
      <c r="H6" s="295" t="s">
        <v>152</v>
      </c>
      <c r="I6" s="295" t="s">
        <v>181</v>
      </c>
      <c r="J6" s="295" t="s">
        <v>182</v>
      </c>
      <c r="K6" s="295" t="s">
        <v>183</v>
      </c>
      <c r="L6" s="296" t="n">
        <v>35329</v>
      </c>
      <c r="M6" s="295" t="s">
        <v>156</v>
      </c>
      <c r="N6" s="295" t="s">
        <v>157</v>
      </c>
      <c r="O6" s="295"/>
      <c r="Q6" s="295" t="s">
        <v>159</v>
      </c>
      <c r="R6" s="297" t="n">
        <v>14</v>
      </c>
      <c r="S6" s="297" t="n">
        <v>18</v>
      </c>
      <c r="T6" s="295" t="s">
        <v>184</v>
      </c>
      <c r="U6" s="295" t="s">
        <v>3071</v>
      </c>
      <c r="V6" s="295" t="s">
        <v>185</v>
      </c>
      <c r="W6" s="296" t="n">
        <v>43472</v>
      </c>
      <c r="X6" s="295"/>
      <c r="Y6" s="295" t="s">
        <v>162</v>
      </c>
      <c r="Z6" s="295" t="s">
        <v>146</v>
      </c>
      <c r="AA6" s="295" t="s">
        <v>147</v>
      </c>
      <c r="AB6" s="298" t="n">
        <v>5500000</v>
      </c>
      <c r="AC6" s="295"/>
      <c r="AD6" s="295"/>
    </row>
    <row r="7" customFormat="false" ht="43.5" hidden="false" customHeight="false" outlineLevel="0" collapsed="false">
      <c r="B7" s="294" t="n">
        <v>43409</v>
      </c>
      <c r="C7" s="295" t="s">
        <v>95</v>
      </c>
      <c r="D7" s="295" t="s">
        <v>3085</v>
      </c>
      <c r="E7" s="295" t="s">
        <v>134</v>
      </c>
      <c r="F7" s="295" t="s">
        <v>3086</v>
      </c>
      <c r="G7" s="295"/>
      <c r="H7" s="295" t="s">
        <v>205</v>
      </c>
      <c r="I7" s="295" t="s">
        <v>3087</v>
      </c>
      <c r="J7" s="295" t="s">
        <v>3088</v>
      </c>
      <c r="K7" s="295" t="s">
        <v>3089</v>
      </c>
      <c r="M7" s="295" t="s">
        <v>3090</v>
      </c>
      <c r="N7" s="295" t="s">
        <v>157</v>
      </c>
      <c r="O7" s="295"/>
      <c r="P7" s="297" t="n">
        <v>2017</v>
      </c>
      <c r="Q7" s="295" t="s">
        <v>3067</v>
      </c>
      <c r="R7" s="297" t="n">
        <v>50</v>
      </c>
      <c r="S7" s="297" t="n">
        <v>50</v>
      </c>
      <c r="T7" s="295" t="s">
        <v>3091</v>
      </c>
      <c r="U7" s="295"/>
      <c r="V7" s="295" t="s">
        <v>144</v>
      </c>
      <c r="W7" s="296" t="n">
        <v>43562</v>
      </c>
      <c r="X7" s="295"/>
      <c r="Y7" s="295" t="s">
        <v>3069</v>
      </c>
      <c r="Z7" s="295"/>
      <c r="AA7" s="295" t="s">
        <v>3070</v>
      </c>
      <c r="AB7" s="298" t="n">
        <v>6000000</v>
      </c>
      <c r="AC7" s="295"/>
      <c r="AD7" s="295"/>
    </row>
    <row r="8" customFormat="false" ht="58" hidden="false" customHeight="false" outlineLevel="0" collapsed="false">
      <c r="B8" s="294" t="n">
        <v>43418</v>
      </c>
      <c r="C8" s="295" t="s">
        <v>132</v>
      </c>
      <c r="D8" s="295" t="s">
        <v>189</v>
      </c>
      <c r="E8" s="295" t="s">
        <v>134</v>
      </c>
      <c r="F8" s="295" t="s">
        <v>190</v>
      </c>
      <c r="G8" s="295"/>
      <c r="H8" s="295" t="s">
        <v>191</v>
      </c>
      <c r="I8" s="295" t="s">
        <v>192</v>
      </c>
      <c r="J8" s="295" t="s">
        <v>193</v>
      </c>
      <c r="K8" s="295" t="s">
        <v>194</v>
      </c>
      <c r="M8" s="295" t="s">
        <v>195</v>
      </c>
      <c r="N8" s="295" t="s">
        <v>196</v>
      </c>
      <c r="O8" s="295"/>
      <c r="P8" s="297" t="n">
        <v>2018</v>
      </c>
      <c r="Q8" s="295" t="s">
        <v>197</v>
      </c>
      <c r="R8" s="297" t="n">
        <v>14</v>
      </c>
      <c r="S8" s="297" t="n">
        <v>21</v>
      </c>
      <c r="T8" s="295" t="s">
        <v>198</v>
      </c>
      <c r="U8" s="295" t="s">
        <v>199</v>
      </c>
      <c r="V8" s="295" t="s">
        <v>144</v>
      </c>
      <c r="W8" s="296" t="n">
        <v>43481</v>
      </c>
      <c r="X8" s="295" t="s">
        <v>162</v>
      </c>
      <c r="Y8" s="295"/>
      <c r="Z8" s="295" t="s">
        <v>146</v>
      </c>
      <c r="AA8" s="295" t="s">
        <v>147</v>
      </c>
      <c r="AB8" s="298" t="n">
        <v>5500000</v>
      </c>
      <c r="AC8" s="295"/>
      <c r="AD8" s="295"/>
    </row>
    <row r="9" customFormat="false" ht="58" hidden="false" customHeight="false" outlineLevel="0" collapsed="false">
      <c r="B9" s="294" t="n">
        <v>43446</v>
      </c>
      <c r="C9" s="295" t="s">
        <v>95</v>
      </c>
      <c r="D9" s="295" t="s">
        <v>3092</v>
      </c>
      <c r="E9" s="295" t="s">
        <v>134</v>
      </c>
      <c r="F9" s="295" t="s">
        <v>3093</v>
      </c>
      <c r="G9" s="295"/>
      <c r="H9" s="295" t="s">
        <v>205</v>
      </c>
      <c r="I9" s="295" t="s">
        <v>3094</v>
      </c>
      <c r="J9" s="295" t="s">
        <v>3095</v>
      </c>
      <c r="K9" s="295" t="s">
        <v>3096</v>
      </c>
      <c r="M9" s="295" t="s">
        <v>87</v>
      </c>
      <c r="N9" s="295" t="s">
        <v>157</v>
      </c>
      <c r="O9" s="295" t="s">
        <v>512</v>
      </c>
      <c r="Q9" s="295" t="s">
        <v>3097</v>
      </c>
      <c r="R9" s="297" t="n">
        <v>0</v>
      </c>
      <c r="S9" s="297" t="n">
        <v>0</v>
      </c>
      <c r="T9" s="295" t="s">
        <v>3098</v>
      </c>
      <c r="U9" s="295" t="s">
        <v>143</v>
      </c>
      <c r="V9" s="295" t="s">
        <v>161</v>
      </c>
      <c r="W9" s="296" t="n">
        <v>43481</v>
      </c>
      <c r="X9" s="295" t="s">
        <v>3099</v>
      </c>
      <c r="Y9" s="295"/>
      <c r="Z9" s="295" t="s">
        <v>939</v>
      </c>
      <c r="AA9" s="295" t="s">
        <v>3100</v>
      </c>
      <c r="AB9" s="298" t="n">
        <v>280000</v>
      </c>
      <c r="AC9" s="295"/>
      <c r="AD9" s="295"/>
    </row>
    <row r="10" customFormat="false" ht="58" hidden="false" customHeight="false" outlineLevel="0" collapsed="false">
      <c r="B10" s="294" t="n">
        <v>43446</v>
      </c>
      <c r="C10" s="295" t="s">
        <v>95</v>
      </c>
      <c r="D10" s="295" t="s">
        <v>203</v>
      </c>
      <c r="E10" s="295" t="s">
        <v>134</v>
      </c>
      <c r="F10" s="295" t="s">
        <v>204</v>
      </c>
      <c r="G10" s="295"/>
      <c r="H10" s="295" t="s">
        <v>205</v>
      </c>
      <c r="I10" s="295" t="s">
        <v>206</v>
      </c>
      <c r="J10" s="295" t="s">
        <v>207</v>
      </c>
      <c r="K10" s="295" t="s">
        <v>208</v>
      </c>
      <c r="M10" s="295" t="s">
        <v>156</v>
      </c>
      <c r="N10" s="295" t="s">
        <v>157</v>
      </c>
      <c r="O10" s="295" t="s">
        <v>209</v>
      </c>
      <c r="Q10" s="295" t="s">
        <v>210</v>
      </c>
      <c r="R10" s="297" t="n">
        <v>32</v>
      </c>
      <c r="S10" s="297" t="n">
        <v>0</v>
      </c>
      <c r="T10" s="295" t="s">
        <v>211</v>
      </c>
      <c r="U10" s="295" t="s">
        <v>143</v>
      </c>
      <c r="V10" s="295" t="s">
        <v>212</v>
      </c>
      <c r="W10" s="296" t="n">
        <v>43481</v>
      </c>
      <c r="X10" s="295"/>
      <c r="Y10" s="295" t="s">
        <v>177</v>
      </c>
      <c r="Z10" s="295" t="s">
        <v>146</v>
      </c>
      <c r="AA10" s="295" t="s">
        <v>147</v>
      </c>
      <c r="AB10" s="298" t="n">
        <v>5000000</v>
      </c>
      <c r="AC10" s="295"/>
      <c r="AD10" s="295"/>
    </row>
    <row r="11" customFormat="false" ht="58" hidden="false" customHeight="false" outlineLevel="0" collapsed="false">
      <c r="B11" s="294" t="n">
        <v>43417</v>
      </c>
      <c r="C11" s="295" t="s">
        <v>95</v>
      </c>
      <c r="D11" s="295" t="s">
        <v>3101</v>
      </c>
      <c r="E11" s="295" t="s">
        <v>134</v>
      </c>
      <c r="F11" s="295" t="s">
        <v>749</v>
      </c>
      <c r="G11" s="295"/>
      <c r="H11" s="295" t="s">
        <v>3063</v>
      </c>
      <c r="I11" s="295" t="s">
        <v>3102</v>
      </c>
      <c r="J11" s="295" t="s">
        <v>3103</v>
      </c>
      <c r="K11" s="295" t="s">
        <v>3104</v>
      </c>
      <c r="L11" s="296" t="n">
        <v>35009</v>
      </c>
      <c r="M11" s="295" t="s">
        <v>433</v>
      </c>
      <c r="N11" s="295" t="s">
        <v>157</v>
      </c>
      <c r="O11" s="295"/>
      <c r="Q11" s="295" t="s">
        <v>3067</v>
      </c>
      <c r="S11" s="297" t="n">
        <v>3834</v>
      </c>
      <c r="T11" s="295" t="s">
        <v>3068</v>
      </c>
      <c r="U11" s="295" t="s">
        <v>143</v>
      </c>
      <c r="V11" s="295" t="s">
        <v>144</v>
      </c>
      <c r="W11" s="296" t="n">
        <v>43540</v>
      </c>
      <c r="X11" s="295" t="s">
        <v>3069</v>
      </c>
      <c r="Y11" s="295"/>
      <c r="Z11" s="295" t="s">
        <v>939</v>
      </c>
      <c r="AA11" s="295" t="s">
        <v>3070</v>
      </c>
      <c r="AB11" s="298" t="n">
        <v>6000000</v>
      </c>
      <c r="AC11" s="295" t="s">
        <v>3069</v>
      </c>
      <c r="AD11" s="295"/>
    </row>
    <row r="12" customFormat="false" ht="58" hidden="false" customHeight="false" outlineLevel="0" collapsed="false">
      <c r="B12" s="294" t="n">
        <v>43374</v>
      </c>
      <c r="C12" s="295" t="s">
        <v>95</v>
      </c>
      <c r="D12" s="295" t="s">
        <v>3105</v>
      </c>
      <c r="E12" s="295" t="s">
        <v>134</v>
      </c>
      <c r="F12" s="295" t="s">
        <v>749</v>
      </c>
      <c r="G12" s="295"/>
      <c r="H12" s="295" t="s">
        <v>3063</v>
      </c>
      <c r="I12" s="295" t="s">
        <v>3106</v>
      </c>
      <c r="J12" s="295" t="s">
        <v>3107</v>
      </c>
      <c r="K12" s="295" t="s">
        <v>3108</v>
      </c>
      <c r="L12" s="296" t="n">
        <v>34923</v>
      </c>
      <c r="M12" s="295" t="s">
        <v>156</v>
      </c>
      <c r="N12" s="295" t="s">
        <v>556</v>
      </c>
      <c r="O12" s="295" t="s">
        <v>3109</v>
      </c>
      <c r="P12" s="297" t="n">
        <v>6.62</v>
      </c>
      <c r="Q12" s="295" t="s">
        <v>3067</v>
      </c>
      <c r="S12" s="297" t="n">
        <v>3471</v>
      </c>
      <c r="T12" s="295" t="s">
        <v>3068</v>
      </c>
      <c r="U12" s="295" t="s">
        <v>143</v>
      </c>
      <c r="V12" s="295" t="s">
        <v>369</v>
      </c>
      <c r="W12" s="296" t="n">
        <v>43540</v>
      </c>
      <c r="X12" s="295" t="s">
        <v>3069</v>
      </c>
      <c r="Y12" s="295"/>
      <c r="Z12" s="295" t="s">
        <v>939</v>
      </c>
      <c r="AA12" s="295" t="s">
        <v>3070</v>
      </c>
      <c r="AB12" s="298" t="n">
        <v>6000000</v>
      </c>
      <c r="AC12" s="295" t="s">
        <v>3069</v>
      </c>
      <c r="AD12" s="295"/>
    </row>
    <row r="13" customFormat="false" ht="58" hidden="false" customHeight="false" outlineLevel="0" collapsed="false">
      <c r="B13" s="294" t="n">
        <v>43425</v>
      </c>
      <c r="C13" s="295" t="s">
        <v>296</v>
      </c>
      <c r="D13" s="295" t="s">
        <v>3110</v>
      </c>
      <c r="E13" s="295" t="s">
        <v>134</v>
      </c>
      <c r="F13" s="295" t="s">
        <v>3111</v>
      </c>
      <c r="G13" s="295"/>
      <c r="H13" s="295" t="s">
        <v>3112</v>
      </c>
      <c r="I13" s="295" t="s">
        <v>3113</v>
      </c>
      <c r="J13" s="295" t="s">
        <v>3114</v>
      </c>
      <c r="K13" s="295" t="s">
        <v>3115</v>
      </c>
      <c r="M13" s="295" t="s">
        <v>3116</v>
      </c>
      <c r="N13" s="295" t="s">
        <v>157</v>
      </c>
      <c r="O13" s="295"/>
      <c r="Q13" s="295" t="s">
        <v>3117</v>
      </c>
      <c r="R13" s="297" t="n">
        <v>50</v>
      </c>
      <c r="S13" s="297" t="n">
        <v>50</v>
      </c>
      <c r="T13" s="295"/>
      <c r="U13" s="295" t="s">
        <v>3084</v>
      </c>
      <c r="V13" s="295" t="s">
        <v>3118</v>
      </c>
      <c r="W13" s="296" t="n">
        <v>43488</v>
      </c>
      <c r="X13" s="295" t="s">
        <v>162</v>
      </c>
      <c r="Y13" s="295"/>
      <c r="Z13" s="295" t="s">
        <v>937</v>
      </c>
      <c r="AA13" s="295" t="s">
        <v>3119</v>
      </c>
      <c r="AB13" s="298" t="n">
        <v>15400000</v>
      </c>
      <c r="AC13" s="295" t="s">
        <v>162</v>
      </c>
      <c r="AD13" s="295"/>
    </row>
    <row r="14" customFormat="false" ht="58" hidden="false" customHeight="false" outlineLevel="0" collapsed="false">
      <c r="B14" s="294" t="n">
        <v>43409</v>
      </c>
      <c r="C14" s="295" t="s">
        <v>101</v>
      </c>
      <c r="D14" s="295" t="s">
        <v>237</v>
      </c>
      <c r="E14" s="295" t="s">
        <v>134</v>
      </c>
      <c r="F14" s="295" t="s">
        <v>238</v>
      </c>
      <c r="G14" s="295" t="s">
        <v>239</v>
      </c>
      <c r="H14" s="295" t="s">
        <v>152</v>
      </c>
      <c r="I14" s="295" t="s">
        <v>240</v>
      </c>
      <c r="J14" s="295" t="s">
        <v>241</v>
      </c>
      <c r="K14" s="295" t="s">
        <v>242</v>
      </c>
      <c r="M14" s="295" t="s">
        <v>333</v>
      </c>
      <c r="N14" s="295" t="s">
        <v>157</v>
      </c>
      <c r="O14" s="295" t="s">
        <v>243</v>
      </c>
      <c r="Q14" s="295" t="s">
        <v>159</v>
      </c>
      <c r="R14" s="297" t="n">
        <v>14</v>
      </c>
      <c r="S14" s="297" t="n">
        <v>17</v>
      </c>
      <c r="T14" s="295" t="s">
        <v>184</v>
      </c>
      <c r="U14" s="295" t="s">
        <v>3071</v>
      </c>
      <c r="V14" s="295" t="s">
        <v>212</v>
      </c>
      <c r="W14" s="296" t="n">
        <v>43540</v>
      </c>
      <c r="X14" s="295"/>
      <c r="Y14" s="295" t="s">
        <v>162</v>
      </c>
      <c r="Z14" s="295" t="s">
        <v>146</v>
      </c>
      <c r="AA14" s="295" t="s">
        <v>147</v>
      </c>
      <c r="AB14" s="298" t="n">
        <v>5500000</v>
      </c>
      <c r="AC14" s="295"/>
      <c r="AD14" s="295"/>
    </row>
    <row r="15" customFormat="false" ht="58" hidden="false" customHeight="false" outlineLevel="0" collapsed="false">
      <c r="A15" s="297" t="n">
        <v>1</v>
      </c>
      <c r="B15" s="294" t="n">
        <v>43452</v>
      </c>
      <c r="C15" s="295" t="s">
        <v>95</v>
      </c>
      <c r="D15" s="295" t="s">
        <v>244</v>
      </c>
      <c r="E15" s="295" t="s">
        <v>134</v>
      </c>
      <c r="F15" s="295" t="s">
        <v>204</v>
      </c>
      <c r="G15" s="295"/>
      <c r="H15" s="295" t="s">
        <v>205</v>
      </c>
      <c r="I15" s="295" t="s">
        <v>245</v>
      </c>
      <c r="J15" s="295" t="s">
        <v>246</v>
      </c>
      <c r="K15" s="295" t="s">
        <v>247</v>
      </c>
      <c r="M15" s="295" t="s">
        <v>248</v>
      </c>
      <c r="N15" s="295" t="s">
        <v>249</v>
      </c>
      <c r="O15" s="295"/>
      <c r="Q15" s="295" t="s">
        <v>210</v>
      </c>
      <c r="R15" s="297" t="n">
        <v>41</v>
      </c>
      <c r="S15" s="297" t="n">
        <v>0</v>
      </c>
      <c r="T15" s="295" t="s">
        <v>211</v>
      </c>
      <c r="U15" s="295" t="s">
        <v>143</v>
      </c>
      <c r="V15" s="295" t="s">
        <v>161</v>
      </c>
      <c r="W15" s="296" t="n">
        <v>43481</v>
      </c>
      <c r="X15" s="295"/>
      <c r="Y15" s="295" t="s">
        <v>177</v>
      </c>
      <c r="Z15" s="295" t="s">
        <v>146</v>
      </c>
      <c r="AA15" s="295" t="s">
        <v>147</v>
      </c>
      <c r="AB15" s="298" t="n">
        <v>5000000</v>
      </c>
      <c r="AC15" s="295"/>
      <c r="AD15" s="295"/>
    </row>
    <row r="16" customFormat="false" ht="72.5" hidden="false" customHeight="false" outlineLevel="0" collapsed="false">
      <c r="A16" s="297" t="n">
        <v>17</v>
      </c>
      <c r="B16" s="294" t="n">
        <v>43453</v>
      </c>
      <c r="C16" s="295" t="s">
        <v>95</v>
      </c>
      <c r="D16" s="295" t="s">
        <v>3120</v>
      </c>
      <c r="E16" s="295" t="s">
        <v>134</v>
      </c>
      <c r="F16" s="295" t="s">
        <v>749</v>
      </c>
      <c r="G16" s="295"/>
      <c r="H16" s="295" t="s">
        <v>3063</v>
      </c>
      <c r="I16" s="295" t="s">
        <v>3121</v>
      </c>
      <c r="J16" s="295" t="s">
        <v>3122</v>
      </c>
      <c r="K16" s="295" t="s">
        <v>3123</v>
      </c>
      <c r="L16" s="296" t="n">
        <v>35108</v>
      </c>
      <c r="M16" s="295" t="s">
        <v>3124</v>
      </c>
      <c r="N16" s="295" t="s">
        <v>157</v>
      </c>
      <c r="O16" s="295"/>
      <c r="P16" s="297" t="n">
        <v>2019</v>
      </c>
      <c r="Q16" s="295" t="s">
        <v>3067</v>
      </c>
      <c r="R16" s="297" t="n">
        <v>6</v>
      </c>
      <c r="S16" s="297" t="n">
        <v>4</v>
      </c>
      <c r="T16" s="295" t="s">
        <v>3068</v>
      </c>
      <c r="U16" s="295" t="s">
        <v>143</v>
      </c>
      <c r="V16" s="295" t="s">
        <v>161</v>
      </c>
      <c r="W16" s="296" t="n">
        <v>43540</v>
      </c>
      <c r="X16" s="295" t="s">
        <v>3069</v>
      </c>
      <c r="Y16" s="295"/>
      <c r="Z16" s="295" t="s">
        <v>939</v>
      </c>
      <c r="AA16" s="295" t="s">
        <v>3070</v>
      </c>
      <c r="AB16" s="298" t="n">
        <v>6000000</v>
      </c>
      <c r="AC16" s="295" t="s">
        <v>3069</v>
      </c>
      <c r="AD16" s="295"/>
    </row>
    <row r="17" customFormat="false" ht="87" hidden="false" customHeight="false" outlineLevel="0" collapsed="false">
      <c r="A17" s="297" t="n">
        <v>41</v>
      </c>
      <c r="B17" s="294" t="n">
        <v>43452</v>
      </c>
      <c r="C17" s="295" t="s">
        <v>169</v>
      </c>
      <c r="D17" s="295" t="s">
        <v>260</v>
      </c>
      <c r="E17" s="295" t="s">
        <v>134</v>
      </c>
      <c r="F17" s="295" t="s">
        <v>179</v>
      </c>
      <c r="G17" s="295"/>
      <c r="H17" s="295" t="s">
        <v>171</v>
      </c>
      <c r="I17" s="295" t="s">
        <v>261</v>
      </c>
      <c r="J17" s="295" t="s">
        <v>262</v>
      </c>
      <c r="K17" s="295" t="s">
        <v>263</v>
      </c>
      <c r="L17" s="296" t="n">
        <v>33065</v>
      </c>
      <c r="M17" s="295" t="s">
        <v>264</v>
      </c>
      <c r="N17" s="295" t="s">
        <v>157</v>
      </c>
      <c r="O17" s="295"/>
      <c r="P17" s="297" t="n">
        <v>2016</v>
      </c>
      <c r="Q17" s="295" t="s">
        <v>265</v>
      </c>
      <c r="R17" s="297" t="n">
        <v>17</v>
      </c>
      <c r="S17" s="297" t="n">
        <v>16</v>
      </c>
      <c r="T17" s="295" t="s">
        <v>266</v>
      </c>
      <c r="U17" s="295" t="s">
        <v>3084</v>
      </c>
      <c r="V17" s="295" t="s">
        <v>161</v>
      </c>
      <c r="W17" s="296" t="n">
        <v>43472</v>
      </c>
      <c r="X17" s="295"/>
      <c r="Y17" s="295" t="s">
        <v>177</v>
      </c>
      <c r="Z17" s="295" t="s">
        <v>146</v>
      </c>
      <c r="AA17" s="295" t="s">
        <v>147</v>
      </c>
      <c r="AB17" s="298" t="n">
        <v>5500000</v>
      </c>
      <c r="AC17" s="295"/>
      <c r="AD17" s="295"/>
    </row>
    <row r="18" customFormat="false" ht="58" hidden="false" customHeight="false" outlineLevel="0" collapsed="false">
      <c r="A18" s="297" t="n">
        <v>55</v>
      </c>
      <c r="B18" s="294" t="n">
        <v>43453</v>
      </c>
      <c r="C18" s="295" t="s">
        <v>169</v>
      </c>
      <c r="D18" s="295" t="s">
        <v>267</v>
      </c>
      <c r="E18" s="295" t="s">
        <v>134</v>
      </c>
      <c r="F18" s="295" t="s">
        <v>179</v>
      </c>
      <c r="G18" s="295"/>
      <c r="H18" s="295" t="s">
        <v>171</v>
      </c>
      <c r="I18" s="295" t="s">
        <v>268</v>
      </c>
      <c r="J18" s="295" t="s">
        <v>269</v>
      </c>
      <c r="K18" s="295" t="s">
        <v>270</v>
      </c>
      <c r="M18" s="295" t="s">
        <v>604</v>
      </c>
      <c r="N18" s="295"/>
      <c r="O18" s="295" t="s">
        <v>272</v>
      </c>
      <c r="P18" s="297" t="n">
        <v>2019</v>
      </c>
      <c r="Q18" s="295" t="s">
        <v>265</v>
      </c>
      <c r="R18" s="297" t="n">
        <v>14</v>
      </c>
      <c r="S18" s="297" t="n">
        <v>22</v>
      </c>
      <c r="T18" s="295" t="s">
        <v>176</v>
      </c>
      <c r="U18" s="295" t="s">
        <v>3084</v>
      </c>
      <c r="V18" s="295" t="s">
        <v>144</v>
      </c>
      <c r="W18" s="296" t="n">
        <v>43472</v>
      </c>
      <c r="X18" s="295"/>
      <c r="Y18" s="295" t="s">
        <v>177</v>
      </c>
      <c r="Z18" s="295" t="s">
        <v>146</v>
      </c>
      <c r="AA18" s="295" t="s">
        <v>147</v>
      </c>
      <c r="AB18" s="298" t="n">
        <v>5500000</v>
      </c>
      <c r="AC18" s="295"/>
      <c r="AD18" s="295"/>
    </row>
    <row r="19" customFormat="false" ht="58" hidden="false" customHeight="false" outlineLevel="0" collapsed="false">
      <c r="A19" s="297" t="n">
        <v>60</v>
      </c>
      <c r="B19" s="294" t="n">
        <v>43455</v>
      </c>
      <c r="C19" s="295" t="s">
        <v>169</v>
      </c>
      <c r="D19" s="295" t="s">
        <v>273</v>
      </c>
      <c r="E19" s="295" t="s">
        <v>134</v>
      </c>
      <c r="F19" s="295" t="s">
        <v>274</v>
      </c>
      <c r="G19" s="295" t="s">
        <v>275</v>
      </c>
      <c r="H19" s="295" t="s">
        <v>276</v>
      </c>
      <c r="I19" s="295" t="s">
        <v>277</v>
      </c>
      <c r="J19" s="295" t="s">
        <v>278</v>
      </c>
      <c r="K19" s="295" t="s">
        <v>279</v>
      </c>
      <c r="L19" s="296" t="n">
        <v>35089</v>
      </c>
      <c r="M19" s="295" t="s">
        <v>280</v>
      </c>
      <c r="N19" s="295" t="s">
        <v>157</v>
      </c>
      <c r="O19" s="295" t="s">
        <v>243</v>
      </c>
      <c r="P19" s="297" t="n">
        <v>2018</v>
      </c>
      <c r="Q19" s="295" t="s">
        <v>281</v>
      </c>
      <c r="R19" s="297" t="n">
        <v>8</v>
      </c>
      <c r="S19" s="297" t="n">
        <v>8</v>
      </c>
      <c r="T19" s="295"/>
      <c r="U19" s="295" t="s">
        <v>3084</v>
      </c>
      <c r="V19" s="295" t="s">
        <v>282</v>
      </c>
      <c r="W19" s="296" t="n">
        <v>43481</v>
      </c>
      <c r="X19" s="295" t="s">
        <v>283</v>
      </c>
      <c r="Y19" s="295"/>
      <c r="Z19" s="295" t="s">
        <v>146</v>
      </c>
      <c r="AA19" s="295" t="s">
        <v>147</v>
      </c>
      <c r="AB19" s="298" t="n">
        <v>5500000</v>
      </c>
      <c r="AC19" s="295"/>
      <c r="AD19" s="295"/>
    </row>
    <row r="20" customFormat="false" ht="58" hidden="false" customHeight="false" outlineLevel="0" collapsed="false">
      <c r="A20" s="297" t="n">
        <v>67</v>
      </c>
      <c r="B20" s="294" t="n">
        <v>43455</v>
      </c>
      <c r="C20" s="295" t="s">
        <v>101</v>
      </c>
      <c r="D20" s="295" t="s">
        <v>284</v>
      </c>
      <c r="E20" s="295" t="s">
        <v>134</v>
      </c>
      <c r="F20" s="295" t="s">
        <v>285</v>
      </c>
      <c r="G20" s="295" t="s">
        <v>286</v>
      </c>
      <c r="H20" s="295" t="s">
        <v>152</v>
      </c>
      <c r="I20" s="295"/>
      <c r="J20" s="295" t="s">
        <v>287</v>
      </c>
      <c r="K20" s="295" t="s">
        <v>288</v>
      </c>
      <c r="L20" s="296" t="n">
        <v>34912</v>
      </c>
      <c r="M20" s="295" t="s">
        <v>289</v>
      </c>
      <c r="N20" s="295" t="s">
        <v>290</v>
      </c>
      <c r="O20" s="295"/>
      <c r="Q20" s="295" t="s">
        <v>159</v>
      </c>
      <c r="R20" s="297" t="n">
        <v>13</v>
      </c>
      <c r="S20" s="297" t="n">
        <v>19</v>
      </c>
      <c r="T20" s="295" t="s">
        <v>184</v>
      </c>
      <c r="U20" s="295" t="s">
        <v>3071</v>
      </c>
      <c r="V20" s="295" t="s">
        <v>144</v>
      </c>
      <c r="W20" s="296" t="n">
        <v>43472</v>
      </c>
      <c r="X20" s="295"/>
      <c r="Y20" s="295" t="s">
        <v>162</v>
      </c>
      <c r="Z20" s="295" t="s">
        <v>146</v>
      </c>
      <c r="AA20" s="295" t="s">
        <v>147</v>
      </c>
      <c r="AB20" s="298" t="n">
        <v>5500000</v>
      </c>
      <c r="AC20" s="295"/>
      <c r="AD20" s="295"/>
    </row>
    <row r="21" customFormat="false" ht="58" hidden="false" customHeight="false" outlineLevel="0" collapsed="false">
      <c r="A21" s="297" t="n">
        <v>68</v>
      </c>
      <c r="B21" s="294" t="n">
        <v>43455</v>
      </c>
      <c r="C21" s="295" t="s">
        <v>169</v>
      </c>
      <c r="D21" s="295" t="s">
        <v>291</v>
      </c>
      <c r="E21" s="295" t="s">
        <v>134</v>
      </c>
      <c r="F21" s="295" t="s">
        <v>285</v>
      </c>
      <c r="G21" s="295" t="s">
        <v>275</v>
      </c>
      <c r="H21" s="295" t="s">
        <v>276</v>
      </c>
      <c r="I21" s="295"/>
      <c r="J21" s="295" t="s">
        <v>292</v>
      </c>
      <c r="K21" s="295" t="s">
        <v>293</v>
      </c>
      <c r="L21" s="296" t="n">
        <v>34570</v>
      </c>
      <c r="M21" s="295" t="s">
        <v>294</v>
      </c>
      <c r="N21" s="295" t="s">
        <v>157</v>
      </c>
      <c r="O21" s="295" t="s">
        <v>295</v>
      </c>
      <c r="P21" s="297" t="n">
        <v>2017</v>
      </c>
      <c r="Q21" s="295" t="s">
        <v>281</v>
      </c>
      <c r="R21" s="297" t="n">
        <v>16</v>
      </c>
      <c r="S21" s="297" t="n">
        <v>9</v>
      </c>
      <c r="T21" s="295"/>
      <c r="U21" s="295" t="s">
        <v>3084</v>
      </c>
      <c r="V21" s="295" t="s">
        <v>144</v>
      </c>
      <c r="W21" s="296" t="n">
        <v>43481</v>
      </c>
      <c r="X21" s="295" t="s">
        <v>283</v>
      </c>
      <c r="Y21" s="295"/>
      <c r="Z21" s="295" t="s">
        <v>146</v>
      </c>
      <c r="AA21" s="295" t="s">
        <v>147</v>
      </c>
      <c r="AB21" s="298" t="n">
        <v>5500000</v>
      </c>
      <c r="AC21" s="295"/>
      <c r="AD21" s="295"/>
    </row>
    <row r="22" customFormat="false" ht="58" hidden="false" customHeight="false" outlineLevel="0" collapsed="false">
      <c r="A22" s="297" t="n">
        <v>72</v>
      </c>
      <c r="B22" s="294" t="n">
        <v>43455</v>
      </c>
      <c r="C22" s="295" t="s">
        <v>296</v>
      </c>
      <c r="D22" s="295" t="s">
        <v>297</v>
      </c>
      <c r="E22" s="295" t="s">
        <v>134</v>
      </c>
      <c r="F22" s="295" t="s">
        <v>274</v>
      </c>
      <c r="G22" s="295"/>
      <c r="H22" s="295" t="s">
        <v>298</v>
      </c>
      <c r="I22" s="295" t="s">
        <v>299</v>
      </c>
      <c r="J22" s="295" t="s">
        <v>300</v>
      </c>
      <c r="K22" s="295" t="s">
        <v>301</v>
      </c>
      <c r="M22" s="295" t="s">
        <v>156</v>
      </c>
      <c r="N22" s="295" t="s">
        <v>157</v>
      </c>
      <c r="O22" s="295"/>
      <c r="P22" s="297" t="n">
        <v>2019</v>
      </c>
      <c r="Q22" s="295" t="s">
        <v>302</v>
      </c>
      <c r="R22" s="297" t="n">
        <v>18</v>
      </c>
      <c r="S22" s="297" t="n">
        <v>8</v>
      </c>
      <c r="T22" s="295" t="s">
        <v>303</v>
      </c>
      <c r="U22" s="295" t="s">
        <v>3084</v>
      </c>
      <c r="V22" s="295" t="s">
        <v>161</v>
      </c>
      <c r="W22" s="296" t="n">
        <v>43525</v>
      </c>
      <c r="X22" s="295" t="s">
        <v>304</v>
      </c>
      <c r="Y22" s="295"/>
      <c r="Z22" s="295" t="s">
        <v>146</v>
      </c>
      <c r="AA22" s="295" t="s">
        <v>147</v>
      </c>
      <c r="AB22" s="298" t="n">
        <v>5500000</v>
      </c>
      <c r="AC22" s="295"/>
      <c r="AD22" s="295"/>
    </row>
    <row r="23" customFormat="false" ht="58" hidden="false" customHeight="false" outlineLevel="0" collapsed="false">
      <c r="A23" s="297" t="n">
        <v>74</v>
      </c>
      <c r="B23" s="294" t="n">
        <v>43458</v>
      </c>
      <c r="C23" s="295" t="s">
        <v>95</v>
      </c>
      <c r="D23" s="295" t="s">
        <v>1234</v>
      </c>
      <c r="E23" s="295" t="s">
        <v>134</v>
      </c>
      <c r="F23" s="295"/>
      <c r="G23" s="295"/>
      <c r="H23" s="295" t="s">
        <v>167</v>
      </c>
      <c r="I23" s="295" t="s">
        <v>3125</v>
      </c>
      <c r="J23" s="295" t="s">
        <v>3126</v>
      </c>
      <c r="K23" s="295" t="s">
        <v>1235</v>
      </c>
      <c r="M23" s="295" t="s">
        <v>87</v>
      </c>
      <c r="N23" s="295" t="s">
        <v>157</v>
      </c>
      <c r="O23" s="295"/>
      <c r="Q23" s="295" t="s">
        <v>3127</v>
      </c>
      <c r="R23" s="297" t="n">
        <v>0</v>
      </c>
      <c r="S23" s="297" t="n">
        <v>0</v>
      </c>
      <c r="T23" s="295"/>
      <c r="U23" s="295" t="s">
        <v>143</v>
      </c>
      <c r="V23" s="295" t="s">
        <v>161</v>
      </c>
      <c r="W23" s="296" t="n">
        <v>43472</v>
      </c>
      <c r="X23" s="295" t="s">
        <v>3128</v>
      </c>
      <c r="Y23" s="295"/>
      <c r="Z23" s="295" t="s">
        <v>939</v>
      </c>
      <c r="AA23" s="295" t="s">
        <v>3063</v>
      </c>
      <c r="AB23" s="298" t="n">
        <v>160000</v>
      </c>
      <c r="AC23" s="295"/>
      <c r="AD23" s="295"/>
    </row>
    <row r="24" customFormat="false" ht="58" hidden="false" customHeight="false" outlineLevel="0" collapsed="false">
      <c r="A24" s="297" t="n">
        <v>78</v>
      </c>
      <c r="B24" s="294" t="n">
        <v>43458</v>
      </c>
      <c r="C24" s="295" t="s">
        <v>95</v>
      </c>
      <c r="D24" s="295" t="s">
        <v>1222</v>
      </c>
      <c r="E24" s="295" t="s">
        <v>134</v>
      </c>
      <c r="F24" s="295"/>
      <c r="G24" s="295"/>
      <c r="H24" s="295" t="s">
        <v>167</v>
      </c>
      <c r="I24" s="295" t="s">
        <v>148</v>
      </c>
      <c r="J24" s="295" t="s">
        <v>3129</v>
      </c>
      <c r="K24" s="295" t="s">
        <v>1223</v>
      </c>
      <c r="M24" s="295" t="s">
        <v>87</v>
      </c>
      <c r="N24" s="295" t="s">
        <v>157</v>
      </c>
      <c r="O24" s="295"/>
      <c r="Q24" s="295" t="s">
        <v>3130</v>
      </c>
      <c r="R24" s="297" t="n">
        <v>0</v>
      </c>
      <c r="S24" s="297" t="n">
        <v>0</v>
      </c>
      <c r="T24" s="295"/>
      <c r="U24" s="295" t="s">
        <v>143</v>
      </c>
      <c r="V24" s="295" t="s">
        <v>161</v>
      </c>
      <c r="W24" s="296" t="n">
        <v>43472</v>
      </c>
      <c r="X24" s="295" t="s">
        <v>3131</v>
      </c>
      <c r="Y24" s="295"/>
      <c r="Z24" s="295" t="s">
        <v>939</v>
      </c>
      <c r="AA24" s="295" t="s">
        <v>3063</v>
      </c>
      <c r="AB24" s="298" t="n">
        <v>160000</v>
      </c>
      <c r="AC24" s="295"/>
      <c r="AD24" s="295"/>
    </row>
    <row r="25" customFormat="false" ht="58" hidden="false" customHeight="false" outlineLevel="0" collapsed="false">
      <c r="A25" s="297" t="n">
        <v>84</v>
      </c>
      <c r="B25" s="294" t="n">
        <v>43458</v>
      </c>
      <c r="C25" s="295" t="s">
        <v>95</v>
      </c>
      <c r="D25" s="295" t="s">
        <v>1165</v>
      </c>
      <c r="E25" s="295" t="s">
        <v>134</v>
      </c>
      <c r="F25" s="295"/>
      <c r="G25" s="295"/>
      <c r="H25" s="295" t="s">
        <v>167</v>
      </c>
      <c r="I25" s="295"/>
      <c r="J25" s="295" t="s">
        <v>3132</v>
      </c>
      <c r="K25" s="295" t="s">
        <v>1166</v>
      </c>
      <c r="M25" s="295" t="s">
        <v>87</v>
      </c>
      <c r="N25" s="295" t="s">
        <v>157</v>
      </c>
      <c r="O25" s="295"/>
      <c r="Q25" s="295" t="s">
        <v>3127</v>
      </c>
      <c r="R25" s="297" t="n">
        <v>0</v>
      </c>
      <c r="S25" s="297" t="n">
        <v>0</v>
      </c>
      <c r="T25" s="295"/>
      <c r="U25" s="295" t="s">
        <v>143</v>
      </c>
      <c r="V25" s="295" t="s">
        <v>161</v>
      </c>
      <c r="W25" s="296" t="n">
        <v>43472</v>
      </c>
      <c r="X25" s="295" t="s">
        <v>3133</v>
      </c>
      <c r="Y25" s="295"/>
      <c r="Z25" s="295" t="s">
        <v>939</v>
      </c>
      <c r="AA25" s="295" t="s">
        <v>3063</v>
      </c>
      <c r="AB25" s="298" t="n">
        <v>160000</v>
      </c>
      <c r="AC25" s="295"/>
      <c r="AD25" s="295"/>
    </row>
    <row r="26" customFormat="false" ht="58" hidden="false" customHeight="false" outlineLevel="0" collapsed="false">
      <c r="A26" s="297" t="n">
        <v>86</v>
      </c>
      <c r="B26" s="294" t="n">
        <v>43458</v>
      </c>
      <c r="C26" s="295" t="s">
        <v>95</v>
      </c>
      <c r="D26" s="295" t="s">
        <v>1228</v>
      </c>
      <c r="E26" s="295" t="s">
        <v>134</v>
      </c>
      <c r="F26" s="295"/>
      <c r="G26" s="295"/>
      <c r="H26" s="295" t="s">
        <v>167</v>
      </c>
      <c r="I26" s="295" t="s">
        <v>148</v>
      </c>
      <c r="J26" s="295" t="s">
        <v>3134</v>
      </c>
      <c r="K26" s="295" t="s">
        <v>1229</v>
      </c>
      <c r="M26" s="295" t="s">
        <v>87</v>
      </c>
      <c r="N26" s="295" t="s">
        <v>157</v>
      </c>
      <c r="O26" s="295"/>
      <c r="Q26" s="295" t="s">
        <v>3130</v>
      </c>
      <c r="R26" s="297" t="n">
        <v>0</v>
      </c>
      <c r="S26" s="297" t="n">
        <v>0</v>
      </c>
      <c r="T26" s="295"/>
      <c r="U26" s="295" t="s">
        <v>143</v>
      </c>
      <c r="V26" s="295" t="s">
        <v>161</v>
      </c>
      <c r="W26" s="296" t="n">
        <v>43472</v>
      </c>
      <c r="X26" s="295" t="s">
        <v>3131</v>
      </c>
      <c r="Y26" s="295"/>
      <c r="Z26" s="295" t="s">
        <v>939</v>
      </c>
      <c r="AA26" s="295" t="s">
        <v>3063</v>
      </c>
      <c r="AB26" s="298" t="n">
        <v>160000</v>
      </c>
      <c r="AC26" s="295"/>
      <c r="AD26" s="295"/>
    </row>
    <row r="27" customFormat="false" ht="58" hidden="false" customHeight="false" outlineLevel="0" collapsed="false">
      <c r="A27" s="297" t="n">
        <v>87</v>
      </c>
      <c r="B27" s="294" t="n">
        <v>43458</v>
      </c>
      <c r="C27" s="295" t="s">
        <v>95</v>
      </c>
      <c r="D27" s="295" t="s">
        <v>1192</v>
      </c>
      <c r="E27" s="295" t="s">
        <v>134</v>
      </c>
      <c r="F27" s="295"/>
      <c r="G27" s="295"/>
      <c r="H27" s="295" t="s">
        <v>167</v>
      </c>
      <c r="I27" s="295" t="s">
        <v>148</v>
      </c>
      <c r="J27" s="295" t="s">
        <v>3135</v>
      </c>
      <c r="K27" s="295" t="s">
        <v>1193</v>
      </c>
      <c r="M27" s="295" t="s">
        <v>87</v>
      </c>
      <c r="N27" s="295" t="s">
        <v>157</v>
      </c>
      <c r="O27" s="295"/>
      <c r="Q27" s="295" t="s">
        <v>3130</v>
      </c>
      <c r="R27" s="297" t="n">
        <v>0</v>
      </c>
      <c r="S27" s="297" t="n">
        <v>0</v>
      </c>
      <c r="T27" s="295"/>
      <c r="U27" s="295" t="s">
        <v>143</v>
      </c>
      <c r="V27" s="295" t="s">
        <v>161</v>
      </c>
      <c r="W27" s="296" t="n">
        <v>43472</v>
      </c>
      <c r="X27" s="295" t="s">
        <v>3131</v>
      </c>
      <c r="Y27" s="295"/>
      <c r="Z27" s="295" t="s">
        <v>939</v>
      </c>
      <c r="AA27" s="295" t="s">
        <v>3063</v>
      </c>
      <c r="AB27" s="298" t="n">
        <v>160000</v>
      </c>
      <c r="AC27" s="295"/>
      <c r="AD27" s="295"/>
    </row>
    <row r="28" customFormat="false" ht="58" hidden="false" customHeight="false" outlineLevel="0" collapsed="false">
      <c r="A28" s="297" t="n">
        <v>88</v>
      </c>
      <c r="B28" s="294" t="n">
        <v>43458</v>
      </c>
      <c r="C28" s="295" t="s">
        <v>95</v>
      </c>
      <c r="D28" s="295" t="s">
        <v>1249</v>
      </c>
      <c r="E28" s="295" t="s">
        <v>134</v>
      </c>
      <c r="F28" s="295"/>
      <c r="G28" s="295"/>
      <c r="H28" s="295" t="s">
        <v>167</v>
      </c>
      <c r="I28" s="295" t="s">
        <v>148</v>
      </c>
      <c r="J28" s="295" t="s">
        <v>1248</v>
      </c>
      <c r="K28" s="295" t="s">
        <v>1250</v>
      </c>
      <c r="M28" s="295" t="s">
        <v>87</v>
      </c>
      <c r="N28" s="295" t="s">
        <v>157</v>
      </c>
      <c r="O28" s="295"/>
      <c r="Q28" s="295" t="s">
        <v>3130</v>
      </c>
      <c r="R28" s="297" t="n">
        <v>0</v>
      </c>
      <c r="S28" s="297" t="n">
        <v>0</v>
      </c>
      <c r="T28" s="295"/>
      <c r="U28" s="295" t="s">
        <v>143</v>
      </c>
      <c r="V28" s="295" t="s">
        <v>161</v>
      </c>
      <c r="W28" s="296" t="n">
        <v>43472</v>
      </c>
      <c r="X28" s="295" t="s">
        <v>3131</v>
      </c>
      <c r="Y28" s="295"/>
      <c r="Z28" s="295" t="s">
        <v>939</v>
      </c>
      <c r="AA28" s="295" t="s">
        <v>3063</v>
      </c>
      <c r="AB28" s="298" t="n">
        <v>160000</v>
      </c>
      <c r="AC28" s="295"/>
      <c r="AD28" s="295"/>
    </row>
    <row r="29" customFormat="false" ht="58" hidden="false" customHeight="false" outlineLevel="0" collapsed="false">
      <c r="A29" s="297" t="n">
        <v>90</v>
      </c>
      <c r="B29" s="294" t="n">
        <v>43458</v>
      </c>
      <c r="C29" s="295" t="s">
        <v>95</v>
      </c>
      <c r="D29" s="295" t="s">
        <v>1243</v>
      </c>
      <c r="E29" s="295" t="s">
        <v>134</v>
      </c>
      <c r="F29" s="295"/>
      <c r="G29" s="295"/>
      <c r="H29" s="295" t="s">
        <v>167</v>
      </c>
      <c r="I29" s="295" t="s">
        <v>148</v>
      </c>
      <c r="J29" s="295" t="s">
        <v>1242</v>
      </c>
      <c r="K29" s="295" t="s">
        <v>1244</v>
      </c>
      <c r="M29" s="295" t="s">
        <v>87</v>
      </c>
      <c r="N29" s="295" t="s">
        <v>157</v>
      </c>
      <c r="O29" s="295"/>
      <c r="Q29" s="295" t="s">
        <v>3130</v>
      </c>
      <c r="R29" s="297" t="n">
        <v>0</v>
      </c>
      <c r="S29" s="297" t="n">
        <v>0</v>
      </c>
      <c r="T29" s="295"/>
      <c r="U29" s="295" t="s">
        <v>143</v>
      </c>
      <c r="V29" s="295" t="s">
        <v>161</v>
      </c>
      <c r="W29" s="296" t="n">
        <v>43472</v>
      </c>
      <c r="X29" s="295" t="s">
        <v>3131</v>
      </c>
      <c r="Y29" s="295"/>
      <c r="Z29" s="295" t="s">
        <v>939</v>
      </c>
      <c r="AA29" s="295" t="s">
        <v>3063</v>
      </c>
      <c r="AB29" s="298" t="n">
        <v>160000</v>
      </c>
      <c r="AC29" s="295"/>
      <c r="AD29" s="295"/>
    </row>
    <row r="30" customFormat="false" ht="58" hidden="false" customHeight="false" outlineLevel="0" collapsed="false">
      <c r="A30" s="297" t="n">
        <v>98</v>
      </c>
      <c r="B30" s="294" t="n">
        <v>43458</v>
      </c>
      <c r="C30" s="295" t="s">
        <v>132</v>
      </c>
      <c r="D30" s="295" t="s">
        <v>344</v>
      </c>
      <c r="E30" s="295" t="s">
        <v>134</v>
      </c>
      <c r="F30" s="295" t="s">
        <v>345</v>
      </c>
      <c r="G30" s="295"/>
      <c r="H30" s="295" t="s">
        <v>191</v>
      </c>
      <c r="I30" s="295" t="s">
        <v>346</v>
      </c>
      <c r="J30" s="295" t="s">
        <v>347</v>
      </c>
      <c r="K30" s="295" t="s">
        <v>348</v>
      </c>
      <c r="M30" s="295" t="s">
        <v>271</v>
      </c>
      <c r="N30" s="295" t="s">
        <v>349</v>
      </c>
      <c r="O30" s="295"/>
      <c r="Q30" s="295" t="s">
        <v>197</v>
      </c>
      <c r="R30" s="297" t="n">
        <v>10</v>
      </c>
      <c r="S30" s="297" t="n">
        <v>17</v>
      </c>
      <c r="T30" s="295" t="s">
        <v>350</v>
      </c>
      <c r="U30" s="295" t="s">
        <v>3084</v>
      </c>
      <c r="V30" s="295" t="s">
        <v>3118</v>
      </c>
      <c r="W30" s="296" t="n">
        <v>43481</v>
      </c>
      <c r="X30" s="295" t="s">
        <v>162</v>
      </c>
      <c r="Y30" s="295"/>
      <c r="Z30" s="295" t="s">
        <v>146</v>
      </c>
      <c r="AA30" s="295" t="s">
        <v>147</v>
      </c>
      <c r="AB30" s="298" t="n">
        <v>5500000</v>
      </c>
      <c r="AC30" s="295"/>
      <c r="AD30" s="295"/>
    </row>
    <row r="31" customFormat="false" ht="58" hidden="false" customHeight="false" outlineLevel="0" collapsed="false">
      <c r="A31" s="297" t="n">
        <v>100</v>
      </c>
      <c r="B31" s="294" t="n">
        <v>43458</v>
      </c>
      <c r="C31" s="295" t="s">
        <v>132</v>
      </c>
      <c r="D31" s="295" t="s">
        <v>351</v>
      </c>
      <c r="E31" s="295" t="s">
        <v>134</v>
      </c>
      <c r="F31" s="295" t="s">
        <v>345</v>
      </c>
      <c r="G31" s="295"/>
      <c r="H31" s="295" t="s">
        <v>191</v>
      </c>
      <c r="I31" s="295" t="s">
        <v>346</v>
      </c>
      <c r="J31" s="295" t="s">
        <v>352</v>
      </c>
      <c r="K31" s="295" t="s">
        <v>353</v>
      </c>
      <c r="M31" s="295" t="s">
        <v>234</v>
      </c>
      <c r="N31" s="295" t="s">
        <v>354</v>
      </c>
      <c r="O31" s="295" t="s">
        <v>355</v>
      </c>
      <c r="Q31" s="295" t="s">
        <v>356</v>
      </c>
      <c r="R31" s="297" t="n">
        <v>10</v>
      </c>
      <c r="S31" s="297" t="n">
        <v>12</v>
      </c>
      <c r="T31" s="295" t="s">
        <v>350</v>
      </c>
      <c r="U31" s="295" t="s">
        <v>3084</v>
      </c>
      <c r="V31" s="295" t="s">
        <v>212</v>
      </c>
      <c r="W31" s="296" t="n">
        <v>43481</v>
      </c>
      <c r="X31" s="295" t="s">
        <v>162</v>
      </c>
      <c r="Y31" s="295"/>
      <c r="Z31" s="295" t="s">
        <v>146</v>
      </c>
      <c r="AA31" s="295" t="s">
        <v>147</v>
      </c>
      <c r="AB31" s="298" t="n">
        <v>5500000</v>
      </c>
      <c r="AC31" s="295"/>
      <c r="AD31" s="295"/>
    </row>
    <row r="32" customFormat="false" ht="58" hidden="false" customHeight="false" outlineLevel="0" collapsed="false">
      <c r="A32" s="297" t="n">
        <v>105</v>
      </c>
      <c r="B32" s="294" t="n">
        <v>43458</v>
      </c>
      <c r="C32" s="295" t="s">
        <v>95</v>
      </c>
      <c r="D32" s="295" t="s">
        <v>3136</v>
      </c>
      <c r="E32" s="295" t="s">
        <v>134</v>
      </c>
      <c r="F32" s="295"/>
      <c r="G32" s="295"/>
      <c r="H32" s="295" t="s">
        <v>152</v>
      </c>
      <c r="I32" s="295"/>
      <c r="J32" s="295" t="s">
        <v>3137</v>
      </c>
      <c r="K32" s="295" t="s">
        <v>3138</v>
      </c>
      <c r="L32" s="296" t="n">
        <v>35458</v>
      </c>
      <c r="M32" s="295" t="s">
        <v>87</v>
      </c>
      <c r="N32" s="295" t="s">
        <v>157</v>
      </c>
      <c r="O32" s="295"/>
      <c r="Q32" s="295" t="s">
        <v>3139</v>
      </c>
      <c r="R32" s="297" t="n">
        <v>0</v>
      </c>
      <c r="S32" s="297" t="n">
        <v>0</v>
      </c>
      <c r="T32" s="295" t="s">
        <v>3140</v>
      </c>
      <c r="U32" s="295" t="s">
        <v>143</v>
      </c>
      <c r="V32" s="295" t="s">
        <v>1803</v>
      </c>
      <c r="W32" s="296" t="n">
        <v>43472</v>
      </c>
      <c r="X32" s="295" t="s">
        <v>3128</v>
      </c>
      <c r="Y32" s="295"/>
      <c r="Z32" s="295" t="s">
        <v>937</v>
      </c>
      <c r="AA32" s="295" t="s">
        <v>3141</v>
      </c>
      <c r="AB32" s="298" t="n">
        <v>10000000</v>
      </c>
      <c r="AC32" s="295" t="s">
        <v>3142</v>
      </c>
      <c r="AD32" s="295"/>
    </row>
    <row r="33" customFormat="false" ht="58" hidden="false" customHeight="false" outlineLevel="0" collapsed="false">
      <c r="A33" s="297" t="n">
        <v>108</v>
      </c>
      <c r="B33" s="294" t="n">
        <v>43456</v>
      </c>
      <c r="C33" s="295" t="s">
        <v>169</v>
      </c>
      <c r="D33" s="295" t="s">
        <v>361</v>
      </c>
      <c r="E33" s="295" t="s">
        <v>134</v>
      </c>
      <c r="F33" s="295" t="s">
        <v>285</v>
      </c>
      <c r="G33" s="295" t="s">
        <v>275</v>
      </c>
      <c r="H33" s="295" t="s">
        <v>276</v>
      </c>
      <c r="I33" s="295"/>
      <c r="J33" s="295" t="s">
        <v>362</v>
      </c>
      <c r="K33" s="295" t="s">
        <v>363</v>
      </c>
      <c r="L33" s="296" t="n">
        <v>35869</v>
      </c>
      <c r="M33" s="295" t="s">
        <v>364</v>
      </c>
      <c r="N33" s="295" t="s">
        <v>157</v>
      </c>
      <c r="O33" s="295"/>
      <c r="P33" s="297" t="n">
        <v>2018</v>
      </c>
      <c r="Q33" s="295" t="s">
        <v>281</v>
      </c>
      <c r="R33" s="297" t="n">
        <v>10</v>
      </c>
      <c r="S33" s="297" t="n">
        <v>6</v>
      </c>
      <c r="T33" s="295"/>
      <c r="U33" s="295" t="s">
        <v>3084</v>
      </c>
      <c r="V33" s="295" t="s">
        <v>144</v>
      </c>
      <c r="W33" s="296" t="n">
        <v>43481</v>
      </c>
      <c r="X33" s="295" t="s">
        <v>283</v>
      </c>
      <c r="Y33" s="295"/>
      <c r="Z33" s="295" t="s">
        <v>146</v>
      </c>
      <c r="AA33" s="295" t="s">
        <v>147</v>
      </c>
      <c r="AB33" s="298" t="n">
        <v>5500000</v>
      </c>
      <c r="AC33" s="295"/>
      <c r="AD33" s="295"/>
    </row>
    <row r="34" customFormat="false" ht="58" hidden="false" customHeight="false" outlineLevel="0" collapsed="false">
      <c r="A34" s="297" t="n">
        <v>109</v>
      </c>
      <c r="B34" s="294" t="n">
        <v>43458</v>
      </c>
      <c r="C34" s="295" t="s">
        <v>169</v>
      </c>
      <c r="D34" s="295" t="s">
        <v>365</v>
      </c>
      <c r="E34" s="295" t="s">
        <v>134</v>
      </c>
      <c r="F34" s="295" t="s">
        <v>274</v>
      </c>
      <c r="G34" s="295" t="s">
        <v>275</v>
      </c>
      <c r="H34" s="295" t="s">
        <v>276</v>
      </c>
      <c r="I34" s="295"/>
      <c r="J34" s="295" t="s">
        <v>366</v>
      </c>
      <c r="K34" s="295" t="s">
        <v>367</v>
      </c>
      <c r="M34" s="295" t="s">
        <v>368</v>
      </c>
      <c r="N34" s="295" t="s">
        <v>157</v>
      </c>
      <c r="O34" s="295"/>
      <c r="P34" s="297" t="n">
        <v>2019</v>
      </c>
      <c r="Q34" s="295" t="s">
        <v>281</v>
      </c>
      <c r="R34" s="297" t="n">
        <v>10</v>
      </c>
      <c r="S34" s="297" t="n">
        <v>6</v>
      </c>
      <c r="T34" s="295"/>
      <c r="U34" s="295" t="s">
        <v>3084</v>
      </c>
      <c r="V34" s="295" t="s">
        <v>369</v>
      </c>
      <c r="W34" s="296" t="n">
        <v>43481</v>
      </c>
      <c r="X34" s="295" t="s">
        <v>283</v>
      </c>
      <c r="Y34" s="295"/>
      <c r="Z34" s="295" t="s">
        <v>146</v>
      </c>
      <c r="AA34" s="295" t="s">
        <v>147</v>
      </c>
      <c r="AB34" s="298" t="n">
        <v>5500000</v>
      </c>
      <c r="AC34" s="295"/>
      <c r="AD34" s="295"/>
    </row>
    <row r="35" customFormat="false" ht="43.5" hidden="false" customHeight="false" outlineLevel="0" collapsed="false">
      <c r="A35" s="297" t="n">
        <v>119</v>
      </c>
      <c r="B35" s="294" t="n">
        <v>43458</v>
      </c>
      <c r="C35" s="295" t="s">
        <v>95</v>
      </c>
      <c r="D35" s="295" t="s">
        <v>3143</v>
      </c>
      <c r="E35" s="295" t="s">
        <v>134</v>
      </c>
      <c r="F35" s="295" t="s">
        <v>749</v>
      </c>
      <c r="G35" s="295"/>
      <c r="H35" s="295" t="s">
        <v>171</v>
      </c>
      <c r="I35" s="295" t="s">
        <v>3102</v>
      </c>
      <c r="J35" s="295" t="s">
        <v>3144</v>
      </c>
      <c r="K35" s="295" t="s">
        <v>3145</v>
      </c>
      <c r="L35" s="296" t="n">
        <v>33729</v>
      </c>
      <c r="M35" s="295" t="s">
        <v>87</v>
      </c>
      <c r="N35" s="295" t="s">
        <v>157</v>
      </c>
      <c r="O35" s="295"/>
      <c r="P35" s="297" t="n">
        <v>2018</v>
      </c>
      <c r="Q35" s="295" t="s">
        <v>3067</v>
      </c>
      <c r="R35" s="297" t="n">
        <v>14</v>
      </c>
      <c r="S35" s="297" t="n">
        <v>9</v>
      </c>
      <c r="T35" s="295" t="s">
        <v>3068</v>
      </c>
      <c r="U35" s="295" t="s">
        <v>143</v>
      </c>
      <c r="V35" s="295" t="s">
        <v>144</v>
      </c>
      <c r="W35" s="296" t="n">
        <v>43540</v>
      </c>
      <c r="X35" s="295" t="s">
        <v>3069</v>
      </c>
      <c r="Y35" s="295"/>
      <c r="Z35" s="295" t="s">
        <v>939</v>
      </c>
      <c r="AA35" s="295" t="s">
        <v>3070</v>
      </c>
      <c r="AB35" s="298" t="n">
        <v>6000000</v>
      </c>
      <c r="AC35" s="295" t="s">
        <v>3069</v>
      </c>
      <c r="AD35" s="295"/>
    </row>
    <row r="36" customFormat="false" ht="58" hidden="false" customHeight="false" outlineLevel="0" collapsed="false">
      <c r="A36" s="297" t="n">
        <v>122</v>
      </c>
      <c r="B36" s="294" t="n">
        <v>43458</v>
      </c>
      <c r="C36" s="295" t="s">
        <v>95</v>
      </c>
      <c r="D36" s="295" t="s">
        <v>1282</v>
      </c>
      <c r="E36" s="295" t="s">
        <v>134</v>
      </c>
      <c r="F36" s="295"/>
      <c r="G36" s="295"/>
      <c r="H36" s="295" t="s">
        <v>167</v>
      </c>
      <c r="I36" s="295"/>
      <c r="J36" s="295" t="s">
        <v>1281</v>
      </c>
      <c r="K36" s="295" t="s">
        <v>3146</v>
      </c>
      <c r="M36" s="295" t="s">
        <v>87</v>
      </c>
      <c r="N36" s="295" t="s">
        <v>157</v>
      </c>
      <c r="O36" s="295"/>
      <c r="Q36" s="295" t="s">
        <v>3127</v>
      </c>
      <c r="R36" s="297" t="n">
        <v>0</v>
      </c>
      <c r="S36" s="297" t="n">
        <v>0</v>
      </c>
      <c r="T36" s="295"/>
      <c r="U36" s="295" t="s">
        <v>143</v>
      </c>
      <c r="V36" s="295" t="s">
        <v>161</v>
      </c>
      <c r="W36" s="296" t="n">
        <v>43472</v>
      </c>
      <c r="X36" s="295" t="s">
        <v>3147</v>
      </c>
      <c r="Y36" s="295"/>
      <c r="Z36" s="295" t="s">
        <v>939</v>
      </c>
      <c r="AA36" s="295" t="s">
        <v>3063</v>
      </c>
      <c r="AB36" s="298" t="n">
        <v>160000</v>
      </c>
      <c r="AC36" s="295"/>
      <c r="AD36" s="295"/>
    </row>
    <row r="37" customFormat="false" ht="58" hidden="false" customHeight="false" outlineLevel="0" collapsed="false">
      <c r="A37" s="297" t="n">
        <v>123</v>
      </c>
      <c r="B37" s="294" t="n">
        <v>43458</v>
      </c>
      <c r="C37" s="295" t="s">
        <v>95</v>
      </c>
      <c r="D37" s="295" t="s">
        <v>3148</v>
      </c>
      <c r="E37" s="295" t="s">
        <v>134</v>
      </c>
      <c r="F37" s="295" t="s">
        <v>214</v>
      </c>
      <c r="G37" s="295"/>
      <c r="H37" s="295" t="s">
        <v>3063</v>
      </c>
      <c r="I37" s="295" t="s">
        <v>3149</v>
      </c>
      <c r="J37" s="295" t="s">
        <v>3150</v>
      </c>
      <c r="K37" s="295" t="s">
        <v>3151</v>
      </c>
      <c r="M37" s="295" t="s">
        <v>3152</v>
      </c>
      <c r="N37" s="295" t="s">
        <v>157</v>
      </c>
      <c r="O37" s="295"/>
      <c r="P37" s="297" t="n">
        <v>2019</v>
      </c>
      <c r="Q37" s="295" t="s">
        <v>3067</v>
      </c>
      <c r="R37" s="297" t="n">
        <v>5</v>
      </c>
      <c r="S37" s="297" t="n">
        <v>11</v>
      </c>
      <c r="T37" s="295" t="s">
        <v>3068</v>
      </c>
      <c r="U37" s="295" t="s">
        <v>143</v>
      </c>
      <c r="V37" s="295" t="s">
        <v>144</v>
      </c>
      <c r="W37" s="296" t="n">
        <v>43540</v>
      </c>
      <c r="X37" s="295" t="s">
        <v>3069</v>
      </c>
      <c r="Y37" s="295"/>
      <c r="Z37" s="295" t="s">
        <v>939</v>
      </c>
      <c r="AA37" s="295" t="s">
        <v>3070</v>
      </c>
      <c r="AB37" s="298" t="n">
        <v>6000000</v>
      </c>
      <c r="AC37" s="295" t="s">
        <v>3069</v>
      </c>
      <c r="AD37" s="295"/>
    </row>
    <row r="38" customFormat="false" ht="58" hidden="false" customHeight="false" outlineLevel="0" collapsed="false">
      <c r="A38" s="297" t="n">
        <v>129</v>
      </c>
      <c r="B38" s="294" t="n">
        <v>43457</v>
      </c>
      <c r="C38" s="295" t="s">
        <v>95</v>
      </c>
      <c r="D38" s="295" t="s">
        <v>3153</v>
      </c>
      <c r="E38" s="295" t="s">
        <v>134</v>
      </c>
      <c r="F38" s="295" t="s">
        <v>214</v>
      </c>
      <c r="G38" s="295"/>
      <c r="H38" s="295" t="s">
        <v>3063</v>
      </c>
      <c r="I38" s="295" t="s">
        <v>3154</v>
      </c>
      <c r="J38" s="295" t="s">
        <v>3155</v>
      </c>
      <c r="K38" s="295" t="s">
        <v>3156</v>
      </c>
      <c r="M38" s="295" t="s">
        <v>3157</v>
      </c>
      <c r="N38" s="295" t="s">
        <v>157</v>
      </c>
      <c r="O38" s="295"/>
      <c r="P38" s="297" t="n">
        <v>2018</v>
      </c>
      <c r="Q38" s="295" t="s">
        <v>3067</v>
      </c>
      <c r="R38" s="297" t="n">
        <v>7</v>
      </c>
      <c r="S38" s="297" t="n">
        <v>12</v>
      </c>
      <c r="T38" s="295" t="s">
        <v>3068</v>
      </c>
      <c r="U38" s="295" t="s">
        <v>143</v>
      </c>
      <c r="V38" s="295" t="s">
        <v>144</v>
      </c>
      <c r="W38" s="296" t="n">
        <v>43540</v>
      </c>
      <c r="X38" s="295" t="s">
        <v>3069</v>
      </c>
      <c r="Y38" s="295"/>
      <c r="Z38" s="295" t="s">
        <v>939</v>
      </c>
      <c r="AA38" s="295" t="s">
        <v>3070</v>
      </c>
      <c r="AB38" s="298" t="n">
        <v>6000000</v>
      </c>
      <c r="AC38" s="295" t="s">
        <v>3069</v>
      </c>
      <c r="AD38" s="295"/>
    </row>
    <row r="39" customFormat="false" ht="58" hidden="false" customHeight="false" outlineLevel="0" collapsed="false">
      <c r="A39" s="297" t="n">
        <v>130</v>
      </c>
      <c r="B39" s="294" t="n">
        <v>43457</v>
      </c>
      <c r="C39" s="295" t="s">
        <v>101</v>
      </c>
      <c r="D39" s="295" t="s">
        <v>390</v>
      </c>
      <c r="E39" s="295" t="s">
        <v>134</v>
      </c>
      <c r="F39" s="295" t="s">
        <v>391</v>
      </c>
      <c r="G39" s="295" t="s">
        <v>392</v>
      </c>
      <c r="H39" s="295" t="s">
        <v>152</v>
      </c>
      <c r="I39" s="295" t="s">
        <v>148</v>
      </c>
      <c r="J39" s="295" t="s">
        <v>393</v>
      </c>
      <c r="K39" s="295" t="s">
        <v>394</v>
      </c>
      <c r="M39" s="295" t="s">
        <v>333</v>
      </c>
      <c r="N39" s="295" t="s">
        <v>157</v>
      </c>
      <c r="O39" s="295" t="s">
        <v>395</v>
      </c>
      <c r="P39" s="297" t="n">
        <v>2019</v>
      </c>
      <c r="Q39" s="295" t="s">
        <v>159</v>
      </c>
      <c r="R39" s="297" t="n">
        <v>15</v>
      </c>
      <c r="S39" s="297" t="n">
        <v>17</v>
      </c>
      <c r="T39" s="295" t="s">
        <v>228</v>
      </c>
      <c r="U39" s="295" t="s">
        <v>3071</v>
      </c>
      <c r="V39" s="295" t="s">
        <v>144</v>
      </c>
      <c r="W39" s="296" t="n">
        <v>43512</v>
      </c>
      <c r="X39" s="295"/>
      <c r="Y39" s="295" t="s">
        <v>162</v>
      </c>
      <c r="Z39" s="295" t="s">
        <v>146</v>
      </c>
      <c r="AA39" s="295" t="s">
        <v>147</v>
      </c>
      <c r="AB39" s="298" t="n">
        <v>5500000</v>
      </c>
      <c r="AC39" s="295"/>
      <c r="AD39" s="295"/>
    </row>
    <row r="40" customFormat="false" ht="58" hidden="false" customHeight="false" outlineLevel="0" collapsed="false">
      <c r="A40" s="297" t="n">
        <v>139</v>
      </c>
      <c r="B40" s="294" t="n">
        <v>43459</v>
      </c>
      <c r="C40" s="295" t="s">
        <v>95</v>
      </c>
      <c r="D40" s="295" t="s">
        <v>396</v>
      </c>
      <c r="E40" s="295" t="s">
        <v>134</v>
      </c>
      <c r="F40" s="295" t="s">
        <v>204</v>
      </c>
      <c r="G40" s="295"/>
      <c r="H40" s="295" t="s">
        <v>205</v>
      </c>
      <c r="I40" s="295" t="s">
        <v>245</v>
      </c>
      <c r="J40" s="295" t="s">
        <v>397</v>
      </c>
      <c r="K40" s="295" t="s">
        <v>398</v>
      </c>
      <c r="M40" s="295" t="s">
        <v>399</v>
      </c>
      <c r="N40" s="295" t="s">
        <v>400</v>
      </c>
      <c r="O40" s="295"/>
      <c r="Q40" s="295" t="s">
        <v>210</v>
      </c>
      <c r="R40" s="297" t="n">
        <v>25</v>
      </c>
      <c r="S40" s="297" t="n">
        <v>0</v>
      </c>
      <c r="T40" s="295" t="s">
        <v>211</v>
      </c>
      <c r="U40" s="295" t="s">
        <v>143</v>
      </c>
      <c r="V40" s="295" t="s">
        <v>161</v>
      </c>
      <c r="W40" s="296" t="n">
        <v>43481</v>
      </c>
      <c r="X40" s="295"/>
      <c r="Y40" s="295" t="s">
        <v>177</v>
      </c>
      <c r="Z40" s="295" t="s">
        <v>146</v>
      </c>
      <c r="AA40" s="295" t="s">
        <v>147</v>
      </c>
      <c r="AB40" s="298" t="n">
        <v>5000000</v>
      </c>
      <c r="AC40" s="295"/>
      <c r="AD40" s="295"/>
    </row>
    <row r="41" customFormat="false" ht="58" hidden="false" customHeight="false" outlineLevel="0" collapsed="false">
      <c r="A41" s="297" t="n">
        <v>142</v>
      </c>
      <c r="B41" s="294" t="n">
        <v>43458</v>
      </c>
      <c r="C41" s="295" t="s">
        <v>95</v>
      </c>
      <c r="D41" s="295" t="s">
        <v>3158</v>
      </c>
      <c r="E41" s="295" t="s">
        <v>134</v>
      </c>
      <c r="F41" s="295"/>
      <c r="G41" s="295"/>
      <c r="H41" s="295" t="s">
        <v>167</v>
      </c>
      <c r="I41" s="295" t="s">
        <v>148</v>
      </c>
      <c r="J41" s="295" t="s">
        <v>3159</v>
      </c>
      <c r="K41" s="295" t="s">
        <v>3160</v>
      </c>
      <c r="M41" s="295" t="s">
        <v>87</v>
      </c>
      <c r="N41" s="295" t="s">
        <v>157</v>
      </c>
      <c r="O41" s="295"/>
      <c r="Q41" s="295" t="s">
        <v>3130</v>
      </c>
      <c r="R41" s="297" t="n">
        <v>50</v>
      </c>
      <c r="S41" s="297" t="n">
        <v>50</v>
      </c>
      <c r="T41" s="295"/>
      <c r="U41" s="295" t="s">
        <v>143</v>
      </c>
      <c r="V41" s="295" t="s">
        <v>161</v>
      </c>
      <c r="W41" s="296" t="n">
        <v>43472</v>
      </c>
      <c r="X41" s="295" t="s">
        <v>3131</v>
      </c>
      <c r="Y41" s="295"/>
      <c r="Z41" s="295" t="s">
        <v>939</v>
      </c>
      <c r="AA41" s="295" t="s">
        <v>3063</v>
      </c>
      <c r="AB41" s="298" t="n">
        <v>160000</v>
      </c>
      <c r="AC41" s="295"/>
      <c r="AD41" s="295"/>
    </row>
    <row r="42" customFormat="false" ht="58" hidden="false" customHeight="false" outlineLevel="0" collapsed="false">
      <c r="A42" s="297" t="n">
        <v>144</v>
      </c>
      <c r="B42" s="294" t="n">
        <v>43458</v>
      </c>
      <c r="C42" s="295" t="s">
        <v>296</v>
      </c>
      <c r="D42" s="295" t="s">
        <v>3161</v>
      </c>
      <c r="E42" s="295" t="s">
        <v>134</v>
      </c>
      <c r="F42" s="295"/>
      <c r="G42" s="295"/>
      <c r="H42" s="295" t="s">
        <v>152</v>
      </c>
      <c r="I42" s="295" t="s">
        <v>3162</v>
      </c>
      <c r="J42" s="295" t="s">
        <v>3163</v>
      </c>
      <c r="K42" s="295" t="s">
        <v>3164</v>
      </c>
      <c r="M42" s="295" t="s">
        <v>368</v>
      </c>
      <c r="N42" s="295" t="s">
        <v>3165</v>
      </c>
      <c r="O42" s="295"/>
      <c r="P42" s="297" t="n">
        <v>2018</v>
      </c>
      <c r="Q42" s="295" t="s">
        <v>3166</v>
      </c>
      <c r="R42" s="297" t="n">
        <v>50</v>
      </c>
      <c r="S42" s="297" t="n">
        <v>50</v>
      </c>
      <c r="T42" s="295"/>
      <c r="U42" s="295" t="s">
        <v>3084</v>
      </c>
      <c r="V42" s="295" t="s">
        <v>161</v>
      </c>
      <c r="W42" s="296" t="n">
        <v>43472</v>
      </c>
      <c r="X42" s="295" t="s">
        <v>3131</v>
      </c>
      <c r="Y42" s="295"/>
      <c r="Z42" s="295" t="s">
        <v>939</v>
      </c>
      <c r="AA42" s="295" t="s">
        <v>3167</v>
      </c>
      <c r="AB42" s="298" t="n">
        <v>200000</v>
      </c>
      <c r="AC42" s="295"/>
      <c r="AD42" s="295"/>
    </row>
    <row r="43" customFormat="false" ht="58" hidden="false" customHeight="false" outlineLevel="0" collapsed="false">
      <c r="A43" s="297" t="n">
        <v>145</v>
      </c>
      <c r="B43" s="294" t="n">
        <v>43458</v>
      </c>
      <c r="C43" s="295" t="s">
        <v>95</v>
      </c>
      <c r="D43" s="295" t="s">
        <v>3168</v>
      </c>
      <c r="E43" s="295" t="s">
        <v>134</v>
      </c>
      <c r="F43" s="295"/>
      <c r="G43" s="295"/>
      <c r="H43" s="295" t="s">
        <v>171</v>
      </c>
      <c r="I43" s="295"/>
      <c r="J43" s="295" t="s">
        <v>3169</v>
      </c>
      <c r="K43" s="295" t="s">
        <v>3170</v>
      </c>
      <c r="M43" s="295" t="s">
        <v>87</v>
      </c>
      <c r="N43" s="295" t="s">
        <v>157</v>
      </c>
      <c r="O43" s="295"/>
      <c r="P43" s="297" t="n">
        <v>2019</v>
      </c>
      <c r="Q43" s="295" t="s">
        <v>3171</v>
      </c>
      <c r="R43" s="297" t="n">
        <v>0</v>
      </c>
      <c r="S43" s="297" t="n">
        <v>0</v>
      </c>
      <c r="T43" s="295" t="s">
        <v>3131</v>
      </c>
      <c r="U43" s="295" t="s">
        <v>143</v>
      </c>
      <c r="V43" s="295" t="s">
        <v>1803</v>
      </c>
      <c r="W43" s="296" t="n">
        <v>43519</v>
      </c>
      <c r="X43" s="295" t="s">
        <v>3172</v>
      </c>
      <c r="Y43" s="295"/>
      <c r="Z43" s="295" t="s">
        <v>937</v>
      </c>
      <c r="AA43" s="295" t="s">
        <v>3173</v>
      </c>
      <c r="AB43" s="298" t="n">
        <v>11000000</v>
      </c>
      <c r="AC43" s="295" t="s">
        <v>3131</v>
      </c>
      <c r="AD43" s="295"/>
    </row>
    <row r="44" customFormat="false" ht="58" hidden="false" customHeight="false" outlineLevel="0" collapsed="false">
      <c r="A44" s="297" t="n">
        <v>147</v>
      </c>
      <c r="B44" s="294" t="n">
        <v>43448</v>
      </c>
      <c r="C44" s="295" t="s">
        <v>296</v>
      </c>
      <c r="D44" s="295" t="s">
        <v>3174</v>
      </c>
      <c r="E44" s="295" t="s">
        <v>134</v>
      </c>
      <c r="F44" s="295"/>
      <c r="G44" s="295"/>
      <c r="H44" s="295" t="s">
        <v>167</v>
      </c>
      <c r="I44" s="295" t="s">
        <v>3175</v>
      </c>
      <c r="J44" s="295" t="s">
        <v>3176</v>
      </c>
      <c r="K44" s="295" t="s">
        <v>3177</v>
      </c>
      <c r="M44" s="295" t="s">
        <v>3178</v>
      </c>
      <c r="N44" s="295"/>
      <c r="O44" s="295"/>
      <c r="Q44" s="295" t="s">
        <v>3179</v>
      </c>
      <c r="R44" s="297" t="n">
        <v>0</v>
      </c>
      <c r="S44" s="297" t="n">
        <v>0</v>
      </c>
      <c r="T44" s="295"/>
      <c r="U44" s="295" t="s">
        <v>3084</v>
      </c>
      <c r="V44" s="295" t="s">
        <v>161</v>
      </c>
      <c r="W44" s="296" t="n">
        <v>43472</v>
      </c>
      <c r="X44" s="295" t="s">
        <v>3180</v>
      </c>
      <c r="Y44" s="295"/>
      <c r="Z44" s="295" t="s">
        <v>938</v>
      </c>
      <c r="AA44" s="295"/>
      <c r="AC44" s="295"/>
      <c r="AD44" s="295"/>
    </row>
    <row r="45" customFormat="false" ht="72.5" hidden="false" customHeight="false" outlineLevel="0" collapsed="false">
      <c r="A45" s="297" t="n">
        <v>148</v>
      </c>
      <c r="B45" s="294" t="n">
        <v>43453</v>
      </c>
      <c r="C45" s="295" t="s">
        <v>101</v>
      </c>
      <c r="D45" s="295" t="s">
        <v>418</v>
      </c>
      <c r="E45" s="295" t="s">
        <v>134</v>
      </c>
      <c r="F45" s="295" t="s">
        <v>391</v>
      </c>
      <c r="G45" s="295" t="s">
        <v>286</v>
      </c>
      <c r="H45" s="295" t="s">
        <v>152</v>
      </c>
      <c r="I45" s="295" t="s">
        <v>419</v>
      </c>
      <c r="J45" s="295" t="s">
        <v>420</v>
      </c>
      <c r="K45" s="295" t="s">
        <v>421</v>
      </c>
      <c r="M45" s="295" t="s">
        <v>422</v>
      </c>
      <c r="N45" s="295" t="s">
        <v>157</v>
      </c>
      <c r="O45" s="295" t="s">
        <v>423</v>
      </c>
      <c r="P45" s="297" t="n">
        <v>2019</v>
      </c>
      <c r="Q45" s="295" t="s">
        <v>159</v>
      </c>
      <c r="R45" s="297" t="n">
        <v>11</v>
      </c>
      <c r="S45" s="297" t="n">
        <v>24</v>
      </c>
      <c r="T45" s="295" t="s">
        <v>184</v>
      </c>
      <c r="U45" s="295" t="s">
        <v>3071</v>
      </c>
      <c r="V45" s="295" t="s">
        <v>144</v>
      </c>
      <c r="W45" s="296" t="n">
        <v>43472</v>
      </c>
      <c r="X45" s="295"/>
      <c r="Y45" s="295" t="s">
        <v>162</v>
      </c>
      <c r="Z45" s="295" t="s">
        <v>146</v>
      </c>
      <c r="AA45" s="295" t="s">
        <v>147</v>
      </c>
      <c r="AB45" s="298" t="n">
        <v>5500000</v>
      </c>
      <c r="AC45" s="295"/>
      <c r="AD45" s="295"/>
    </row>
    <row r="46" customFormat="false" ht="58" hidden="false" customHeight="false" outlineLevel="0" collapsed="false">
      <c r="A46" s="297" t="n">
        <v>150</v>
      </c>
      <c r="B46" s="294" t="n">
        <v>43409</v>
      </c>
      <c r="C46" s="295" t="s">
        <v>169</v>
      </c>
      <c r="D46" s="295" t="s">
        <v>424</v>
      </c>
      <c r="E46" s="295" t="s">
        <v>134</v>
      </c>
      <c r="F46" s="295" t="s">
        <v>190</v>
      </c>
      <c r="G46" s="295"/>
      <c r="H46" s="295" t="s">
        <v>171</v>
      </c>
      <c r="I46" s="295" t="s">
        <v>268</v>
      </c>
      <c r="J46" s="295" t="s">
        <v>425</v>
      </c>
      <c r="K46" s="295" t="s">
        <v>426</v>
      </c>
      <c r="L46" s="296" t="n">
        <v>34350</v>
      </c>
      <c r="M46" s="295" t="s">
        <v>427</v>
      </c>
      <c r="N46" s="295" t="s">
        <v>157</v>
      </c>
      <c r="O46" s="295"/>
      <c r="P46" s="297" t="n">
        <v>2017</v>
      </c>
      <c r="Q46" s="295" t="s">
        <v>265</v>
      </c>
      <c r="R46" s="297" t="n">
        <v>14</v>
      </c>
      <c r="S46" s="297" t="n">
        <v>19</v>
      </c>
      <c r="T46" s="295" t="s">
        <v>176</v>
      </c>
      <c r="U46" s="295" t="s">
        <v>3084</v>
      </c>
      <c r="V46" s="295" t="s">
        <v>185</v>
      </c>
      <c r="W46" s="296" t="n">
        <v>43472</v>
      </c>
      <c r="X46" s="295"/>
      <c r="Y46" s="295" t="s">
        <v>177</v>
      </c>
      <c r="Z46" s="295" t="s">
        <v>146</v>
      </c>
      <c r="AA46" s="295" t="s">
        <v>147</v>
      </c>
      <c r="AB46" s="298" t="n">
        <v>5500000</v>
      </c>
      <c r="AC46" s="295"/>
      <c r="AD46" s="295"/>
    </row>
    <row r="47" customFormat="false" ht="58" hidden="false" customHeight="false" outlineLevel="0" collapsed="false">
      <c r="A47" s="297" t="n">
        <v>151</v>
      </c>
      <c r="B47" s="294" t="n">
        <v>43444</v>
      </c>
      <c r="C47" s="295" t="s">
        <v>169</v>
      </c>
      <c r="D47" s="295" t="s">
        <v>428</v>
      </c>
      <c r="E47" s="295" t="s">
        <v>134</v>
      </c>
      <c r="F47" s="295" t="s">
        <v>429</v>
      </c>
      <c r="G47" s="295"/>
      <c r="H47" s="295" t="s">
        <v>216</v>
      </c>
      <c r="I47" s="295" t="s">
        <v>430</v>
      </c>
      <c r="J47" s="295" t="s">
        <v>431</v>
      </c>
      <c r="K47" s="295" t="s">
        <v>432</v>
      </c>
      <c r="L47" s="296" t="n">
        <v>35137</v>
      </c>
      <c r="M47" s="295" t="s">
        <v>433</v>
      </c>
      <c r="N47" s="295" t="s">
        <v>157</v>
      </c>
      <c r="O47" s="295"/>
      <c r="P47" s="297" t="n">
        <v>2018</v>
      </c>
      <c r="Q47" s="295" t="s">
        <v>220</v>
      </c>
      <c r="R47" s="297" t="n">
        <v>14</v>
      </c>
      <c r="S47" s="297" t="n">
        <v>19</v>
      </c>
      <c r="T47" s="295" t="s">
        <v>228</v>
      </c>
      <c r="U47" s="295" t="s">
        <v>3084</v>
      </c>
      <c r="V47" s="295" t="s">
        <v>161</v>
      </c>
      <c r="W47" s="296" t="n">
        <v>43481</v>
      </c>
      <c r="X47" s="295"/>
      <c r="Y47" s="295" t="s">
        <v>177</v>
      </c>
      <c r="Z47" s="295" t="s">
        <v>146</v>
      </c>
      <c r="AA47" s="295" t="s">
        <v>147</v>
      </c>
      <c r="AB47" s="298" t="n">
        <v>5500000</v>
      </c>
      <c r="AC47" s="295"/>
      <c r="AD47" s="295"/>
    </row>
    <row r="48" customFormat="false" ht="58" hidden="false" customHeight="false" outlineLevel="0" collapsed="false">
      <c r="A48" s="297" t="n">
        <v>153</v>
      </c>
      <c r="B48" s="294" t="n">
        <v>43446</v>
      </c>
      <c r="C48" s="295" t="s">
        <v>169</v>
      </c>
      <c r="D48" s="295" t="s">
        <v>434</v>
      </c>
      <c r="E48" s="295" t="s">
        <v>134</v>
      </c>
      <c r="F48" s="295" t="s">
        <v>190</v>
      </c>
      <c r="G48" s="295"/>
      <c r="H48" s="295" t="s">
        <v>216</v>
      </c>
      <c r="I48" s="295" t="s">
        <v>430</v>
      </c>
      <c r="J48" s="295" t="s">
        <v>435</v>
      </c>
      <c r="K48" s="295" t="s">
        <v>436</v>
      </c>
      <c r="M48" s="295" t="s">
        <v>604</v>
      </c>
      <c r="N48" s="295" t="s">
        <v>157</v>
      </c>
      <c r="O48" s="295"/>
      <c r="P48" s="297" t="n">
        <v>2018</v>
      </c>
      <c r="Q48" s="295" t="s">
        <v>220</v>
      </c>
      <c r="R48" s="297" t="n">
        <v>16</v>
      </c>
      <c r="S48" s="297" t="n">
        <v>15</v>
      </c>
      <c r="T48" s="295" t="s">
        <v>228</v>
      </c>
      <c r="U48" s="295" t="s">
        <v>3084</v>
      </c>
      <c r="V48" s="295" t="s">
        <v>144</v>
      </c>
      <c r="W48" s="296" t="n">
        <v>43472</v>
      </c>
      <c r="X48" s="295"/>
      <c r="Y48" s="295" t="s">
        <v>177</v>
      </c>
      <c r="Z48" s="295" t="s">
        <v>146</v>
      </c>
      <c r="AA48" s="295" t="s">
        <v>147</v>
      </c>
      <c r="AB48" s="298" t="n">
        <v>5500000</v>
      </c>
      <c r="AC48" s="295"/>
      <c r="AD48" s="295"/>
    </row>
    <row r="49" customFormat="false" ht="58" hidden="false" customHeight="false" outlineLevel="0" collapsed="false">
      <c r="A49" s="297" t="n">
        <v>154</v>
      </c>
      <c r="B49" s="294" t="n">
        <v>43458</v>
      </c>
      <c r="C49" s="295" t="s">
        <v>95</v>
      </c>
      <c r="D49" s="295" t="s">
        <v>3181</v>
      </c>
      <c r="E49" s="295" t="s">
        <v>134</v>
      </c>
      <c r="F49" s="295"/>
      <c r="G49" s="295"/>
      <c r="H49" s="295" t="s">
        <v>205</v>
      </c>
      <c r="I49" s="295"/>
      <c r="J49" s="295" t="s">
        <v>3182</v>
      </c>
      <c r="K49" s="295" t="s">
        <v>3183</v>
      </c>
      <c r="M49" s="295" t="s">
        <v>87</v>
      </c>
      <c r="N49" s="295" t="s">
        <v>157</v>
      </c>
      <c r="O49" s="295"/>
      <c r="Q49" s="295" t="s">
        <v>3184</v>
      </c>
      <c r="R49" s="297" t="n">
        <v>0</v>
      </c>
      <c r="S49" s="297" t="n">
        <v>0</v>
      </c>
      <c r="T49" s="295" t="s">
        <v>3185</v>
      </c>
      <c r="U49" s="295" t="s">
        <v>143</v>
      </c>
      <c r="V49" s="295" t="s">
        <v>1803</v>
      </c>
      <c r="W49" s="296" t="n">
        <v>43525</v>
      </c>
      <c r="X49" s="295" t="s">
        <v>3186</v>
      </c>
      <c r="Y49" s="295"/>
      <c r="Z49" s="295" t="s">
        <v>937</v>
      </c>
      <c r="AA49" s="295" t="s">
        <v>3187</v>
      </c>
      <c r="AB49" s="298" t="n">
        <v>11000000</v>
      </c>
      <c r="AC49" s="295" t="s">
        <v>3186</v>
      </c>
      <c r="AD49" s="295"/>
    </row>
    <row r="50" customFormat="false" ht="58" hidden="false" customHeight="false" outlineLevel="0" collapsed="false">
      <c r="A50" s="297" t="n">
        <v>161</v>
      </c>
      <c r="B50" s="294" t="n">
        <v>43461</v>
      </c>
      <c r="C50" s="295" t="s">
        <v>169</v>
      </c>
      <c r="D50" s="295" t="s">
        <v>440</v>
      </c>
      <c r="E50" s="295" t="s">
        <v>134</v>
      </c>
      <c r="F50" s="295" t="s">
        <v>441</v>
      </c>
      <c r="G50" s="295"/>
      <c r="H50" s="295" t="s">
        <v>171</v>
      </c>
      <c r="I50" s="295"/>
      <c r="J50" s="295" t="s">
        <v>442</v>
      </c>
      <c r="K50" s="295" t="s">
        <v>443</v>
      </c>
      <c r="L50" s="296" t="n">
        <v>35282</v>
      </c>
      <c r="M50" s="295" t="s">
        <v>444</v>
      </c>
      <c r="N50" s="295" t="s">
        <v>445</v>
      </c>
      <c r="O50" s="295"/>
      <c r="P50" s="297" t="n">
        <v>2018</v>
      </c>
      <c r="Q50" s="295" t="s">
        <v>265</v>
      </c>
      <c r="R50" s="297" t="n">
        <v>16</v>
      </c>
      <c r="S50" s="297" t="n">
        <v>18</v>
      </c>
      <c r="T50" s="295" t="s">
        <v>228</v>
      </c>
      <c r="U50" s="295" t="s">
        <v>3084</v>
      </c>
      <c r="V50" s="295" t="s">
        <v>161</v>
      </c>
      <c r="W50" s="296" t="n">
        <v>43481</v>
      </c>
      <c r="X50" s="295"/>
      <c r="Y50" s="295" t="s">
        <v>177</v>
      </c>
      <c r="Z50" s="295" t="s">
        <v>146</v>
      </c>
      <c r="AA50" s="295" t="s">
        <v>147</v>
      </c>
      <c r="AB50" s="298" t="n">
        <v>5500000</v>
      </c>
      <c r="AC50" s="295"/>
      <c r="AD50" s="295"/>
    </row>
    <row r="51" customFormat="false" ht="130.5" hidden="false" customHeight="false" outlineLevel="0" collapsed="false">
      <c r="A51" s="297" t="n">
        <v>166</v>
      </c>
      <c r="B51" s="294" t="n">
        <v>43508</v>
      </c>
      <c r="C51" s="295" t="s">
        <v>95</v>
      </c>
      <c r="D51" s="295" t="s">
        <v>3188</v>
      </c>
      <c r="E51" s="295" t="s">
        <v>134</v>
      </c>
      <c r="F51" s="295"/>
      <c r="G51" s="295"/>
      <c r="H51" s="295" t="s">
        <v>3112</v>
      </c>
      <c r="I51" s="295" t="s">
        <v>3189</v>
      </c>
      <c r="J51" s="295" t="s">
        <v>3190</v>
      </c>
      <c r="K51" s="295" t="s">
        <v>3191</v>
      </c>
      <c r="M51" s="295" t="s">
        <v>3192</v>
      </c>
      <c r="N51" s="295" t="s">
        <v>3193</v>
      </c>
      <c r="O51" s="295" t="s">
        <v>3194</v>
      </c>
      <c r="P51" s="297" t="n">
        <v>2019</v>
      </c>
      <c r="Q51" s="295" t="s">
        <v>3195</v>
      </c>
      <c r="T51" s="295" t="s">
        <v>3196</v>
      </c>
      <c r="U51" s="295" t="s">
        <v>3071</v>
      </c>
      <c r="V51" s="295" t="s">
        <v>161</v>
      </c>
      <c r="W51" s="296" t="n">
        <v>43525</v>
      </c>
      <c r="X51" s="295" t="s">
        <v>3186</v>
      </c>
      <c r="Y51" s="295"/>
      <c r="Z51" s="295" t="s">
        <v>937</v>
      </c>
      <c r="AA51" s="295" t="s">
        <v>3197</v>
      </c>
      <c r="AB51" s="298" t="n">
        <v>7600000</v>
      </c>
      <c r="AC51" s="295" t="s">
        <v>3186</v>
      </c>
      <c r="AD51" s="295"/>
    </row>
    <row r="52" customFormat="false" ht="58" hidden="false" customHeight="false" outlineLevel="0" collapsed="false">
      <c r="A52" s="297" t="n">
        <v>174</v>
      </c>
      <c r="B52" s="294" t="n">
        <v>43461</v>
      </c>
      <c r="C52" s="295" t="s">
        <v>95</v>
      </c>
      <c r="D52" s="295" t="s">
        <v>3198</v>
      </c>
      <c r="E52" s="295" t="s">
        <v>134</v>
      </c>
      <c r="F52" s="295"/>
      <c r="G52" s="295"/>
      <c r="H52" s="295" t="s">
        <v>3199</v>
      </c>
      <c r="I52" s="295" t="s">
        <v>3200</v>
      </c>
      <c r="J52" s="295" t="s">
        <v>3201</v>
      </c>
      <c r="K52" s="295" t="s">
        <v>3202</v>
      </c>
      <c r="L52" s="296" t="n">
        <v>35373</v>
      </c>
      <c r="M52" s="295" t="s">
        <v>3203</v>
      </c>
      <c r="N52" s="295" t="s">
        <v>157</v>
      </c>
      <c r="O52" s="295"/>
      <c r="Q52" s="295" t="s">
        <v>3204</v>
      </c>
      <c r="R52" s="297" t="n">
        <v>50</v>
      </c>
      <c r="S52" s="297" t="n">
        <v>50</v>
      </c>
      <c r="T52" s="295" t="s">
        <v>3205</v>
      </c>
      <c r="U52" s="295" t="s">
        <v>143</v>
      </c>
      <c r="V52" s="295" t="s">
        <v>1803</v>
      </c>
      <c r="W52" s="296" t="n">
        <v>43488</v>
      </c>
      <c r="X52" s="295" t="s">
        <v>3206</v>
      </c>
      <c r="Y52" s="295"/>
      <c r="Z52" s="295" t="s">
        <v>937</v>
      </c>
      <c r="AA52" s="295" t="s">
        <v>3141</v>
      </c>
      <c r="AB52" s="298" t="n">
        <v>13900000</v>
      </c>
      <c r="AC52" s="295" t="s">
        <v>3206</v>
      </c>
      <c r="AD52" s="295"/>
    </row>
    <row r="53" customFormat="false" ht="58" hidden="false" customHeight="false" outlineLevel="0" collapsed="false">
      <c r="A53" s="297" t="n">
        <v>179</v>
      </c>
      <c r="B53" s="294" t="n">
        <v>43468</v>
      </c>
      <c r="C53" s="295" t="s">
        <v>169</v>
      </c>
      <c r="D53" s="295" t="s">
        <v>459</v>
      </c>
      <c r="E53" s="295" t="s">
        <v>134</v>
      </c>
      <c r="F53" s="295" t="s">
        <v>460</v>
      </c>
      <c r="G53" s="295"/>
      <c r="H53" s="295" t="s">
        <v>276</v>
      </c>
      <c r="I53" s="295"/>
      <c r="J53" s="295" t="s">
        <v>461</v>
      </c>
      <c r="K53" s="295" t="s">
        <v>462</v>
      </c>
      <c r="L53" s="296" t="n">
        <v>33334</v>
      </c>
      <c r="M53" s="295" t="s">
        <v>463</v>
      </c>
      <c r="N53" s="295" t="s">
        <v>157</v>
      </c>
      <c r="O53" s="295"/>
      <c r="Q53" s="295" t="s">
        <v>281</v>
      </c>
      <c r="R53" s="297" t="n">
        <v>12</v>
      </c>
      <c r="S53" s="297" t="n">
        <v>7</v>
      </c>
      <c r="T53" s="295"/>
      <c r="U53" s="295" t="s">
        <v>3084</v>
      </c>
      <c r="V53" s="295" t="s">
        <v>464</v>
      </c>
      <c r="W53" s="296" t="n">
        <v>43481</v>
      </c>
      <c r="X53" s="295" t="s">
        <v>283</v>
      </c>
      <c r="Y53" s="295"/>
      <c r="Z53" s="295" t="s">
        <v>146</v>
      </c>
      <c r="AA53" s="295" t="s">
        <v>147</v>
      </c>
      <c r="AB53" s="298" t="n">
        <v>5500000</v>
      </c>
      <c r="AC53" s="295"/>
      <c r="AD53" s="295"/>
    </row>
    <row r="54" customFormat="false" ht="58" hidden="false" customHeight="false" outlineLevel="0" collapsed="false">
      <c r="A54" s="297" t="n">
        <v>186</v>
      </c>
      <c r="B54" s="294" t="n">
        <v>43107</v>
      </c>
      <c r="C54" s="295" t="s">
        <v>169</v>
      </c>
      <c r="D54" s="295" t="s">
        <v>465</v>
      </c>
      <c r="E54" s="295" t="s">
        <v>134</v>
      </c>
      <c r="F54" s="295" t="s">
        <v>466</v>
      </c>
      <c r="G54" s="295"/>
      <c r="H54" s="295" t="s">
        <v>171</v>
      </c>
      <c r="I54" s="295" t="s">
        <v>467</v>
      </c>
      <c r="J54" s="295" t="s">
        <v>468</v>
      </c>
      <c r="K54" s="295" t="s">
        <v>469</v>
      </c>
      <c r="L54" s="296" t="n">
        <v>33689</v>
      </c>
      <c r="M54" s="295" t="s">
        <v>470</v>
      </c>
      <c r="N54" s="295" t="s">
        <v>157</v>
      </c>
      <c r="O54" s="295"/>
      <c r="Q54" s="295" t="s">
        <v>471</v>
      </c>
      <c r="R54" s="297" t="n">
        <v>18</v>
      </c>
      <c r="S54" s="297" t="n">
        <v>18</v>
      </c>
      <c r="T54" s="295" t="s">
        <v>228</v>
      </c>
      <c r="U54" s="295" t="s">
        <v>3084</v>
      </c>
      <c r="V54" s="295" t="s">
        <v>161</v>
      </c>
      <c r="W54" s="296" t="n">
        <v>43519</v>
      </c>
      <c r="X54" s="295"/>
      <c r="Y54" s="295" t="s">
        <v>177</v>
      </c>
      <c r="Z54" s="295" t="s">
        <v>146</v>
      </c>
      <c r="AA54" s="295" t="s">
        <v>147</v>
      </c>
      <c r="AB54" s="298" t="n">
        <v>5500000</v>
      </c>
      <c r="AC54" s="295"/>
      <c r="AD54" s="295"/>
    </row>
    <row r="55" customFormat="false" ht="58" hidden="false" customHeight="false" outlineLevel="0" collapsed="false">
      <c r="A55" s="297" t="n">
        <v>206</v>
      </c>
      <c r="B55" s="294" t="n">
        <v>43468</v>
      </c>
      <c r="C55" s="295" t="s">
        <v>296</v>
      </c>
      <c r="D55" s="295" t="s">
        <v>3207</v>
      </c>
      <c r="E55" s="295" t="s">
        <v>134</v>
      </c>
      <c r="F55" s="295"/>
      <c r="G55" s="295"/>
      <c r="H55" s="295" t="s">
        <v>3208</v>
      </c>
      <c r="I55" s="295" t="s">
        <v>3209</v>
      </c>
      <c r="J55" s="295" t="s">
        <v>3210</v>
      </c>
      <c r="K55" s="295" t="s">
        <v>3211</v>
      </c>
      <c r="M55" s="295" t="s">
        <v>156</v>
      </c>
      <c r="N55" s="295" t="s">
        <v>3212</v>
      </c>
      <c r="O55" s="295"/>
      <c r="Q55" s="295" t="s">
        <v>3213</v>
      </c>
      <c r="R55" s="297" t="n">
        <v>0</v>
      </c>
      <c r="S55" s="297" t="n">
        <v>0</v>
      </c>
      <c r="T55" s="295"/>
      <c r="U55" s="295" t="s">
        <v>3084</v>
      </c>
      <c r="V55" s="295" t="s">
        <v>144</v>
      </c>
      <c r="W55" s="296" t="n">
        <v>43531</v>
      </c>
      <c r="X55" s="295"/>
      <c r="Y55" s="295"/>
      <c r="Z55" s="295" t="s">
        <v>938</v>
      </c>
      <c r="AA55" s="295" t="s">
        <v>167</v>
      </c>
      <c r="AC55" s="295"/>
      <c r="AD55" s="295"/>
    </row>
    <row r="56" customFormat="false" ht="58" hidden="false" customHeight="false" outlineLevel="0" collapsed="false">
      <c r="A56" s="297" t="n">
        <v>217</v>
      </c>
      <c r="B56" s="294" t="n">
        <v>43468</v>
      </c>
      <c r="C56" s="295" t="s">
        <v>101</v>
      </c>
      <c r="D56" s="295" t="s">
        <v>475</v>
      </c>
      <c r="E56" s="295" t="s">
        <v>134</v>
      </c>
      <c r="F56" s="295" t="s">
        <v>466</v>
      </c>
      <c r="G56" s="295" t="s">
        <v>476</v>
      </c>
      <c r="H56" s="295" t="s">
        <v>152</v>
      </c>
      <c r="I56" s="295" t="s">
        <v>148</v>
      </c>
      <c r="J56" s="295" t="s">
        <v>477</v>
      </c>
      <c r="K56" s="295" t="s">
        <v>478</v>
      </c>
      <c r="L56" s="296" t="n">
        <v>35226</v>
      </c>
      <c r="M56" s="295" t="s">
        <v>89</v>
      </c>
      <c r="N56" s="295" t="s">
        <v>157</v>
      </c>
      <c r="O56" s="295"/>
      <c r="P56" s="297" t="n">
        <v>2019</v>
      </c>
      <c r="Q56" s="295" t="s">
        <v>159</v>
      </c>
      <c r="R56" s="297" t="n">
        <v>10</v>
      </c>
      <c r="S56" s="297" t="n">
        <v>21</v>
      </c>
      <c r="T56" s="295" t="s">
        <v>228</v>
      </c>
      <c r="U56" s="295" t="s">
        <v>3071</v>
      </c>
      <c r="V56" s="295" t="s">
        <v>144</v>
      </c>
      <c r="W56" s="296" t="n">
        <v>43512</v>
      </c>
      <c r="X56" s="295"/>
      <c r="Y56" s="295" t="s">
        <v>162</v>
      </c>
      <c r="Z56" s="295" t="s">
        <v>146</v>
      </c>
      <c r="AA56" s="295" t="s">
        <v>147</v>
      </c>
      <c r="AB56" s="298" t="n">
        <v>5500000</v>
      </c>
      <c r="AC56" s="295"/>
      <c r="AD56" s="295"/>
    </row>
    <row r="57" customFormat="false" ht="72.5" hidden="false" customHeight="false" outlineLevel="0" collapsed="false">
      <c r="A57" s="297" t="n">
        <v>229</v>
      </c>
      <c r="B57" s="294" t="n">
        <v>43468</v>
      </c>
      <c r="C57" s="295" t="s">
        <v>296</v>
      </c>
      <c r="D57" s="295" t="s">
        <v>3214</v>
      </c>
      <c r="E57" s="295" t="s">
        <v>134</v>
      </c>
      <c r="F57" s="295"/>
      <c r="G57" s="295"/>
      <c r="H57" s="295" t="s">
        <v>3215</v>
      </c>
      <c r="I57" s="295"/>
      <c r="J57" s="295" t="s">
        <v>3216</v>
      </c>
      <c r="K57" s="295" t="s">
        <v>3217</v>
      </c>
      <c r="L57" s="296" t="n">
        <v>35599</v>
      </c>
      <c r="M57" s="295" t="s">
        <v>333</v>
      </c>
      <c r="N57" s="295" t="s">
        <v>3218</v>
      </c>
      <c r="O57" s="295" t="s">
        <v>3219</v>
      </c>
      <c r="P57" s="297" t="n">
        <v>2020</v>
      </c>
      <c r="Q57" s="295" t="s">
        <v>3220</v>
      </c>
      <c r="R57" s="297" t="n">
        <v>50</v>
      </c>
      <c r="S57" s="297" t="n">
        <v>50</v>
      </c>
      <c r="T57" s="295" t="s">
        <v>3221</v>
      </c>
      <c r="U57" s="295" t="s">
        <v>3084</v>
      </c>
      <c r="V57" s="295" t="s">
        <v>161</v>
      </c>
      <c r="W57" s="296" t="n">
        <v>43512</v>
      </c>
      <c r="X57" s="295" t="s">
        <v>3222</v>
      </c>
      <c r="Y57" s="295"/>
      <c r="Z57" s="295" t="s">
        <v>939</v>
      </c>
      <c r="AA57" s="295" t="s">
        <v>3167</v>
      </c>
      <c r="AB57" s="298" t="n">
        <v>200000</v>
      </c>
      <c r="AC57" s="295"/>
      <c r="AD57" s="295"/>
    </row>
    <row r="58" customFormat="false" ht="72.5" hidden="false" customHeight="false" outlineLevel="0" collapsed="false">
      <c r="A58" s="297" t="n">
        <v>230</v>
      </c>
      <c r="B58" s="294" t="n">
        <v>43468</v>
      </c>
      <c r="C58" s="295" t="s">
        <v>296</v>
      </c>
      <c r="D58" s="295" t="s">
        <v>3223</v>
      </c>
      <c r="E58" s="295" t="s">
        <v>134</v>
      </c>
      <c r="F58" s="295"/>
      <c r="G58" s="295"/>
      <c r="H58" s="295" t="s">
        <v>3215</v>
      </c>
      <c r="I58" s="295"/>
      <c r="J58" s="295" t="s">
        <v>3224</v>
      </c>
      <c r="K58" s="295" t="s">
        <v>3225</v>
      </c>
      <c r="L58" s="296" t="n">
        <v>35150</v>
      </c>
      <c r="M58" s="295" t="s">
        <v>333</v>
      </c>
      <c r="N58" s="295" t="s">
        <v>3218</v>
      </c>
      <c r="O58" s="295"/>
      <c r="P58" s="297" t="n">
        <v>2020</v>
      </c>
      <c r="Q58" s="295" t="s">
        <v>3220</v>
      </c>
      <c r="R58" s="297" t="n">
        <v>50</v>
      </c>
      <c r="S58" s="297" t="n">
        <v>50</v>
      </c>
      <c r="T58" s="295" t="s">
        <v>3221</v>
      </c>
      <c r="U58" s="295" t="s">
        <v>3084</v>
      </c>
      <c r="V58" s="295" t="s">
        <v>161</v>
      </c>
      <c r="W58" s="296" t="n">
        <v>43519</v>
      </c>
      <c r="X58" s="295" t="s">
        <v>3222</v>
      </c>
      <c r="Y58" s="295"/>
      <c r="Z58" s="295" t="s">
        <v>939</v>
      </c>
      <c r="AA58" s="295" t="s">
        <v>3167</v>
      </c>
      <c r="AB58" s="298" t="n">
        <v>200000</v>
      </c>
      <c r="AC58" s="295"/>
      <c r="AD58" s="295"/>
    </row>
    <row r="59" customFormat="false" ht="72.5" hidden="false" customHeight="false" outlineLevel="0" collapsed="false">
      <c r="A59" s="297" t="n">
        <v>231</v>
      </c>
      <c r="B59" s="294" t="n">
        <v>43468</v>
      </c>
      <c r="C59" s="295" t="s">
        <v>296</v>
      </c>
      <c r="D59" s="295" t="s">
        <v>3226</v>
      </c>
      <c r="E59" s="295" t="s">
        <v>134</v>
      </c>
      <c r="F59" s="295"/>
      <c r="G59" s="295"/>
      <c r="H59" s="295" t="s">
        <v>3215</v>
      </c>
      <c r="I59" s="295"/>
      <c r="J59" s="295" t="s">
        <v>3227</v>
      </c>
      <c r="K59" s="295" t="s">
        <v>3228</v>
      </c>
      <c r="L59" s="296" t="n">
        <v>35482</v>
      </c>
      <c r="M59" s="295" t="s">
        <v>333</v>
      </c>
      <c r="N59" s="295" t="s">
        <v>3218</v>
      </c>
      <c r="O59" s="295"/>
      <c r="P59" s="297" t="n">
        <v>2020</v>
      </c>
      <c r="Q59" s="295" t="s">
        <v>3220</v>
      </c>
      <c r="R59" s="297" t="n">
        <v>50</v>
      </c>
      <c r="S59" s="297" t="n">
        <v>50</v>
      </c>
      <c r="T59" s="295" t="s">
        <v>3221</v>
      </c>
      <c r="U59" s="295" t="s">
        <v>3084</v>
      </c>
      <c r="V59" s="295" t="s">
        <v>161</v>
      </c>
      <c r="W59" s="296" t="n">
        <v>43512</v>
      </c>
      <c r="X59" s="295" t="s">
        <v>3222</v>
      </c>
      <c r="Y59" s="295"/>
      <c r="Z59" s="295" t="s">
        <v>939</v>
      </c>
      <c r="AA59" s="295" t="s">
        <v>3167</v>
      </c>
      <c r="AB59" s="298" t="n">
        <v>200000</v>
      </c>
      <c r="AC59" s="295"/>
      <c r="AD59" s="295"/>
    </row>
    <row r="60" customFormat="false" ht="58" hidden="false" customHeight="false" outlineLevel="0" collapsed="false">
      <c r="A60" s="297" t="n">
        <v>233</v>
      </c>
      <c r="B60" s="294" t="n">
        <v>43469</v>
      </c>
      <c r="C60" s="295" t="s">
        <v>101</v>
      </c>
      <c r="D60" s="295" t="s">
        <v>495</v>
      </c>
      <c r="E60" s="295" t="s">
        <v>134</v>
      </c>
      <c r="F60" s="295" t="s">
        <v>466</v>
      </c>
      <c r="G60" s="295" t="s">
        <v>476</v>
      </c>
      <c r="H60" s="295" t="s">
        <v>152</v>
      </c>
      <c r="I60" s="295" t="s">
        <v>148</v>
      </c>
      <c r="J60" s="295" t="s">
        <v>496</v>
      </c>
      <c r="K60" s="295" t="s">
        <v>497</v>
      </c>
      <c r="M60" s="295" t="s">
        <v>482</v>
      </c>
      <c r="N60" s="295" t="s">
        <v>157</v>
      </c>
      <c r="O60" s="295"/>
      <c r="Q60" s="295" t="s">
        <v>159</v>
      </c>
      <c r="R60" s="297" t="n">
        <v>13</v>
      </c>
      <c r="S60" s="297" t="n">
        <v>15</v>
      </c>
      <c r="T60" s="295" t="s">
        <v>228</v>
      </c>
      <c r="U60" s="295" t="s">
        <v>3071</v>
      </c>
      <c r="V60" s="295" t="s">
        <v>369</v>
      </c>
      <c r="W60" s="296" t="n">
        <v>43512</v>
      </c>
      <c r="X60" s="295"/>
      <c r="Y60" s="295" t="s">
        <v>162</v>
      </c>
      <c r="Z60" s="295" t="s">
        <v>146</v>
      </c>
      <c r="AA60" s="295" t="s">
        <v>147</v>
      </c>
      <c r="AB60" s="298" t="n">
        <v>5500000</v>
      </c>
      <c r="AC60" s="295"/>
      <c r="AD60" s="295"/>
    </row>
    <row r="61" customFormat="false" ht="58" hidden="false" customHeight="false" outlineLevel="0" collapsed="false">
      <c r="A61" s="297" t="n">
        <v>234</v>
      </c>
      <c r="B61" s="294" t="n">
        <v>43469</v>
      </c>
      <c r="C61" s="295" t="s">
        <v>101</v>
      </c>
      <c r="D61" s="295" t="s">
        <v>498</v>
      </c>
      <c r="E61" s="295" t="s">
        <v>134</v>
      </c>
      <c r="F61" s="295" t="s">
        <v>466</v>
      </c>
      <c r="G61" s="295" t="s">
        <v>499</v>
      </c>
      <c r="H61" s="295" t="s">
        <v>152</v>
      </c>
      <c r="I61" s="295"/>
      <c r="J61" s="295" t="s">
        <v>500</v>
      </c>
      <c r="K61" s="295" t="s">
        <v>501</v>
      </c>
      <c r="M61" s="295" t="s">
        <v>502</v>
      </c>
      <c r="N61" s="295" t="s">
        <v>157</v>
      </c>
      <c r="O61" s="295"/>
      <c r="Q61" s="295" t="s">
        <v>159</v>
      </c>
      <c r="R61" s="297" t="n">
        <v>12</v>
      </c>
      <c r="S61" s="297" t="n">
        <v>20</v>
      </c>
      <c r="T61" s="295" t="s">
        <v>160</v>
      </c>
      <c r="U61" s="295" t="s">
        <v>3071</v>
      </c>
      <c r="V61" s="295" t="s">
        <v>369</v>
      </c>
      <c r="W61" s="296" t="n">
        <v>43512</v>
      </c>
      <c r="X61" s="295"/>
      <c r="Y61" s="295" t="s">
        <v>162</v>
      </c>
      <c r="Z61" s="295" t="s">
        <v>146</v>
      </c>
      <c r="AA61" s="295" t="s">
        <v>147</v>
      </c>
      <c r="AB61" s="298" t="n">
        <v>5500000</v>
      </c>
      <c r="AC61" s="295"/>
      <c r="AD61" s="295"/>
    </row>
    <row r="62" customFormat="false" ht="58" hidden="false" customHeight="false" outlineLevel="0" collapsed="false">
      <c r="A62" s="297" t="n">
        <v>242</v>
      </c>
      <c r="B62" s="294" t="n">
        <v>43413</v>
      </c>
      <c r="C62" s="295" t="s">
        <v>169</v>
      </c>
      <c r="D62" s="295" t="s">
        <v>503</v>
      </c>
      <c r="E62" s="295" t="s">
        <v>134</v>
      </c>
      <c r="F62" s="295" t="s">
        <v>504</v>
      </c>
      <c r="G62" s="295" t="s">
        <v>505</v>
      </c>
      <c r="H62" s="295" t="s">
        <v>276</v>
      </c>
      <c r="I62" s="295"/>
      <c r="J62" s="295" t="s">
        <v>506</v>
      </c>
      <c r="K62" s="295" t="s">
        <v>507</v>
      </c>
      <c r="L62" s="296" t="n">
        <v>35396</v>
      </c>
      <c r="M62" s="295" t="s">
        <v>508</v>
      </c>
      <c r="N62" s="295" t="s">
        <v>157</v>
      </c>
      <c r="O62" s="295"/>
      <c r="P62" s="297" t="n">
        <v>2019</v>
      </c>
      <c r="Q62" s="295" t="s">
        <v>281</v>
      </c>
      <c r="R62" s="297" t="n">
        <v>15</v>
      </c>
      <c r="S62" s="297" t="n">
        <v>4</v>
      </c>
      <c r="T62" s="295"/>
      <c r="U62" s="295" t="s">
        <v>3084</v>
      </c>
      <c r="V62" s="295" t="s">
        <v>3118</v>
      </c>
      <c r="W62" s="296" t="n">
        <v>43481</v>
      </c>
      <c r="X62" s="295" t="s">
        <v>283</v>
      </c>
      <c r="Y62" s="295"/>
      <c r="Z62" s="295" t="s">
        <v>146</v>
      </c>
      <c r="AA62" s="295" t="s">
        <v>147</v>
      </c>
      <c r="AB62" s="298" t="n">
        <v>5500000</v>
      </c>
      <c r="AC62" s="295"/>
      <c r="AD62" s="295"/>
    </row>
    <row r="63" customFormat="false" ht="58" hidden="false" customHeight="false" outlineLevel="0" collapsed="false">
      <c r="A63" s="297" t="n">
        <v>243</v>
      </c>
      <c r="B63" s="294" t="n">
        <v>43405</v>
      </c>
      <c r="C63" s="295" t="s">
        <v>169</v>
      </c>
      <c r="D63" s="295" t="s">
        <v>509</v>
      </c>
      <c r="E63" s="295" t="s">
        <v>134</v>
      </c>
      <c r="F63" s="295" t="s">
        <v>460</v>
      </c>
      <c r="G63" s="295"/>
      <c r="H63" s="295" t="s">
        <v>276</v>
      </c>
      <c r="I63" s="295"/>
      <c r="J63" s="295" t="s">
        <v>510</v>
      </c>
      <c r="K63" s="295" t="s">
        <v>511</v>
      </c>
      <c r="M63" s="295" t="s">
        <v>364</v>
      </c>
      <c r="N63" s="295" t="s">
        <v>157</v>
      </c>
      <c r="O63" s="295" t="s">
        <v>512</v>
      </c>
      <c r="P63" s="297" t="n">
        <v>2018</v>
      </c>
      <c r="Q63" s="295" t="s">
        <v>281</v>
      </c>
      <c r="R63" s="297" t="n">
        <v>17</v>
      </c>
      <c r="S63" s="297" t="n">
        <v>10</v>
      </c>
      <c r="T63" s="295"/>
      <c r="U63" s="295" t="s">
        <v>3084</v>
      </c>
      <c r="V63" s="295" t="s">
        <v>3118</v>
      </c>
      <c r="W63" s="296" t="n">
        <v>43481</v>
      </c>
      <c r="X63" s="295" t="s">
        <v>283</v>
      </c>
      <c r="Y63" s="295"/>
      <c r="Z63" s="295" t="s">
        <v>146</v>
      </c>
      <c r="AA63" s="295" t="s">
        <v>147</v>
      </c>
      <c r="AB63" s="298" t="n">
        <v>5500000</v>
      </c>
      <c r="AC63" s="295"/>
      <c r="AD63" s="295"/>
    </row>
    <row r="64" customFormat="false" ht="58" hidden="false" customHeight="false" outlineLevel="0" collapsed="false">
      <c r="A64" s="297" t="n">
        <v>247</v>
      </c>
      <c r="B64" s="294" t="n">
        <v>43472</v>
      </c>
      <c r="C64" s="295" t="s">
        <v>169</v>
      </c>
      <c r="D64" s="295" t="s">
        <v>513</v>
      </c>
      <c r="E64" s="295" t="s">
        <v>134</v>
      </c>
      <c r="F64" s="295" t="s">
        <v>460</v>
      </c>
      <c r="G64" s="295"/>
      <c r="H64" s="295" t="s">
        <v>276</v>
      </c>
      <c r="I64" s="295"/>
      <c r="J64" s="295" t="s">
        <v>514</v>
      </c>
      <c r="K64" s="295" t="s">
        <v>515</v>
      </c>
      <c r="L64" s="296" t="n">
        <v>33587</v>
      </c>
      <c r="M64" s="295" t="s">
        <v>516</v>
      </c>
      <c r="N64" s="295" t="s">
        <v>157</v>
      </c>
      <c r="O64" s="295"/>
      <c r="P64" s="297" t="n">
        <v>2016</v>
      </c>
      <c r="Q64" s="295" t="s">
        <v>281</v>
      </c>
      <c r="R64" s="297" t="n">
        <v>10</v>
      </c>
      <c r="S64" s="297" t="n">
        <v>8</v>
      </c>
      <c r="T64" s="295"/>
      <c r="U64" s="295" t="s">
        <v>3084</v>
      </c>
      <c r="V64" s="295" t="s">
        <v>517</v>
      </c>
      <c r="W64" s="296" t="n">
        <v>43481</v>
      </c>
      <c r="X64" s="295" t="s">
        <v>283</v>
      </c>
      <c r="Y64" s="295"/>
      <c r="Z64" s="295" t="s">
        <v>146</v>
      </c>
      <c r="AA64" s="295" t="s">
        <v>147</v>
      </c>
      <c r="AB64" s="298" t="n">
        <v>5500000</v>
      </c>
      <c r="AC64" s="295"/>
      <c r="AD64" s="295"/>
    </row>
    <row r="65" customFormat="false" ht="58" hidden="false" customHeight="false" outlineLevel="0" collapsed="false">
      <c r="A65" s="297" t="n">
        <v>252</v>
      </c>
      <c r="B65" s="294" t="n">
        <v>43473</v>
      </c>
      <c r="C65" s="295" t="s">
        <v>132</v>
      </c>
      <c r="D65" s="295" t="s">
        <v>518</v>
      </c>
      <c r="E65" s="295" t="s">
        <v>134</v>
      </c>
      <c r="F65" s="295" t="s">
        <v>504</v>
      </c>
      <c r="G65" s="295"/>
      <c r="H65" s="295" t="s">
        <v>191</v>
      </c>
      <c r="I65" s="295" t="s">
        <v>519</v>
      </c>
      <c r="J65" s="295" t="s">
        <v>520</v>
      </c>
      <c r="K65" s="295" t="s">
        <v>521</v>
      </c>
      <c r="L65" s="296" t="n">
        <v>35472</v>
      </c>
      <c r="M65" s="295" t="s">
        <v>271</v>
      </c>
      <c r="N65" s="295" t="s">
        <v>522</v>
      </c>
      <c r="O65" s="295" t="s">
        <v>523</v>
      </c>
      <c r="Q65" s="295" t="s">
        <v>197</v>
      </c>
      <c r="R65" s="297" t="n">
        <v>10</v>
      </c>
      <c r="S65" s="297" t="n">
        <v>18</v>
      </c>
      <c r="T65" s="295" t="s">
        <v>524</v>
      </c>
      <c r="U65" s="295" t="s">
        <v>3084</v>
      </c>
      <c r="V65" s="295" t="s">
        <v>3118</v>
      </c>
      <c r="W65" s="296" t="n">
        <v>43481</v>
      </c>
      <c r="X65" s="295" t="s">
        <v>162</v>
      </c>
      <c r="Y65" s="295"/>
      <c r="Z65" s="295" t="s">
        <v>146</v>
      </c>
      <c r="AA65" s="295" t="s">
        <v>147</v>
      </c>
      <c r="AB65" s="298" t="n">
        <v>5500000</v>
      </c>
      <c r="AC65" s="295"/>
      <c r="AD65" s="295"/>
    </row>
    <row r="66" customFormat="false" ht="58" hidden="false" customHeight="false" outlineLevel="0" collapsed="false">
      <c r="A66" s="297" t="n">
        <v>263</v>
      </c>
      <c r="B66" s="294" t="n">
        <v>43472</v>
      </c>
      <c r="C66" s="295" t="s">
        <v>101</v>
      </c>
      <c r="D66" s="295" t="s">
        <v>525</v>
      </c>
      <c r="E66" s="295" t="s">
        <v>134</v>
      </c>
      <c r="F66" s="295" t="s">
        <v>466</v>
      </c>
      <c r="G66" s="295" t="s">
        <v>499</v>
      </c>
      <c r="H66" s="295" t="s">
        <v>152</v>
      </c>
      <c r="I66" s="295"/>
      <c r="J66" s="295" t="s">
        <v>526</v>
      </c>
      <c r="K66" s="295" t="s">
        <v>527</v>
      </c>
      <c r="M66" s="295" t="s">
        <v>528</v>
      </c>
      <c r="N66" s="295" t="s">
        <v>157</v>
      </c>
      <c r="O66" s="295"/>
      <c r="Q66" s="295" t="s">
        <v>159</v>
      </c>
      <c r="R66" s="297" t="n">
        <v>15</v>
      </c>
      <c r="S66" s="297" t="n">
        <v>23</v>
      </c>
      <c r="T66" s="295" t="s">
        <v>160</v>
      </c>
      <c r="U66" s="295" t="s">
        <v>3071</v>
      </c>
      <c r="V66" s="295" t="s">
        <v>369</v>
      </c>
      <c r="W66" s="296" t="n">
        <v>43547</v>
      </c>
      <c r="X66" s="295"/>
      <c r="Y66" s="295" t="s">
        <v>168</v>
      </c>
      <c r="Z66" s="295" t="s">
        <v>146</v>
      </c>
      <c r="AA66" s="295" t="s">
        <v>147</v>
      </c>
      <c r="AB66" s="298" t="n">
        <v>5500000</v>
      </c>
      <c r="AC66" s="295"/>
      <c r="AD66" s="295"/>
    </row>
    <row r="67" customFormat="false" ht="58" hidden="false" customHeight="false" outlineLevel="0" collapsed="false">
      <c r="A67" s="297" t="n">
        <v>266</v>
      </c>
      <c r="B67" s="294" t="n">
        <v>43473</v>
      </c>
      <c r="C67" s="295" t="s">
        <v>132</v>
      </c>
      <c r="D67" s="295" t="s">
        <v>529</v>
      </c>
      <c r="E67" s="295" t="s">
        <v>134</v>
      </c>
      <c r="F67" s="295" t="s">
        <v>504</v>
      </c>
      <c r="G67" s="295"/>
      <c r="H67" s="295" t="s">
        <v>191</v>
      </c>
      <c r="I67" s="295" t="s">
        <v>519</v>
      </c>
      <c r="J67" s="295" t="s">
        <v>530</v>
      </c>
      <c r="K67" s="295" t="s">
        <v>531</v>
      </c>
      <c r="L67" s="296" t="n">
        <v>35407</v>
      </c>
      <c r="M67" s="295" t="s">
        <v>404</v>
      </c>
      <c r="N67" s="295" t="s">
        <v>323</v>
      </c>
      <c r="O67" s="295" t="s">
        <v>532</v>
      </c>
      <c r="Q67" s="295" t="s">
        <v>356</v>
      </c>
      <c r="R67" s="297" t="n">
        <v>17</v>
      </c>
      <c r="S67" s="297" t="n">
        <v>19</v>
      </c>
      <c r="T67" s="295" t="s">
        <v>524</v>
      </c>
      <c r="U67" s="295" t="s">
        <v>3084</v>
      </c>
      <c r="V67" s="295" t="s">
        <v>144</v>
      </c>
      <c r="W67" s="296" t="n">
        <v>43481</v>
      </c>
      <c r="X67" s="295" t="s">
        <v>162</v>
      </c>
      <c r="Y67" s="295"/>
      <c r="Z67" s="295" t="s">
        <v>146</v>
      </c>
      <c r="AA67" s="295" t="s">
        <v>147</v>
      </c>
      <c r="AB67" s="298" t="n">
        <v>5500000</v>
      </c>
      <c r="AC67" s="295"/>
      <c r="AD67" s="295"/>
    </row>
    <row r="68" customFormat="false" ht="58" hidden="false" customHeight="false" outlineLevel="0" collapsed="false">
      <c r="A68" s="297" t="n">
        <v>269</v>
      </c>
      <c r="B68" s="294" t="n">
        <v>43473</v>
      </c>
      <c r="C68" s="295" t="s">
        <v>132</v>
      </c>
      <c r="D68" s="295" t="s">
        <v>533</v>
      </c>
      <c r="E68" s="295" t="s">
        <v>134</v>
      </c>
      <c r="F68" s="295" t="s">
        <v>504</v>
      </c>
      <c r="G68" s="295"/>
      <c r="H68" s="295" t="s">
        <v>191</v>
      </c>
      <c r="I68" s="295" t="s">
        <v>519</v>
      </c>
      <c r="J68" s="295" t="s">
        <v>534</v>
      </c>
      <c r="K68" s="295" t="s">
        <v>535</v>
      </c>
      <c r="L68" s="296" t="n">
        <v>34720</v>
      </c>
      <c r="M68" s="295" t="s">
        <v>404</v>
      </c>
      <c r="N68" s="295" t="s">
        <v>323</v>
      </c>
      <c r="O68" s="295" t="s">
        <v>536</v>
      </c>
      <c r="P68" s="297" t="n">
        <v>2019</v>
      </c>
      <c r="Q68" s="295" t="s">
        <v>197</v>
      </c>
      <c r="R68" s="297" t="n">
        <v>12</v>
      </c>
      <c r="S68" s="297" t="n">
        <v>20</v>
      </c>
      <c r="T68" s="295" t="s">
        <v>198</v>
      </c>
      <c r="U68" s="295" t="s">
        <v>3084</v>
      </c>
      <c r="V68" s="295" t="s">
        <v>144</v>
      </c>
      <c r="W68" s="296" t="n">
        <v>43481</v>
      </c>
      <c r="X68" s="295" t="s">
        <v>162</v>
      </c>
      <c r="Y68" s="295"/>
      <c r="Z68" s="295" t="s">
        <v>146</v>
      </c>
      <c r="AA68" s="295" t="s">
        <v>147</v>
      </c>
      <c r="AB68" s="298" t="n">
        <v>5500000</v>
      </c>
      <c r="AC68" s="295"/>
      <c r="AD68" s="295"/>
    </row>
    <row r="69" customFormat="false" ht="58" hidden="false" customHeight="false" outlineLevel="0" collapsed="false">
      <c r="A69" s="297" t="n">
        <v>270</v>
      </c>
      <c r="B69" s="294" t="n">
        <v>43473</v>
      </c>
      <c r="C69" s="295" t="s">
        <v>169</v>
      </c>
      <c r="D69" s="295" t="s">
        <v>537</v>
      </c>
      <c r="E69" s="295" t="s">
        <v>134</v>
      </c>
      <c r="F69" s="295" t="s">
        <v>504</v>
      </c>
      <c r="G69" s="295" t="s">
        <v>505</v>
      </c>
      <c r="H69" s="295" t="s">
        <v>276</v>
      </c>
      <c r="I69" s="295"/>
      <c r="J69" s="295" t="s">
        <v>538</v>
      </c>
      <c r="K69" s="295" t="s">
        <v>539</v>
      </c>
      <c r="L69" s="296" t="n">
        <v>35910</v>
      </c>
      <c r="M69" s="295" t="s">
        <v>89</v>
      </c>
      <c r="N69" s="295" t="s">
        <v>157</v>
      </c>
      <c r="O69" s="295"/>
      <c r="P69" s="297" t="n">
        <v>2019</v>
      </c>
      <c r="Q69" s="295" t="s">
        <v>281</v>
      </c>
      <c r="R69" s="297" t="n">
        <v>9</v>
      </c>
      <c r="S69" s="297" t="n">
        <v>5</v>
      </c>
      <c r="T69" s="295"/>
      <c r="U69" s="295" t="s">
        <v>3084</v>
      </c>
      <c r="V69" s="295" t="s">
        <v>212</v>
      </c>
      <c r="W69" s="296" t="n">
        <v>43481</v>
      </c>
      <c r="X69" s="295" t="s">
        <v>283</v>
      </c>
      <c r="Y69" s="295"/>
      <c r="Z69" s="295" t="s">
        <v>146</v>
      </c>
      <c r="AA69" s="295" t="s">
        <v>147</v>
      </c>
      <c r="AB69" s="298" t="n">
        <v>5500000</v>
      </c>
      <c r="AC69" s="295"/>
      <c r="AD69" s="295"/>
    </row>
    <row r="70" customFormat="false" ht="58" hidden="false" customHeight="false" outlineLevel="0" collapsed="false">
      <c r="A70" s="297" t="n">
        <v>272</v>
      </c>
      <c r="B70" s="294" t="n">
        <v>43473</v>
      </c>
      <c r="C70" s="295" t="s">
        <v>169</v>
      </c>
      <c r="D70" s="295" t="s">
        <v>540</v>
      </c>
      <c r="E70" s="295" t="s">
        <v>134</v>
      </c>
      <c r="F70" s="295" t="s">
        <v>504</v>
      </c>
      <c r="G70" s="295" t="s">
        <v>505</v>
      </c>
      <c r="H70" s="295" t="s">
        <v>276</v>
      </c>
      <c r="I70" s="295"/>
      <c r="J70" s="295" t="s">
        <v>541</v>
      </c>
      <c r="K70" s="295" t="s">
        <v>542</v>
      </c>
      <c r="M70" s="295" t="s">
        <v>89</v>
      </c>
      <c r="N70" s="295" t="s">
        <v>157</v>
      </c>
      <c r="O70" s="295"/>
      <c r="P70" s="297" t="n">
        <v>2019</v>
      </c>
      <c r="Q70" s="295" t="s">
        <v>281</v>
      </c>
      <c r="R70" s="297" t="n">
        <v>6</v>
      </c>
      <c r="S70" s="297" t="n">
        <v>6</v>
      </c>
      <c r="T70" s="295"/>
      <c r="U70" s="295" t="s">
        <v>3084</v>
      </c>
      <c r="V70" s="295" t="s">
        <v>144</v>
      </c>
      <c r="W70" s="296" t="n">
        <v>43481</v>
      </c>
      <c r="X70" s="295" t="s">
        <v>283</v>
      </c>
      <c r="Y70" s="295"/>
      <c r="Z70" s="295" t="s">
        <v>146</v>
      </c>
      <c r="AA70" s="295" t="s">
        <v>147</v>
      </c>
      <c r="AB70" s="298" t="n">
        <v>5500000</v>
      </c>
      <c r="AC70" s="295"/>
      <c r="AD70" s="295"/>
    </row>
    <row r="71" customFormat="false" ht="72.5" hidden="false" customHeight="false" outlineLevel="0" collapsed="false">
      <c r="A71" s="297" t="n">
        <v>275</v>
      </c>
      <c r="B71" s="294" t="n">
        <v>43473</v>
      </c>
      <c r="C71" s="295" t="s">
        <v>101</v>
      </c>
      <c r="D71" s="295" t="s">
        <v>543</v>
      </c>
      <c r="E71" s="295" t="s">
        <v>134</v>
      </c>
      <c r="F71" s="295" t="s">
        <v>466</v>
      </c>
      <c r="G71" s="295" t="s">
        <v>476</v>
      </c>
      <c r="H71" s="295" t="s">
        <v>152</v>
      </c>
      <c r="I71" s="295" t="s">
        <v>148</v>
      </c>
      <c r="J71" s="295" t="s">
        <v>544</v>
      </c>
      <c r="K71" s="295" t="s">
        <v>545</v>
      </c>
      <c r="M71" s="295" t="s">
        <v>528</v>
      </c>
      <c r="N71" s="295" t="s">
        <v>157</v>
      </c>
      <c r="O71" s="295"/>
      <c r="Q71" s="295" t="s">
        <v>159</v>
      </c>
      <c r="R71" s="297" t="n">
        <v>10</v>
      </c>
      <c r="S71" s="297" t="n">
        <v>18</v>
      </c>
      <c r="T71" s="295" t="s">
        <v>228</v>
      </c>
      <c r="U71" s="295" t="s">
        <v>3071</v>
      </c>
      <c r="V71" s="295" t="s">
        <v>144</v>
      </c>
      <c r="W71" s="296" t="n">
        <v>43512</v>
      </c>
      <c r="X71" s="295"/>
      <c r="Y71" s="295" t="s">
        <v>162</v>
      </c>
      <c r="Z71" s="295" t="s">
        <v>146</v>
      </c>
      <c r="AA71" s="295" t="s">
        <v>147</v>
      </c>
      <c r="AB71" s="298" t="n">
        <v>5500000</v>
      </c>
      <c r="AC71" s="295"/>
      <c r="AD71" s="295"/>
    </row>
    <row r="72" customFormat="false" ht="58" hidden="false" customHeight="false" outlineLevel="0" collapsed="false">
      <c r="A72" s="297" t="n">
        <v>278</v>
      </c>
      <c r="B72" s="294" t="n">
        <v>43473</v>
      </c>
      <c r="C72" s="295" t="s">
        <v>169</v>
      </c>
      <c r="D72" s="295" t="s">
        <v>546</v>
      </c>
      <c r="E72" s="295" t="s">
        <v>134</v>
      </c>
      <c r="F72" s="295" t="s">
        <v>466</v>
      </c>
      <c r="G72" s="295"/>
      <c r="H72" s="295" t="s">
        <v>171</v>
      </c>
      <c r="I72" s="295" t="s">
        <v>467</v>
      </c>
      <c r="J72" s="295" t="s">
        <v>547</v>
      </c>
      <c r="K72" s="295" t="s">
        <v>548</v>
      </c>
      <c r="L72" s="296" t="n">
        <v>35004</v>
      </c>
      <c r="M72" s="295" t="s">
        <v>470</v>
      </c>
      <c r="N72" s="295" t="s">
        <v>157</v>
      </c>
      <c r="O72" s="295"/>
      <c r="Q72" s="295" t="s">
        <v>471</v>
      </c>
      <c r="R72" s="297" t="n">
        <v>12</v>
      </c>
      <c r="S72" s="297" t="n">
        <v>17</v>
      </c>
      <c r="T72" s="295" t="s">
        <v>228</v>
      </c>
      <c r="U72" s="295" t="s">
        <v>3084</v>
      </c>
      <c r="V72" s="295" t="s">
        <v>161</v>
      </c>
      <c r="W72" s="296" t="n">
        <v>43519</v>
      </c>
      <c r="X72" s="295"/>
      <c r="Y72" s="295" t="s">
        <v>177</v>
      </c>
      <c r="Z72" s="295" t="s">
        <v>146</v>
      </c>
      <c r="AA72" s="295" t="s">
        <v>147</v>
      </c>
      <c r="AB72" s="298" t="n">
        <v>5500000</v>
      </c>
      <c r="AC72" s="295"/>
      <c r="AD72" s="295"/>
    </row>
    <row r="73" customFormat="false" ht="43.5" hidden="false" customHeight="false" outlineLevel="0" collapsed="false">
      <c r="A73" s="297" t="n">
        <v>283</v>
      </c>
      <c r="B73" s="294" t="n">
        <v>43474</v>
      </c>
      <c r="C73" s="295" t="s">
        <v>296</v>
      </c>
      <c r="D73" s="295" t="s">
        <v>3229</v>
      </c>
      <c r="E73" s="295" t="s">
        <v>134</v>
      </c>
      <c r="F73" s="295" t="s">
        <v>744</v>
      </c>
      <c r="G73" s="295"/>
      <c r="H73" s="295" t="s">
        <v>3208</v>
      </c>
      <c r="I73" s="295"/>
      <c r="J73" s="295" t="s">
        <v>3230</v>
      </c>
      <c r="K73" s="295" t="s">
        <v>3231</v>
      </c>
      <c r="M73" s="295" t="s">
        <v>156</v>
      </c>
      <c r="N73" s="295" t="s">
        <v>488</v>
      </c>
      <c r="O73" s="295"/>
      <c r="Q73" s="295" t="s">
        <v>3213</v>
      </c>
      <c r="R73" s="297" t="n">
        <v>0</v>
      </c>
      <c r="S73" s="297" t="n">
        <v>0</v>
      </c>
      <c r="T73" s="295"/>
      <c r="U73" s="295" t="s">
        <v>3084</v>
      </c>
      <c r="V73" s="295" t="s">
        <v>3232</v>
      </c>
      <c r="W73" s="296" t="n">
        <v>43531</v>
      </c>
      <c r="X73" s="295"/>
      <c r="Y73" s="295"/>
      <c r="Z73" s="295" t="s">
        <v>938</v>
      </c>
      <c r="AA73" s="295" t="s">
        <v>167</v>
      </c>
      <c r="AC73" s="295"/>
      <c r="AD73" s="295"/>
    </row>
    <row r="74" customFormat="false" ht="159.5" hidden="false" customHeight="false" outlineLevel="0" collapsed="false">
      <c r="A74" s="297" t="n">
        <v>284</v>
      </c>
      <c r="B74" s="294" t="n">
        <v>43473</v>
      </c>
      <c r="C74" s="295" t="s">
        <v>132</v>
      </c>
      <c r="D74" s="295" t="s">
        <v>552</v>
      </c>
      <c r="E74" s="295" t="s">
        <v>134</v>
      </c>
      <c r="F74" s="295"/>
      <c r="G74" s="295"/>
      <c r="H74" s="295" t="s">
        <v>191</v>
      </c>
      <c r="I74" s="295" t="s">
        <v>553</v>
      </c>
      <c r="J74" s="295" t="s">
        <v>554</v>
      </c>
      <c r="K74" s="295" t="s">
        <v>555</v>
      </c>
      <c r="M74" s="295" t="s">
        <v>404</v>
      </c>
      <c r="N74" s="295" t="s">
        <v>556</v>
      </c>
      <c r="O74" s="295" t="s">
        <v>557</v>
      </c>
      <c r="Q74" s="295" t="s">
        <v>356</v>
      </c>
      <c r="R74" s="297" t="n">
        <v>50</v>
      </c>
      <c r="S74" s="297" t="n">
        <v>50</v>
      </c>
      <c r="T74" s="295" t="s">
        <v>558</v>
      </c>
      <c r="U74" s="295" t="s">
        <v>3084</v>
      </c>
      <c r="V74" s="295" t="s">
        <v>144</v>
      </c>
      <c r="W74" s="296" t="n">
        <v>43481</v>
      </c>
      <c r="X74" s="295" t="s">
        <v>162</v>
      </c>
      <c r="Y74" s="295"/>
      <c r="Z74" s="295" t="s">
        <v>146</v>
      </c>
      <c r="AA74" s="295" t="s">
        <v>147</v>
      </c>
      <c r="AB74" s="298" t="n">
        <v>5500000</v>
      </c>
      <c r="AC74" s="295"/>
      <c r="AD74" s="295"/>
    </row>
    <row r="75" customFormat="false" ht="130.5" hidden="false" customHeight="false" outlineLevel="0" collapsed="false">
      <c r="A75" s="297" t="n">
        <v>285</v>
      </c>
      <c r="B75" s="294" t="n">
        <v>43473</v>
      </c>
      <c r="C75" s="295" t="s">
        <v>296</v>
      </c>
      <c r="D75" s="295" t="s">
        <v>1267</v>
      </c>
      <c r="E75" s="295" t="s">
        <v>134</v>
      </c>
      <c r="F75" s="295"/>
      <c r="G75" s="295"/>
      <c r="H75" s="295" t="s">
        <v>171</v>
      </c>
      <c r="I75" s="295"/>
      <c r="J75" s="295" t="s">
        <v>3233</v>
      </c>
      <c r="K75" s="295" t="s">
        <v>1268</v>
      </c>
      <c r="L75" s="296" t="n">
        <v>35723</v>
      </c>
      <c r="M75" s="295" t="s">
        <v>87</v>
      </c>
      <c r="N75" s="295" t="s">
        <v>157</v>
      </c>
      <c r="O75" s="295"/>
      <c r="P75" s="297" t="n">
        <v>2019</v>
      </c>
      <c r="Q75" s="295" t="s">
        <v>3166</v>
      </c>
      <c r="R75" s="297" t="n">
        <v>50</v>
      </c>
      <c r="S75" s="297" t="n">
        <v>50</v>
      </c>
      <c r="T75" s="295"/>
      <c r="U75" s="295" t="s">
        <v>3084</v>
      </c>
      <c r="V75" s="295" t="s">
        <v>984</v>
      </c>
      <c r="W75" s="296" t="n">
        <v>43481</v>
      </c>
      <c r="X75" s="295" t="s">
        <v>3234</v>
      </c>
      <c r="Y75" s="295"/>
      <c r="Z75" s="295" t="s">
        <v>939</v>
      </c>
      <c r="AA75" s="295" t="s">
        <v>3167</v>
      </c>
      <c r="AB75" s="298" t="n">
        <v>160000</v>
      </c>
      <c r="AC75" s="295"/>
      <c r="AD75" s="295"/>
    </row>
    <row r="76" customFormat="false" ht="58" hidden="false" customHeight="false" outlineLevel="0" collapsed="false">
      <c r="A76" s="297" t="n">
        <v>286</v>
      </c>
      <c r="B76" s="294" t="n">
        <v>43473</v>
      </c>
      <c r="C76" s="295" t="s">
        <v>296</v>
      </c>
      <c r="D76" s="295" t="s">
        <v>1168</v>
      </c>
      <c r="E76" s="295" t="s">
        <v>134</v>
      </c>
      <c r="F76" s="295"/>
      <c r="G76" s="295"/>
      <c r="H76" s="295" t="s">
        <v>171</v>
      </c>
      <c r="I76" s="295"/>
      <c r="J76" s="295" t="s">
        <v>1167</v>
      </c>
      <c r="K76" s="295" t="s">
        <v>1169</v>
      </c>
      <c r="M76" s="295" t="s">
        <v>87</v>
      </c>
      <c r="N76" s="295" t="s">
        <v>157</v>
      </c>
      <c r="O76" s="295" t="s">
        <v>3235</v>
      </c>
      <c r="P76" s="297" t="n">
        <v>2019</v>
      </c>
      <c r="Q76" s="295" t="s">
        <v>3166</v>
      </c>
      <c r="R76" s="297" t="n">
        <v>50</v>
      </c>
      <c r="S76" s="297" t="n">
        <v>50</v>
      </c>
      <c r="T76" s="295"/>
      <c r="U76" s="295" t="s">
        <v>3084</v>
      </c>
      <c r="V76" s="295" t="s">
        <v>984</v>
      </c>
      <c r="W76" s="296" t="n">
        <v>43481</v>
      </c>
      <c r="X76" s="295" t="s">
        <v>3234</v>
      </c>
      <c r="Y76" s="295"/>
      <c r="Z76" s="295" t="s">
        <v>939</v>
      </c>
      <c r="AA76" s="295" t="s">
        <v>3167</v>
      </c>
      <c r="AB76" s="298" t="n">
        <v>160000</v>
      </c>
      <c r="AC76" s="295"/>
      <c r="AD76" s="295"/>
    </row>
    <row r="77" customFormat="false" ht="101.5" hidden="false" customHeight="false" outlineLevel="0" collapsed="false">
      <c r="A77" s="297" t="n">
        <v>287</v>
      </c>
      <c r="B77" s="294" t="n">
        <v>43473</v>
      </c>
      <c r="C77" s="295" t="s">
        <v>296</v>
      </c>
      <c r="D77" s="295" t="s">
        <v>1279</v>
      </c>
      <c r="E77" s="295" t="s">
        <v>134</v>
      </c>
      <c r="F77" s="295"/>
      <c r="G77" s="295"/>
      <c r="H77" s="295" t="s">
        <v>171</v>
      </c>
      <c r="I77" s="295"/>
      <c r="J77" s="295" t="s">
        <v>3236</v>
      </c>
      <c r="K77" s="295" t="s">
        <v>1280</v>
      </c>
      <c r="M77" s="295" t="s">
        <v>87</v>
      </c>
      <c r="N77" s="295" t="s">
        <v>157</v>
      </c>
      <c r="O77" s="295"/>
      <c r="P77" s="297" t="n">
        <v>2019</v>
      </c>
      <c r="Q77" s="295" t="s">
        <v>3166</v>
      </c>
      <c r="R77" s="297" t="n">
        <v>50</v>
      </c>
      <c r="S77" s="297" t="n">
        <v>50</v>
      </c>
      <c r="T77" s="295"/>
      <c r="U77" s="295" t="s">
        <v>3084</v>
      </c>
      <c r="V77" s="295" t="s">
        <v>984</v>
      </c>
      <c r="W77" s="296" t="n">
        <v>43481</v>
      </c>
      <c r="X77" s="295" t="s">
        <v>3234</v>
      </c>
      <c r="Y77" s="295"/>
      <c r="Z77" s="295" t="s">
        <v>939</v>
      </c>
      <c r="AA77" s="295" t="s">
        <v>3167</v>
      </c>
      <c r="AB77" s="298" t="n">
        <v>160000</v>
      </c>
      <c r="AC77" s="295"/>
      <c r="AD77" s="295"/>
    </row>
    <row r="78" customFormat="false" ht="101.5" hidden="false" customHeight="false" outlineLevel="0" collapsed="false">
      <c r="A78" s="297" t="n">
        <v>288</v>
      </c>
      <c r="B78" s="294" t="n">
        <v>43473</v>
      </c>
      <c r="C78" s="295" t="s">
        <v>296</v>
      </c>
      <c r="D78" s="295" t="s">
        <v>1204</v>
      </c>
      <c r="E78" s="295" t="s">
        <v>134</v>
      </c>
      <c r="F78" s="295"/>
      <c r="G78" s="295"/>
      <c r="H78" s="295" t="s">
        <v>171</v>
      </c>
      <c r="I78" s="295"/>
      <c r="J78" s="295" t="s">
        <v>3237</v>
      </c>
      <c r="K78" s="295" t="s">
        <v>1205</v>
      </c>
      <c r="M78" s="295" t="s">
        <v>87</v>
      </c>
      <c r="N78" s="295" t="s">
        <v>157</v>
      </c>
      <c r="O78" s="295"/>
      <c r="P78" s="297" t="n">
        <v>2020</v>
      </c>
      <c r="Q78" s="295" t="s">
        <v>3166</v>
      </c>
      <c r="R78" s="297" t="n">
        <v>50</v>
      </c>
      <c r="S78" s="297" t="n">
        <v>50</v>
      </c>
      <c r="T78" s="295"/>
      <c r="U78" s="295" t="s">
        <v>3084</v>
      </c>
      <c r="V78" s="295" t="s">
        <v>984</v>
      </c>
      <c r="W78" s="296" t="n">
        <v>43481</v>
      </c>
      <c r="X78" s="295" t="s">
        <v>3234</v>
      </c>
      <c r="Y78" s="295"/>
      <c r="Z78" s="295" t="s">
        <v>939</v>
      </c>
      <c r="AA78" s="295" t="s">
        <v>3167</v>
      </c>
      <c r="AB78" s="298" t="n">
        <v>160000</v>
      </c>
      <c r="AC78" s="295"/>
      <c r="AD78" s="295"/>
    </row>
    <row r="79" customFormat="false" ht="116" hidden="false" customHeight="false" outlineLevel="0" collapsed="false">
      <c r="A79" s="297" t="n">
        <v>289</v>
      </c>
      <c r="B79" s="294" t="n">
        <v>43473</v>
      </c>
      <c r="C79" s="295" t="s">
        <v>296</v>
      </c>
      <c r="D79" s="295" t="s">
        <v>1213</v>
      </c>
      <c r="E79" s="295" t="s">
        <v>134</v>
      </c>
      <c r="F79" s="295"/>
      <c r="G79" s="295"/>
      <c r="H79" s="295" t="s">
        <v>171</v>
      </c>
      <c r="I79" s="295"/>
      <c r="J79" s="295" t="s">
        <v>3238</v>
      </c>
      <c r="K79" s="295" t="s">
        <v>3239</v>
      </c>
      <c r="L79" s="296" t="n">
        <v>35668</v>
      </c>
      <c r="M79" s="295" t="s">
        <v>87</v>
      </c>
      <c r="N79" s="295" t="s">
        <v>157</v>
      </c>
      <c r="O79" s="295"/>
      <c r="P79" s="297" t="n">
        <v>2019</v>
      </c>
      <c r="Q79" s="295" t="s">
        <v>3166</v>
      </c>
      <c r="R79" s="297" t="n">
        <v>50</v>
      </c>
      <c r="S79" s="297" t="n">
        <v>50</v>
      </c>
      <c r="T79" s="295"/>
      <c r="U79" s="295" t="s">
        <v>3084</v>
      </c>
      <c r="V79" s="295" t="s">
        <v>984</v>
      </c>
      <c r="W79" s="296" t="n">
        <v>43481</v>
      </c>
      <c r="X79" s="295" t="s">
        <v>3234</v>
      </c>
      <c r="Y79" s="295"/>
      <c r="Z79" s="295" t="s">
        <v>939</v>
      </c>
      <c r="AA79" s="295" t="s">
        <v>3167</v>
      </c>
      <c r="AB79" s="298" t="n">
        <v>160000</v>
      </c>
      <c r="AC79" s="295"/>
      <c r="AD79" s="295"/>
    </row>
    <row r="80" customFormat="false" ht="43.5" hidden="false" customHeight="false" outlineLevel="0" collapsed="false">
      <c r="A80" s="297" t="n">
        <v>290</v>
      </c>
      <c r="B80" s="294" t="n">
        <v>43473</v>
      </c>
      <c r="C80" s="295" t="s">
        <v>296</v>
      </c>
      <c r="D80" s="295" t="s">
        <v>3240</v>
      </c>
      <c r="E80" s="295" t="s">
        <v>134</v>
      </c>
      <c r="F80" s="295"/>
      <c r="G80" s="295"/>
      <c r="H80" s="295" t="s">
        <v>3208</v>
      </c>
      <c r="I80" s="295"/>
      <c r="J80" s="295" t="s">
        <v>3241</v>
      </c>
      <c r="K80" s="295" t="s">
        <v>3242</v>
      </c>
      <c r="L80" s="296" t="n">
        <v>35551</v>
      </c>
      <c r="M80" s="295" t="s">
        <v>156</v>
      </c>
      <c r="N80" s="295" t="s">
        <v>3212</v>
      </c>
      <c r="O80" s="295" t="s">
        <v>933</v>
      </c>
      <c r="P80" s="297" t="n">
        <v>2019</v>
      </c>
      <c r="Q80" s="295" t="s">
        <v>3243</v>
      </c>
      <c r="R80" s="297" t="n">
        <v>50</v>
      </c>
      <c r="S80" s="297" t="n">
        <v>50</v>
      </c>
      <c r="T80" s="295"/>
      <c r="U80" s="295" t="s">
        <v>3084</v>
      </c>
      <c r="V80" s="295" t="s">
        <v>161</v>
      </c>
      <c r="W80" s="296" t="n">
        <v>43525</v>
      </c>
      <c r="X80" s="295" t="s">
        <v>3131</v>
      </c>
      <c r="Y80" s="295"/>
      <c r="Z80" s="295" t="s">
        <v>938</v>
      </c>
      <c r="AA80" s="295" t="s">
        <v>167</v>
      </c>
      <c r="AC80" s="295"/>
      <c r="AD80" s="295"/>
    </row>
    <row r="81" customFormat="false" ht="58" hidden="false" customHeight="false" outlineLevel="0" collapsed="false">
      <c r="A81" s="297" t="n">
        <v>300</v>
      </c>
      <c r="B81" s="294" t="n">
        <v>43474</v>
      </c>
      <c r="C81" s="295" t="s">
        <v>296</v>
      </c>
      <c r="D81" s="295" t="s">
        <v>1267</v>
      </c>
      <c r="E81" s="295" t="s">
        <v>134</v>
      </c>
      <c r="F81" s="295"/>
      <c r="G81" s="295"/>
      <c r="H81" s="295" t="s">
        <v>171</v>
      </c>
      <c r="I81" s="295"/>
      <c r="J81" s="295" t="s">
        <v>3244</v>
      </c>
      <c r="K81" s="295" t="s">
        <v>1268</v>
      </c>
      <c r="M81" s="295" t="s">
        <v>87</v>
      </c>
      <c r="N81" s="295" t="s">
        <v>157</v>
      </c>
      <c r="O81" s="295"/>
      <c r="Q81" s="295" t="s">
        <v>3130</v>
      </c>
      <c r="R81" s="297" t="n">
        <v>0</v>
      </c>
      <c r="S81" s="297" t="n">
        <v>0</v>
      </c>
      <c r="T81" s="295"/>
      <c r="U81" s="295" t="s">
        <v>3084</v>
      </c>
      <c r="V81" s="295" t="s">
        <v>984</v>
      </c>
      <c r="W81" s="296" t="n">
        <v>43481</v>
      </c>
      <c r="X81" s="295"/>
      <c r="Y81" s="295"/>
      <c r="Z81" s="295" t="s">
        <v>939</v>
      </c>
      <c r="AA81" s="295"/>
      <c r="AC81" s="295"/>
      <c r="AD81" s="295"/>
    </row>
    <row r="82" customFormat="false" ht="58" hidden="false" customHeight="false" outlineLevel="0" collapsed="false">
      <c r="A82" s="297" t="n">
        <v>301</v>
      </c>
      <c r="B82" s="294" t="n">
        <v>43474</v>
      </c>
      <c r="C82" s="295" t="s">
        <v>296</v>
      </c>
      <c r="D82" s="295" t="s">
        <v>1246</v>
      </c>
      <c r="E82" s="295" t="s">
        <v>134</v>
      </c>
      <c r="F82" s="295"/>
      <c r="G82" s="295"/>
      <c r="H82" s="295" t="s">
        <v>171</v>
      </c>
      <c r="I82" s="295"/>
      <c r="J82" s="295" t="s">
        <v>1245</v>
      </c>
      <c r="K82" s="295" t="s">
        <v>1247</v>
      </c>
      <c r="M82" s="295" t="s">
        <v>87</v>
      </c>
      <c r="N82" s="295" t="s">
        <v>157</v>
      </c>
      <c r="O82" s="295"/>
      <c r="Q82" s="295" t="s">
        <v>3245</v>
      </c>
      <c r="R82" s="297" t="n">
        <v>0</v>
      </c>
      <c r="S82" s="297" t="n">
        <v>0</v>
      </c>
      <c r="T82" s="295"/>
      <c r="U82" s="295" t="s">
        <v>3084</v>
      </c>
      <c r="V82" s="295" t="s">
        <v>984</v>
      </c>
      <c r="W82" s="296" t="n">
        <v>43481</v>
      </c>
      <c r="X82" s="295"/>
      <c r="Y82" s="295"/>
      <c r="Z82" s="295" t="s">
        <v>939</v>
      </c>
      <c r="AA82" s="295"/>
      <c r="AC82" s="295"/>
      <c r="AD82" s="295"/>
    </row>
    <row r="83" customFormat="false" ht="58" hidden="false" customHeight="false" outlineLevel="0" collapsed="false">
      <c r="A83" s="297" t="n">
        <v>302</v>
      </c>
      <c r="B83" s="294" t="n">
        <v>43474</v>
      </c>
      <c r="C83" s="295" t="s">
        <v>296</v>
      </c>
      <c r="D83" s="295" t="s">
        <v>1150</v>
      </c>
      <c r="E83" s="295" t="s">
        <v>134</v>
      </c>
      <c r="F83" s="295"/>
      <c r="G83" s="295"/>
      <c r="H83" s="295" t="s">
        <v>171</v>
      </c>
      <c r="I83" s="295"/>
      <c r="J83" s="295" t="s">
        <v>3246</v>
      </c>
      <c r="K83" s="295" t="s">
        <v>1151</v>
      </c>
      <c r="M83" s="295" t="s">
        <v>87</v>
      </c>
      <c r="N83" s="295" t="s">
        <v>157</v>
      </c>
      <c r="O83" s="295"/>
      <c r="Q83" s="295" t="s">
        <v>3247</v>
      </c>
      <c r="R83" s="297" t="n">
        <v>0</v>
      </c>
      <c r="S83" s="297" t="n">
        <v>0</v>
      </c>
      <c r="T83" s="295"/>
      <c r="U83" s="295" t="s">
        <v>3084</v>
      </c>
      <c r="V83" s="295" t="s">
        <v>984</v>
      </c>
      <c r="W83" s="296" t="n">
        <v>43481</v>
      </c>
      <c r="X83" s="295"/>
      <c r="Y83" s="295"/>
      <c r="Z83" s="295" t="s">
        <v>939</v>
      </c>
      <c r="AA83" s="295"/>
      <c r="AC83" s="295"/>
      <c r="AD83" s="295"/>
    </row>
    <row r="84" customFormat="false" ht="58" hidden="false" customHeight="false" outlineLevel="0" collapsed="false">
      <c r="A84" s="297" t="n">
        <v>303</v>
      </c>
      <c r="B84" s="294" t="n">
        <v>43474</v>
      </c>
      <c r="C84" s="295" t="s">
        <v>296</v>
      </c>
      <c r="D84" s="295" t="s">
        <v>1156</v>
      </c>
      <c r="E84" s="295" t="s">
        <v>134</v>
      </c>
      <c r="F84" s="295"/>
      <c r="G84" s="295"/>
      <c r="H84" s="295" t="s">
        <v>171</v>
      </c>
      <c r="I84" s="295"/>
      <c r="J84" s="295" t="s">
        <v>3248</v>
      </c>
      <c r="K84" s="295" t="s">
        <v>1157</v>
      </c>
      <c r="M84" s="295" t="s">
        <v>87</v>
      </c>
      <c r="N84" s="295" t="s">
        <v>157</v>
      </c>
      <c r="O84" s="295"/>
      <c r="Q84" s="295" t="s">
        <v>3245</v>
      </c>
      <c r="R84" s="297" t="n">
        <v>0</v>
      </c>
      <c r="S84" s="297" t="n">
        <v>0</v>
      </c>
      <c r="T84" s="295"/>
      <c r="U84" s="295" t="s">
        <v>3084</v>
      </c>
      <c r="V84" s="295" t="s">
        <v>984</v>
      </c>
      <c r="W84" s="296" t="n">
        <v>43481</v>
      </c>
      <c r="X84" s="295"/>
      <c r="Y84" s="295"/>
      <c r="Z84" s="295" t="s">
        <v>939</v>
      </c>
      <c r="AA84" s="295"/>
      <c r="AC84" s="295"/>
      <c r="AD84" s="295"/>
    </row>
    <row r="85" customFormat="false" ht="58" hidden="false" customHeight="false" outlineLevel="0" collapsed="false">
      <c r="A85" s="297" t="n">
        <v>305</v>
      </c>
      <c r="B85" s="294" t="n">
        <v>43474</v>
      </c>
      <c r="C85" s="295" t="s">
        <v>296</v>
      </c>
      <c r="D85" s="295" t="s">
        <v>1279</v>
      </c>
      <c r="E85" s="295" t="s">
        <v>134</v>
      </c>
      <c r="F85" s="295"/>
      <c r="G85" s="295"/>
      <c r="H85" s="295" t="s">
        <v>171</v>
      </c>
      <c r="I85" s="295"/>
      <c r="J85" s="295" t="s">
        <v>3249</v>
      </c>
      <c r="K85" s="295" t="s">
        <v>1280</v>
      </c>
      <c r="M85" s="295" t="s">
        <v>87</v>
      </c>
      <c r="N85" s="295" t="s">
        <v>157</v>
      </c>
      <c r="O85" s="295"/>
      <c r="Q85" s="295" t="s">
        <v>3130</v>
      </c>
      <c r="R85" s="297" t="n">
        <v>0</v>
      </c>
      <c r="S85" s="297" t="n">
        <v>0</v>
      </c>
      <c r="T85" s="295"/>
      <c r="U85" s="295" t="s">
        <v>3084</v>
      </c>
      <c r="V85" s="295" t="s">
        <v>984</v>
      </c>
      <c r="W85" s="296" t="n">
        <v>43481</v>
      </c>
      <c r="X85" s="295"/>
      <c r="Y85" s="295"/>
      <c r="Z85" s="295" t="s">
        <v>939</v>
      </c>
      <c r="AA85" s="295"/>
      <c r="AC85" s="295"/>
      <c r="AD85" s="295"/>
    </row>
    <row r="86" customFormat="false" ht="58" hidden="false" customHeight="false" outlineLevel="0" collapsed="false">
      <c r="A86" s="297" t="n">
        <v>306</v>
      </c>
      <c r="B86" s="294" t="n">
        <v>43474</v>
      </c>
      <c r="C86" s="295" t="s">
        <v>296</v>
      </c>
      <c r="D86" s="295" t="s">
        <v>1186</v>
      </c>
      <c r="E86" s="295" t="s">
        <v>134</v>
      </c>
      <c r="F86" s="295"/>
      <c r="G86" s="295"/>
      <c r="H86" s="295" t="s">
        <v>171</v>
      </c>
      <c r="I86" s="295"/>
      <c r="J86" s="295" t="s">
        <v>3250</v>
      </c>
      <c r="K86" s="295" t="s">
        <v>1187</v>
      </c>
      <c r="M86" s="295" t="s">
        <v>87</v>
      </c>
      <c r="N86" s="295" t="s">
        <v>157</v>
      </c>
      <c r="O86" s="295"/>
      <c r="Q86" s="295" t="s">
        <v>3245</v>
      </c>
      <c r="R86" s="297" t="n">
        <v>0</v>
      </c>
      <c r="S86" s="297" t="n">
        <v>0</v>
      </c>
      <c r="T86" s="295"/>
      <c r="U86" s="295" t="s">
        <v>3084</v>
      </c>
      <c r="V86" s="295" t="s">
        <v>984</v>
      </c>
      <c r="W86" s="296" t="n">
        <v>43481</v>
      </c>
      <c r="X86" s="295"/>
      <c r="Y86" s="295"/>
      <c r="Z86" s="295" t="s">
        <v>939</v>
      </c>
      <c r="AA86" s="295"/>
      <c r="AC86" s="295"/>
      <c r="AD86" s="295"/>
    </row>
    <row r="87" customFormat="false" ht="58" hidden="false" customHeight="false" outlineLevel="0" collapsed="false">
      <c r="A87" s="297" t="n">
        <v>307</v>
      </c>
      <c r="B87" s="294" t="n">
        <v>43474</v>
      </c>
      <c r="C87" s="295" t="s">
        <v>296</v>
      </c>
      <c r="D87" s="295" t="s">
        <v>1195</v>
      </c>
      <c r="E87" s="295" t="s">
        <v>134</v>
      </c>
      <c r="F87" s="295"/>
      <c r="G87" s="295"/>
      <c r="H87" s="295" t="s">
        <v>171</v>
      </c>
      <c r="I87" s="295"/>
      <c r="J87" s="295" t="s">
        <v>3251</v>
      </c>
      <c r="K87" s="295" t="s">
        <v>1196</v>
      </c>
      <c r="M87" s="295" t="s">
        <v>87</v>
      </c>
      <c r="N87" s="295" t="s">
        <v>157</v>
      </c>
      <c r="O87" s="295"/>
      <c r="Q87" s="295" t="s">
        <v>3245</v>
      </c>
      <c r="R87" s="297" t="n">
        <v>0</v>
      </c>
      <c r="S87" s="297" t="n">
        <v>0</v>
      </c>
      <c r="T87" s="295"/>
      <c r="U87" s="295" t="s">
        <v>3084</v>
      </c>
      <c r="V87" s="295" t="s">
        <v>984</v>
      </c>
      <c r="W87" s="296" t="n">
        <v>43481</v>
      </c>
      <c r="X87" s="295"/>
      <c r="Y87" s="295"/>
      <c r="Z87" s="295" t="s">
        <v>939</v>
      </c>
      <c r="AA87" s="295"/>
      <c r="AC87" s="295"/>
      <c r="AD87" s="295"/>
    </row>
    <row r="88" customFormat="false" ht="58" hidden="false" customHeight="false" outlineLevel="0" collapsed="false">
      <c r="A88" s="297" t="n">
        <v>308</v>
      </c>
      <c r="B88" s="294" t="n">
        <v>43474</v>
      </c>
      <c r="C88" s="295" t="s">
        <v>296</v>
      </c>
      <c r="D88" s="295" t="s">
        <v>1198</v>
      </c>
      <c r="E88" s="295" t="s">
        <v>134</v>
      </c>
      <c r="F88" s="295"/>
      <c r="G88" s="295"/>
      <c r="H88" s="295" t="s">
        <v>171</v>
      </c>
      <c r="I88" s="295"/>
      <c r="J88" s="295" t="s">
        <v>3252</v>
      </c>
      <c r="K88" s="295" t="s">
        <v>1199</v>
      </c>
      <c r="M88" s="295" t="s">
        <v>87</v>
      </c>
      <c r="N88" s="295" t="s">
        <v>157</v>
      </c>
      <c r="O88" s="295"/>
      <c r="Q88" s="295" t="s">
        <v>3245</v>
      </c>
      <c r="R88" s="297" t="n">
        <v>0</v>
      </c>
      <c r="S88" s="297" t="n">
        <v>0</v>
      </c>
      <c r="T88" s="295"/>
      <c r="U88" s="295" t="s">
        <v>3084</v>
      </c>
      <c r="V88" s="295" t="s">
        <v>984</v>
      </c>
      <c r="W88" s="296" t="n">
        <v>43481</v>
      </c>
      <c r="X88" s="295"/>
      <c r="Y88" s="295"/>
      <c r="Z88" s="295" t="s">
        <v>939</v>
      </c>
      <c r="AA88" s="295"/>
      <c r="AC88" s="295"/>
      <c r="AD88" s="295"/>
    </row>
    <row r="89" customFormat="false" ht="58" hidden="false" customHeight="false" outlineLevel="0" collapsed="false">
      <c r="A89" s="297" t="n">
        <v>309</v>
      </c>
      <c r="B89" s="294" t="n">
        <v>43474</v>
      </c>
      <c r="C89" s="295" t="s">
        <v>296</v>
      </c>
      <c r="D89" s="295" t="s">
        <v>1204</v>
      </c>
      <c r="E89" s="295" t="s">
        <v>134</v>
      </c>
      <c r="F89" s="295"/>
      <c r="G89" s="295"/>
      <c r="H89" s="295" t="s">
        <v>171</v>
      </c>
      <c r="I89" s="295"/>
      <c r="J89" s="295" t="s">
        <v>3253</v>
      </c>
      <c r="K89" s="295" t="s">
        <v>1205</v>
      </c>
      <c r="M89" s="295" t="s">
        <v>87</v>
      </c>
      <c r="N89" s="295" t="s">
        <v>157</v>
      </c>
      <c r="O89" s="295"/>
      <c r="Q89" s="295" t="s">
        <v>3130</v>
      </c>
      <c r="R89" s="297" t="n">
        <v>0</v>
      </c>
      <c r="S89" s="297" t="n">
        <v>0</v>
      </c>
      <c r="T89" s="295"/>
      <c r="U89" s="295" t="s">
        <v>3084</v>
      </c>
      <c r="V89" s="295" t="s">
        <v>984</v>
      </c>
      <c r="W89" s="296" t="n">
        <v>43481</v>
      </c>
      <c r="X89" s="295"/>
      <c r="Y89" s="295"/>
      <c r="Z89" s="295" t="s">
        <v>939</v>
      </c>
      <c r="AA89" s="295"/>
      <c r="AC89" s="295"/>
      <c r="AD89" s="295"/>
    </row>
    <row r="90" customFormat="false" ht="58" hidden="false" customHeight="false" outlineLevel="0" collapsed="false">
      <c r="A90" s="297" t="n">
        <v>310</v>
      </c>
      <c r="B90" s="294" t="n">
        <v>43474</v>
      </c>
      <c r="C90" s="295" t="s">
        <v>296</v>
      </c>
      <c r="D90" s="295" t="s">
        <v>1219</v>
      </c>
      <c r="E90" s="295" t="s">
        <v>134</v>
      </c>
      <c r="F90" s="295"/>
      <c r="G90" s="295"/>
      <c r="H90" s="295" t="s">
        <v>171</v>
      </c>
      <c r="I90" s="295"/>
      <c r="J90" s="295" t="s">
        <v>3254</v>
      </c>
      <c r="K90" s="295" t="s">
        <v>1220</v>
      </c>
      <c r="M90" s="295" t="s">
        <v>87</v>
      </c>
      <c r="N90" s="295" t="s">
        <v>157</v>
      </c>
      <c r="O90" s="295"/>
      <c r="Q90" s="295" t="s">
        <v>3255</v>
      </c>
      <c r="R90" s="297" t="n">
        <v>0</v>
      </c>
      <c r="S90" s="297" t="n">
        <v>0</v>
      </c>
      <c r="T90" s="295"/>
      <c r="U90" s="295" t="s">
        <v>3084</v>
      </c>
      <c r="V90" s="295" t="s">
        <v>984</v>
      </c>
      <c r="W90" s="296" t="n">
        <v>43481</v>
      </c>
      <c r="X90" s="295"/>
      <c r="Y90" s="295"/>
      <c r="Z90" s="295" t="s">
        <v>939</v>
      </c>
      <c r="AA90" s="295"/>
      <c r="AC90" s="295"/>
      <c r="AD90" s="295"/>
    </row>
    <row r="91" customFormat="false" ht="58" hidden="false" customHeight="false" outlineLevel="0" collapsed="false">
      <c r="A91" s="297" t="n">
        <v>311</v>
      </c>
      <c r="B91" s="294" t="n">
        <v>43474</v>
      </c>
      <c r="C91" s="295" t="s">
        <v>296</v>
      </c>
      <c r="D91" s="295" t="s">
        <v>1237</v>
      </c>
      <c r="E91" s="295" t="s">
        <v>134</v>
      </c>
      <c r="F91" s="295"/>
      <c r="G91" s="295"/>
      <c r="H91" s="295" t="s">
        <v>171</v>
      </c>
      <c r="I91" s="295"/>
      <c r="J91" s="295" t="s">
        <v>3256</v>
      </c>
      <c r="K91" s="295" t="s">
        <v>3257</v>
      </c>
      <c r="M91" s="295" t="s">
        <v>87</v>
      </c>
      <c r="N91" s="295" t="s">
        <v>157</v>
      </c>
      <c r="O91" s="295"/>
      <c r="Q91" s="295" t="s">
        <v>3245</v>
      </c>
      <c r="R91" s="297" t="n">
        <v>0</v>
      </c>
      <c r="S91" s="297" t="n">
        <v>0</v>
      </c>
      <c r="T91" s="295"/>
      <c r="U91" s="295" t="s">
        <v>3084</v>
      </c>
      <c r="V91" s="295" t="s">
        <v>984</v>
      </c>
      <c r="W91" s="296" t="n">
        <v>43481</v>
      </c>
      <c r="X91" s="295"/>
      <c r="Y91" s="295"/>
      <c r="Z91" s="295" t="s">
        <v>939</v>
      </c>
      <c r="AA91" s="295"/>
      <c r="AC91" s="295"/>
      <c r="AD91" s="295"/>
    </row>
    <row r="92" customFormat="false" ht="58" hidden="false" customHeight="false" outlineLevel="0" collapsed="false">
      <c r="A92" s="297" t="n">
        <v>312</v>
      </c>
      <c r="B92" s="294" t="n">
        <v>43474</v>
      </c>
      <c r="C92" s="295" t="s">
        <v>296</v>
      </c>
      <c r="D92" s="295" t="s">
        <v>1240</v>
      </c>
      <c r="E92" s="295" t="s">
        <v>134</v>
      </c>
      <c r="F92" s="295"/>
      <c r="G92" s="295"/>
      <c r="H92" s="295" t="s">
        <v>171</v>
      </c>
      <c r="I92" s="295"/>
      <c r="J92" s="295" t="s">
        <v>1239</v>
      </c>
      <c r="K92" s="295" t="s">
        <v>1241</v>
      </c>
      <c r="M92" s="295" t="s">
        <v>87</v>
      </c>
      <c r="N92" s="295" t="s">
        <v>157</v>
      </c>
      <c r="O92" s="295"/>
      <c r="Q92" s="295" t="s">
        <v>3247</v>
      </c>
      <c r="R92" s="297" t="n">
        <v>0</v>
      </c>
      <c r="S92" s="297" t="n">
        <v>0</v>
      </c>
      <c r="T92" s="295"/>
      <c r="U92" s="295" t="s">
        <v>3084</v>
      </c>
      <c r="V92" s="295" t="s">
        <v>984</v>
      </c>
      <c r="W92" s="296" t="n">
        <v>43481</v>
      </c>
      <c r="X92" s="295"/>
      <c r="Y92" s="295"/>
      <c r="Z92" s="295" t="s">
        <v>939</v>
      </c>
      <c r="AA92" s="295"/>
      <c r="AC92" s="295"/>
      <c r="AD92" s="295"/>
    </row>
    <row r="93" customFormat="false" ht="58" hidden="false" customHeight="false" outlineLevel="0" collapsed="false">
      <c r="A93" s="297" t="n">
        <v>313</v>
      </c>
      <c r="B93" s="294" t="n">
        <v>43474</v>
      </c>
      <c r="C93" s="295" t="s">
        <v>296</v>
      </c>
      <c r="D93" s="295" t="s">
        <v>1189</v>
      </c>
      <c r="E93" s="295" t="s">
        <v>134</v>
      </c>
      <c r="F93" s="295"/>
      <c r="G93" s="295"/>
      <c r="H93" s="295" t="s">
        <v>171</v>
      </c>
      <c r="I93" s="295"/>
      <c r="J93" s="295" t="s">
        <v>1188</v>
      </c>
      <c r="K93" s="295" t="s">
        <v>1190</v>
      </c>
      <c r="M93" s="295" t="s">
        <v>87</v>
      </c>
      <c r="N93" s="295" t="s">
        <v>157</v>
      </c>
      <c r="O93" s="295"/>
      <c r="Q93" s="295" t="s">
        <v>3255</v>
      </c>
      <c r="R93" s="297" t="n">
        <v>0</v>
      </c>
      <c r="S93" s="297" t="n">
        <v>0</v>
      </c>
      <c r="T93" s="295"/>
      <c r="U93" s="295" t="s">
        <v>3084</v>
      </c>
      <c r="V93" s="295" t="s">
        <v>984</v>
      </c>
      <c r="W93" s="296" t="n">
        <v>43481</v>
      </c>
      <c r="X93" s="295"/>
      <c r="Y93" s="295"/>
      <c r="Z93" s="295" t="s">
        <v>939</v>
      </c>
      <c r="AA93" s="295"/>
      <c r="AC93" s="295"/>
      <c r="AD93" s="295"/>
    </row>
    <row r="94" customFormat="false" ht="58" hidden="false" customHeight="false" outlineLevel="0" collapsed="false">
      <c r="A94" s="297" t="n">
        <v>314</v>
      </c>
      <c r="B94" s="294" t="n">
        <v>43474</v>
      </c>
      <c r="C94" s="295" t="s">
        <v>296</v>
      </c>
      <c r="D94" s="295" t="s">
        <v>1162</v>
      </c>
      <c r="E94" s="295" t="s">
        <v>134</v>
      </c>
      <c r="F94" s="295"/>
      <c r="G94" s="295"/>
      <c r="H94" s="295" t="s">
        <v>171</v>
      </c>
      <c r="I94" s="295"/>
      <c r="J94" s="295" t="s">
        <v>3258</v>
      </c>
      <c r="K94" s="295" t="s">
        <v>1163</v>
      </c>
      <c r="M94" s="295" t="s">
        <v>87</v>
      </c>
      <c r="N94" s="295" t="s">
        <v>157</v>
      </c>
      <c r="O94" s="295"/>
      <c r="Q94" s="295" t="s">
        <v>3247</v>
      </c>
      <c r="R94" s="297" t="n">
        <v>0</v>
      </c>
      <c r="S94" s="297" t="n">
        <v>0</v>
      </c>
      <c r="T94" s="295"/>
      <c r="U94" s="295" t="s">
        <v>3084</v>
      </c>
      <c r="V94" s="295" t="s">
        <v>984</v>
      </c>
      <c r="W94" s="296" t="n">
        <v>43481</v>
      </c>
      <c r="X94" s="295"/>
      <c r="Y94" s="295"/>
      <c r="Z94" s="295" t="s">
        <v>939</v>
      </c>
      <c r="AA94" s="295"/>
      <c r="AC94" s="295"/>
      <c r="AD94" s="295"/>
    </row>
    <row r="95" customFormat="false" ht="58" hidden="false" customHeight="false" outlineLevel="0" collapsed="false">
      <c r="A95" s="297" t="n">
        <v>315</v>
      </c>
      <c r="B95" s="294" t="n">
        <v>43474</v>
      </c>
      <c r="C95" s="295" t="s">
        <v>296</v>
      </c>
      <c r="D95" s="295" t="s">
        <v>1213</v>
      </c>
      <c r="E95" s="295" t="s">
        <v>134</v>
      </c>
      <c r="F95" s="295"/>
      <c r="G95" s="295"/>
      <c r="H95" s="295" t="s">
        <v>171</v>
      </c>
      <c r="I95" s="295"/>
      <c r="J95" s="295" t="s">
        <v>3259</v>
      </c>
      <c r="K95" s="295" t="s">
        <v>3239</v>
      </c>
      <c r="M95" s="295" t="s">
        <v>87</v>
      </c>
      <c r="N95" s="295" t="s">
        <v>157</v>
      </c>
      <c r="O95" s="295"/>
      <c r="Q95" s="295" t="s">
        <v>3130</v>
      </c>
      <c r="R95" s="297" t="n">
        <v>0</v>
      </c>
      <c r="S95" s="297" t="n">
        <v>0</v>
      </c>
      <c r="T95" s="295"/>
      <c r="U95" s="295" t="s">
        <v>3084</v>
      </c>
      <c r="V95" s="295" t="s">
        <v>984</v>
      </c>
      <c r="W95" s="296" t="n">
        <v>43481</v>
      </c>
      <c r="X95" s="295"/>
      <c r="Y95" s="295"/>
      <c r="Z95" s="295" t="s">
        <v>939</v>
      </c>
      <c r="AA95" s="295"/>
      <c r="AC95" s="295"/>
      <c r="AD95" s="295"/>
    </row>
    <row r="96" customFormat="false" ht="58" hidden="false" customHeight="false" outlineLevel="0" collapsed="false">
      <c r="A96" s="297" t="n">
        <v>316</v>
      </c>
      <c r="B96" s="294" t="n">
        <v>43474</v>
      </c>
      <c r="C96" s="295" t="s">
        <v>296</v>
      </c>
      <c r="D96" s="295" t="s">
        <v>1252</v>
      </c>
      <c r="E96" s="295" t="s">
        <v>134</v>
      </c>
      <c r="F96" s="295"/>
      <c r="G96" s="295"/>
      <c r="H96" s="295" t="s">
        <v>171</v>
      </c>
      <c r="I96" s="295"/>
      <c r="J96" s="295" t="s">
        <v>3260</v>
      </c>
      <c r="K96" s="295" t="s">
        <v>1253</v>
      </c>
      <c r="M96" s="295" t="s">
        <v>87</v>
      </c>
      <c r="N96" s="295" t="s">
        <v>157</v>
      </c>
      <c r="O96" s="295"/>
      <c r="Q96" s="295" t="s">
        <v>3255</v>
      </c>
      <c r="R96" s="297" t="n">
        <v>0</v>
      </c>
      <c r="S96" s="297" t="n">
        <v>0</v>
      </c>
      <c r="T96" s="295"/>
      <c r="U96" s="295" t="s">
        <v>3084</v>
      </c>
      <c r="V96" s="295" t="s">
        <v>984</v>
      </c>
      <c r="W96" s="296" t="n">
        <v>43481</v>
      </c>
      <c r="X96" s="295"/>
      <c r="Y96" s="295"/>
      <c r="Z96" s="295" t="s">
        <v>939</v>
      </c>
      <c r="AA96" s="295"/>
      <c r="AC96" s="295"/>
      <c r="AD96" s="295"/>
    </row>
    <row r="97" customFormat="false" ht="58" hidden="false" customHeight="false" outlineLevel="0" collapsed="false">
      <c r="A97" s="297" t="n">
        <v>317</v>
      </c>
      <c r="B97" s="294" t="n">
        <v>43474</v>
      </c>
      <c r="C97" s="295" t="s">
        <v>296</v>
      </c>
      <c r="D97" s="295" t="s">
        <v>1138</v>
      </c>
      <c r="E97" s="295" t="s">
        <v>134</v>
      </c>
      <c r="F97" s="295"/>
      <c r="G97" s="295"/>
      <c r="H97" s="295" t="s">
        <v>171</v>
      </c>
      <c r="I97" s="295"/>
      <c r="J97" s="295" t="s">
        <v>3261</v>
      </c>
      <c r="K97" s="295" t="s">
        <v>3262</v>
      </c>
      <c r="M97" s="295" t="s">
        <v>87</v>
      </c>
      <c r="N97" s="295" t="s">
        <v>157</v>
      </c>
      <c r="O97" s="295"/>
      <c r="Q97" s="295" t="s">
        <v>3263</v>
      </c>
      <c r="R97" s="297" t="n">
        <v>0</v>
      </c>
      <c r="S97" s="297" t="n">
        <v>0</v>
      </c>
      <c r="T97" s="295"/>
      <c r="U97" s="295" t="s">
        <v>3084</v>
      </c>
      <c r="V97" s="295" t="s">
        <v>984</v>
      </c>
      <c r="W97" s="296" t="n">
        <v>43481</v>
      </c>
      <c r="X97" s="295"/>
      <c r="Y97" s="295"/>
      <c r="Z97" s="295" t="s">
        <v>939</v>
      </c>
      <c r="AA97" s="295"/>
      <c r="AC97" s="295"/>
      <c r="AD97" s="295"/>
    </row>
    <row r="98" customFormat="false" ht="58" hidden="false" customHeight="false" outlineLevel="0" collapsed="false">
      <c r="A98" s="297" t="n">
        <v>332</v>
      </c>
      <c r="B98" s="294" t="n">
        <v>43475</v>
      </c>
      <c r="C98" s="295" t="s">
        <v>101</v>
      </c>
      <c r="D98" s="295" t="s">
        <v>677</v>
      </c>
      <c r="E98" s="295" t="s">
        <v>134</v>
      </c>
      <c r="F98" s="295" t="s">
        <v>466</v>
      </c>
      <c r="G98" s="295" t="s">
        <v>476</v>
      </c>
      <c r="H98" s="295" t="s">
        <v>152</v>
      </c>
      <c r="I98" s="295" t="s">
        <v>148</v>
      </c>
      <c r="J98" s="295" t="s">
        <v>678</v>
      </c>
      <c r="K98" s="295" t="s">
        <v>679</v>
      </c>
      <c r="M98" s="295" t="s">
        <v>89</v>
      </c>
      <c r="N98" s="295" t="s">
        <v>157</v>
      </c>
      <c r="O98" s="295"/>
      <c r="Q98" s="295" t="s">
        <v>159</v>
      </c>
      <c r="R98" s="297" t="n">
        <v>10</v>
      </c>
      <c r="S98" s="297" t="n">
        <v>17</v>
      </c>
      <c r="T98" s="295" t="s">
        <v>631</v>
      </c>
      <c r="U98" s="295" t="s">
        <v>3071</v>
      </c>
      <c r="V98" s="295" t="s">
        <v>144</v>
      </c>
      <c r="W98" s="296" t="n">
        <v>43512</v>
      </c>
      <c r="X98" s="295"/>
      <c r="Y98" s="295" t="s">
        <v>162</v>
      </c>
      <c r="Z98" s="295" t="s">
        <v>146</v>
      </c>
      <c r="AA98" s="295" t="s">
        <v>147</v>
      </c>
      <c r="AB98" s="298" t="n">
        <v>5500000</v>
      </c>
      <c r="AC98" s="295"/>
      <c r="AD98" s="295"/>
    </row>
    <row r="99" customFormat="false" ht="72.5" hidden="false" customHeight="false" outlineLevel="0" collapsed="false">
      <c r="A99" s="297" t="n">
        <v>339</v>
      </c>
      <c r="B99" s="294" t="n">
        <v>43479</v>
      </c>
      <c r="C99" s="295" t="s">
        <v>132</v>
      </c>
      <c r="D99" s="295" t="s">
        <v>680</v>
      </c>
      <c r="E99" s="295" t="s">
        <v>134</v>
      </c>
      <c r="F99" s="295" t="s">
        <v>617</v>
      </c>
      <c r="G99" s="295"/>
      <c r="H99" s="295" t="s">
        <v>191</v>
      </c>
      <c r="I99" s="295" t="s">
        <v>681</v>
      </c>
      <c r="J99" s="295" t="s">
        <v>682</v>
      </c>
      <c r="K99" s="295" t="s">
        <v>683</v>
      </c>
      <c r="M99" s="295" t="s">
        <v>404</v>
      </c>
      <c r="N99" s="295" t="s">
        <v>157</v>
      </c>
      <c r="O99" s="295" t="s">
        <v>684</v>
      </c>
      <c r="Q99" s="295" t="s">
        <v>685</v>
      </c>
      <c r="R99" s="297" t="n">
        <v>18</v>
      </c>
      <c r="S99" s="297" t="n">
        <v>21</v>
      </c>
      <c r="T99" s="295" t="s">
        <v>350</v>
      </c>
      <c r="U99" s="295" t="s">
        <v>3084</v>
      </c>
      <c r="V99" s="295" t="s">
        <v>144</v>
      </c>
      <c r="W99" s="296" t="n">
        <v>43512</v>
      </c>
      <c r="X99" s="295" t="s">
        <v>162</v>
      </c>
      <c r="Y99" s="295"/>
      <c r="Z99" s="295" t="s">
        <v>146</v>
      </c>
      <c r="AA99" s="295" t="s">
        <v>147</v>
      </c>
      <c r="AB99" s="298" t="n">
        <v>5500000</v>
      </c>
      <c r="AC99" s="295"/>
      <c r="AD99" s="295"/>
    </row>
    <row r="100" customFormat="false" ht="58" hidden="false" customHeight="false" outlineLevel="0" collapsed="false">
      <c r="A100" s="297" t="n">
        <v>345</v>
      </c>
      <c r="B100" s="294" t="n">
        <v>43479</v>
      </c>
      <c r="C100" s="295" t="s">
        <v>101</v>
      </c>
      <c r="D100" s="295" t="s">
        <v>686</v>
      </c>
      <c r="E100" s="295" t="s">
        <v>134</v>
      </c>
      <c r="F100" s="295" t="s">
        <v>687</v>
      </c>
      <c r="G100" s="295" t="s">
        <v>688</v>
      </c>
      <c r="H100" s="295" t="s">
        <v>152</v>
      </c>
      <c r="I100" s="295" t="s">
        <v>689</v>
      </c>
      <c r="J100" s="295" t="s">
        <v>690</v>
      </c>
      <c r="K100" s="295" t="s">
        <v>691</v>
      </c>
      <c r="M100" s="295" t="s">
        <v>89</v>
      </c>
      <c r="N100" s="295" t="s">
        <v>157</v>
      </c>
      <c r="O100" s="295"/>
      <c r="Q100" s="295" t="s">
        <v>159</v>
      </c>
      <c r="R100" s="297" t="n">
        <v>15</v>
      </c>
      <c r="S100" s="297" t="n">
        <v>21</v>
      </c>
      <c r="T100" s="295" t="s">
        <v>160</v>
      </c>
      <c r="U100" s="295" t="s">
        <v>3071</v>
      </c>
      <c r="V100" s="295" t="s">
        <v>144</v>
      </c>
      <c r="W100" s="296" t="n">
        <v>43525</v>
      </c>
      <c r="X100" s="295"/>
      <c r="Y100" s="295" t="s">
        <v>162</v>
      </c>
      <c r="Z100" s="295" t="s">
        <v>146</v>
      </c>
      <c r="AA100" s="295" t="s">
        <v>147</v>
      </c>
      <c r="AB100" s="298" t="n">
        <v>5500000</v>
      </c>
      <c r="AC100" s="295"/>
      <c r="AD100" s="295"/>
    </row>
    <row r="101" customFormat="false" ht="58" hidden="false" customHeight="false" outlineLevel="0" collapsed="false">
      <c r="A101" s="297" t="n">
        <v>347</v>
      </c>
      <c r="B101" s="294" t="n">
        <v>43479</v>
      </c>
      <c r="C101" s="295" t="s">
        <v>169</v>
      </c>
      <c r="D101" s="295" t="s">
        <v>692</v>
      </c>
      <c r="E101" s="295" t="s">
        <v>134</v>
      </c>
      <c r="F101" s="295" t="s">
        <v>693</v>
      </c>
      <c r="G101" s="295"/>
      <c r="H101" s="295" t="s">
        <v>171</v>
      </c>
      <c r="I101" s="295" t="s">
        <v>694</v>
      </c>
      <c r="J101" s="295" t="s">
        <v>695</v>
      </c>
      <c r="K101" s="295" t="s">
        <v>696</v>
      </c>
      <c r="M101" s="295" t="s">
        <v>470</v>
      </c>
      <c r="N101" s="295" t="s">
        <v>157</v>
      </c>
      <c r="O101" s="295"/>
      <c r="Q101" s="295" t="s">
        <v>471</v>
      </c>
      <c r="R101" s="297" t="n">
        <v>14</v>
      </c>
      <c r="S101" s="297" t="n">
        <v>16</v>
      </c>
      <c r="T101" s="295" t="s">
        <v>228</v>
      </c>
      <c r="U101" s="295" t="s">
        <v>3071</v>
      </c>
      <c r="V101" s="295" t="s">
        <v>144</v>
      </c>
      <c r="W101" s="296" t="n">
        <v>43519</v>
      </c>
      <c r="X101" s="295"/>
      <c r="Y101" s="295" t="s">
        <v>177</v>
      </c>
      <c r="Z101" s="295" t="s">
        <v>146</v>
      </c>
      <c r="AA101" s="295" t="s">
        <v>147</v>
      </c>
      <c r="AB101" s="298" t="n">
        <v>5500000</v>
      </c>
      <c r="AC101" s="295"/>
      <c r="AD101" s="295"/>
    </row>
    <row r="102" customFormat="false" ht="58" hidden="false" customHeight="false" outlineLevel="0" collapsed="false">
      <c r="A102" s="297" t="n">
        <v>352</v>
      </c>
      <c r="B102" s="294" t="n">
        <v>43475</v>
      </c>
      <c r="C102" s="295" t="s">
        <v>101</v>
      </c>
      <c r="D102" s="295" t="s">
        <v>697</v>
      </c>
      <c r="E102" s="295" t="s">
        <v>134</v>
      </c>
      <c r="F102" s="295" t="s">
        <v>698</v>
      </c>
      <c r="G102" s="295" t="s">
        <v>628</v>
      </c>
      <c r="H102" s="295" t="s">
        <v>152</v>
      </c>
      <c r="I102" s="295"/>
      <c r="J102" s="295" t="s">
        <v>699</v>
      </c>
      <c r="K102" s="295" t="s">
        <v>700</v>
      </c>
      <c r="M102" s="295" t="s">
        <v>89</v>
      </c>
      <c r="N102" s="295"/>
      <c r="O102" s="295"/>
      <c r="P102" s="297" t="n">
        <v>2019</v>
      </c>
      <c r="Q102" s="295" t="s">
        <v>159</v>
      </c>
      <c r="R102" s="297" t="n">
        <v>10</v>
      </c>
      <c r="S102" s="297" t="n">
        <v>18</v>
      </c>
      <c r="T102" s="295" t="s">
        <v>631</v>
      </c>
      <c r="U102" s="295" t="s">
        <v>3071</v>
      </c>
      <c r="V102" s="295" t="s">
        <v>144</v>
      </c>
      <c r="W102" s="296" t="n">
        <v>43512</v>
      </c>
      <c r="X102" s="295"/>
      <c r="Y102" s="295" t="s">
        <v>162</v>
      </c>
      <c r="Z102" s="295" t="s">
        <v>146</v>
      </c>
      <c r="AA102" s="295" t="s">
        <v>147</v>
      </c>
      <c r="AB102" s="298" t="n">
        <v>5500000</v>
      </c>
      <c r="AC102" s="295"/>
      <c r="AD102" s="295"/>
    </row>
    <row r="103" customFormat="false" ht="58" hidden="false" customHeight="false" outlineLevel="0" collapsed="false">
      <c r="A103" s="297" t="n">
        <v>356</v>
      </c>
      <c r="B103" s="294" t="n">
        <v>43479</v>
      </c>
      <c r="C103" s="295" t="s">
        <v>101</v>
      </c>
      <c r="D103" s="295" t="s">
        <v>701</v>
      </c>
      <c r="E103" s="295" t="s">
        <v>134</v>
      </c>
      <c r="F103" s="295" t="s">
        <v>687</v>
      </c>
      <c r="G103" s="295" t="s">
        <v>688</v>
      </c>
      <c r="H103" s="295" t="s">
        <v>152</v>
      </c>
      <c r="I103" s="295"/>
      <c r="J103" s="295" t="s">
        <v>702</v>
      </c>
      <c r="K103" s="295" t="s">
        <v>703</v>
      </c>
      <c r="L103" s="296" t="n">
        <v>35055</v>
      </c>
      <c r="M103" s="295" t="s">
        <v>704</v>
      </c>
      <c r="N103" s="295" t="s">
        <v>157</v>
      </c>
      <c r="O103" s="295" t="s">
        <v>705</v>
      </c>
      <c r="Q103" s="295" t="s">
        <v>159</v>
      </c>
      <c r="R103" s="297" t="n">
        <v>12</v>
      </c>
      <c r="S103" s="297" t="n">
        <v>22</v>
      </c>
      <c r="T103" s="295" t="s">
        <v>160</v>
      </c>
      <c r="U103" s="295" t="s">
        <v>3071</v>
      </c>
      <c r="V103" s="295" t="s">
        <v>144</v>
      </c>
      <c r="W103" s="296" t="n">
        <v>43525</v>
      </c>
      <c r="X103" s="295"/>
      <c r="Y103" s="295" t="s">
        <v>162</v>
      </c>
      <c r="Z103" s="295" t="s">
        <v>146</v>
      </c>
      <c r="AA103" s="295" t="s">
        <v>147</v>
      </c>
      <c r="AB103" s="298" t="n">
        <v>5500000</v>
      </c>
      <c r="AC103" s="295"/>
      <c r="AD103" s="295"/>
    </row>
    <row r="104" customFormat="false" ht="58" hidden="false" customHeight="false" outlineLevel="0" collapsed="false">
      <c r="A104" s="297" t="n">
        <v>363</v>
      </c>
      <c r="B104" s="294" t="n">
        <v>43479</v>
      </c>
      <c r="C104" s="295" t="s">
        <v>101</v>
      </c>
      <c r="D104" s="295" t="s">
        <v>706</v>
      </c>
      <c r="E104" s="295" t="s">
        <v>134</v>
      </c>
      <c r="F104" s="295" t="s">
        <v>617</v>
      </c>
      <c r="G104" s="295" t="s">
        <v>628</v>
      </c>
      <c r="H104" s="295" t="s">
        <v>152</v>
      </c>
      <c r="I104" s="295"/>
      <c r="J104" s="295" t="s">
        <v>707</v>
      </c>
      <c r="K104" s="295" t="s">
        <v>708</v>
      </c>
      <c r="L104" s="296" t="n">
        <v>36114</v>
      </c>
      <c r="M104" s="295" t="s">
        <v>89</v>
      </c>
      <c r="N104" s="295" t="s">
        <v>157</v>
      </c>
      <c r="O104" s="295"/>
      <c r="P104" s="297" t="n">
        <v>2019</v>
      </c>
      <c r="Q104" s="295" t="s">
        <v>159</v>
      </c>
      <c r="R104" s="297" t="n">
        <v>10</v>
      </c>
      <c r="S104" s="297" t="n">
        <v>17</v>
      </c>
      <c r="T104" s="295" t="s">
        <v>184</v>
      </c>
      <c r="U104" s="295" t="s">
        <v>3071</v>
      </c>
      <c r="V104" s="295" t="s">
        <v>144</v>
      </c>
      <c r="W104" s="296" t="n">
        <v>43512</v>
      </c>
      <c r="X104" s="295"/>
      <c r="Y104" s="295" t="s">
        <v>162</v>
      </c>
      <c r="Z104" s="295" t="s">
        <v>146</v>
      </c>
      <c r="AA104" s="295" t="s">
        <v>147</v>
      </c>
      <c r="AB104" s="298" t="n">
        <v>5500000</v>
      </c>
      <c r="AC104" s="295"/>
      <c r="AD104" s="295"/>
    </row>
    <row r="105" customFormat="false" ht="58" hidden="false" customHeight="false" outlineLevel="0" collapsed="false">
      <c r="A105" s="297" t="n">
        <v>384</v>
      </c>
      <c r="B105" s="294" t="n">
        <v>43479</v>
      </c>
      <c r="C105" s="295" t="s">
        <v>101</v>
      </c>
      <c r="D105" s="295" t="s">
        <v>709</v>
      </c>
      <c r="E105" s="295" t="s">
        <v>134</v>
      </c>
      <c r="F105" s="295" t="s">
        <v>466</v>
      </c>
      <c r="G105" s="295" t="s">
        <v>499</v>
      </c>
      <c r="H105" s="295" t="s">
        <v>152</v>
      </c>
      <c r="I105" s="295"/>
      <c r="J105" s="295" t="s">
        <v>710</v>
      </c>
      <c r="K105" s="295" t="s">
        <v>711</v>
      </c>
      <c r="L105" s="296" t="n">
        <v>35808</v>
      </c>
      <c r="M105" s="295" t="s">
        <v>89</v>
      </c>
      <c r="N105" s="295" t="s">
        <v>157</v>
      </c>
      <c r="O105" s="295" t="s">
        <v>317</v>
      </c>
      <c r="P105" s="297" t="n">
        <v>2019</v>
      </c>
      <c r="Q105" s="295" t="s">
        <v>159</v>
      </c>
      <c r="R105" s="297" t="n">
        <v>14</v>
      </c>
      <c r="S105" s="297" t="n">
        <v>20</v>
      </c>
      <c r="T105" s="295" t="s">
        <v>160</v>
      </c>
      <c r="U105" s="295" t="s">
        <v>3071</v>
      </c>
      <c r="V105" s="295" t="s">
        <v>161</v>
      </c>
      <c r="W105" s="296" t="n">
        <v>43512</v>
      </c>
      <c r="X105" s="295"/>
      <c r="Y105" s="295" t="s">
        <v>162</v>
      </c>
      <c r="Z105" s="295" t="s">
        <v>146</v>
      </c>
      <c r="AA105" s="295" t="s">
        <v>147</v>
      </c>
      <c r="AB105" s="298" t="n">
        <v>5500000</v>
      </c>
      <c r="AC105" s="295"/>
      <c r="AD105" s="295"/>
    </row>
    <row r="106" customFormat="false" ht="58" hidden="false" customHeight="false" outlineLevel="0" collapsed="false">
      <c r="A106" s="297" t="n">
        <v>387</v>
      </c>
      <c r="B106" s="294" t="n">
        <v>43480</v>
      </c>
      <c r="C106" s="295" t="s">
        <v>84</v>
      </c>
      <c r="D106" s="295" t="s">
        <v>2875</v>
      </c>
      <c r="E106" s="295" t="s">
        <v>134</v>
      </c>
      <c r="F106" s="295"/>
      <c r="G106" s="295" t="s">
        <v>3073</v>
      </c>
      <c r="H106" s="295" t="s">
        <v>171</v>
      </c>
      <c r="I106" s="295" t="s">
        <v>3264</v>
      </c>
      <c r="J106" s="295" t="s">
        <v>2874</v>
      </c>
      <c r="K106" s="295" t="s">
        <v>2876</v>
      </c>
      <c r="M106" s="295" t="s">
        <v>470</v>
      </c>
      <c r="N106" s="295" t="s">
        <v>157</v>
      </c>
      <c r="O106" s="295" t="s">
        <v>3265</v>
      </c>
      <c r="Q106" s="295"/>
      <c r="T106" s="295"/>
      <c r="U106" s="295"/>
      <c r="V106" s="295" t="s">
        <v>144</v>
      </c>
      <c r="X106" s="295" t="s">
        <v>3077</v>
      </c>
      <c r="Y106" s="295"/>
      <c r="Z106" s="295" t="s">
        <v>938</v>
      </c>
      <c r="AA106" s="295" t="s">
        <v>167</v>
      </c>
      <c r="AC106" s="295"/>
      <c r="AD106" s="295"/>
    </row>
    <row r="107" customFormat="false" ht="58" hidden="false" customHeight="false" outlineLevel="0" collapsed="false">
      <c r="A107" s="297" t="n">
        <v>394</v>
      </c>
      <c r="B107" s="294" t="n">
        <v>43481</v>
      </c>
      <c r="C107" s="295" t="s">
        <v>296</v>
      </c>
      <c r="D107" s="295" t="s">
        <v>1261</v>
      </c>
      <c r="E107" s="295" t="s">
        <v>134</v>
      </c>
      <c r="F107" s="295"/>
      <c r="G107" s="295"/>
      <c r="H107" s="295" t="s">
        <v>171</v>
      </c>
      <c r="I107" s="295"/>
      <c r="J107" s="295" t="s">
        <v>3266</v>
      </c>
      <c r="K107" s="295" t="s">
        <v>1262</v>
      </c>
      <c r="M107" s="295" t="s">
        <v>87</v>
      </c>
      <c r="N107" s="295" t="s">
        <v>157</v>
      </c>
      <c r="O107" s="295" t="s">
        <v>3267</v>
      </c>
      <c r="P107" s="297" t="n">
        <v>2020</v>
      </c>
      <c r="Q107" s="295" t="s">
        <v>3268</v>
      </c>
      <c r="R107" s="297" t="n">
        <v>50</v>
      </c>
      <c r="S107" s="297" t="n">
        <v>50</v>
      </c>
      <c r="T107" s="295"/>
      <c r="U107" s="295" t="s">
        <v>3084</v>
      </c>
      <c r="V107" s="295" t="s">
        <v>984</v>
      </c>
      <c r="W107" s="296" t="n">
        <v>43488</v>
      </c>
      <c r="X107" s="295" t="s">
        <v>162</v>
      </c>
      <c r="Y107" s="295"/>
      <c r="Z107" s="295" t="s">
        <v>939</v>
      </c>
      <c r="AA107" s="295" t="s">
        <v>3269</v>
      </c>
      <c r="AB107" s="298" t="n">
        <v>160000</v>
      </c>
      <c r="AC107" s="295" t="s">
        <v>162</v>
      </c>
      <c r="AD107" s="295"/>
    </row>
    <row r="108" customFormat="false" ht="58" hidden="false" customHeight="false" outlineLevel="0" collapsed="false">
      <c r="A108" s="297" t="n">
        <v>395</v>
      </c>
      <c r="B108" s="294" t="n">
        <v>43481</v>
      </c>
      <c r="C108" s="295" t="s">
        <v>296</v>
      </c>
      <c r="D108" s="295" t="s">
        <v>1134</v>
      </c>
      <c r="E108" s="295" t="s">
        <v>134</v>
      </c>
      <c r="F108" s="295"/>
      <c r="G108" s="295"/>
      <c r="H108" s="295" t="s">
        <v>171</v>
      </c>
      <c r="I108" s="295"/>
      <c r="J108" s="295" t="s">
        <v>3270</v>
      </c>
      <c r="K108" s="295" t="s">
        <v>1135</v>
      </c>
      <c r="M108" s="295" t="s">
        <v>87</v>
      </c>
      <c r="N108" s="295" t="s">
        <v>157</v>
      </c>
      <c r="O108" s="295"/>
      <c r="P108" s="297" t="n">
        <v>2020</v>
      </c>
      <c r="Q108" s="295" t="s">
        <v>3268</v>
      </c>
      <c r="R108" s="297" t="n">
        <v>50</v>
      </c>
      <c r="S108" s="297" t="n">
        <v>50</v>
      </c>
      <c r="T108" s="295"/>
      <c r="U108" s="295" t="s">
        <v>3084</v>
      </c>
      <c r="V108" s="295" t="s">
        <v>984</v>
      </c>
      <c r="W108" s="296" t="n">
        <v>43488</v>
      </c>
      <c r="X108" s="295" t="s">
        <v>162</v>
      </c>
      <c r="Y108" s="295"/>
      <c r="Z108" s="295" t="s">
        <v>939</v>
      </c>
      <c r="AA108" s="295" t="s">
        <v>3269</v>
      </c>
      <c r="AB108" s="298" t="n">
        <v>160000</v>
      </c>
      <c r="AC108" s="295" t="s">
        <v>162</v>
      </c>
      <c r="AD108" s="295"/>
    </row>
    <row r="109" customFormat="false" ht="58" hidden="false" customHeight="false" outlineLevel="0" collapsed="false">
      <c r="A109" s="297" t="n">
        <v>396</v>
      </c>
      <c r="B109" s="294" t="n">
        <v>43481</v>
      </c>
      <c r="C109" s="295" t="s">
        <v>296</v>
      </c>
      <c r="D109" s="295" t="s">
        <v>3271</v>
      </c>
      <c r="E109" s="295" t="s">
        <v>134</v>
      </c>
      <c r="F109" s="295"/>
      <c r="G109" s="295"/>
      <c r="H109" s="295" t="s">
        <v>171</v>
      </c>
      <c r="I109" s="295"/>
      <c r="J109" s="295" t="s">
        <v>3272</v>
      </c>
      <c r="K109" s="295" t="s">
        <v>1148</v>
      </c>
      <c r="M109" s="295" t="s">
        <v>87</v>
      </c>
      <c r="N109" s="295" t="s">
        <v>157</v>
      </c>
      <c r="O109" s="295"/>
      <c r="P109" s="297" t="n">
        <v>2020</v>
      </c>
      <c r="Q109" s="295" t="s">
        <v>3268</v>
      </c>
      <c r="R109" s="297" t="n">
        <v>50</v>
      </c>
      <c r="S109" s="297" t="n">
        <v>50</v>
      </c>
      <c r="T109" s="295"/>
      <c r="U109" s="295" t="s">
        <v>3084</v>
      </c>
      <c r="V109" s="295" t="s">
        <v>984</v>
      </c>
      <c r="W109" s="296" t="n">
        <v>43488</v>
      </c>
      <c r="X109" s="295" t="s">
        <v>162</v>
      </c>
      <c r="Y109" s="295"/>
      <c r="Z109" s="295" t="s">
        <v>939</v>
      </c>
      <c r="AA109" s="295" t="s">
        <v>3269</v>
      </c>
      <c r="AB109" s="298" t="n">
        <v>160000</v>
      </c>
      <c r="AC109" s="295" t="s">
        <v>162</v>
      </c>
      <c r="AD109" s="295"/>
    </row>
    <row r="110" customFormat="false" ht="43.5" hidden="false" customHeight="false" outlineLevel="0" collapsed="false">
      <c r="A110" s="297" t="n">
        <v>397</v>
      </c>
      <c r="B110" s="294" t="n">
        <v>43481</v>
      </c>
      <c r="C110" s="295" t="s">
        <v>296</v>
      </c>
      <c r="D110" s="295" t="s">
        <v>1153</v>
      </c>
      <c r="E110" s="295" t="s">
        <v>134</v>
      </c>
      <c r="F110" s="295"/>
      <c r="G110" s="295"/>
      <c r="H110" s="295" t="s">
        <v>171</v>
      </c>
      <c r="I110" s="295"/>
      <c r="J110" s="295" t="s">
        <v>3273</v>
      </c>
      <c r="K110" s="295" t="s">
        <v>1154</v>
      </c>
      <c r="M110" s="295" t="s">
        <v>87</v>
      </c>
      <c r="N110" s="295" t="s">
        <v>157</v>
      </c>
      <c r="O110" s="295"/>
      <c r="P110" s="297" t="n">
        <v>2020</v>
      </c>
      <c r="Q110" s="295" t="s">
        <v>3268</v>
      </c>
      <c r="R110" s="297" t="n">
        <v>50</v>
      </c>
      <c r="S110" s="297" t="n">
        <v>50</v>
      </c>
      <c r="T110" s="295"/>
      <c r="U110" s="295" t="s">
        <v>3084</v>
      </c>
      <c r="V110" s="295" t="s">
        <v>984</v>
      </c>
      <c r="W110" s="296" t="n">
        <v>43488</v>
      </c>
      <c r="X110" s="295" t="s">
        <v>162</v>
      </c>
      <c r="Y110" s="295"/>
      <c r="Z110" s="295" t="s">
        <v>939</v>
      </c>
      <c r="AA110" s="295" t="s">
        <v>3269</v>
      </c>
      <c r="AB110" s="298" t="n">
        <v>160000</v>
      </c>
      <c r="AC110" s="295" t="s">
        <v>162</v>
      </c>
      <c r="AD110" s="295"/>
    </row>
    <row r="111" customFormat="false" ht="43.5" hidden="false" customHeight="false" outlineLevel="0" collapsed="false">
      <c r="A111" s="297" t="n">
        <v>398</v>
      </c>
      <c r="B111" s="294" t="n">
        <v>43481</v>
      </c>
      <c r="C111" s="295" t="s">
        <v>296</v>
      </c>
      <c r="D111" s="295" t="s">
        <v>1171</v>
      </c>
      <c r="E111" s="295" t="s">
        <v>134</v>
      </c>
      <c r="F111" s="295"/>
      <c r="G111" s="295"/>
      <c r="H111" s="295" t="s">
        <v>171</v>
      </c>
      <c r="I111" s="295"/>
      <c r="J111" s="295" t="s">
        <v>3274</v>
      </c>
      <c r="K111" s="295" t="s">
        <v>1172</v>
      </c>
      <c r="M111" s="295" t="s">
        <v>87</v>
      </c>
      <c r="N111" s="295" t="s">
        <v>157</v>
      </c>
      <c r="O111" s="295"/>
      <c r="P111" s="297" t="n">
        <v>2020</v>
      </c>
      <c r="Q111" s="295" t="s">
        <v>3268</v>
      </c>
      <c r="R111" s="297" t="n">
        <v>50</v>
      </c>
      <c r="S111" s="297" t="n">
        <v>50</v>
      </c>
      <c r="T111" s="295"/>
      <c r="U111" s="295" t="s">
        <v>3084</v>
      </c>
      <c r="V111" s="295" t="s">
        <v>984</v>
      </c>
      <c r="W111" s="296" t="n">
        <v>43488</v>
      </c>
      <c r="X111" s="295" t="s">
        <v>162</v>
      </c>
      <c r="Y111" s="295"/>
      <c r="Z111" s="295" t="s">
        <v>939</v>
      </c>
      <c r="AA111" s="295" t="s">
        <v>3269</v>
      </c>
      <c r="AB111" s="298" t="n">
        <v>160000</v>
      </c>
      <c r="AC111" s="295" t="s">
        <v>162</v>
      </c>
      <c r="AD111" s="295"/>
    </row>
    <row r="112" customFormat="false" ht="43.5" hidden="false" customHeight="false" outlineLevel="0" collapsed="false">
      <c r="A112" s="297" t="n">
        <v>399</v>
      </c>
      <c r="B112" s="294" t="n">
        <v>43481</v>
      </c>
      <c r="C112" s="295" t="s">
        <v>296</v>
      </c>
      <c r="D112" s="295" t="s">
        <v>1201</v>
      </c>
      <c r="E112" s="295" t="s">
        <v>134</v>
      </c>
      <c r="F112" s="295"/>
      <c r="G112" s="295"/>
      <c r="H112" s="295" t="s">
        <v>171</v>
      </c>
      <c r="I112" s="295"/>
      <c r="J112" s="295" t="s">
        <v>3275</v>
      </c>
      <c r="K112" s="295" t="s">
        <v>1202</v>
      </c>
      <c r="M112" s="295" t="s">
        <v>87</v>
      </c>
      <c r="N112" s="295" t="s">
        <v>157</v>
      </c>
      <c r="O112" s="295" t="s">
        <v>3276</v>
      </c>
      <c r="P112" s="297" t="n">
        <v>2020</v>
      </c>
      <c r="Q112" s="295" t="s">
        <v>3268</v>
      </c>
      <c r="R112" s="297" t="n">
        <v>50</v>
      </c>
      <c r="S112" s="297" t="n">
        <v>50</v>
      </c>
      <c r="T112" s="295"/>
      <c r="U112" s="295" t="s">
        <v>3084</v>
      </c>
      <c r="V112" s="295" t="s">
        <v>984</v>
      </c>
      <c r="W112" s="296" t="n">
        <v>43488</v>
      </c>
      <c r="X112" s="295" t="s">
        <v>162</v>
      </c>
      <c r="Y112" s="295"/>
      <c r="Z112" s="295" t="s">
        <v>939</v>
      </c>
      <c r="AA112" s="295" t="s">
        <v>3269</v>
      </c>
      <c r="AB112" s="298" t="n">
        <v>160000</v>
      </c>
      <c r="AC112" s="295" t="s">
        <v>162</v>
      </c>
      <c r="AD112" s="295"/>
    </row>
    <row r="113" customFormat="false" ht="58" hidden="false" customHeight="false" outlineLevel="0" collapsed="false">
      <c r="A113" s="297" t="n">
        <v>400</v>
      </c>
      <c r="B113" s="294" t="n">
        <v>43481</v>
      </c>
      <c r="C113" s="295" t="s">
        <v>296</v>
      </c>
      <c r="D113" s="295" t="s">
        <v>3277</v>
      </c>
      <c r="E113" s="295" t="s">
        <v>134</v>
      </c>
      <c r="F113" s="295"/>
      <c r="G113" s="295"/>
      <c r="H113" s="295" t="s">
        <v>171</v>
      </c>
      <c r="I113" s="295"/>
      <c r="J113" s="295" t="s">
        <v>3278</v>
      </c>
      <c r="K113" s="295" t="s">
        <v>1211</v>
      </c>
      <c r="M113" s="295" t="s">
        <v>87</v>
      </c>
      <c r="N113" s="295" t="s">
        <v>157</v>
      </c>
      <c r="O113" s="295" t="s">
        <v>3276</v>
      </c>
      <c r="P113" s="297" t="n">
        <v>2020</v>
      </c>
      <c r="Q113" s="295" t="s">
        <v>3268</v>
      </c>
      <c r="R113" s="297" t="n">
        <v>50</v>
      </c>
      <c r="S113" s="297" t="n">
        <v>50</v>
      </c>
      <c r="T113" s="295"/>
      <c r="U113" s="295" t="s">
        <v>3084</v>
      </c>
      <c r="V113" s="295" t="s">
        <v>984</v>
      </c>
      <c r="W113" s="296" t="n">
        <v>43488</v>
      </c>
      <c r="X113" s="295" t="s">
        <v>162</v>
      </c>
      <c r="Y113" s="295"/>
      <c r="Z113" s="295" t="s">
        <v>939</v>
      </c>
      <c r="AA113" s="295" t="s">
        <v>3269</v>
      </c>
      <c r="AB113" s="298" t="n">
        <v>160000</v>
      </c>
      <c r="AC113" s="295" t="s">
        <v>162</v>
      </c>
      <c r="AD113" s="295"/>
    </row>
    <row r="114" customFormat="false" ht="58" hidden="false" customHeight="false" outlineLevel="0" collapsed="false">
      <c r="A114" s="297" t="n">
        <v>401</v>
      </c>
      <c r="B114" s="294" t="n">
        <v>43481</v>
      </c>
      <c r="C114" s="295" t="s">
        <v>296</v>
      </c>
      <c r="D114" s="295" t="s">
        <v>1216</v>
      </c>
      <c r="E114" s="295" t="s">
        <v>134</v>
      </c>
      <c r="F114" s="295"/>
      <c r="G114" s="295"/>
      <c r="H114" s="295" t="s">
        <v>171</v>
      </c>
      <c r="I114" s="295"/>
      <c r="J114" s="295" t="s">
        <v>1215</v>
      </c>
      <c r="K114" s="295" t="s">
        <v>1217</v>
      </c>
      <c r="M114" s="295" t="s">
        <v>87</v>
      </c>
      <c r="N114" s="295" t="s">
        <v>157</v>
      </c>
      <c r="O114" s="295" t="s">
        <v>295</v>
      </c>
      <c r="P114" s="297" t="n">
        <v>2020</v>
      </c>
      <c r="Q114" s="295" t="s">
        <v>3268</v>
      </c>
      <c r="R114" s="297" t="n">
        <v>50</v>
      </c>
      <c r="S114" s="297" t="n">
        <v>50</v>
      </c>
      <c r="T114" s="295"/>
      <c r="U114" s="295" t="s">
        <v>3084</v>
      </c>
      <c r="V114" s="295" t="s">
        <v>984</v>
      </c>
      <c r="W114" s="296" t="n">
        <v>43488</v>
      </c>
      <c r="X114" s="295" t="s">
        <v>162</v>
      </c>
      <c r="Y114" s="295"/>
      <c r="Z114" s="295" t="s">
        <v>939</v>
      </c>
      <c r="AA114" s="295" t="s">
        <v>3269</v>
      </c>
      <c r="AB114" s="298" t="n">
        <v>160000</v>
      </c>
      <c r="AC114" s="295" t="s">
        <v>162</v>
      </c>
      <c r="AD114" s="295"/>
    </row>
    <row r="115" customFormat="false" ht="43.5" hidden="false" customHeight="false" outlineLevel="0" collapsed="false">
      <c r="A115" s="297" t="n">
        <v>402</v>
      </c>
      <c r="B115" s="294" t="n">
        <v>43481</v>
      </c>
      <c r="C115" s="295" t="s">
        <v>296</v>
      </c>
      <c r="D115" s="295" t="s">
        <v>1264</v>
      </c>
      <c r="E115" s="295" t="s">
        <v>134</v>
      </c>
      <c r="F115" s="295"/>
      <c r="G115" s="295"/>
      <c r="H115" s="295" t="s">
        <v>171</v>
      </c>
      <c r="I115" s="295"/>
      <c r="J115" s="295" t="s">
        <v>3279</v>
      </c>
      <c r="K115" s="295" t="s">
        <v>1265</v>
      </c>
      <c r="M115" s="295" t="s">
        <v>87</v>
      </c>
      <c r="N115" s="295" t="s">
        <v>157</v>
      </c>
      <c r="O115" s="295" t="s">
        <v>295</v>
      </c>
      <c r="P115" s="297" t="n">
        <v>2020</v>
      </c>
      <c r="Q115" s="295" t="s">
        <v>3268</v>
      </c>
      <c r="R115" s="297" t="n">
        <v>50</v>
      </c>
      <c r="S115" s="297" t="n">
        <v>50</v>
      </c>
      <c r="T115" s="295"/>
      <c r="U115" s="295" t="s">
        <v>3084</v>
      </c>
      <c r="V115" s="295" t="s">
        <v>984</v>
      </c>
      <c r="W115" s="296" t="n">
        <v>43488</v>
      </c>
      <c r="X115" s="295" t="s">
        <v>162</v>
      </c>
      <c r="Y115" s="295"/>
      <c r="Z115" s="295" t="s">
        <v>939</v>
      </c>
      <c r="AA115" s="295" t="s">
        <v>3269</v>
      </c>
      <c r="AB115" s="298" t="n">
        <v>160000</v>
      </c>
      <c r="AC115" s="295" t="s">
        <v>162</v>
      </c>
      <c r="AD115" s="295"/>
    </row>
    <row r="116" customFormat="false" ht="43.5" hidden="false" customHeight="false" outlineLevel="0" collapsed="false">
      <c r="A116" s="297" t="n">
        <v>403</v>
      </c>
      <c r="B116" s="294" t="n">
        <v>43481</v>
      </c>
      <c r="C116" s="295" t="s">
        <v>296</v>
      </c>
      <c r="D116" s="295" t="s">
        <v>1270</v>
      </c>
      <c r="E116" s="295" t="s">
        <v>134</v>
      </c>
      <c r="F116" s="295"/>
      <c r="G116" s="295"/>
      <c r="H116" s="295" t="s">
        <v>171</v>
      </c>
      <c r="I116" s="295"/>
      <c r="J116" s="295" t="s">
        <v>3280</v>
      </c>
      <c r="K116" s="295" t="s">
        <v>1271</v>
      </c>
      <c r="M116" s="295" t="s">
        <v>87</v>
      </c>
      <c r="N116" s="295" t="s">
        <v>157</v>
      </c>
      <c r="O116" s="295"/>
      <c r="P116" s="297" t="n">
        <v>2020</v>
      </c>
      <c r="Q116" s="295" t="s">
        <v>3268</v>
      </c>
      <c r="R116" s="297" t="n">
        <v>50</v>
      </c>
      <c r="S116" s="297" t="n">
        <v>50</v>
      </c>
      <c r="T116" s="295"/>
      <c r="U116" s="295" t="s">
        <v>3084</v>
      </c>
      <c r="V116" s="295" t="s">
        <v>984</v>
      </c>
      <c r="W116" s="296" t="n">
        <v>43488</v>
      </c>
      <c r="X116" s="295" t="s">
        <v>162</v>
      </c>
      <c r="Y116" s="295"/>
      <c r="Z116" s="295" t="s">
        <v>939</v>
      </c>
      <c r="AA116" s="295" t="s">
        <v>3269</v>
      </c>
      <c r="AB116" s="298" t="n">
        <v>160000</v>
      </c>
      <c r="AC116" s="295" t="s">
        <v>162</v>
      </c>
      <c r="AD116" s="295"/>
    </row>
    <row r="117" customFormat="false" ht="58" hidden="false" customHeight="false" outlineLevel="0" collapsed="false">
      <c r="A117" s="297" t="n">
        <v>404</v>
      </c>
      <c r="B117" s="294" t="n">
        <v>43481</v>
      </c>
      <c r="C117" s="295" t="s">
        <v>296</v>
      </c>
      <c r="D117" s="295" t="s">
        <v>1255</v>
      </c>
      <c r="E117" s="295" t="s">
        <v>134</v>
      </c>
      <c r="F117" s="295"/>
      <c r="G117" s="295"/>
      <c r="H117" s="295" t="s">
        <v>171</v>
      </c>
      <c r="I117" s="295"/>
      <c r="J117" s="295" t="s">
        <v>3281</v>
      </c>
      <c r="K117" s="295" t="s">
        <v>1256</v>
      </c>
      <c r="M117" s="295" t="s">
        <v>87</v>
      </c>
      <c r="N117" s="295" t="s">
        <v>157</v>
      </c>
      <c r="O117" s="295"/>
      <c r="P117" s="297" t="n">
        <v>2020</v>
      </c>
      <c r="Q117" s="295" t="s">
        <v>3268</v>
      </c>
      <c r="R117" s="297" t="n">
        <v>50</v>
      </c>
      <c r="S117" s="297" t="n">
        <v>50</v>
      </c>
      <c r="T117" s="295"/>
      <c r="U117" s="295" t="s">
        <v>3084</v>
      </c>
      <c r="V117" s="295" t="s">
        <v>984</v>
      </c>
      <c r="W117" s="296" t="n">
        <v>43488</v>
      </c>
      <c r="X117" s="295" t="s">
        <v>162</v>
      </c>
      <c r="Y117" s="295"/>
      <c r="Z117" s="295" t="s">
        <v>939</v>
      </c>
      <c r="AA117" s="295" t="s">
        <v>3269</v>
      </c>
      <c r="AB117" s="298" t="n">
        <v>160000</v>
      </c>
      <c r="AC117" s="295" t="s">
        <v>162</v>
      </c>
      <c r="AD117" s="295"/>
    </row>
    <row r="118" customFormat="false" ht="43.5" hidden="false" customHeight="false" outlineLevel="0" collapsed="false">
      <c r="A118" s="297" t="n">
        <v>405</v>
      </c>
      <c r="B118" s="294" t="n">
        <v>43481</v>
      </c>
      <c r="C118" s="295" t="s">
        <v>296</v>
      </c>
      <c r="D118" s="295" t="s">
        <v>1177</v>
      </c>
      <c r="E118" s="295" t="s">
        <v>134</v>
      </c>
      <c r="F118" s="295"/>
      <c r="G118" s="295"/>
      <c r="H118" s="295" t="s">
        <v>171</v>
      </c>
      <c r="I118" s="295"/>
      <c r="J118" s="295" t="s">
        <v>3282</v>
      </c>
      <c r="K118" s="295" t="s">
        <v>1178</v>
      </c>
      <c r="M118" s="295" t="s">
        <v>87</v>
      </c>
      <c r="N118" s="295" t="s">
        <v>157</v>
      </c>
      <c r="O118" s="295"/>
      <c r="P118" s="297" t="n">
        <v>2020</v>
      </c>
      <c r="Q118" s="295" t="s">
        <v>3268</v>
      </c>
      <c r="R118" s="297" t="n">
        <v>50</v>
      </c>
      <c r="S118" s="297" t="n">
        <v>50</v>
      </c>
      <c r="T118" s="295"/>
      <c r="U118" s="295" t="s">
        <v>3084</v>
      </c>
      <c r="V118" s="295" t="s">
        <v>984</v>
      </c>
      <c r="W118" s="296" t="n">
        <v>43488</v>
      </c>
      <c r="X118" s="295" t="s">
        <v>162</v>
      </c>
      <c r="Y118" s="295"/>
      <c r="Z118" s="295" t="s">
        <v>939</v>
      </c>
      <c r="AA118" s="295" t="s">
        <v>3269</v>
      </c>
      <c r="AB118" s="298" t="n">
        <v>160000</v>
      </c>
      <c r="AC118" s="295" t="s">
        <v>162</v>
      </c>
      <c r="AD118" s="295"/>
    </row>
    <row r="119" customFormat="false" ht="58" hidden="false" customHeight="false" outlineLevel="0" collapsed="false">
      <c r="A119" s="297" t="n">
        <v>406</v>
      </c>
      <c r="B119" s="294" t="n">
        <v>43481</v>
      </c>
      <c r="C119" s="295" t="s">
        <v>296</v>
      </c>
      <c r="D119" s="295" t="s">
        <v>1141</v>
      </c>
      <c r="E119" s="295" t="s">
        <v>134</v>
      </c>
      <c r="F119" s="295"/>
      <c r="G119" s="295"/>
      <c r="H119" s="295" t="s">
        <v>171</v>
      </c>
      <c r="I119" s="295"/>
      <c r="J119" s="295" t="s">
        <v>3283</v>
      </c>
      <c r="K119" s="295" t="s">
        <v>1142</v>
      </c>
      <c r="M119" s="295" t="s">
        <v>87</v>
      </c>
      <c r="N119" s="295" t="s">
        <v>157</v>
      </c>
      <c r="O119" s="295"/>
      <c r="P119" s="297" t="n">
        <v>2020</v>
      </c>
      <c r="Q119" s="295" t="s">
        <v>3268</v>
      </c>
      <c r="R119" s="297" t="n">
        <v>50</v>
      </c>
      <c r="S119" s="297" t="n">
        <v>50</v>
      </c>
      <c r="T119" s="295"/>
      <c r="U119" s="295" t="s">
        <v>3084</v>
      </c>
      <c r="V119" s="295" t="s">
        <v>984</v>
      </c>
      <c r="W119" s="296" t="n">
        <v>43488</v>
      </c>
      <c r="X119" s="295" t="s">
        <v>162</v>
      </c>
      <c r="Y119" s="295"/>
      <c r="Z119" s="295" t="s">
        <v>939</v>
      </c>
      <c r="AA119" s="295" t="s">
        <v>3269</v>
      </c>
      <c r="AB119" s="298" t="n">
        <v>160000</v>
      </c>
      <c r="AC119" s="295" t="s">
        <v>162</v>
      </c>
      <c r="AD119" s="295"/>
    </row>
    <row r="120" customFormat="false" ht="58" hidden="false" customHeight="false" outlineLevel="0" collapsed="false">
      <c r="A120" s="297" t="n">
        <v>409</v>
      </c>
      <c r="B120" s="294" t="n">
        <v>43431</v>
      </c>
      <c r="C120" s="295" t="s">
        <v>169</v>
      </c>
      <c r="D120" s="295" t="s">
        <v>774</v>
      </c>
      <c r="E120" s="295" t="s">
        <v>134</v>
      </c>
      <c r="F120" s="295" t="s">
        <v>617</v>
      </c>
      <c r="G120" s="295"/>
      <c r="H120" s="295" t="s">
        <v>171</v>
      </c>
      <c r="I120" s="295" t="s">
        <v>775</v>
      </c>
      <c r="J120" s="295" t="s">
        <v>776</v>
      </c>
      <c r="K120" s="295" t="s">
        <v>777</v>
      </c>
      <c r="L120" s="296" t="n">
        <v>34958</v>
      </c>
      <c r="M120" s="295" t="s">
        <v>470</v>
      </c>
      <c r="N120" s="295" t="s">
        <v>157</v>
      </c>
      <c r="O120" s="295" t="s">
        <v>295</v>
      </c>
      <c r="Q120" s="295" t="s">
        <v>471</v>
      </c>
      <c r="R120" s="297" t="n">
        <v>15</v>
      </c>
      <c r="S120" s="297" t="n">
        <v>18</v>
      </c>
      <c r="T120" s="295" t="s">
        <v>228</v>
      </c>
      <c r="U120" s="295" t="s">
        <v>3084</v>
      </c>
      <c r="V120" s="295" t="s">
        <v>161</v>
      </c>
      <c r="W120" s="296" t="n">
        <v>43519</v>
      </c>
      <c r="X120" s="295"/>
      <c r="Y120" s="295" t="s">
        <v>177</v>
      </c>
      <c r="Z120" s="295" t="s">
        <v>146</v>
      </c>
      <c r="AA120" s="295" t="s">
        <v>147</v>
      </c>
      <c r="AB120" s="298" t="n">
        <v>5500000</v>
      </c>
      <c r="AC120" s="295"/>
      <c r="AD120" s="295"/>
    </row>
    <row r="121" customFormat="false" ht="58" hidden="false" customHeight="false" outlineLevel="0" collapsed="false">
      <c r="A121" s="297" t="n">
        <v>415</v>
      </c>
      <c r="B121" s="294" t="n">
        <v>43481</v>
      </c>
      <c r="C121" s="295" t="s">
        <v>169</v>
      </c>
      <c r="D121" s="295" t="s">
        <v>778</v>
      </c>
      <c r="E121" s="295" t="s">
        <v>134</v>
      </c>
      <c r="F121" s="295" t="s">
        <v>617</v>
      </c>
      <c r="G121" s="295"/>
      <c r="H121" s="295" t="s">
        <v>171</v>
      </c>
      <c r="I121" s="295"/>
      <c r="J121" s="295" t="s">
        <v>779</v>
      </c>
      <c r="K121" s="295" t="s">
        <v>780</v>
      </c>
      <c r="M121" s="295" t="s">
        <v>271</v>
      </c>
      <c r="N121" s="295" t="s">
        <v>781</v>
      </c>
      <c r="O121" s="295" t="s">
        <v>782</v>
      </c>
      <c r="P121" s="297" t="n">
        <v>2019</v>
      </c>
      <c r="Q121" s="295" t="s">
        <v>471</v>
      </c>
      <c r="R121" s="297" t="n">
        <v>14</v>
      </c>
      <c r="S121" s="297" t="n">
        <v>16</v>
      </c>
      <c r="T121" s="295" t="s">
        <v>266</v>
      </c>
      <c r="U121" s="295" t="s">
        <v>3084</v>
      </c>
      <c r="V121" s="295" t="s">
        <v>144</v>
      </c>
      <c r="W121" s="296" t="n">
        <v>43519</v>
      </c>
      <c r="X121" s="295"/>
      <c r="Y121" s="295" t="s">
        <v>177</v>
      </c>
      <c r="Z121" s="295" t="s">
        <v>146</v>
      </c>
      <c r="AA121" s="295" t="s">
        <v>147</v>
      </c>
      <c r="AB121" s="298" t="n">
        <v>5500000</v>
      </c>
      <c r="AC121" s="295"/>
      <c r="AD121" s="295"/>
    </row>
    <row r="122" customFormat="false" ht="58" hidden="false" customHeight="false" outlineLevel="0" collapsed="false">
      <c r="A122" s="297" t="n">
        <v>435</v>
      </c>
      <c r="B122" s="294" t="n">
        <v>43482</v>
      </c>
      <c r="C122" s="295" t="s">
        <v>169</v>
      </c>
      <c r="D122" s="295" t="s">
        <v>783</v>
      </c>
      <c r="E122" s="295" t="s">
        <v>134</v>
      </c>
      <c r="F122" s="295" t="s">
        <v>698</v>
      </c>
      <c r="G122" s="295"/>
      <c r="H122" s="295" t="s">
        <v>216</v>
      </c>
      <c r="I122" s="295" t="s">
        <v>784</v>
      </c>
      <c r="J122" s="295" t="s">
        <v>785</v>
      </c>
      <c r="K122" s="295" t="s">
        <v>786</v>
      </c>
      <c r="M122" s="295" t="s">
        <v>87</v>
      </c>
      <c r="N122" s="295" t="s">
        <v>157</v>
      </c>
      <c r="O122" s="295"/>
      <c r="P122" s="297" t="n">
        <v>2018</v>
      </c>
      <c r="Q122" s="295" t="s">
        <v>220</v>
      </c>
      <c r="R122" s="297" t="n">
        <v>15</v>
      </c>
      <c r="S122" s="297" t="n">
        <v>20</v>
      </c>
      <c r="T122" s="295" t="s">
        <v>221</v>
      </c>
      <c r="U122" s="295" t="s">
        <v>3084</v>
      </c>
      <c r="V122" s="295" t="s">
        <v>161</v>
      </c>
      <c r="W122" s="296" t="n">
        <v>43519</v>
      </c>
      <c r="X122" s="295"/>
      <c r="Y122" s="295" t="s">
        <v>177</v>
      </c>
      <c r="Z122" s="295" t="s">
        <v>146</v>
      </c>
      <c r="AA122" s="295" t="s">
        <v>147</v>
      </c>
      <c r="AB122" s="298" t="n">
        <v>5500000</v>
      </c>
      <c r="AC122" s="295"/>
      <c r="AD122" s="295"/>
    </row>
    <row r="123" customFormat="false" ht="58" hidden="false" customHeight="false" outlineLevel="0" collapsed="false">
      <c r="A123" s="297" t="n">
        <v>437</v>
      </c>
      <c r="B123" s="294" t="n">
        <v>43483</v>
      </c>
      <c r="C123" s="295" t="s">
        <v>101</v>
      </c>
      <c r="D123" s="295" t="s">
        <v>787</v>
      </c>
      <c r="E123" s="295" t="s">
        <v>134</v>
      </c>
      <c r="F123" s="295" t="s">
        <v>698</v>
      </c>
      <c r="G123" s="295" t="s">
        <v>788</v>
      </c>
      <c r="H123" s="295" t="s">
        <v>152</v>
      </c>
      <c r="I123" s="295"/>
      <c r="J123" s="295" t="s">
        <v>789</v>
      </c>
      <c r="K123" s="295" t="s">
        <v>790</v>
      </c>
      <c r="M123" s="295" t="s">
        <v>89</v>
      </c>
      <c r="N123" s="295" t="s">
        <v>157</v>
      </c>
      <c r="O123" s="295"/>
      <c r="P123" s="297" t="n">
        <v>2019</v>
      </c>
      <c r="Q123" s="295" t="s">
        <v>159</v>
      </c>
      <c r="R123" s="297" t="n">
        <v>10</v>
      </c>
      <c r="S123" s="297" t="n">
        <v>15</v>
      </c>
      <c r="T123" s="295" t="s">
        <v>160</v>
      </c>
      <c r="U123" s="295" t="s">
        <v>3071</v>
      </c>
      <c r="V123" s="295" t="s">
        <v>791</v>
      </c>
      <c r="W123" s="296" t="n">
        <v>43519</v>
      </c>
      <c r="X123" s="295"/>
      <c r="Y123" s="295" t="s">
        <v>162</v>
      </c>
      <c r="Z123" s="295" t="s">
        <v>146</v>
      </c>
      <c r="AA123" s="295" t="s">
        <v>147</v>
      </c>
      <c r="AB123" s="298" t="n">
        <v>5500000</v>
      </c>
      <c r="AC123" s="295"/>
      <c r="AD123" s="295"/>
    </row>
    <row r="124" customFormat="false" ht="58" hidden="false" customHeight="false" outlineLevel="0" collapsed="false">
      <c r="A124" s="297" t="n">
        <v>452</v>
      </c>
      <c r="B124" s="294" t="n">
        <v>43486</v>
      </c>
      <c r="C124" s="295" t="s">
        <v>169</v>
      </c>
      <c r="D124" s="295" t="s">
        <v>792</v>
      </c>
      <c r="E124" s="295" t="s">
        <v>134</v>
      </c>
      <c r="F124" s="295" t="s">
        <v>693</v>
      </c>
      <c r="G124" s="295" t="s">
        <v>275</v>
      </c>
      <c r="H124" s="295" t="s">
        <v>216</v>
      </c>
      <c r="I124" s="295" t="s">
        <v>793</v>
      </c>
      <c r="J124" s="295" t="s">
        <v>794</v>
      </c>
      <c r="K124" s="295" t="s">
        <v>795</v>
      </c>
      <c r="L124" s="296" t="n">
        <v>36075</v>
      </c>
      <c r="M124" s="295" t="s">
        <v>89</v>
      </c>
      <c r="N124" s="295" t="s">
        <v>157</v>
      </c>
      <c r="O124" s="295" t="s">
        <v>796</v>
      </c>
      <c r="P124" s="297" t="n">
        <v>2019</v>
      </c>
      <c r="Q124" s="295" t="s">
        <v>220</v>
      </c>
      <c r="R124" s="297" t="n">
        <v>13</v>
      </c>
      <c r="S124" s="297" t="n">
        <v>17</v>
      </c>
      <c r="T124" s="295" t="s">
        <v>221</v>
      </c>
      <c r="U124" s="295" t="s">
        <v>3071</v>
      </c>
      <c r="V124" s="295" t="s">
        <v>144</v>
      </c>
      <c r="W124" s="296" t="n">
        <v>43519</v>
      </c>
      <c r="X124" s="295"/>
      <c r="Y124" s="295" t="s">
        <v>177</v>
      </c>
      <c r="Z124" s="295" t="s">
        <v>146</v>
      </c>
      <c r="AA124" s="295" t="s">
        <v>147</v>
      </c>
      <c r="AB124" s="298" t="n">
        <v>5500000</v>
      </c>
      <c r="AC124" s="295"/>
      <c r="AD124" s="295"/>
    </row>
    <row r="125" customFormat="false" ht="58" hidden="false" customHeight="false" outlineLevel="0" collapsed="false">
      <c r="A125" s="297" t="n">
        <v>453</v>
      </c>
      <c r="B125" s="294" t="n">
        <v>43486</v>
      </c>
      <c r="C125" s="295" t="s">
        <v>95</v>
      </c>
      <c r="D125" s="295" t="s">
        <v>3284</v>
      </c>
      <c r="E125" s="295" t="s">
        <v>134</v>
      </c>
      <c r="F125" s="295" t="s">
        <v>214</v>
      </c>
      <c r="G125" s="295"/>
      <c r="H125" s="295" t="s">
        <v>3063</v>
      </c>
      <c r="I125" s="295" t="s">
        <v>3149</v>
      </c>
      <c r="J125" s="295" t="s">
        <v>3285</v>
      </c>
      <c r="K125" s="295" t="s">
        <v>3286</v>
      </c>
      <c r="L125" s="296" t="n">
        <v>34058</v>
      </c>
      <c r="M125" s="295" t="s">
        <v>3287</v>
      </c>
      <c r="N125" s="295" t="s">
        <v>157</v>
      </c>
      <c r="O125" s="295" t="s">
        <v>536</v>
      </c>
      <c r="P125" s="297" t="n">
        <v>2019</v>
      </c>
      <c r="Q125" s="295" t="s">
        <v>3067</v>
      </c>
      <c r="R125" s="297" t="n">
        <v>8</v>
      </c>
      <c r="S125" s="297" t="n">
        <v>11</v>
      </c>
      <c r="T125" s="295" t="s">
        <v>3068</v>
      </c>
      <c r="U125" s="295" t="s">
        <v>143</v>
      </c>
      <c r="V125" s="295" t="s">
        <v>144</v>
      </c>
      <c r="W125" s="296" t="n">
        <v>43540</v>
      </c>
      <c r="X125" s="295" t="s">
        <v>3069</v>
      </c>
      <c r="Y125" s="295"/>
      <c r="Z125" s="295" t="s">
        <v>939</v>
      </c>
      <c r="AA125" s="295" t="s">
        <v>3070</v>
      </c>
      <c r="AB125" s="298" t="n">
        <v>6000000</v>
      </c>
      <c r="AC125" s="295" t="s">
        <v>3069</v>
      </c>
      <c r="AD125" s="295"/>
    </row>
    <row r="126" customFormat="false" ht="58" hidden="false" customHeight="false" outlineLevel="0" collapsed="false">
      <c r="A126" s="297" t="n">
        <v>454</v>
      </c>
      <c r="B126" s="294" t="n">
        <v>43486</v>
      </c>
      <c r="C126" s="295" t="s">
        <v>169</v>
      </c>
      <c r="D126" s="295" t="s">
        <v>801</v>
      </c>
      <c r="E126" s="295" t="s">
        <v>134</v>
      </c>
      <c r="F126" s="295" t="s">
        <v>802</v>
      </c>
      <c r="G126" s="295"/>
      <c r="H126" s="295" t="s">
        <v>171</v>
      </c>
      <c r="I126" s="295"/>
      <c r="J126" s="295" t="s">
        <v>803</v>
      </c>
      <c r="K126" s="295" t="s">
        <v>804</v>
      </c>
      <c r="L126" s="296" t="n">
        <v>34201</v>
      </c>
      <c r="M126" s="295" t="s">
        <v>364</v>
      </c>
      <c r="N126" s="295" t="s">
        <v>157</v>
      </c>
      <c r="O126" s="295"/>
      <c r="P126" s="297" t="n">
        <v>2019</v>
      </c>
      <c r="Q126" s="295" t="s">
        <v>471</v>
      </c>
      <c r="R126" s="297" t="n">
        <v>16</v>
      </c>
      <c r="S126" s="297" t="n">
        <v>18</v>
      </c>
      <c r="T126" s="295" t="s">
        <v>221</v>
      </c>
      <c r="U126" s="295" t="s">
        <v>3084</v>
      </c>
      <c r="V126" s="295" t="s">
        <v>144</v>
      </c>
      <c r="W126" s="296" t="n">
        <v>43519</v>
      </c>
      <c r="X126" s="295"/>
      <c r="Y126" s="295" t="s">
        <v>177</v>
      </c>
      <c r="Z126" s="295" t="s">
        <v>146</v>
      </c>
      <c r="AA126" s="295" t="s">
        <v>147</v>
      </c>
      <c r="AB126" s="298" t="n">
        <v>5500000</v>
      </c>
      <c r="AC126" s="295"/>
      <c r="AD126" s="295"/>
    </row>
    <row r="127" customFormat="false" ht="58" hidden="false" customHeight="false" outlineLevel="0" collapsed="false">
      <c r="A127" s="297" t="n">
        <v>460</v>
      </c>
      <c r="B127" s="294" t="n">
        <v>43494</v>
      </c>
      <c r="C127" s="295" t="s">
        <v>84</v>
      </c>
      <c r="D127" s="295" t="s">
        <v>2882</v>
      </c>
      <c r="E127" s="295" t="s">
        <v>134</v>
      </c>
      <c r="F127" s="295" t="s">
        <v>898</v>
      </c>
      <c r="G127" s="295" t="s">
        <v>3073</v>
      </c>
      <c r="H127" s="295" t="s">
        <v>171</v>
      </c>
      <c r="I127" s="295" t="s">
        <v>930</v>
      </c>
      <c r="J127" s="295" t="s">
        <v>2881</v>
      </c>
      <c r="K127" s="295" t="s">
        <v>2883</v>
      </c>
      <c r="L127" s="296" t="n">
        <v>35597</v>
      </c>
      <c r="M127" s="295" t="s">
        <v>156</v>
      </c>
      <c r="N127" s="295" t="s">
        <v>157</v>
      </c>
      <c r="O127" s="295" t="s">
        <v>3288</v>
      </c>
      <c r="P127" s="297" t="n">
        <v>2019</v>
      </c>
      <c r="Q127" s="295"/>
      <c r="S127" s="297" t="n">
        <v>13</v>
      </c>
      <c r="T127" s="295"/>
      <c r="U127" s="295"/>
      <c r="V127" s="295" t="s">
        <v>144</v>
      </c>
      <c r="X127" s="295" t="s">
        <v>3077</v>
      </c>
      <c r="Y127" s="295"/>
      <c r="Z127" s="295" t="s">
        <v>938</v>
      </c>
      <c r="AA127" s="295" t="s">
        <v>167</v>
      </c>
      <c r="AC127" s="295"/>
      <c r="AD127" s="295"/>
    </row>
    <row r="128" customFormat="false" ht="58" hidden="false" customHeight="false" outlineLevel="0" collapsed="false">
      <c r="A128" s="297" t="n">
        <v>461</v>
      </c>
      <c r="B128" s="294" t="n">
        <v>43486</v>
      </c>
      <c r="C128" s="295" t="s">
        <v>296</v>
      </c>
      <c r="D128" s="295" t="s">
        <v>811</v>
      </c>
      <c r="E128" s="295" t="s">
        <v>134</v>
      </c>
      <c r="F128" s="295" t="s">
        <v>812</v>
      </c>
      <c r="G128" s="295"/>
      <c r="H128" s="295" t="s">
        <v>298</v>
      </c>
      <c r="I128" s="295"/>
      <c r="J128" s="295" t="s">
        <v>813</v>
      </c>
      <c r="K128" s="295" t="s">
        <v>814</v>
      </c>
      <c r="L128" s="296" t="n">
        <v>33955</v>
      </c>
      <c r="M128" s="295" t="s">
        <v>364</v>
      </c>
      <c r="N128" s="295" t="s">
        <v>157</v>
      </c>
      <c r="O128" s="295"/>
      <c r="Q128" s="295" t="s">
        <v>302</v>
      </c>
      <c r="R128" s="297" t="n">
        <v>11</v>
      </c>
      <c r="S128" s="297" t="n">
        <v>9</v>
      </c>
      <c r="T128" s="295" t="s">
        <v>303</v>
      </c>
      <c r="U128" s="295" t="s">
        <v>3084</v>
      </c>
      <c r="V128" s="295" t="s">
        <v>144</v>
      </c>
      <c r="W128" s="296" t="n">
        <v>43525</v>
      </c>
      <c r="X128" s="295" t="s">
        <v>304</v>
      </c>
      <c r="Y128" s="295"/>
      <c r="Z128" s="295" t="s">
        <v>146</v>
      </c>
      <c r="AA128" s="295" t="s">
        <v>147</v>
      </c>
      <c r="AB128" s="298" t="n">
        <v>5500000</v>
      </c>
      <c r="AC128" s="295"/>
      <c r="AD128" s="295"/>
    </row>
    <row r="129" customFormat="false" ht="58" hidden="false" customHeight="false" outlineLevel="0" collapsed="false">
      <c r="A129" s="297" t="n">
        <v>464</v>
      </c>
      <c r="B129" s="294" t="n">
        <v>43486</v>
      </c>
      <c r="C129" s="295" t="s">
        <v>296</v>
      </c>
      <c r="D129" s="295" t="s">
        <v>815</v>
      </c>
      <c r="E129" s="295" t="s">
        <v>134</v>
      </c>
      <c r="F129" s="295" t="s">
        <v>812</v>
      </c>
      <c r="G129" s="295"/>
      <c r="H129" s="295" t="s">
        <v>298</v>
      </c>
      <c r="I129" s="295"/>
      <c r="J129" s="295" t="s">
        <v>816</v>
      </c>
      <c r="K129" s="295" t="s">
        <v>817</v>
      </c>
      <c r="M129" s="295" t="s">
        <v>156</v>
      </c>
      <c r="N129" s="295" t="s">
        <v>157</v>
      </c>
      <c r="O129" s="295"/>
      <c r="P129" s="297" t="n">
        <v>2019</v>
      </c>
      <c r="Q129" s="295" t="s">
        <v>302</v>
      </c>
      <c r="R129" s="297" t="n">
        <v>10</v>
      </c>
      <c r="S129" s="297" t="n">
        <v>6</v>
      </c>
      <c r="T129" s="295" t="s">
        <v>303</v>
      </c>
      <c r="U129" s="295" t="s">
        <v>3084</v>
      </c>
      <c r="V129" s="295" t="s">
        <v>818</v>
      </c>
      <c r="W129" s="296" t="n">
        <v>43525</v>
      </c>
      <c r="X129" s="295" t="s">
        <v>304</v>
      </c>
      <c r="Y129" s="295"/>
      <c r="Z129" s="295" t="s">
        <v>146</v>
      </c>
      <c r="AA129" s="295" t="s">
        <v>147</v>
      </c>
      <c r="AB129" s="298" t="n">
        <v>5500000</v>
      </c>
      <c r="AC129" s="295"/>
      <c r="AD129" s="295"/>
    </row>
    <row r="130" customFormat="false" ht="58" hidden="false" customHeight="false" outlineLevel="0" collapsed="false">
      <c r="A130" s="297" t="n">
        <v>477</v>
      </c>
      <c r="B130" s="294" t="n">
        <v>43487</v>
      </c>
      <c r="C130" s="295" t="s">
        <v>101</v>
      </c>
      <c r="D130" s="295" t="s">
        <v>819</v>
      </c>
      <c r="E130" s="295" t="s">
        <v>134</v>
      </c>
      <c r="F130" s="295" t="s">
        <v>687</v>
      </c>
      <c r="G130" s="295" t="s">
        <v>788</v>
      </c>
      <c r="H130" s="295" t="s">
        <v>152</v>
      </c>
      <c r="I130" s="295"/>
      <c r="J130" s="295" t="s">
        <v>820</v>
      </c>
      <c r="K130" s="295" t="s">
        <v>821</v>
      </c>
      <c r="L130" s="296" t="n">
        <v>35878</v>
      </c>
      <c r="M130" s="295" t="s">
        <v>89</v>
      </c>
      <c r="N130" s="295"/>
      <c r="O130" s="295"/>
      <c r="Q130" s="295" t="s">
        <v>159</v>
      </c>
      <c r="R130" s="297" t="n">
        <v>10</v>
      </c>
      <c r="S130" s="297" t="n">
        <v>20</v>
      </c>
      <c r="T130" s="295" t="s">
        <v>160</v>
      </c>
      <c r="U130" s="295" t="s">
        <v>3071</v>
      </c>
      <c r="V130" s="295" t="s">
        <v>161</v>
      </c>
      <c r="W130" s="296" t="n">
        <v>43519</v>
      </c>
      <c r="X130" s="295"/>
      <c r="Y130" s="295" t="s">
        <v>162</v>
      </c>
      <c r="Z130" s="295" t="s">
        <v>146</v>
      </c>
      <c r="AA130" s="295" t="s">
        <v>147</v>
      </c>
      <c r="AB130" s="298" t="n">
        <v>5500000</v>
      </c>
      <c r="AC130" s="295"/>
      <c r="AD130" s="295"/>
    </row>
    <row r="131" customFormat="false" ht="58" hidden="false" customHeight="false" outlineLevel="0" collapsed="false">
      <c r="A131" s="297" t="n">
        <v>478</v>
      </c>
      <c r="B131" s="294" t="n">
        <v>43487</v>
      </c>
      <c r="C131" s="295" t="s">
        <v>101</v>
      </c>
      <c r="D131" s="295" t="s">
        <v>822</v>
      </c>
      <c r="E131" s="295" t="s">
        <v>134</v>
      </c>
      <c r="F131" s="295" t="s">
        <v>823</v>
      </c>
      <c r="G131" s="295" t="s">
        <v>688</v>
      </c>
      <c r="H131" s="295" t="s">
        <v>152</v>
      </c>
      <c r="I131" s="295"/>
      <c r="J131" s="295" t="s">
        <v>824</v>
      </c>
      <c r="K131" s="295" t="s">
        <v>825</v>
      </c>
      <c r="L131" s="296" t="n">
        <v>35928</v>
      </c>
      <c r="M131" s="295" t="s">
        <v>89</v>
      </c>
      <c r="N131" s="295" t="s">
        <v>157</v>
      </c>
      <c r="O131" s="295" t="s">
        <v>826</v>
      </c>
      <c r="Q131" s="295" t="s">
        <v>159</v>
      </c>
      <c r="R131" s="297" t="n">
        <v>13</v>
      </c>
      <c r="S131" s="297" t="n">
        <v>18</v>
      </c>
      <c r="T131" s="295" t="s">
        <v>160</v>
      </c>
      <c r="U131" s="295" t="s">
        <v>3071</v>
      </c>
      <c r="V131" s="295" t="s">
        <v>161</v>
      </c>
      <c r="W131" s="296" t="n">
        <v>43525</v>
      </c>
      <c r="X131" s="295"/>
      <c r="Y131" s="295" t="s">
        <v>162</v>
      </c>
      <c r="Z131" s="295" t="s">
        <v>146</v>
      </c>
      <c r="AA131" s="295" t="s">
        <v>147</v>
      </c>
      <c r="AB131" s="298" t="n">
        <v>5500000</v>
      </c>
      <c r="AC131" s="295"/>
      <c r="AD131" s="295"/>
    </row>
    <row r="132" customFormat="false" ht="58" hidden="false" customHeight="false" outlineLevel="0" collapsed="false">
      <c r="A132" s="297" t="n">
        <v>479</v>
      </c>
      <c r="B132" s="294" t="n">
        <v>43488</v>
      </c>
      <c r="C132" s="295" t="s">
        <v>169</v>
      </c>
      <c r="D132" s="295" t="s">
        <v>827</v>
      </c>
      <c r="E132" s="295" t="s">
        <v>134</v>
      </c>
      <c r="F132" s="295" t="s">
        <v>828</v>
      </c>
      <c r="G132" s="295"/>
      <c r="H132" s="295" t="s">
        <v>216</v>
      </c>
      <c r="I132" s="295" t="s">
        <v>784</v>
      </c>
      <c r="J132" s="295" t="s">
        <v>829</v>
      </c>
      <c r="K132" s="295" t="s">
        <v>830</v>
      </c>
      <c r="M132" s="295" t="s">
        <v>831</v>
      </c>
      <c r="N132" s="295" t="s">
        <v>157</v>
      </c>
      <c r="O132" s="295"/>
      <c r="P132" s="297" t="n">
        <v>2018</v>
      </c>
      <c r="Q132" s="295" t="s">
        <v>220</v>
      </c>
      <c r="R132" s="297" t="n">
        <v>17</v>
      </c>
      <c r="S132" s="297" t="n">
        <v>16</v>
      </c>
      <c r="T132" s="295" t="s">
        <v>221</v>
      </c>
      <c r="U132" s="295" t="s">
        <v>3084</v>
      </c>
      <c r="V132" s="295" t="s">
        <v>212</v>
      </c>
      <c r="W132" s="296" t="n">
        <v>43519</v>
      </c>
      <c r="X132" s="295"/>
      <c r="Y132" s="295" t="s">
        <v>177</v>
      </c>
      <c r="Z132" s="295" t="s">
        <v>146</v>
      </c>
      <c r="AA132" s="295" t="s">
        <v>147</v>
      </c>
      <c r="AB132" s="298" t="n">
        <v>5500000</v>
      </c>
      <c r="AC132" s="295"/>
      <c r="AD132" s="295"/>
    </row>
    <row r="133" customFormat="false" ht="58" hidden="false" customHeight="false" outlineLevel="0" collapsed="false">
      <c r="A133" s="297" t="n">
        <v>480</v>
      </c>
      <c r="B133" s="294" t="n">
        <v>43494</v>
      </c>
      <c r="C133" s="295" t="s">
        <v>132</v>
      </c>
      <c r="D133" s="295" t="s">
        <v>832</v>
      </c>
      <c r="E133" s="295" t="s">
        <v>134</v>
      </c>
      <c r="F133" s="295" t="s">
        <v>833</v>
      </c>
      <c r="G133" s="295" t="s">
        <v>834</v>
      </c>
      <c r="H133" s="295" t="s">
        <v>191</v>
      </c>
      <c r="I133" s="295" t="s">
        <v>835</v>
      </c>
      <c r="J133" s="295" t="s">
        <v>836</v>
      </c>
      <c r="K133" s="295" t="s">
        <v>837</v>
      </c>
      <c r="M133" s="295" t="s">
        <v>838</v>
      </c>
      <c r="N133" s="295" t="s">
        <v>839</v>
      </c>
      <c r="O133" s="295"/>
      <c r="Q133" s="295" t="s">
        <v>840</v>
      </c>
      <c r="R133" s="297" t="n">
        <v>18</v>
      </c>
      <c r="S133" s="297" t="n">
        <v>23</v>
      </c>
      <c r="T133" s="295" t="s">
        <v>350</v>
      </c>
      <c r="U133" s="295" t="s">
        <v>3084</v>
      </c>
      <c r="V133" s="295" t="s">
        <v>144</v>
      </c>
      <c r="W133" s="296" t="n">
        <v>43531</v>
      </c>
      <c r="X133" s="295" t="s">
        <v>458</v>
      </c>
      <c r="Y133" s="295"/>
      <c r="Z133" s="295" t="s">
        <v>146</v>
      </c>
      <c r="AA133" s="295" t="s">
        <v>147</v>
      </c>
      <c r="AB133" s="298" t="n">
        <v>5500000</v>
      </c>
      <c r="AC133" s="295"/>
      <c r="AD133" s="295"/>
    </row>
    <row r="134" customFormat="false" ht="58" hidden="false" customHeight="false" outlineLevel="0" collapsed="false">
      <c r="A134" s="297" t="n">
        <v>500</v>
      </c>
      <c r="B134" s="294" t="n">
        <v>43494</v>
      </c>
      <c r="C134" s="295" t="s">
        <v>132</v>
      </c>
      <c r="D134" s="295" t="s">
        <v>841</v>
      </c>
      <c r="E134" s="295" t="s">
        <v>134</v>
      </c>
      <c r="F134" s="295" t="s">
        <v>834</v>
      </c>
      <c r="G134" s="295"/>
      <c r="H134" s="295" t="s">
        <v>191</v>
      </c>
      <c r="I134" s="295" t="s">
        <v>835</v>
      </c>
      <c r="J134" s="295" t="s">
        <v>842</v>
      </c>
      <c r="K134" s="295" t="s">
        <v>843</v>
      </c>
      <c r="M134" s="295" t="s">
        <v>234</v>
      </c>
      <c r="N134" s="295" t="s">
        <v>844</v>
      </c>
      <c r="O134" s="295" t="s">
        <v>845</v>
      </c>
      <c r="P134" s="297" t="n">
        <v>2019</v>
      </c>
      <c r="Q134" s="295" t="s">
        <v>840</v>
      </c>
      <c r="R134" s="297" t="n">
        <v>12</v>
      </c>
      <c r="S134" s="297" t="n">
        <v>16</v>
      </c>
      <c r="T134" s="295" t="s">
        <v>846</v>
      </c>
      <c r="U134" s="295" t="s">
        <v>3084</v>
      </c>
      <c r="V134" s="295" t="s">
        <v>144</v>
      </c>
      <c r="W134" s="296" t="n">
        <v>43531</v>
      </c>
      <c r="X134" s="295" t="s">
        <v>458</v>
      </c>
      <c r="Y134" s="295"/>
      <c r="Z134" s="295" t="s">
        <v>146</v>
      </c>
      <c r="AA134" s="295" t="s">
        <v>147</v>
      </c>
      <c r="AB134" s="298" t="n">
        <v>5500000</v>
      </c>
      <c r="AC134" s="295"/>
      <c r="AD134" s="295"/>
    </row>
    <row r="135" customFormat="false" ht="130.5" hidden="false" customHeight="false" outlineLevel="0" collapsed="false">
      <c r="A135" s="297" t="n">
        <v>504</v>
      </c>
      <c r="B135" s="294" t="n">
        <v>43231</v>
      </c>
      <c r="C135" s="295" t="s">
        <v>169</v>
      </c>
      <c r="D135" s="295" t="s">
        <v>847</v>
      </c>
      <c r="E135" s="295" t="s">
        <v>134</v>
      </c>
      <c r="F135" s="295" t="s">
        <v>617</v>
      </c>
      <c r="G135" s="295"/>
      <c r="H135" s="295" t="s">
        <v>171</v>
      </c>
      <c r="I135" s="295" t="s">
        <v>848</v>
      </c>
      <c r="J135" s="295" t="s">
        <v>849</v>
      </c>
      <c r="K135" s="295" t="s">
        <v>850</v>
      </c>
      <c r="L135" s="296" t="n">
        <v>35742</v>
      </c>
      <c r="M135" s="295" t="s">
        <v>851</v>
      </c>
      <c r="N135" s="295" t="s">
        <v>157</v>
      </c>
      <c r="O135" s="295" t="s">
        <v>716</v>
      </c>
      <c r="P135" s="297" t="n">
        <v>2018</v>
      </c>
      <c r="Q135" s="295" t="s">
        <v>471</v>
      </c>
      <c r="R135" s="297" t="n">
        <v>12</v>
      </c>
      <c r="S135" s="297" t="n">
        <v>21</v>
      </c>
      <c r="T135" s="295" t="s">
        <v>228</v>
      </c>
      <c r="U135" s="295" t="s">
        <v>3084</v>
      </c>
      <c r="V135" s="295" t="s">
        <v>161</v>
      </c>
      <c r="W135" s="296" t="n">
        <v>43519</v>
      </c>
      <c r="X135" s="295"/>
      <c r="Y135" s="295" t="s">
        <v>177</v>
      </c>
      <c r="Z135" s="295" t="s">
        <v>146</v>
      </c>
      <c r="AA135" s="295" t="s">
        <v>147</v>
      </c>
      <c r="AB135" s="298" t="n">
        <v>5500000</v>
      </c>
      <c r="AC135" s="295"/>
      <c r="AD135" s="295"/>
    </row>
    <row r="136" customFormat="false" ht="58" hidden="false" customHeight="false" outlineLevel="0" collapsed="false">
      <c r="A136" s="297" t="n">
        <v>509</v>
      </c>
      <c r="B136" s="294" t="n">
        <v>43494</v>
      </c>
      <c r="C136" s="295" t="s">
        <v>169</v>
      </c>
      <c r="D136" s="295" t="s">
        <v>852</v>
      </c>
      <c r="E136" s="295" t="s">
        <v>134</v>
      </c>
      <c r="F136" s="295" t="s">
        <v>693</v>
      </c>
      <c r="G136" s="295" t="s">
        <v>275</v>
      </c>
      <c r="H136" s="295" t="s">
        <v>171</v>
      </c>
      <c r="I136" s="295"/>
      <c r="J136" s="295" t="s">
        <v>853</v>
      </c>
      <c r="K136" s="295" t="s">
        <v>854</v>
      </c>
      <c r="M136" s="295" t="s">
        <v>322</v>
      </c>
      <c r="N136" s="295" t="s">
        <v>445</v>
      </c>
      <c r="O136" s="295" t="s">
        <v>855</v>
      </c>
      <c r="P136" s="297" t="n">
        <v>2018</v>
      </c>
      <c r="Q136" s="295" t="s">
        <v>471</v>
      </c>
      <c r="R136" s="297" t="n">
        <v>13</v>
      </c>
      <c r="S136" s="297" t="n">
        <v>18</v>
      </c>
      <c r="T136" s="295" t="s">
        <v>228</v>
      </c>
      <c r="U136" s="295" t="s">
        <v>3071</v>
      </c>
      <c r="V136" s="295" t="s">
        <v>144</v>
      </c>
      <c r="W136" s="296" t="n">
        <v>43519</v>
      </c>
      <c r="X136" s="295"/>
      <c r="Y136" s="295" t="s">
        <v>177</v>
      </c>
      <c r="Z136" s="295" t="s">
        <v>146</v>
      </c>
      <c r="AA136" s="295" t="s">
        <v>147</v>
      </c>
      <c r="AB136" s="298" t="n">
        <v>5500000</v>
      </c>
      <c r="AC136" s="295"/>
      <c r="AD136" s="295"/>
    </row>
    <row r="137" customFormat="false" ht="58" hidden="false" customHeight="false" outlineLevel="0" collapsed="false">
      <c r="A137" s="297" t="n">
        <v>519</v>
      </c>
      <c r="B137" s="294" t="n">
        <v>43496</v>
      </c>
      <c r="C137" s="295" t="s">
        <v>101</v>
      </c>
      <c r="D137" s="295" t="s">
        <v>856</v>
      </c>
      <c r="E137" s="295" t="s">
        <v>134</v>
      </c>
      <c r="F137" s="295" t="s">
        <v>823</v>
      </c>
      <c r="G137" s="295" t="s">
        <v>688</v>
      </c>
      <c r="H137" s="295" t="s">
        <v>152</v>
      </c>
      <c r="I137" s="295"/>
      <c r="J137" s="295" t="s">
        <v>857</v>
      </c>
      <c r="K137" s="295" t="s">
        <v>858</v>
      </c>
      <c r="L137" s="296" t="n">
        <v>35172</v>
      </c>
      <c r="M137" s="295" t="s">
        <v>195</v>
      </c>
      <c r="N137" s="295" t="s">
        <v>157</v>
      </c>
      <c r="O137" s="295"/>
      <c r="P137" s="297" t="n">
        <v>2019</v>
      </c>
      <c r="Q137" s="295" t="s">
        <v>159</v>
      </c>
      <c r="R137" s="297" t="n">
        <v>15</v>
      </c>
      <c r="S137" s="297" t="n">
        <v>20</v>
      </c>
      <c r="T137" s="295" t="s">
        <v>631</v>
      </c>
      <c r="U137" s="295" t="s">
        <v>3071</v>
      </c>
      <c r="V137" s="295" t="s">
        <v>144</v>
      </c>
      <c r="W137" s="296" t="n">
        <v>43525</v>
      </c>
      <c r="X137" s="295"/>
      <c r="Y137" s="295" t="s">
        <v>162</v>
      </c>
      <c r="Z137" s="295" t="s">
        <v>146</v>
      </c>
      <c r="AA137" s="295" t="s">
        <v>147</v>
      </c>
      <c r="AB137" s="298" t="n">
        <v>5500000</v>
      </c>
      <c r="AC137" s="295"/>
      <c r="AD137" s="295"/>
    </row>
    <row r="138" customFormat="false" ht="58" hidden="false" customHeight="false" outlineLevel="0" collapsed="false">
      <c r="A138" s="297" t="n">
        <v>525</v>
      </c>
      <c r="B138" s="294" t="n">
        <v>43496</v>
      </c>
      <c r="C138" s="295" t="s">
        <v>95</v>
      </c>
      <c r="D138" s="295" t="s">
        <v>3289</v>
      </c>
      <c r="E138" s="295" t="s">
        <v>134</v>
      </c>
      <c r="F138" s="295"/>
      <c r="G138" s="295"/>
      <c r="H138" s="295" t="s">
        <v>171</v>
      </c>
      <c r="I138" s="295"/>
      <c r="J138" s="295" t="s">
        <v>3290</v>
      </c>
      <c r="K138" s="295" t="s">
        <v>3291</v>
      </c>
      <c r="M138" s="295" t="s">
        <v>87</v>
      </c>
      <c r="N138" s="295"/>
      <c r="O138" s="295"/>
      <c r="Q138" s="295" t="s">
        <v>3171</v>
      </c>
      <c r="R138" s="297" t="n">
        <v>0</v>
      </c>
      <c r="S138" s="297" t="n">
        <v>0</v>
      </c>
      <c r="T138" s="295" t="s">
        <v>3131</v>
      </c>
      <c r="U138" s="295" t="s">
        <v>143</v>
      </c>
      <c r="V138" s="295" t="s">
        <v>1803</v>
      </c>
      <c r="W138" s="296" t="n">
        <v>43512</v>
      </c>
      <c r="X138" s="295" t="s">
        <v>3172</v>
      </c>
      <c r="Y138" s="295"/>
      <c r="Z138" s="295" t="s">
        <v>937</v>
      </c>
      <c r="AA138" s="295" t="s">
        <v>3292</v>
      </c>
      <c r="AB138" s="298" t="n">
        <v>11000000</v>
      </c>
      <c r="AC138" s="295"/>
      <c r="AD138" s="295"/>
    </row>
    <row r="139" customFormat="false" ht="72.5" hidden="false" customHeight="false" outlineLevel="0" collapsed="false">
      <c r="A139" s="297" t="n">
        <v>532</v>
      </c>
      <c r="B139" s="294" t="n">
        <v>43507</v>
      </c>
      <c r="C139" s="295" t="s">
        <v>296</v>
      </c>
      <c r="D139" s="295" t="s">
        <v>864</v>
      </c>
      <c r="E139" s="295" t="s">
        <v>134</v>
      </c>
      <c r="F139" s="295" t="s">
        <v>865</v>
      </c>
      <c r="G139" s="295" t="s">
        <v>866</v>
      </c>
      <c r="H139" s="295" t="s">
        <v>649</v>
      </c>
      <c r="I139" s="295" t="s">
        <v>867</v>
      </c>
      <c r="J139" s="295" t="s">
        <v>868</v>
      </c>
      <c r="K139" s="295" t="s">
        <v>869</v>
      </c>
      <c r="M139" s="295" t="s">
        <v>433</v>
      </c>
      <c r="N139" s="295"/>
      <c r="O139" s="295"/>
      <c r="Q139" s="295" t="s">
        <v>654</v>
      </c>
      <c r="R139" s="297" t="n">
        <v>15</v>
      </c>
      <c r="S139" s="297" t="n">
        <v>4</v>
      </c>
      <c r="T139" s="295" t="s">
        <v>870</v>
      </c>
      <c r="U139" s="295" t="s">
        <v>3084</v>
      </c>
      <c r="V139" s="295" t="s">
        <v>464</v>
      </c>
      <c r="W139" s="296" t="n">
        <v>43556</v>
      </c>
      <c r="X139" s="295" t="s">
        <v>655</v>
      </c>
      <c r="Y139" s="295"/>
      <c r="Z139" s="295" t="s">
        <v>146</v>
      </c>
      <c r="AA139" s="295" t="s">
        <v>147</v>
      </c>
      <c r="AB139" s="298" t="n">
        <v>5500000</v>
      </c>
      <c r="AC139" s="295"/>
      <c r="AD139" s="295"/>
    </row>
    <row r="140" customFormat="false" ht="58" hidden="false" customHeight="false" outlineLevel="0" collapsed="false">
      <c r="A140" s="297" t="n">
        <v>533</v>
      </c>
      <c r="B140" s="294" t="n">
        <v>43507</v>
      </c>
      <c r="C140" s="295" t="s">
        <v>169</v>
      </c>
      <c r="D140" s="295" t="s">
        <v>871</v>
      </c>
      <c r="E140" s="295" t="s">
        <v>134</v>
      </c>
      <c r="F140" s="295" t="s">
        <v>693</v>
      </c>
      <c r="G140" s="295" t="s">
        <v>275</v>
      </c>
      <c r="H140" s="295" t="s">
        <v>216</v>
      </c>
      <c r="I140" s="295"/>
      <c r="J140" s="295" t="s">
        <v>872</v>
      </c>
      <c r="K140" s="295" t="s">
        <v>873</v>
      </c>
      <c r="M140" s="295" t="s">
        <v>364</v>
      </c>
      <c r="N140" s="295" t="s">
        <v>157</v>
      </c>
      <c r="O140" s="295"/>
      <c r="Q140" s="295" t="s">
        <v>220</v>
      </c>
      <c r="R140" s="297" t="n">
        <v>15</v>
      </c>
      <c r="S140" s="297" t="n">
        <v>14</v>
      </c>
      <c r="T140" s="295" t="s">
        <v>221</v>
      </c>
      <c r="U140" s="295" t="s">
        <v>3071</v>
      </c>
      <c r="V140" s="295" t="s">
        <v>464</v>
      </c>
      <c r="W140" s="296" t="n">
        <v>43519</v>
      </c>
      <c r="X140" s="295"/>
      <c r="Y140" s="295" t="s">
        <v>177</v>
      </c>
      <c r="Z140" s="295" t="s">
        <v>146</v>
      </c>
      <c r="AA140" s="295" t="s">
        <v>147</v>
      </c>
      <c r="AB140" s="298" t="n">
        <v>5500000</v>
      </c>
      <c r="AC140" s="295"/>
      <c r="AD140" s="295"/>
    </row>
    <row r="141" customFormat="false" ht="58" hidden="false" customHeight="false" outlineLevel="0" collapsed="false">
      <c r="A141" s="297" t="n">
        <v>534</v>
      </c>
      <c r="B141" s="294" t="n">
        <v>43507</v>
      </c>
      <c r="C141" s="295" t="s">
        <v>169</v>
      </c>
      <c r="D141" s="295" t="s">
        <v>3045</v>
      </c>
      <c r="E141" s="295" t="s">
        <v>134</v>
      </c>
      <c r="F141" s="295" t="s">
        <v>3293</v>
      </c>
      <c r="G141" s="295" t="s">
        <v>3294</v>
      </c>
      <c r="H141" s="295" t="s">
        <v>171</v>
      </c>
      <c r="I141" s="295" t="s">
        <v>3295</v>
      </c>
      <c r="J141" s="295" t="s">
        <v>3044</v>
      </c>
      <c r="K141" s="295" t="s">
        <v>3296</v>
      </c>
      <c r="L141" s="296" t="n">
        <v>34580</v>
      </c>
      <c r="M141" s="295" t="s">
        <v>433</v>
      </c>
      <c r="N141" s="295" t="s">
        <v>157</v>
      </c>
      <c r="O141" s="295"/>
      <c r="P141" s="297" t="n">
        <v>2018</v>
      </c>
      <c r="Q141" s="295" t="s">
        <v>471</v>
      </c>
      <c r="R141" s="297" t="n">
        <v>15</v>
      </c>
      <c r="S141" s="297" t="n">
        <v>17</v>
      </c>
      <c r="T141" s="295" t="s">
        <v>176</v>
      </c>
      <c r="U141" s="295" t="s">
        <v>3084</v>
      </c>
      <c r="V141" s="295" t="s">
        <v>3297</v>
      </c>
      <c r="X141" s="295"/>
      <c r="Y141" s="295"/>
      <c r="Z141" s="295" t="s">
        <v>938</v>
      </c>
      <c r="AA141" s="295" t="s">
        <v>167</v>
      </c>
      <c r="AC141" s="295"/>
      <c r="AD141" s="295"/>
    </row>
    <row r="142" customFormat="false" ht="58" hidden="false" customHeight="false" outlineLevel="0" collapsed="false">
      <c r="A142" s="297" t="n">
        <v>551</v>
      </c>
      <c r="B142" s="294" t="n">
        <v>43508</v>
      </c>
      <c r="C142" s="295" t="s">
        <v>84</v>
      </c>
      <c r="D142" s="295" t="s">
        <v>3298</v>
      </c>
      <c r="E142" s="295" t="s">
        <v>134</v>
      </c>
      <c r="F142" s="295" t="s">
        <v>3299</v>
      </c>
      <c r="G142" s="295" t="s">
        <v>3073</v>
      </c>
      <c r="H142" s="295" t="s">
        <v>152</v>
      </c>
      <c r="I142" s="295" t="s">
        <v>3300</v>
      </c>
      <c r="J142" s="295" t="s">
        <v>3301</v>
      </c>
      <c r="K142" s="295" t="s">
        <v>3302</v>
      </c>
      <c r="L142" s="296" t="n">
        <v>35175</v>
      </c>
      <c r="M142" s="295" t="s">
        <v>156</v>
      </c>
      <c r="N142" s="295" t="s">
        <v>157</v>
      </c>
      <c r="O142" s="295" t="s">
        <v>209</v>
      </c>
      <c r="P142" s="297" t="n">
        <v>2019</v>
      </c>
      <c r="Q142" s="295"/>
      <c r="R142" s="297" t="n">
        <v>0</v>
      </c>
      <c r="S142" s="297" t="n">
        <v>10</v>
      </c>
      <c r="T142" s="295" t="s">
        <v>3303</v>
      </c>
      <c r="U142" s="295" t="s">
        <v>3304</v>
      </c>
      <c r="V142" s="295" t="s">
        <v>144</v>
      </c>
      <c r="X142" s="295" t="s">
        <v>3077</v>
      </c>
      <c r="Y142" s="295"/>
      <c r="Z142" s="295" t="s">
        <v>938</v>
      </c>
      <c r="AA142" s="295"/>
      <c r="AC142" s="295"/>
      <c r="AD142" s="295"/>
    </row>
    <row r="143" customFormat="false" ht="58" hidden="false" customHeight="false" outlineLevel="0" collapsed="false">
      <c r="A143" s="297" t="n">
        <v>562</v>
      </c>
      <c r="B143" s="294" t="n">
        <v>43508</v>
      </c>
      <c r="C143" s="295" t="s">
        <v>169</v>
      </c>
      <c r="D143" s="295" t="s">
        <v>883</v>
      </c>
      <c r="E143" s="295" t="s">
        <v>134</v>
      </c>
      <c r="F143" s="295" t="s">
        <v>693</v>
      </c>
      <c r="G143" s="295" t="s">
        <v>275</v>
      </c>
      <c r="H143" s="295" t="s">
        <v>216</v>
      </c>
      <c r="I143" s="295" t="s">
        <v>884</v>
      </c>
      <c r="J143" s="295" t="s">
        <v>885</v>
      </c>
      <c r="K143" s="295" t="s">
        <v>886</v>
      </c>
      <c r="M143" s="295" t="s">
        <v>482</v>
      </c>
      <c r="N143" s="295" t="s">
        <v>157</v>
      </c>
      <c r="O143" s="295"/>
      <c r="Q143" s="295" t="s">
        <v>220</v>
      </c>
      <c r="R143" s="297" t="n">
        <v>16</v>
      </c>
      <c r="S143" s="297" t="n">
        <v>14</v>
      </c>
      <c r="T143" s="295" t="s">
        <v>221</v>
      </c>
      <c r="U143" s="295" t="s">
        <v>3071</v>
      </c>
      <c r="V143" s="295" t="s">
        <v>517</v>
      </c>
      <c r="W143" s="296" t="n">
        <v>43556</v>
      </c>
      <c r="X143" s="295"/>
      <c r="Y143" s="295" t="s">
        <v>177</v>
      </c>
      <c r="Z143" s="295" t="s">
        <v>146</v>
      </c>
      <c r="AA143" s="295" t="s">
        <v>147</v>
      </c>
      <c r="AB143" s="298" t="n">
        <v>5500000</v>
      </c>
      <c r="AC143" s="295"/>
      <c r="AD143" s="295"/>
    </row>
    <row r="144" customFormat="false" ht="58" hidden="false" customHeight="false" outlineLevel="0" collapsed="false">
      <c r="A144" s="297" t="n">
        <v>583</v>
      </c>
      <c r="B144" s="294" t="n">
        <v>43510</v>
      </c>
      <c r="C144" s="295" t="s">
        <v>101</v>
      </c>
      <c r="D144" s="295" t="s">
        <v>887</v>
      </c>
      <c r="E144" s="295" t="s">
        <v>134</v>
      </c>
      <c r="F144" s="295" t="s">
        <v>238</v>
      </c>
      <c r="G144" s="295" t="s">
        <v>239</v>
      </c>
      <c r="H144" s="295" t="s">
        <v>152</v>
      </c>
      <c r="I144" s="295" t="s">
        <v>888</v>
      </c>
      <c r="J144" s="295" t="s">
        <v>889</v>
      </c>
      <c r="K144" s="295" t="s">
        <v>890</v>
      </c>
      <c r="M144" s="295" t="s">
        <v>156</v>
      </c>
      <c r="N144" s="295" t="s">
        <v>157</v>
      </c>
      <c r="O144" s="295" t="s">
        <v>891</v>
      </c>
      <c r="P144" s="297" t="n">
        <v>2019</v>
      </c>
      <c r="Q144" s="295" t="s">
        <v>159</v>
      </c>
      <c r="R144" s="297" t="n">
        <v>15</v>
      </c>
      <c r="S144" s="297" t="n">
        <v>23</v>
      </c>
      <c r="T144" s="295" t="s">
        <v>184</v>
      </c>
      <c r="U144" s="295" t="s">
        <v>3071</v>
      </c>
      <c r="V144" s="295" t="s">
        <v>144</v>
      </c>
      <c r="W144" s="296" t="n">
        <v>43540</v>
      </c>
      <c r="X144" s="295"/>
      <c r="Y144" s="295" t="s">
        <v>162</v>
      </c>
      <c r="Z144" s="295" t="s">
        <v>146</v>
      </c>
      <c r="AA144" s="295" t="s">
        <v>147</v>
      </c>
      <c r="AB144" s="298" t="n">
        <v>5500000</v>
      </c>
      <c r="AC144" s="295"/>
      <c r="AD144" s="295"/>
    </row>
    <row r="145" customFormat="false" ht="101.5" hidden="false" customHeight="false" outlineLevel="0" collapsed="false">
      <c r="A145" s="297" t="n">
        <v>592</v>
      </c>
      <c r="B145" s="294" t="n">
        <v>43512</v>
      </c>
      <c r="C145" s="295" t="s">
        <v>296</v>
      </c>
      <c r="D145" s="295" t="s">
        <v>892</v>
      </c>
      <c r="E145" s="295" t="s">
        <v>134</v>
      </c>
      <c r="F145" s="295"/>
      <c r="G145" s="295"/>
      <c r="H145" s="295" t="s">
        <v>298</v>
      </c>
      <c r="I145" s="295" t="s">
        <v>893</v>
      </c>
      <c r="J145" s="295" t="s">
        <v>894</v>
      </c>
      <c r="K145" s="295" t="s">
        <v>895</v>
      </c>
      <c r="M145" s="295" t="s">
        <v>364</v>
      </c>
      <c r="N145" s="295" t="s">
        <v>157</v>
      </c>
      <c r="O145" s="295" t="s">
        <v>896</v>
      </c>
      <c r="P145" s="297" t="n">
        <v>2019</v>
      </c>
      <c r="Q145" s="295" t="s">
        <v>302</v>
      </c>
      <c r="T145" s="295"/>
      <c r="U145" s="295" t="s">
        <v>3084</v>
      </c>
      <c r="V145" s="295" t="s">
        <v>161</v>
      </c>
      <c r="W145" s="296" t="n">
        <v>43531</v>
      </c>
      <c r="X145" s="295" t="s">
        <v>304</v>
      </c>
      <c r="Y145" s="295"/>
      <c r="Z145" s="295" t="s">
        <v>146</v>
      </c>
      <c r="AA145" s="295" t="s">
        <v>147</v>
      </c>
      <c r="AB145" s="298" t="n">
        <v>5500000</v>
      </c>
      <c r="AC145" s="295"/>
      <c r="AD145" s="295"/>
    </row>
    <row r="146" customFormat="false" ht="58" hidden="false" customHeight="false" outlineLevel="0" collapsed="false">
      <c r="A146" s="297" t="n">
        <v>593</v>
      </c>
      <c r="B146" s="294" t="n">
        <v>43512</v>
      </c>
      <c r="C146" s="295" t="s">
        <v>296</v>
      </c>
      <c r="D146" s="295" t="s">
        <v>897</v>
      </c>
      <c r="E146" s="295" t="s">
        <v>134</v>
      </c>
      <c r="F146" s="295" t="s">
        <v>898</v>
      </c>
      <c r="G146" s="295"/>
      <c r="H146" s="295" t="s">
        <v>298</v>
      </c>
      <c r="I146" s="295"/>
      <c r="J146" s="295" t="s">
        <v>899</v>
      </c>
      <c r="K146" s="295" t="s">
        <v>900</v>
      </c>
      <c r="M146" s="295" t="s">
        <v>364</v>
      </c>
      <c r="N146" s="295" t="s">
        <v>901</v>
      </c>
      <c r="O146" s="295" t="s">
        <v>902</v>
      </c>
      <c r="P146" s="297" t="n">
        <v>2019</v>
      </c>
      <c r="Q146" s="295" t="s">
        <v>302</v>
      </c>
      <c r="R146" s="297" t="n">
        <v>15</v>
      </c>
      <c r="S146" s="297" t="n">
        <v>8</v>
      </c>
      <c r="T146" s="295" t="s">
        <v>303</v>
      </c>
      <c r="U146" s="295" t="s">
        <v>3084</v>
      </c>
      <c r="V146" s="295" t="s">
        <v>161</v>
      </c>
      <c r="W146" s="296" t="n">
        <v>43531</v>
      </c>
      <c r="X146" s="295" t="s">
        <v>304</v>
      </c>
      <c r="Y146" s="295"/>
      <c r="Z146" s="295" t="s">
        <v>146</v>
      </c>
      <c r="AA146" s="295" t="s">
        <v>147</v>
      </c>
      <c r="AB146" s="298" t="n">
        <v>5500000</v>
      </c>
      <c r="AC146" s="295"/>
      <c r="AD146" s="295"/>
    </row>
    <row r="147" customFormat="false" ht="58" hidden="false" customHeight="false" outlineLevel="0" collapsed="false">
      <c r="A147" s="297" t="n">
        <v>596</v>
      </c>
      <c r="B147" s="294" t="n">
        <v>43512</v>
      </c>
      <c r="C147" s="295" t="s">
        <v>296</v>
      </c>
      <c r="D147" s="295" t="s">
        <v>903</v>
      </c>
      <c r="E147" s="295" t="s">
        <v>134</v>
      </c>
      <c r="F147" s="295" t="s">
        <v>904</v>
      </c>
      <c r="G147" s="295"/>
      <c r="H147" s="295" t="s">
        <v>298</v>
      </c>
      <c r="I147" s="295"/>
      <c r="J147" s="295" t="s">
        <v>905</v>
      </c>
      <c r="K147" s="295" t="s">
        <v>906</v>
      </c>
      <c r="M147" s="295" t="s">
        <v>364</v>
      </c>
      <c r="N147" s="295" t="s">
        <v>901</v>
      </c>
      <c r="O147" s="295" t="s">
        <v>907</v>
      </c>
      <c r="P147" s="297" t="n">
        <v>2019</v>
      </c>
      <c r="Q147" s="295" t="s">
        <v>302</v>
      </c>
      <c r="R147" s="297" t="n">
        <v>0</v>
      </c>
      <c r="S147" s="297" t="n">
        <v>0</v>
      </c>
      <c r="T147" s="295" t="s">
        <v>303</v>
      </c>
      <c r="U147" s="295" t="s">
        <v>3084</v>
      </c>
      <c r="V147" s="295" t="s">
        <v>161</v>
      </c>
      <c r="W147" s="296" t="n">
        <v>43525</v>
      </c>
      <c r="X147" s="295" t="s">
        <v>304</v>
      </c>
      <c r="Y147" s="295"/>
      <c r="Z147" s="295" t="s">
        <v>146</v>
      </c>
      <c r="AA147" s="295" t="s">
        <v>147</v>
      </c>
      <c r="AB147" s="298" t="n">
        <v>5500000</v>
      </c>
      <c r="AC147" s="295"/>
      <c r="AD147" s="295"/>
    </row>
    <row r="148" customFormat="false" ht="130.5" hidden="false" customHeight="false" outlineLevel="0" collapsed="false">
      <c r="A148" s="297" t="n">
        <v>599</v>
      </c>
      <c r="B148" s="294" t="n">
        <v>43515</v>
      </c>
      <c r="C148" s="295" t="s">
        <v>132</v>
      </c>
      <c r="D148" s="295" t="s">
        <v>908</v>
      </c>
      <c r="E148" s="295" t="s">
        <v>134</v>
      </c>
      <c r="F148" s="295" t="s">
        <v>563</v>
      </c>
      <c r="G148" s="295"/>
      <c r="H148" s="295" t="s">
        <v>191</v>
      </c>
      <c r="I148" s="295" t="s">
        <v>909</v>
      </c>
      <c r="J148" s="295" t="s">
        <v>910</v>
      </c>
      <c r="K148" s="295" t="s">
        <v>911</v>
      </c>
      <c r="M148" s="295" t="s">
        <v>912</v>
      </c>
      <c r="N148" s="295" t="s">
        <v>913</v>
      </c>
      <c r="O148" s="295"/>
      <c r="Q148" s="295" t="s">
        <v>257</v>
      </c>
      <c r="R148" s="297" t="n">
        <v>6</v>
      </c>
      <c r="S148" s="297" t="n">
        <v>14</v>
      </c>
      <c r="T148" s="295" t="s">
        <v>258</v>
      </c>
      <c r="U148" s="295" t="s">
        <v>3084</v>
      </c>
      <c r="V148" s="295" t="s">
        <v>144</v>
      </c>
      <c r="W148" s="296" t="n">
        <v>43540</v>
      </c>
      <c r="X148" s="295" t="s">
        <v>259</v>
      </c>
      <c r="Y148" s="295"/>
      <c r="Z148" s="295" t="s">
        <v>146</v>
      </c>
      <c r="AA148" s="295" t="s">
        <v>147</v>
      </c>
      <c r="AB148" s="298" t="n">
        <v>5500000</v>
      </c>
      <c r="AC148" s="295"/>
      <c r="AD148" s="295"/>
    </row>
    <row r="149" customFormat="false" ht="58" hidden="false" customHeight="false" outlineLevel="0" collapsed="false">
      <c r="A149" s="297" t="n">
        <v>606</v>
      </c>
      <c r="B149" s="294" t="n">
        <v>43514</v>
      </c>
      <c r="C149" s="295" t="s">
        <v>169</v>
      </c>
      <c r="D149" s="295" t="s">
        <v>3048</v>
      </c>
      <c r="E149" s="295" t="s">
        <v>134</v>
      </c>
      <c r="F149" s="295" t="s">
        <v>878</v>
      </c>
      <c r="G149" s="295" t="s">
        <v>3294</v>
      </c>
      <c r="H149" s="295" t="s">
        <v>171</v>
      </c>
      <c r="I149" s="295" t="s">
        <v>3295</v>
      </c>
      <c r="J149" s="295" t="s">
        <v>3047</v>
      </c>
      <c r="K149" s="295" t="s">
        <v>3305</v>
      </c>
      <c r="M149" s="295" t="s">
        <v>156</v>
      </c>
      <c r="N149" s="295"/>
      <c r="O149" s="295"/>
      <c r="P149" s="297" t="n">
        <v>2019</v>
      </c>
      <c r="Q149" s="295" t="s">
        <v>471</v>
      </c>
      <c r="R149" s="297" t="n">
        <v>13</v>
      </c>
      <c r="S149" s="297" t="n">
        <v>17</v>
      </c>
      <c r="T149" s="295" t="s">
        <v>176</v>
      </c>
      <c r="U149" s="295" t="s">
        <v>3084</v>
      </c>
      <c r="V149" s="295" t="s">
        <v>144</v>
      </c>
      <c r="X149" s="295"/>
      <c r="Y149" s="295"/>
      <c r="Z149" s="295" t="s">
        <v>938</v>
      </c>
      <c r="AA149" s="295" t="s">
        <v>167</v>
      </c>
      <c r="AC149" s="295"/>
      <c r="AD149" s="295"/>
    </row>
    <row r="150" customFormat="false" ht="130.5" hidden="false" customHeight="false" outlineLevel="0" collapsed="false">
      <c r="A150" s="297" t="n">
        <v>609</v>
      </c>
      <c r="B150" s="294" t="n">
        <v>43515</v>
      </c>
      <c r="C150" s="295" t="s">
        <v>132</v>
      </c>
      <c r="D150" s="295" t="s">
        <v>917</v>
      </c>
      <c r="E150" s="295" t="s">
        <v>134</v>
      </c>
      <c r="F150" s="295" t="s">
        <v>484</v>
      </c>
      <c r="G150" s="295"/>
      <c r="H150" s="295" t="s">
        <v>191</v>
      </c>
      <c r="I150" s="295" t="s">
        <v>918</v>
      </c>
      <c r="J150" s="295" t="s">
        <v>919</v>
      </c>
      <c r="K150" s="295" t="s">
        <v>920</v>
      </c>
      <c r="M150" s="295" t="s">
        <v>470</v>
      </c>
      <c r="N150" s="295"/>
      <c r="O150" s="295"/>
      <c r="Q150" s="295" t="s">
        <v>840</v>
      </c>
      <c r="R150" s="297" t="n">
        <v>9</v>
      </c>
      <c r="S150" s="297" t="n">
        <v>11</v>
      </c>
      <c r="T150" s="295" t="s">
        <v>198</v>
      </c>
      <c r="U150" s="295" t="s">
        <v>3084</v>
      </c>
      <c r="V150" s="295" t="s">
        <v>144</v>
      </c>
      <c r="W150" s="296" t="n">
        <v>43531</v>
      </c>
      <c r="X150" s="295" t="s">
        <v>458</v>
      </c>
      <c r="Y150" s="295"/>
      <c r="Z150" s="295" t="s">
        <v>146</v>
      </c>
      <c r="AA150" s="295" t="s">
        <v>147</v>
      </c>
      <c r="AB150" s="298" t="n">
        <v>5500000</v>
      </c>
      <c r="AC150" s="295"/>
      <c r="AD150" s="295"/>
    </row>
    <row r="151" customFormat="false" ht="58" hidden="false" customHeight="false" outlineLevel="0" collapsed="false">
      <c r="A151" s="297" t="n">
        <v>611</v>
      </c>
      <c r="B151" s="294" t="n">
        <v>43515</v>
      </c>
      <c r="C151" s="295" t="s">
        <v>132</v>
      </c>
      <c r="D151" s="295" t="s">
        <v>921</v>
      </c>
      <c r="E151" s="295" t="s">
        <v>134</v>
      </c>
      <c r="F151" s="295" t="s">
        <v>484</v>
      </c>
      <c r="G151" s="295"/>
      <c r="H151" s="295" t="s">
        <v>191</v>
      </c>
      <c r="I151" s="295" t="s">
        <v>806</v>
      </c>
      <c r="J151" s="295" t="s">
        <v>922</v>
      </c>
      <c r="K151" s="295" t="s">
        <v>923</v>
      </c>
      <c r="M151" s="295" t="s">
        <v>924</v>
      </c>
      <c r="N151" s="295" t="s">
        <v>925</v>
      </c>
      <c r="O151" s="295"/>
      <c r="Q151" s="295" t="s">
        <v>257</v>
      </c>
      <c r="R151" s="297" t="n">
        <v>9</v>
      </c>
      <c r="S151" s="297" t="n">
        <v>8</v>
      </c>
      <c r="T151" s="295" t="s">
        <v>490</v>
      </c>
      <c r="U151" s="295" t="s">
        <v>3084</v>
      </c>
      <c r="V151" s="295" t="s">
        <v>144</v>
      </c>
      <c r="W151" s="296" t="n">
        <v>43540</v>
      </c>
      <c r="X151" s="295" t="s">
        <v>259</v>
      </c>
      <c r="Y151" s="295"/>
      <c r="Z151" s="295" t="s">
        <v>146</v>
      </c>
      <c r="AA151" s="295" t="s">
        <v>147</v>
      </c>
      <c r="AB151" s="298" t="n">
        <v>5500000</v>
      </c>
      <c r="AC151" s="295"/>
      <c r="AD151" s="295"/>
    </row>
    <row r="152" customFormat="false" ht="58" hidden="false" customHeight="false" outlineLevel="0" collapsed="false">
      <c r="A152" s="297" t="n">
        <v>612</v>
      </c>
      <c r="B152" s="294" t="n">
        <v>43514</v>
      </c>
      <c r="C152" s="295" t="s">
        <v>101</v>
      </c>
      <c r="D152" s="295" t="s">
        <v>926</v>
      </c>
      <c r="E152" s="295" t="s">
        <v>134</v>
      </c>
      <c r="F152" s="295" t="s">
        <v>238</v>
      </c>
      <c r="G152" s="295" t="s">
        <v>239</v>
      </c>
      <c r="H152" s="295" t="s">
        <v>152</v>
      </c>
      <c r="I152" s="295" t="s">
        <v>888</v>
      </c>
      <c r="J152" s="295" t="s">
        <v>927</v>
      </c>
      <c r="K152" s="295" t="s">
        <v>928</v>
      </c>
      <c r="M152" s="295" t="s">
        <v>280</v>
      </c>
      <c r="N152" s="295" t="s">
        <v>157</v>
      </c>
      <c r="O152" s="295"/>
      <c r="Q152" s="295" t="s">
        <v>159</v>
      </c>
      <c r="R152" s="297" t="n">
        <v>15</v>
      </c>
      <c r="S152" s="297" t="n">
        <v>15</v>
      </c>
      <c r="T152" s="295" t="s">
        <v>184</v>
      </c>
      <c r="U152" s="295" t="s">
        <v>3071</v>
      </c>
      <c r="V152" s="295" t="s">
        <v>144</v>
      </c>
      <c r="W152" s="296" t="n">
        <v>43540</v>
      </c>
      <c r="X152" s="295"/>
      <c r="Y152" s="295" t="s">
        <v>162</v>
      </c>
      <c r="Z152" s="295" t="s">
        <v>146</v>
      </c>
      <c r="AA152" s="295" t="s">
        <v>147</v>
      </c>
      <c r="AB152" s="298" t="n">
        <v>5500000</v>
      </c>
      <c r="AC152" s="295"/>
      <c r="AD152" s="295"/>
    </row>
    <row r="153" customFormat="false" ht="58" hidden="false" customHeight="false" outlineLevel="0" collapsed="false">
      <c r="A153" s="297" t="n">
        <v>625</v>
      </c>
      <c r="B153" s="294" t="n">
        <v>43514</v>
      </c>
      <c r="C153" s="295" t="s">
        <v>296</v>
      </c>
      <c r="D153" s="295" t="s">
        <v>929</v>
      </c>
      <c r="E153" s="295" t="s">
        <v>134</v>
      </c>
      <c r="F153" s="295" t="s">
        <v>878</v>
      </c>
      <c r="G153" s="295"/>
      <c r="H153" s="295" t="s">
        <v>298</v>
      </c>
      <c r="I153" s="295" t="s">
        <v>930</v>
      </c>
      <c r="J153" s="295" t="s">
        <v>931</v>
      </c>
      <c r="K153" s="295" t="s">
        <v>932</v>
      </c>
      <c r="M153" s="295" t="s">
        <v>760</v>
      </c>
      <c r="N153" s="295" t="s">
        <v>839</v>
      </c>
      <c r="O153" s="295" t="s">
        <v>933</v>
      </c>
      <c r="P153" s="297" t="n">
        <v>2019</v>
      </c>
      <c r="Q153" s="295" t="s">
        <v>302</v>
      </c>
      <c r="R153" s="297" t="n">
        <v>22</v>
      </c>
      <c r="S153" s="297" t="n">
        <v>8</v>
      </c>
      <c r="T153" s="295" t="s">
        <v>303</v>
      </c>
      <c r="U153" s="295" t="s">
        <v>3084</v>
      </c>
      <c r="V153" s="295" t="s">
        <v>144</v>
      </c>
      <c r="W153" s="296" t="n">
        <v>43525</v>
      </c>
      <c r="X153" s="295" t="s">
        <v>304</v>
      </c>
      <c r="Y153" s="295"/>
      <c r="Z153" s="295" t="s">
        <v>146</v>
      </c>
      <c r="AA153" s="295" t="s">
        <v>147</v>
      </c>
      <c r="AB153" s="298" t="n">
        <v>5500000</v>
      </c>
      <c r="AC153" s="295"/>
      <c r="AD153" s="295"/>
    </row>
    <row r="154" customFormat="false" ht="333.5" hidden="false" customHeight="false" outlineLevel="0" collapsed="false">
      <c r="A154" s="297" t="n">
        <v>651</v>
      </c>
      <c r="B154" s="294" t="n">
        <v>43516</v>
      </c>
      <c r="C154" s="295" t="s">
        <v>84</v>
      </c>
      <c r="D154" s="295" t="s">
        <v>2894</v>
      </c>
      <c r="E154" s="295" t="s">
        <v>134</v>
      </c>
      <c r="F154" s="295" t="s">
        <v>3306</v>
      </c>
      <c r="G154" s="295" t="s">
        <v>3073</v>
      </c>
      <c r="H154" s="295" t="s">
        <v>152</v>
      </c>
      <c r="I154" s="295" t="s">
        <v>930</v>
      </c>
      <c r="J154" s="295" t="s">
        <v>2893</v>
      </c>
      <c r="K154" s="295" t="s">
        <v>2895</v>
      </c>
      <c r="M154" s="295" t="s">
        <v>3307</v>
      </c>
      <c r="N154" s="295" t="s">
        <v>157</v>
      </c>
      <c r="O154" s="295"/>
      <c r="Q154" s="295"/>
      <c r="R154" s="297" t="n">
        <v>0</v>
      </c>
      <c r="S154" s="297" t="n">
        <v>10</v>
      </c>
      <c r="T154" s="295" t="s">
        <v>221</v>
      </c>
      <c r="U154" s="295" t="s">
        <v>3308</v>
      </c>
      <c r="V154" s="295" t="s">
        <v>212</v>
      </c>
      <c r="X154" s="295" t="s">
        <v>3077</v>
      </c>
      <c r="Y154" s="295"/>
      <c r="Z154" s="295" t="s">
        <v>938</v>
      </c>
      <c r="AA154" s="295"/>
      <c r="AC154" s="295"/>
      <c r="AD154" s="295"/>
    </row>
    <row r="155" customFormat="false" ht="58" hidden="false" customHeight="false" outlineLevel="0" collapsed="false">
      <c r="A155" s="297" t="n">
        <v>652</v>
      </c>
      <c r="B155" s="294" t="n">
        <v>43516</v>
      </c>
      <c r="C155" s="295" t="s">
        <v>169</v>
      </c>
      <c r="D155" s="295" t="s">
        <v>914</v>
      </c>
      <c r="E155" s="295" t="s">
        <v>134</v>
      </c>
      <c r="F155" s="295" t="s">
        <v>484</v>
      </c>
      <c r="G155" s="295" t="s">
        <v>415</v>
      </c>
      <c r="H155" s="295" t="s">
        <v>171</v>
      </c>
      <c r="I155" s="295" t="s">
        <v>275</v>
      </c>
      <c r="J155" s="295" t="s">
        <v>915</v>
      </c>
      <c r="K155" s="295" t="s">
        <v>916</v>
      </c>
      <c r="M155" s="295" t="s">
        <v>364</v>
      </c>
      <c r="N155" s="295" t="s">
        <v>157</v>
      </c>
      <c r="O155" s="295"/>
      <c r="P155" s="297" t="n">
        <v>2019</v>
      </c>
      <c r="Q155" s="295" t="s">
        <v>175</v>
      </c>
      <c r="R155" s="297" t="n">
        <v>10</v>
      </c>
      <c r="S155" s="297" t="n">
        <v>16</v>
      </c>
      <c r="T155" s="295" t="s">
        <v>176</v>
      </c>
      <c r="U155" s="295" t="s">
        <v>3084</v>
      </c>
      <c r="V155" s="295" t="s">
        <v>161</v>
      </c>
      <c r="W155" s="296" t="n">
        <v>43540</v>
      </c>
      <c r="X155" s="295"/>
      <c r="Y155" s="295" t="s">
        <v>177</v>
      </c>
      <c r="Z155" s="295" t="s">
        <v>146</v>
      </c>
      <c r="AA155" s="295" t="s">
        <v>147</v>
      </c>
      <c r="AB155" s="298" t="n">
        <v>5500000</v>
      </c>
      <c r="AC155" s="295"/>
      <c r="AD155" s="295"/>
    </row>
    <row r="156" customFormat="false" ht="43.5" hidden="false" customHeight="false" outlineLevel="0" collapsed="false">
      <c r="A156" s="297" t="n">
        <v>653</v>
      </c>
      <c r="B156" s="294" t="n">
        <v>43516</v>
      </c>
      <c r="C156" s="295" t="s">
        <v>84</v>
      </c>
      <c r="D156" s="295" t="s">
        <v>2888</v>
      </c>
      <c r="E156" s="295" t="s">
        <v>134</v>
      </c>
      <c r="F156" s="295" t="s">
        <v>3299</v>
      </c>
      <c r="G156" s="295" t="s">
        <v>3309</v>
      </c>
      <c r="H156" s="295" t="s">
        <v>171</v>
      </c>
      <c r="I156" s="295" t="s">
        <v>930</v>
      </c>
      <c r="J156" s="295" t="s">
        <v>2887</v>
      </c>
      <c r="K156" s="295" t="s">
        <v>2889</v>
      </c>
      <c r="M156" s="295" t="s">
        <v>333</v>
      </c>
      <c r="N156" s="295" t="s">
        <v>157</v>
      </c>
      <c r="O156" s="295" t="s">
        <v>3310</v>
      </c>
      <c r="P156" s="297" t="n">
        <v>2020</v>
      </c>
      <c r="Q156" s="295"/>
      <c r="R156" s="297" t="n">
        <v>0</v>
      </c>
      <c r="S156" s="297" t="n">
        <v>13</v>
      </c>
      <c r="T156" s="295"/>
      <c r="U156" s="295"/>
      <c r="V156" s="295" t="s">
        <v>161</v>
      </c>
      <c r="X156" s="295" t="s">
        <v>3077</v>
      </c>
      <c r="Y156" s="295"/>
      <c r="Z156" s="295" t="s">
        <v>938</v>
      </c>
      <c r="AA156" s="295" t="s">
        <v>167</v>
      </c>
      <c r="AC156" s="295"/>
      <c r="AD156" s="295"/>
    </row>
    <row r="157" customFormat="false" ht="58" hidden="false" customHeight="false" outlineLevel="0" collapsed="false">
      <c r="A157" s="297" t="n">
        <v>655</v>
      </c>
      <c r="B157" s="294" t="n">
        <v>43516</v>
      </c>
      <c r="C157" s="295" t="s">
        <v>84</v>
      </c>
      <c r="D157" s="295" t="s">
        <v>2898</v>
      </c>
      <c r="E157" s="295" t="s">
        <v>134</v>
      </c>
      <c r="F157" s="295" t="s">
        <v>3306</v>
      </c>
      <c r="G157" s="295" t="s">
        <v>3073</v>
      </c>
      <c r="H157" s="295" t="s">
        <v>152</v>
      </c>
      <c r="I157" s="295" t="s">
        <v>930</v>
      </c>
      <c r="J157" s="295" t="s">
        <v>2897</v>
      </c>
      <c r="K157" s="295" t="s">
        <v>2899</v>
      </c>
      <c r="M157" s="295" t="s">
        <v>3307</v>
      </c>
      <c r="N157" s="295" t="s">
        <v>157</v>
      </c>
      <c r="O157" s="295"/>
      <c r="P157" s="297" t="n">
        <v>2018</v>
      </c>
      <c r="Q157" s="295"/>
      <c r="R157" s="297" t="n">
        <v>0</v>
      </c>
      <c r="S157" s="297" t="n">
        <v>17</v>
      </c>
      <c r="T157" s="295"/>
      <c r="U157" s="295"/>
      <c r="V157" s="295" t="s">
        <v>161</v>
      </c>
      <c r="X157" s="295" t="s">
        <v>3077</v>
      </c>
      <c r="Y157" s="295"/>
      <c r="Z157" s="295" t="s">
        <v>938</v>
      </c>
      <c r="AA157" s="295"/>
      <c r="AC157" s="295"/>
      <c r="AD157" s="295"/>
    </row>
    <row r="158" customFormat="false" ht="58" hidden="false" customHeight="false" outlineLevel="0" collapsed="false">
      <c r="A158" s="297" t="n">
        <v>656</v>
      </c>
      <c r="B158" s="294" t="n">
        <v>43516</v>
      </c>
      <c r="C158" s="295" t="s">
        <v>169</v>
      </c>
      <c r="D158" s="295" t="s">
        <v>3050</v>
      </c>
      <c r="E158" s="295" t="s">
        <v>134</v>
      </c>
      <c r="F158" s="295" t="s">
        <v>878</v>
      </c>
      <c r="G158" s="295" t="s">
        <v>3294</v>
      </c>
      <c r="H158" s="295" t="s">
        <v>171</v>
      </c>
      <c r="I158" s="295" t="s">
        <v>3295</v>
      </c>
      <c r="J158" s="295" t="s">
        <v>3049</v>
      </c>
      <c r="K158" s="295" t="s">
        <v>3311</v>
      </c>
      <c r="M158" s="295" t="s">
        <v>3312</v>
      </c>
      <c r="N158" s="295" t="s">
        <v>157</v>
      </c>
      <c r="O158" s="295"/>
      <c r="P158" s="297" t="n">
        <v>2018</v>
      </c>
      <c r="Q158" s="295" t="s">
        <v>471</v>
      </c>
      <c r="R158" s="297" t="n">
        <v>13</v>
      </c>
      <c r="S158" s="297" t="n">
        <v>15</v>
      </c>
      <c r="T158" s="295" t="s">
        <v>176</v>
      </c>
      <c r="U158" s="295" t="s">
        <v>3084</v>
      </c>
      <c r="V158" s="295" t="s">
        <v>161</v>
      </c>
      <c r="X158" s="295"/>
      <c r="Y158" s="295"/>
      <c r="Z158" s="295" t="s">
        <v>938</v>
      </c>
      <c r="AA158" s="295" t="s">
        <v>167</v>
      </c>
      <c r="AC158" s="295"/>
      <c r="AD158" s="295"/>
    </row>
    <row r="159" customFormat="false" ht="58" hidden="false" customHeight="false" outlineLevel="0" collapsed="false">
      <c r="A159" s="297" t="n">
        <v>657</v>
      </c>
      <c r="B159" s="294" t="n">
        <v>43516</v>
      </c>
      <c r="C159" s="295" t="s">
        <v>169</v>
      </c>
      <c r="D159" s="295" t="s">
        <v>877</v>
      </c>
      <c r="E159" s="295" t="s">
        <v>134</v>
      </c>
      <c r="F159" s="295" t="s">
        <v>878</v>
      </c>
      <c r="G159" s="295" t="s">
        <v>275</v>
      </c>
      <c r="H159" s="295" t="s">
        <v>171</v>
      </c>
      <c r="I159" s="295"/>
      <c r="J159" s="295" t="s">
        <v>879</v>
      </c>
      <c r="K159" s="295" t="s">
        <v>880</v>
      </c>
      <c r="M159" s="295" t="s">
        <v>881</v>
      </c>
      <c r="N159" s="295" t="s">
        <v>157</v>
      </c>
      <c r="O159" s="295" t="s">
        <v>882</v>
      </c>
      <c r="P159" s="297" t="n">
        <v>2019</v>
      </c>
      <c r="Q159" s="295" t="s">
        <v>471</v>
      </c>
      <c r="R159" s="297" t="n">
        <v>13</v>
      </c>
      <c r="S159" s="297" t="n">
        <v>14</v>
      </c>
      <c r="T159" s="295" t="s">
        <v>221</v>
      </c>
      <c r="U159" s="295" t="s">
        <v>3084</v>
      </c>
      <c r="V159" s="295" t="s">
        <v>161</v>
      </c>
      <c r="W159" s="296" t="n">
        <v>43525</v>
      </c>
      <c r="X159" s="295"/>
      <c r="Y159" s="295" t="s">
        <v>177</v>
      </c>
      <c r="Z159" s="295" t="s">
        <v>146</v>
      </c>
      <c r="AA159" s="295" t="s">
        <v>147</v>
      </c>
      <c r="AB159" s="298" t="n">
        <v>5500000</v>
      </c>
      <c r="AC159" s="295"/>
      <c r="AD159" s="295"/>
    </row>
    <row r="160" customFormat="false" ht="58" hidden="false" customHeight="false" outlineLevel="0" collapsed="false">
      <c r="A160" s="297" t="n">
        <v>668</v>
      </c>
      <c r="B160" s="294" t="n">
        <v>43516</v>
      </c>
      <c r="C160" s="295" t="s">
        <v>169</v>
      </c>
      <c r="D160" s="295" t="s">
        <v>874</v>
      </c>
      <c r="E160" s="295" t="s">
        <v>134</v>
      </c>
      <c r="F160" s="295" t="s">
        <v>484</v>
      </c>
      <c r="G160" s="295" t="s">
        <v>415</v>
      </c>
      <c r="H160" s="295" t="s">
        <v>171</v>
      </c>
      <c r="I160" s="295" t="s">
        <v>275</v>
      </c>
      <c r="J160" s="295" t="s">
        <v>875</v>
      </c>
      <c r="K160" s="295" t="s">
        <v>876</v>
      </c>
      <c r="M160" s="295" t="s">
        <v>156</v>
      </c>
      <c r="N160" s="295" t="s">
        <v>157</v>
      </c>
      <c r="O160" s="295"/>
      <c r="P160" s="297" t="n">
        <v>2018</v>
      </c>
      <c r="Q160" s="295" t="s">
        <v>175</v>
      </c>
      <c r="R160" s="297" t="n">
        <v>10</v>
      </c>
      <c r="S160" s="297" t="n">
        <v>15</v>
      </c>
      <c r="T160" s="295" t="s">
        <v>176</v>
      </c>
      <c r="U160" s="295" t="s">
        <v>3084</v>
      </c>
      <c r="V160" s="295" t="s">
        <v>161</v>
      </c>
      <c r="W160" s="296" t="n">
        <v>43540</v>
      </c>
      <c r="X160" s="295"/>
      <c r="Y160" s="295" t="s">
        <v>177</v>
      </c>
      <c r="Z160" s="295" t="s">
        <v>146</v>
      </c>
      <c r="AA160" s="295" t="s">
        <v>147</v>
      </c>
      <c r="AB160" s="298" t="n">
        <v>5500000</v>
      </c>
      <c r="AC160" s="295"/>
      <c r="AD160" s="295"/>
    </row>
    <row r="161" customFormat="false" ht="43.5" hidden="false" customHeight="false" outlineLevel="0" collapsed="false">
      <c r="A161" s="297" t="n">
        <v>669</v>
      </c>
      <c r="B161" s="294" t="n">
        <v>43517</v>
      </c>
      <c r="C161" s="295" t="s">
        <v>84</v>
      </c>
      <c r="D161" s="295" t="s">
        <v>2885</v>
      </c>
      <c r="E161" s="295" t="s">
        <v>134</v>
      </c>
      <c r="F161" s="295" t="s">
        <v>3306</v>
      </c>
      <c r="G161" s="295" t="s">
        <v>3313</v>
      </c>
      <c r="H161" s="295" t="s">
        <v>171</v>
      </c>
      <c r="I161" s="295" t="s">
        <v>930</v>
      </c>
      <c r="J161" s="295" t="s">
        <v>2884</v>
      </c>
      <c r="K161" s="295" t="s">
        <v>2886</v>
      </c>
      <c r="M161" s="295" t="s">
        <v>3312</v>
      </c>
      <c r="N161" s="295" t="s">
        <v>157</v>
      </c>
      <c r="O161" s="295"/>
      <c r="Q161" s="295"/>
      <c r="R161" s="297" t="n">
        <v>0</v>
      </c>
      <c r="S161" s="297" t="n">
        <v>13</v>
      </c>
      <c r="T161" s="295"/>
      <c r="U161" s="295"/>
      <c r="V161" s="295" t="s">
        <v>144</v>
      </c>
      <c r="X161" s="295" t="s">
        <v>3077</v>
      </c>
      <c r="Y161" s="295"/>
      <c r="Z161" s="295" t="s">
        <v>938</v>
      </c>
      <c r="AA161" s="295" t="s">
        <v>167</v>
      </c>
      <c r="AC161" s="295"/>
      <c r="AD161" s="295"/>
    </row>
    <row r="162" customFormat="false" ht="43.5" hidden="false" customHeight="false" outlineLevel="0" collapsed="false">
      <c r="A162" s="297" t="n">
        <v>672</v>
      </c>
      <c r="B162" s="294" t="n">
        <v>43517</v>
      </c>
      <c r="C162" s="295" t="s">
        <v>296</v>
      </c>
      <c r="D162" s="295" t="s">
        <v>3314</v>
      </c>
      <c r="E162" s="295" t="s">
        <v>134</v>
      </c>
      <c r="F162" s="295" t="s">
        <v>757</v>
      </c>
      <c r="G162" s="295" t="s">
        <v>335</v>
      </c>
      <c r="H162" s="295" t="s">
        <v>3208</v>
      </c>
      <c r="I162" s="295"/>
      <c r="J162" s="295" t="s">
        <v>3315</v>
      </c>
      <c r="K162" s="295" t="s">
        <v>3316</v>
      </c>
      <c r="M162" s="295" t="s">
        <v>3317</v>
      </c>
      <c r="N162" s="295" t="s">
        <v>3212</v>
      </c>
      <c r="O162" s="295"/>
      <c r="P162" s="297" t="n">
        <v>2019</v>
      </c>
      <c r="Q162" s="295" t="s">
        <v>3213</v>
      </c>
      <c r="R162" s="297" t="n">
        <v>0</v>
      </c>
      <c r="S162" s="297" t="n">
        <v>0</v>
      </c>
      <c r="T162" s="295"/>
      <c r="U162" s="295" t="s">
        <v>3084</v>
      </c>
      <c r="V162" s="295" t="s">
        <v>464</v>
      </c>
      <c r="W162" s="296" t="n">
        <v>43531</v>
      </c>
      <c r="X162" s="295"/>
      <c r="Y162" s="295"/>
      <c r="Z162" s="295" t="s">
        <v>938</v>
      </c>
      <c r="AA162" s="295" t="s">
        <v>167</v>
      </c>
      <c r="AC162" s="295"/>
      <c r="AD162" s="295"/>
    </row>
    <row r="163" customFormat="false" ht="58" hidden="false" customHeight="false" outlineLevel="0" collapsed="false">
      <c r="A163" s="297" t="n">
        <v>673</v>
      </c>
      <c r="B163" s="294" t="n">
        <v>43521</v>
      </c>
      <c r="C163" s="295" t="s">
        <v>296</v>
      </c>
      <c r="D163" s="295" t="s">
        <v>3318</v>
      </c>
      <c r="E163" s="295" t="s">
        <v>134</v>
      </c>
      <c r="F163" s="295" t="s">
        <v>757</v>
      </c>
      <c r="G163" s="295" t="s">
        <v>335</v>
      </c>
      <c r="H163" s="295" t="s">
        <v>3208</v>
      </c>
      <c r="I163" s="295"/>
      <c r="J163" s="295" t="s">
        <v>3319</v>
      </c>
      <c r="K163" s="295" t="s">
        <v>3320</v>
      </c>
      <c r="M163" s="295" t="s">
        <v>733</v>
      </c>
      <c r="N163" s="295" t="s">
        <v>3212</v>
      </c>
      <c r="O163" s="295"/>
      <c r="P163" s="297" t="n">
        <v>2019</v>
      </c>
      <c r="Q163" s="295" t="s">
        <v>3213</v>
      </c>
      <c r="R163" s="297" t="n">
        <v>0</v>
      </c>
      <c r="S163" s="297" t="n">
        <v>0</v>
      </c>
      <c r="T163" s="295"/>
      <c r="U163" s="295" t="s">
        <v>3084</v>
      </c>
      <c r="V163" s="295" t="s">
        <v>161</v>
      </c>
      <c r="W163" s="296" t="n">
        <v>43531</v>
      </c>
      <c r="X163" s="295"/>
      <c r="Y163" s="295"/>
      <c r="Z163" s="295" t="s">
        <v>938</v>
      </c>
      <c r="AA163" s="295" t="s">
        <v>167</v>
      </c>
      <c r="AC163" s="295"/>
      <c r="AD163" s="295"/>
    </row>
    <row r="164" customFormat="false" ht="58" hidden="false" customHeight="false" outlineLevel="0" collapsed="false">
      <c r="A164" s="297" t="n">
        <v>676</v>
      </c>
      <c r="B164" s="294" t="n">
        <v>43518</v>
      </c>
      <c r="C164" s="295" t="s">
        <v>132</v>
      </c>
      <c r="D164" s="295" t="s">
        <v>859</v>
      </c>
      <c r="E164" s="295" t="s">
        <v>134</v>
      </c>
      <c r="F164" s="295" t="s">
        <v>484</v>
      </c>
      <c r="G164" s="295"/>
      <c r="H164" s="295" t="s">
        <v>191</v>
      </c>
      <c r="I164" s="295" t="s">
        <v>860</v>
      </c>
      <c r="J164" s="295" t="s">
        <v>861</v>
      </c>
      <c r="K164" s="295" t="s">
        <v>862</v>
      </c>
      <c r="M164" s="295" t="s">
        <v>404</v>
      </c>
      <c r="N164" s="295" t="s">
        <v>863</v>
      </c>
      <c r="O164" s="295" t="s">
        <v>324</v>
      </c>
      <c r="Q164" s="295" t="s">
        <v>840</v>
      </c>
      <c r="R164" s="297" t="n">
        <v>9</v>
      </c>
      <c r="S164" s="297" t="n">
        <v>13</v>
      </c>
      <c r="T164" s="295" t="s">
        <v>198</v>
      </c>
      <c r="U164" s="295" t="s">
        <v>3084</v>
      </c>
      <c r="V164" s="295" t="s">
        <v>212</v>
      </c>
      <c r="W164" s="296" t="n">
        <v>43531</v>
      </c>
      <c r="X164" s="295" t="s">
        <v>458</v>
      </c>
      <c r="Y164" s="295"/>
      <c r="Z164" s="295" t="s">
        <v>146</v>
      </c>
      <c r="AA164" s="295" t="s">
        <v>147</v>
      </c>
      <c r="AB164" s="298" t="n">
        <v>5500000</v>
      </c>
      <c r="AC164" s="295"/>
      <c r="AD164" s="295"/>
    </row>
    <row r="165" customFormat="false" ht="58" hidden="false" customHeight="false" outlineLevel="0" collapsed="false">
      <c r="A165" s="297" t="n">
        <v>685</v>
      </c>
      <c r="B165" s="294" t="n">
        <v>43518</v>
      </c>
      <c r="C165" s="295" t="s">
        <v>132</v>
      </c>
      <c r="D165" s="295" t="s">
        <v>805</v>
      </c>
      <c r="E165" s="295" t="s">
        <v>134</v>
      </c>
      <c r="F165" s="295" t="s">
        <v>484</v>
      </c>
      <c r="G165" s="295"/>
      <c r="H165" s="295" t="s">
        <v>191</v>
      </c>
      <c r="I165" s="295" t="s">
        <v>806</v>
      </c>
      <c r="J165" s="295" t="s">
        <v>807</v>
      </c>
      <c r="K165" s="295" t="s">
        <v>808</v>
      </c>
      <c r="M165" s="295" t="s">
        <v>809</v>
      </c>
      <c r="N165" s="295" t="s">
        <v>256</v>
      </c>
      <c r="O165" s="295" t="s">
        <v>810</v>
      </c>
      <c r="Q165" s="295" t="s">
        <v>257</v>
      </c>
      <c r="R165" s="297" t="n">
        <v>14</v>
      </c>
      <c r="S165" s="297" t="n">
        <v>19</v>
      </c>
      <c r="T165" s="295" t="s">
        <v>490</v>
      </c>
      <c r="U165" s="295" t="s">
        <v>3084</v>
      </c>
      <c r="V165" s="295" t="s">
        <v>144</v>
      </c>
      <c r="W165" s="296" t="n">
        <v>43540</v>
      </c>
      <c r="X165" s="295" t="s">
        <v>259</v>
      </c>
      <c r="Y165" s="295"/>
      <c r="Z165" s="295" t="s">
        <v>146</v>
      </c>
      <c r="AA165" s="295" t="s">
        <v>147</v>
      </c>
      <c r="AB165" s="298" t="n">
        <v>5500000</v>
      </c>
      <c r="AC165" s="295"/>
      <c r="AD165" s="295"/>
    </row>
    <row r="166" customFormat="false" ht="58" hidden="false" customHeight="false" outlineLevel="0" collapsed="false">
      <c r="A166" s="297" t="n">
        <v>693</v>
      </c>
      <c r="B166" s="294" t="n">
        <v>43518</v>
      </c>
      <c r="C166" s="295" t="s">
        <v>296</v>
      </c>
      <c r="D166" s="295" t="s">
        <v>3321</v>
      </c>
      <c r="E166" s="295" t="s">
        <v>134</v>
      </c>
      <c r="F166" s="295"/>
      <c r="G166" s="295"/>
      <c r="H166" s="295" t="s">
        <v>171</v>
      </c>
      <c r="I166" s="295"/>
      <c r="J166" s="295" t="s">
        <v>1318</v>
      </c>
      <c r="K166" s="295" t="s">
        <v>1320</v>
      </c>
      <c r="M166" s="295" t="s">
        <v>3090</v>
      </c>
      <c r="N166" s="295"/>
      <c r="O166" s="295"/>
      <c r="P166" s="297" t="n">
        <v>2019</v>
      </c>
      <c r="Q166" s="295" t="s">
        <v>3322</v>
      </c>
      <c r="R166" s="297" t="n">
        <v>50</v>
      </c>
      <c r="S166" s="297" t="n">
        <v>50</v>
      </c>
      <c r="T166" s="295"/>
      <c r="U166" s="295" t="s">
        <v>3084</v>
      </c>
      <c r="V166" s="295" t="s">
        <v>984</v>
      </c>
      <c r="W166" s="296" t="n">
        <v>43525</v>
      </c>
      <c r="X166" s="295" t="s">
        <v>3323</v>
      </c>
      <c r="Y166" s="295"/>
      <c r="Z166" s="295" t="s">
        <v>939</v>
      </c>
      <c r="AA166" s="295" t="s">
        <v>3167</v>
      </c>
      <c r="AB166" s="298" t="n">
        <v>160000</v>
      </c>
      <c r="AC166" s="295" t="s">
        <v>3323</v>
      </c>
      <c r="AD166" s="295"/>
    </row>
    <row r="167" customFormat="false" ht="58" hidden="false" customHeight="false" outlineLevel="0" collapsed="false">
      <c r="A167" s="297" t="n">
        <v>697</v>
      </c>
      <c r="B167" s="294" t="n">
        <v>43518</v>
      </c>
      <c r="C167" s="295" t="s">
        <v>169</v>
      </c>
      <c r="D167" s="295" t="s">
        <v>797</v>
      </c>
      <c r="E167" s="295" t="s">
        <v>134</v>
      </c>
      <c r="F167" s="295" t="s">
        <v>484</v>
      </c>
      <c r="G167" s="295" t="s">
        <v>415</v>
      </c>
      <c r="H167" s="295" t="s">
        <v>171</v>
      </c>
      <c r="I167" s="295" t="s">
        <v>275</v>
      </c>
      <c r="J167" s="295" t="s">
        <v>798</v>
      </c>
      <c r="K167" s="295" t="s">
        <v>799</v>
      </c>
      <c r="M167" s="295" t="s">
        <v>156</v>
      </c>
      <c r="N167" s="295" t="s">
        <v>157</v>
      </c>
      <c r="O167" s="295" t="s">
        <v>800</v>
      </c>
      <c r="P167" s="297" t="n">
        <v>2019</v>
      </c>
      <c r="Q167" s="295" t="s">
        <v>175</v>
      </c>
      <c r="R167" s="297" t="n">
        <v>9</v>
      </c>
      <c r="S167" s="297" t="n">
        <v>19</v>
      </c>
      <c r="T167" s="295" t="s">
        <v>176</v>
      </c>
      <c r="U167" s="295" t="s">
        <v>3084</v>
      </c>
      <c r="V167" s="295" t="s">
        <v>144</v>
      </c>
      <c r="W167" s="296" t="n">
        <v>43540</v>
      </c>
      <c r="X167" s="295"/>
      <c r="Y167" s="295" t="s">
        <v>177</v>
      </c>
      <c r="Z167" s="295" t="s">
        <v>146</v>
      </c>
      <c r="AA167" s="295" t="s">
        <v>147</v>
      </c>
      <c r="AB167" s="298" t="n">
        <v>5500000</v>
      </c>
      <c r="AC167" s="295"/>
      <c r="AD167" s="295"/>
    </row>
    <row r="168" customFormat="false" ht="58" hidden="false" customHeight="false" outlineLevel="0" collapsed="false">
      <c r="A168" s="297" t="n">
        <v>702</v>
      </c>
      <c r="B168" s="294" t="n">
        <v>43518</v>
      </c>
      <c r="C168" s="295" t="s">
        <v>169</v>
      </c>
      <c r="D168" s="295" t="s">
        <v>770</v>
      </c>
      <c r="E168" s="295" t="s">
        <v>134</v>
      </c>
      <c r="F168" s="295" t="s">
        <v>484</v>
      </c>
      <c r="G168" s="295" t="s">
        <v>447</v>
      </c>
      <c r="H168" s="295" t="s">
        <v>216</v>
      </c>
      <c r="I168" s="295" t="s">
        <v>762</v>
      </c>
      <c r="J168" s="295" t="s">
        <v>771</v>
      </c>
      <c r="K168" s="295" t="s">
        <v>772</v>
      </c>
      <c r="M168" s="295" t="s">
        <v>482</v>
      </c>
      <c r="N168" s="295" t="s">
        <v>249</v>
      </c>
      <c r="O168" s="295" t="s">
        <v>773</v>
      </c>
      <c r="P168" s="297" t="n">
        <v>2019</v>
      </c>
      <c r="Q168" s="295" t="s">
        <v>220</v>
      </c>
      <c r="R168" s="297" t="n">
        <v>14</v>
      </c>
      <c r="S168" s="297" t="n">
        <v>19</v>
      </c>
      <c r="T168" s="295" t="s">
        <v>221</v>
      </c>
      <c r="U168" s="295" t="s">
        <v>3084</v>
      </c>
      <c r="V168" s="295" t="s">
        <v>144</v>
      </c>
      <c r="X168" s="295"/>
      <c r="Y168" s="295" t="s">
        <v>177</v>
      </c>
      <c r="Z168" s="295" t="s">
        <v>146</v>
      </c>
      <c r="AA168" s="295" t="s">
        <v>147</v>
      </c>
      <c r="AB168" s="298" t="n">
        <v>5500000</v>
      </c>
      <c r="AC168" s="295"/>
      <c r="AD168" s="295"/>
    </row>
    <row r="169" customFormat="false" ht="58" hidden="false" customHeight="false" outlineLevel="0" collapsed="false">
      <c r="A169" s="297" t="n">
        <v>704</v>
      </c>
      <c r="B169" s="294" t="n">
        <v>43518</v>
      </c>
      <c r="C169" s="295" t="s">
        <v>101</v>
      </c>
      <c r="D169" s="295" t="s">
        <v>765</v>
      </c>
      <c r="E169" s="295" t="s">
        <v>134</v>
      </c>
      <c r="F169" s="295" t="s">
        <v>735</v>
      </c>
      <c r="G169" s="295" t="s">
        <v>239</v>
      </c>
      <c r="H169" s="295" t="s">
        <v>152</v>
      </c>
      <c r="I169" s="295"/>
      <c r="J169" s="295" t="s">
        <v>766</v>
      </c>
      <c r="K169" s="295" t="s">
        <v>767</v>
      </c>
      <c r="M169" s="295" t="s">
        <v>768</v>
      </c>
      <c r="N169" s="295"/>
      <c r="O169" s="295" t="s">
        <v>769</v>
      </c>
      <c r="Q169" s="295" t="s">
        <v>159</v>
      </c>
      <c r="R169" s="297" t="n">
        <v>12</v>
      </c>
      <c r="S169" s="297" t="n">
        <v>17</v>
      </c>
      <c r="T169" s="295" t="s">
        <v>184</v>
      </c>
      <c r="U169" s="295" t="s">
        <v>3071</v>
      </c>
      <c r="V169" s="295" t="s">
        <v>3118</v>
      </c>
      <c r="W169" s="296" t="n">
        <v>43540</v>
      </c>
      <c r="X169" s="295"/>
      <c r="Y169" s="295" t="s">
        <v>162</v>
      </c>
      <c r="Z169" s="295" t="s">
        <v>146</v>
      </c>
      <c r="AA169" s="295" t="s">
        <v>147</v>
      </c>
      <c r="AB169" s="298" t="n">
        <v>5500000</v>
      </c>
      <c r="AC169" s="295"/>
      <c r="AD169" s="295"/>
    </row>
    <row r="170" customFormat="false" ht="43.5" hidden="false" customHeight="false" outlineLevel="0" collapsed="false">
      <c r="A170" s="297" t="n">
        <v>718</v>
      </c>
      <c r="B170" s="294" t="n">
        <v>43518</v>
      </c>
      <c r="C170" s="295" t="s">
        <v>84</v>
      </c>
      <c r="D170" s="295" t="s">
        <v>2891</v>
      </c>
      <c r="E170" s="295" t="s">
        <v>134</v>
      </c>
      <c r="F170" s="295" t="s">
        <v>3299</v>
      </c>
      <c r="G170" s="295" t="s">
        <v>3073</v>
      </c>
      <c r="H170" s="295" t="s">
        <v>152</v>
      </c>
      <c r="I170" s="295" t="s">
        <v>930</v>
      </c>
      <c r="J170" s="295" t="s">
        <v>2890</v>
      </c>
      <c r="K170" s="295" t="s">
        <v>2892</v>
      </c>
      <c r="M170" s="295" t="s">
        <v>333</v>
      </c>
      <c r="N170" s="295" t="s">
        <v>157</v>
      </c>
      <c r="O170" s="295"/>
      <c r="P170" s="297" t="n">
        <v>2020</v>
      </c>
      <c r="Q170" s="295"/>
      <c r="R170" s="297" t="n">
        <v>0</v>
      </c>
      <c r="S170" s="297" t="n">
        <v>18</v>
      </c>
      <c r="T170" s="295"/>
      <c r="U170" s="295"/>
      <c r="V170" s="295" t="s">
        <v>144</v>
      </c>
      <c r="W170" s="296" t="n">
        <v>43530</v>
      </c>
      <c r="X170" s="295" t="s">
        <v>3077</v>
      </c>
      <c r="Y170" s="295"/>
      <c r="Z170" s="295" t="s">
        <v>938</v>
      </c>
      <c r="AA170" s="295"/>
      <c r="AC170" s="295"/>
      <c r="AD170" s="295"/>
    </row>
    <row r="171" customFormat="false" ht="58" hidden="false" customHeight="false" outlineLevel="0" collapsed="false">
      <c r="A171" s="297" t="n">
        <v>723</v>
      </c>
      <c r="B171" s="294" t="n">
        <v>43518</v>
      </c>
      <c r="C171" s="295" t="s">
        <v>169</v>
      </c>
      <c r="D171" s="295" t="s">
        <v>761</v>
      </c>
      <c r="E171" s="295" t="s">
        <v>134</v>
      </c>
      <c r="F171" s="295" t="s">
        <v>414</v>
      </c>
      <c r="G171" s="295" t="s">
        <v>415</v>
      </c>
      <c r="H171" s="295" t="s">
        <v>171</v>
      </c>
      <c r="I171" s="295" t="s">
        <v>762</v>
      </c>
      <c r="J171" s="295" t="s">
        <v>763</v>
      </c>
      <c r="K171" s="295" t="s">
        <v>764</v>
      </c>
      <c r="M171" s="295" t="s">
        <v>604</v>
      </c>
      <c r="N171" s="295"/>
      <c r="O171" s="295"/>
      <c r="P171" s="297" t="n">
        <v>2013</v>
      </c>
      <c r="Q171" s="295" t="s">
        <v>471</v>
      </c>
      <c r="R171" s="297" t="n">
        <v>14</v>
      </c>
      <c r="S171" s="297" t="n">
        <v>24</v>
      </c>
      <c r="T171" s="295" t="s">
        <v>176</v>
      </c>
      <c r="U171" s="295" t="s">
        <v>3071</v>
      </c>
      <c r="V171" s="295" t="s">
        <v>161</v>
      </c>
      <c r="X171" s="295"/>
      <c r="Y171" s="295" t="s">
        <v>177</v>
      </c>
      <c r="Z171" s="295" t="s">
        <v>146</v>
      </c>
      <c r="AA171" s="295" t="s">
        <v>147</v>
      </c>
      <c r="AB171" s="298" t="n">
        <v>5500000</v>
      </c>
      <c r="AC171" s="295"/>
      <c r="AD171" s="295"/>
    </row>
    <row r="172" customFormat="false" ht="43.5" hidden="false" customHeight="false" outlineLevel="0" collapsed="false">
      <c r="A172" s="297" t="n">
        <v>724</v>
      </c>
      <c r="B172" s="294" t="n">
        <v>43521</v>
      </c>
      <c r="C172" s="295" t="s">
        <v>84</v>
      </c>
      <c r="D172" s="295" t="s">
        <v>3324</v>
      </c>
      <c r="E172" s="295" t="s">
        <v>134</v>
      </c>
      <c r="F172" s="295" t="s">
        <v>3299</v>
      </c>
      <c r="G172" s="295" t="s">
        <v>3309</v>
      </c>
      <c r="H172" s="295" t="s">
        <v>171</v>
      </c>
      <c r="I172" s="295" t="s">
        <v>930</v>
      </c>
      <c r="J172" s="295" t="s">
        <v>3325</v>
      </c>
      <c r="K172" s="295" t="s">
        <v>3326</v>
      </c>
      <c r="M172" s="295" t="s">
        <v>333</v>
      </c>
      <c r="N172" s="295" t="s">
        <v>157</v>
      </c>
      <c r="O172" s="295"/>
      <c r="P172" s="297" t="n">
        <v>2020</v>
      </c>
      <c r="Q172" s="295"/>
      <c r="R172" s="297" t="n">
        <v>0</v>
      </c>
      <c r="S172" s="297" t="n">
        <v>15</v>
      </c>
      <c r="T172" s="295"/>
      <c r="U172" s="295"/>
      <c r="V172" s="295" t="s">
        <v>161</v>
      </c>
      <c r="X172" s="295" t="s">
        <v>3077</v>
      </c>
      <c r="Y172" s="295"/>
      <c r="Z172" s="295" t="s">
        <v>938</v>
      </c>
      <c r="AA172" s="295" t="s">
        <v>167</v>
      </c>
      <c r="AC172" s="295"/>
      <c r="AD172" s="295"/>
    </row>
    <row r="173" customFormat="false" ht="58" hidden="false" customHeight="false" outlineLevel="0" collapsed="false">
      <c r="A173" s="297" t="n">
        <v>728</v>
      </c>
      <c r="B173" s="294" t="n">
        <v>43521</v>
      </c>
      <c r="C173" s="295" t="s">
        <v>95</v>
      </c>
      <c r="D173" s="295" t="s">
        <v>3327</v>
      </c>
      <c r="E173" s="295" t="s">
        <v>134</v>
      </c>
      <c r="F173" s="295"/>
      <c r="G173" s="295"/>
      <c r="H173" s="295" t="s">
        <v>171</v>
      </c>
      <c r="I173" s="295"/>
      <c r="J173" s="295" t="s">
        <v>3328</v>
      </c>
      <c r="K173" s="295" t="s">
        <v>3329</v>
      </c>
      <c r="M173" s="295" t="s">
        <v>87</v>
      </c>
      <c r="N173" s="295"/>
      <c r="O173" s="295"/>
      <c r="Q173" s="295" t="s">
        <v>3171</v>
      </c>
      <c r="R173" s="297" t="n">
        <v>0</v>
      </c>
      <c r="S173" s="297" t="n">
        <v>0</v>
      </c>
      <c r="T173" s="295" t="s">
        <v>3330</v>
      </c>
      <c r="U173" s="295" t="s">
        <v>3084</v>
      </c>
      <c r="V173" s="295" t="s">
        <v>1803</v>
      </c>
      <c r="W173" s="296" t="n">
        <v>43531</v>
      </c>
      <c r="X173" s="295" t="s">
        <v>3172</v>
      </c>
      <c r="Y173" s="295"/>
      <c r="Z173" s="295" t="s">
        <v>937</v>
      </c>
      <c r="AA173" s="295" t="s">
        <v>3331</v>
      </c>
      <c r="AB173" s="298" t="n">
        <v>9000000</v>
      </c>
      <c r="AC173" s="295" t="s">
        <v>3172</v>
      </c>
      <c r="AD173" s="295"/>
    </row>
    <row r="174" customFormat="false" ht="58" hidden="false" customHeight="false" outlineLevel="0" collapsed="false">
      <c r="A174" s="297" t="n">
        <v>749</v>
      </c>
      <c r="B174" s="294" t="n">
        <v>43522</v>
      </c>
      <c r="C174" s="295" t="s">
        <v>296</v>
      </c>
      <c r="D174" s="295" t="s">
        <v>756</v>
      </c>
      <c r="E174" s="295" t="s">
        <v>134</v>
      </c>
      <c r="F174" s="295" t="s">
        <v>757</v>
      </c>
      <c r="G174" s="295"/>
      <c r="H174" s="295" t="s">
        <v>298</v>
      </c>
      <c r="I174" s="295"/>
      <c r="J174" s="295" t="s">
        <v>758</v>
      </c>
      <c r="K174" s="295" t="s">
        <v>759</v>
      </c>
      <c r="M174" s="295" t="s">
        <v>760</v>
      </c>
      <c r="N174" s="295" t="s">
        <v>157</v>
      </c>
      <c r="O174" s="295"/>
      <c r="P174" s="297" t="n">
        <v>2018</v>
      </c>
      <c r="Q174" s="295" t="s">
        <v>302</v>
      </c>
      <c r="R174" s="297" t="n">
        <v>15</v>
      </c>
      <c r="S174" s="297" t="n">
        <v>4</v>
      </c>
      <c r="T174" s="295"/>
      <c r="U174" s="295" t="s">
        <v>3084</v>
      </c>
      <c r="V174" s="295" t="s">
        <v>212</v>
      </c>
      <c r="W174" s="296" t="n">
        <v>43531</v>
      </c>
      <c r="X174" s="295" t="s">
        <v>304</v>
      </c>
      <c r="Y174" s="295"/>
      <c r="Z174" s="295" t="s">
        <v>146</v>
      </c>
      <c r="AA174" s="295" t="s">
        <v>147</v>
      </c>
      <c r="AB174" s="298" t="n">
        <v>5500000</v>
      </c>
      <c r="AC174" s="295"/>
      <c r="AD174" s="295"/>
    </row>
    <row r="175" customFormat="false" ht="58" hidden="false" customHeight="false" outlineLevel="0" collapsed="false">
      <c r="A175" s="297" t="n">
        <v>757</v>
      </c>
      <c r="B175" s="294" t="n">
        <v>43522</v>
      </c>
      <c r="C175" s="295" t="s">
        <v>101</v>
      </c>
      <c r="D175" s="295" t="s">
        <v>752</v>
      </c>
      <c r="E175" s="295" t="s">
        <v>134</v>
      </c>
      <c r="F175" s="295" t="s">
        <v>721</v>
      </c>
      <c r="G175" s="295" t="s">
        <v>722</v>
      </c>
      <c r="H175" s="295" t="s">
        <v>152</v>
      </c>
      <c r="I175" s="295" t="s">
        <v>753</v>
      </c>
      <c r="J175" s="295" t="s">
        <v>754</v>
      </c>
      <c r="K175" s="295" t="s">
        <v>755</v>
      </c>
      <c r="M175" s="295" t="s">
        <v>382</v>
      </c>
      <c r="N175" s="295" t="s">
        <v>157</v>
      </c>
      <c r="O175" s="295"/>
      <c r="Q175" s="295" t="s">
        <v>159</v>
      </c>
      <c r="R175" s="297" t="n">
        <v>10</v>
      </c>
      <c r="S175" s="297" t="n">
        <v>19</v>
      </c>
      <c r="T175" s="295" t="s">
        <v>228</v>
      </c>
      <c r="U175" s="295" t="s">
        <v>3071</v>
      </c>
      <c r="V175" s="295" t="s">
        <v>212</v>
      </c>
      <c r="W175" s="296" t="n">
        <v>43547</v>
      </c>
      <c r="X175" s="295"/>
      <c r="Y175" s="295" t="s">
        <v>168</v>
      </c>
      <c r="Z175" s="295" t="s">
        <v>146</v>
      </c>
      <c r="AA175" s="295" t="s">
        <v>147</v>
      </c>
      <c r="AB175" s="298" t="n">
        <v>5500000</v>
      </c>
      <c r="AC175" s="295"/>
      <c r="AD175" s="295"/>
    </row>
    <row r="176" customFormat="false" ht="58" hidden="false" customHeight="false" outlineLevel="0" collapsed="false">
      <c r="A176" s="297" t="n">
        <v>758</v>
      </c>
      <c r="B176" s="294" t="n">
        <v>43522</v>
      </c>
      <c r="C176" s="295" t="s">
        <v>95</v>
      </c>
      <c r="D176" s="295" t="s">
        <v>3332</v>
      </c>
      <c r="E176" s="295" t="s">
        <v>134</v>
      </c>
      <c r="F176" s="295"/>
      <c r="G176" s="295"/>
      <c r="H176" s="295" t="s">
        <v>171</v>
      </c>
      <c r="I176" s="295"/>
      <c r="J176" s="295" t="s">
        <v>3333</v>
      </c>
      <c r="K176" s="295" t="s">
        <v>3334</v>
      </c>
      <c r="M176" s="295" t="s">
        <v>87</v>
      </c>
      <c r="N176" s="295"/>
      <c r="O176" s="295"/>
      <c r="Q176" s="295" t="s">
        <v>3171</v>
      </c>
      <c r="R176" s="297" t="n">
        <v>0</v>
      </c>
      <c r="S176" s="297" t="n">
        <v>0</v>
      </c>
      <c r="T176" s="295" t="s">
        <v>3330</v>
      </c>
      <c r="U176" s="295" t="s">
        <v>3084</v>
      </c>
      <c r="V176" s="295" t="s">
        <v>1803</v>
      </c>
      <c r="W176" s="296" t="n">
        <v>43531</v>
      </c>
      <c r="X176" s="295" t="s">
        <v>3172</v>
      </c>
      <c r="Y176" s="295"/>
      <c r="Z176" s="295" t="s">
        <v>937</v>
      </c>
      <c r="AA176" s="295" t="s">
        <v>3331</v>
      </c>
      <c r="AB176" s="298" t="n">
        <v>9000000</v>
      </c>
      <c r="AC176" s="295" t="s">
        <v>3172</v>
      </c>
      <c r="AD176" s="295"/>
    </row>
    <row r="177" customFormat="false" ht="58" hidden="false" customHeight="false" outlineLevel="0" collapsed="false">
      <c r="A177" s="297" t="n">
        <v>769</v>
      </c>
      <c r="B177" s="294" t="n">
        <v>43522</v>
      </c>
      <c r="C177" s="295" t="s">
        <v>296</v>
      </c>
      <c r="D177" s="295" t="s">
        <v>748</v>
      </c>
      <c r="E177" s="295" t="s">
        <v>134</v>
      </c>
      <c r="F177" s="295" t="s">
        <v>749</v>
      </c>
      <c r="G177" s="295"/>
      <c r="H177" s="295" t="s">
        <v>298</v>
      </c>
      <c r="I177" s="295"/>
      <c r="J177" s="295" t="s">
        <v>750</v>
      </c>
      <c r="K177" s="295" t="s">
        <v>751</v>
      </c>
      <c r="M177" s="295" t="s">
        <v>333</v>
      </c>
      <c r="N177" s="295" t="s">
        <v>157</v>
      </c>
      <c r="O177" s="295"/>
      <c r="P177" s="297" t="n">
        <v>2020</v>
      </c>
      <c r="Q177" s="295" t="s">
        <v>302</v>
      </c>
      <c r="R177" s="297" t="n">
        <v>10</v>
      </c>
      <c r="S177" s="297" t="n">
        <v>6</v>
      </c>
      <c r="T177" s="295"/>
      <c r="U177" s="295" t="s">
        <v>3084</v>
      </c>
      <c r="V177" s="295" t="s">
        <v>144</v>
      </c>
      <c r="W177" s="296" t="n">
        <v>43540</v>
      </c>
      <c r="X177" s="295" t="s">
        <v>304</v>
      </c>
      <c r="Y177" s="295"/>
      <c r="Z177" s="295" t="s">
        <v>146</v>
      </c>
      <c r="AA177" s="295" t="s">
        <v>147</v>
      </c>
      <c r="AB177" s="298" t="n">
        <v>5500000</v>
      </c>
      <c r="AC177" s="295"/>
      <c r="AD177" s="295"/>
    </row>
    <row r="178" customFormat="false" ht="58" hidden="false" customHeight="false" outlineLevel="0" collapsed="false">
      <c r="A178" s="297" t="n">
        <v>775</v>
      </c>
      <c r="B178" s="294" t="n">
        <v>43522</v>
      </c>
      <c r="C178" s="295" t="s">
        <v>296</v>
      </c>
      <c r="D178" s="295" t="s">
        <v>743</v>
      </c>
      <c r="E178" s="295" t="s">
        <v>134</v>
      </c>
      <c r="F178" s="295" t="s">
        <v>744</v>
      </c>
      <c r="G178" s="295"/>
      <c r="H178" s="295" t="s">
        <v>298</v>
      </c>
      <c r="I178" s="295"/>
      <c r="J178" s="295" t="s">
        <v>745</v>
      </c>
      <c r="K178" s="295" t="s">
        <v>746</v>
      </c>
      <c r="M178" s="295" t="s">
        <v>747</v>
      </c>
      <c r="N178" s="295" t="s">
        <v>157</v>
      </c>
      <c r="O178" s="295"/>
      <c r="P178" s="297" t="n">
        <v>2019</v>
      </c>
      <c r="Q178" s="295" t="s">
        <v>302</v>
      </c>
      <c r="R178" s="297" t="n">
        <v>8</v>
      </c>
      <c r="S178" s="297" t="n">
        <v>9</v>
      </c>
      <c r="T178" s="295"/>
      <c r="U178" s="295" t="s">
        <v>3084</v>
      </c>
      <c r="V178" s="295" t="s">
        <v>3335</v>
      </c>
      <c r="W178" s="296" t="n">
        <v>43531</v>
      </c>
      <c r="X178" s="295" t="s">
        <v>304</v>
      </c>
      <c r="Y178" s="295"/>
      <c r="Z178" s="295" t="s">
        <v>146</v>
      </c>
      <c r="AA178" s="295" t="s">
        <v>147</v>
      </c>
      <c r="AB178" s="298" t="n">
        <v>5500000</v>
      </c>
      <c r="AC178" s="295"/>
      <c r="AD178" s="295"/>
    </row>
    <row r="179" customFormat="false" ht="58" hidden="false" customHeight="false" outlineLevel="0" collapsed="false">
      <c r="A179" s="297" t="n">
        <v>779</v>
      </c>
      <c r="B179" s="294" t="n">
        <v>43522</v>
      </c>
      <c r="C179" s="295" t="s">
        <v>101</v>
      </c>
      <c r="D179" s="295" t="s">
        <v>739</v>
      </c>
      <c r="E179" s="295" t="s">
        <v>134</v>
      </c>
      <c r="F179" s="295" t="s">
        <v>414</v>
      </c>
      <c r="G179" s="295" t="s">
        <v>722</v>
      </c>
      <c r="H179" s="295" t="s">
        <v>152</v>
      </c>
      <c r="I179" s="295" t="s">
        <v>740</v>
      </c>
      <c r="J179" s="295" t="s">
        <v>741</v>
      </c>
      <c r="K179" s="295" t="s">
        <v>742</v>
      </c>
      <c r="M179" s="295" t="s">
        <v>166</v>
      </c>
      <c r="N179" s="295" t="s">
        <v>157</v>
      </c>
      <c r="O179" s="295"/>
      <c r="Q179" s="295" t="s">
        <v>159</v>
      </c>
      <c r="R179" s="297" t="n">
        <v>12</v>
      </c>
      <c r="S179" s="297" t="n">
        <v>17</v>
      </c>
      <c r="T179" s="295" t="s">
        <v>184</v>
      </c>
      <c r="U179" s="295" t="s">
        <v>3071</v>
      </c>
      <c r="V179" s="295" t="s">
        <v>3335</v>
      </c>
      <c r="W179" s="296" t="n">
        <v>43547</v>
      </c>
      <c r="X179" s="295"/>
      <c r="Y179" s="295" t="s">
        <v>168</v>
      </c>
      <c r="Z179" s="295" t="s">
        <v>146</v>
      </c>
      <c r="AA179" s="295" t="s">
        <v>147</v>
      </c>
      <c r="AB179" s="298" t="n">
        <v>5500000</v>
      </c>
      <c r="AC179" s="295"/>
      <c r="AD179" s="295"/>
    </row>
    <row r="180" customFormat="false" ht="58" hidden="false" customHeight="false" outlineLevel="0" collapsed="false">
      <c r="A180" s="297" t="n">
        <v>781</v>
      </c>
      <c r="B180" s="294" t="n">
        <v>43522</v>
      </c>
      <c r="C180" s="295" t="s">
        <v>101</v>
      </c>
      <c r="D180" s="295" t="s">
        <v>734</v>
      </c>
      <c r="E180" s="295" t="s">
        <v>134</v>
      </c>
      <c r="F180" s="295" t="s">
        <v>735</v>
      </c>
      <c r="G180" s="295" t="s">
        <v>239</v>
      </c>
      <c r="H180" s="295" t="s">
        <v>152</v>
      </c>
      <c r="I180" s="295"/>
      <c r="J180" s="295" t="s">
        <v>736</v>
      </c>
      <c r="K180" s="295" t="s">
        <v>737</v>
      </c>
      <c r="M180" s="295" t="s">
        <v>738</v>
      </c>
      <c r="N180" s="295" t="s">
        <v>157</v>
      </c>
      <c r="O180" s="295"/>
      <c r="P180" s="297" t="n">
        <v>2018</v>
      </c>
      <c r="Q180" s="295" t="s">
        <v>159</v>
      </c>
      <c r="R180" s="297" t="n">
        <v>15</v>
      </c>
      <c r="S180" s="297" t="n">
        <v>19</v>
      </c>
      <c r="T180" s="295" t="s">
        <v>184</v>
      </c>
      <c r="U180" s="295" t="s">
        <v>3071</v>
      </c>
      <c r="V180" s="295" t="s">
        <v>144</v>
      </c>
      <c r="W180" s="296" t="n">
        <v>43540</v>
      </c>
      <c r="X180" s="295"/>
      <c r="Y180" s="295" t="s">
        <v>162</v>
      </c>
      <c r="Z180" s="295" t="s">
        <v>146</v>
      </c>
      <c r="AA180" s="295" t="s">
        <v>147</v>
      </c>
      <c r="AB180" s="298" t="n">
        <v>5500000</v>
      </c>
      <c r="AC180" s="295"/>
      <c r="AD180" s="295"/>
    </row>
    <row r="181" customFormat="false" ht="72.5" hidden="false" customHeight="false" outlineLevel="0" collapsed="false">
      <c r="A181" s="297" t="n">
        <v>785</v>
      </c>
      <c r="B181" s="294" t="n">
        <v>43513</v>
      </c>
      <c r="C181" s="295" t="s">
        <v>296</v>
      </c>
      <c r="D181" s="295" t="s">
        <v>729</v>
      </c>
      <c r="E181" s="295" t="s">
        <v>134</v>
      </c>
      <c r="F181" s="295" t="s">
        <v>661</v>
      </c>
      <c r="G181" s="295" t="s">
        <v>730</v>
      </c>
      <c r="H181" s="295" t="s">
        <v>649</v>
      </c>
      <c r="I181" s="295" t="s">
        <v>663</v>
      </c>
      <c r="J181" s="295" t="s">
        <v>731</v>
      </c>
      <c r="K181" s="295" t="s">
        <v>732</v>
      </c>
      <c r="M181" s="295" t="s">
        <v>733</v>
      </c>
      <c r="N181" s="295"/>
      <c r="O181" s="295"/>
      <c r="Q181" s="295" t="s">
        <v>654</v>
      </c>
      <c r="R181" s="297" t="n">
        <v>0</v>
      </c>
      <c r="S181" s="297" t="n">
        <v>0</v>
      </c>
      <c r="T181" s="295"/>
      <c r="U181" s="295"/>
      <c r="V181" s="295" t="s">
        <v>161</v>
      </c>
      <c r="W181" s="296" t="n">
        <v>43556</v>
      </c>
      <c r="X181" s="295" t="s">
        <v>655</v>
      </c>
      <c r="Y181" s="295"/>
      <c r="Z181" s="295" t="s">
        <v>146</v>
      </c>
      <c r="AA181" s="295" t="s">
        <v>147</v>
      </c>
      <c r="AC181" s="295"/>
      <c r="AD181" s="295"/>
    </row>
    <row r="182" customFormat="false" ht="58" hidden="false" customHeight="false" outlineLevel="0" collapsed="false">
      <c r="A182" s="297" t="n">
        <v>805</v>
      </c>
      <c r="B182" s="294" t="n">
        <v>43453</v>
      </c>
      <c r="C182" s="295" t="s">
        <v>296</v>
      </c>
      <c r="D182" s="295" t="s">
        <v>3336</v>
      </c>
      <c r="E182" s="295" t="s">
        <v>134</v>
      </c>
      <c r="F182" s="295" t="s">
        <v>3337</v>
      </c>
      <c r="G182" s="295"/>
      <c r="H182" s="295" t="s">
        <v>3208</v>
      </c>
      <c r="I182" s="295" t="s">
        <v>3338</v>
      </c>
      <c r="J182" s="295" t="s">
        <v>3339</v>
      </c>
      <c r="K182" s="295" t="s">
        <v>3340</v>
      </c>
      <c r="M182" s="295" t="s">
        <v>156</v>
      </c>
      <c r="N182" s="295"/>
      <c r="O182" s="295" t="s">
        <v>3341</v>
      </c>
      <c r="P182" s="297" t="n">
        <v>2019</v>
      </c>
      <c r="Q182" s="295" t="s">
        <v>3213</v>
      </c>
      <c r="R182" s="297" t="n">
        <v>0</v>
      </c>
      <c r="S182" s="297" t="n">
        <v>0</v>
      </c>
      <c r="T182" s="295"/>
      <c r="U182" s="295" t="s">
        <v>3084</v>
      </c>
      <c r="V182" s="295" t="s">
        <v>144</v>
      </c>
      <c r="W182" s="296" t="n">
        <v>43531</v>
      </c>
      <c r="X182" s="295"/>
      <c r="Y182" s="295"/>
      <c r="Z182" s="295" t="s">
        <v>938</v>
      </c>
      <c r="AA182" s="295" t="s">
        <v>167</v>
      </c>
      <c r="AC182" s="295"/>
      <c r="AD182" s="295"/>
    </row>
    <row r="183" customFormat="false" ht="58" hidden="false" customHeight="false" outlineLevel="0" collapsed="false">
      <c r="A183" s="297" t="n">
        <v>810</v>
      </c>
      <c r="B183" s="294" t="n">
        <v>43525</v>
      </c>
      <c r="C183" s="295" t="s">
        <v>169</v>
      </c>
      <c r="D183" s="295" t="s">
        <v>726</v>
      </c>
      <c r="E183" s="295" t="s">
        <v>134</v>
      </c>
      <c r="F183" s="295" t="s">
        <v>414</v>
      </c>
      <c r="G183" s="295" t="s">
        <v>415</v>
      </c>
      <c r="H183" s="295" t="s">
        <v>171</v>
      </c>
      <c r="I183" s="295" t="s">
        <v>275</v>
      </c>
      <c r="J183" s="295" t="s">
        <v>727</v>
      </c>
      <c r="K183" s="295" t="s">
        <v>728</v>
      </c>
      <c r="M183" s="295" t="s">
        <v>470</v>
      </c>
      <c r="N183" s="295" t="s">
        <v>157</v>
      </c>
      <c r="O183" s="295"/>
      <c r="Q183" s="295" t="s">
        <v>175</v>
      </c>
      <c r="R183" s="297" t="n">
        <v>4</v>
      </c>
      <c r="S183" s="297" t="n">
        <v>18</v>
      </c>
      <c r="T183" s="295" t="s">
        <v>228</v>
      </c>
      <c r="U183" s="295" t="s">
        <v>3071</v>
      </c>
      <c r="V183" s="295" t="s">
        <v>161</v>
      </c>
      <c r="W183" s="296" t="n">
        <v>43540</v>
      </c>
      <c r="X183" s="295"/>
      <c r="Y183" s="295" t="s">
        <v>177</v>
      </c>
      <c r="Z183" s="295" t="s">
        <v>146</v>
      </c>
      <c r="AA183" s="295" t="s">
        <v>147</v>
      </c>
      <c r="AB183" s="298" t="n">
        <v>5500000</v>
      </c>
      <c r="AC183" s="295"/>
      <c r="AD183" s="295"/>
    </row>
    <row r="184" customFormat="false" ht="58" hidden="false" customHeight="false" outlineLevel="0" collapsed="false">
      <c r="A184" s="297" t="n">
        <v>820</v>
      </c>
      <c r="B184" s="294" t="n">
        <v>43525</v>
      </c>
      <c r="C184" s="295" t="s">
        <v>101</v>
      </c>
      <c r="D184" s="295" t="s">
        <v>720</v>
      </c>
      <c r="E184" s="295" t="s">
        <v>134</v>
      </c>
      <c r="F184" s="295" t="s">
        <v>721</v>
      </c>
      <c r="G184" s="295" t="s">
        <v>722</v>
      </c>
      <c r="H184" s="295" t="s">
        <v>152</v>
      </c>
      <c r="I184" s="295"/>
      <c r="J184" s="295" t="s">
        <v>723</v>
      </c>
      <c r="K184" s="295" t="s">
        <v>724</v>
      </c>
      <c r="L184" s="296" t="n">
        <v>35164</v>
      </c>
      <c r="M184" s="295" t="s">
        <v>725</v>
      </c>
      <c r="N184" s="295" t="s">
        <v>157</v>
      </c>
      <c r="O184" s="295"/>
      <c r="P184" s="297" t="n">
        <v>2018</v>
      </c>
      <c r="Q184" s="295" t="s">
        <v>159</v>
      </c>
      <c r="R184" s="297" t="n">
        <v>13</v>
      </c>
      <c r="S184" s="297" t="n">
        <v>28</v>
      </c>
      <c r="T184" s="295" t="s">
        <v>184</v>
      </c>
      <c r="U184" s="295" t="s">
        <v>3071</v>
      </c>
      <c r="V184" s="295" t="s">
        <v>144</v>
      </c>
      <c r="W184" s="296" t="n">
        <v>43547</v>
      </c>
      <c r="X184" s="295"/>
      <c r="Y184" s="295" t="s">
        <v>168</v>
      </c>
      <c r="Z184" s="295" t="s">
        <v>146</v>
      </c>
      <c r="AA184" s="295" t="s">
        <v>147</v>
      </c>
      <c r="AB184" s="298" t="n">
        <v>5500000</v>
      </c>
      <c r="AC184" s="295"/>
      <c r="AD184" s="295"/>
    </row>
    <row r="185" customFormat="false" ht="58" hidden="false" customHeight="false" outlineLevel="0" collapsed="false">
      <c r="A185" s="297" t="n">
        <v>832</v>
      </c>
      <c r="B185" s="294" t="n">
        <v>43528</v>
      </c>
      <c r="C185" s="295" t="s">
        <v>95</v>
      </c>
      <c r="D185" s="295" t="s">
        <v>3342</v>
      </c>
      <c r="E185" s="295" t="s">
        <v>134</v>
      </c>
      <c r="F185" s="295" t="s">
        <v>3343</v>
      </c>
      <c r="G185" s="295" t="s">
        <v>3344</v>
      </c>
      <c r="H185" s="295" t="s">
        <v>152</v>
      </c>
      <c r="I185" s="295" t="s">
        <v>3345</v>
      </c>
      <c r="J185" s="295" t="s">
        <v>3346</v>
      </c>
      <c r="K185" s="295" t="s">
        <v>3347</v>
      </c>
      <c r="L185" s="296" t="n">
        <v>35255</v>
      </c>
      <c r="M185" s="295" t="s">
        <v>3157</v>
      </c>
      <c r="N185" s="295" t="s">
        <v>157</v>
      </c>
      <c r="O185" s="295"/>
      <c r="Q185" s="295" t="s">
        <v>3067</v>
      </c>
      <c r="R185" s="297" t="n">
        <v>15</v>
      </c>
      <c r="S185" s="297" t="n">
        <v>17</v>
      </c>
      <c r="T185" s="295"/>
      <c r="U185" s="295"/>
      <c r="V185" s="295" t="s">
        <v>212</v>
      </c>
      <c r="W185" s="296" t="n">
        <v>43562</v>
      </c>
      <c r="X185" s="295"/>
      <c r="Y185" s="295" t="s">
        <v>3069</v>
      </c>
      <c r="Z185" s="295"/>
      <c r="AA185" s="295" t="s">
        <v>3070</v>
      </c>
      <c r="AB185" s="298" t="n">
        <v>6000000</v>
      </c>
      <c r="AC185" s="295"/>
      <c r="AD185" s="295"/>
    </row>
    <row r="186" customFormat="false" ht="58" hidden="false" customHeight="false" outlineLevel="0" collapsed="false">
      <c r="A186" s="297" t="n">
        <v>855</v>
      </c>
      <c r="B186" s="294" t="n">
        <v>43528</v>
      </c>
      <c r="C186" s="295" t="s">
        <v>169</v>
      </c>
      <c r="D186" s="295" t="s">
        <v>717</v>
      </c>
      <c r="E186" s="295" t="s">
        <v>134</v>
      </c>
      <c r="F186" s="295" t="s">
        <v>214</v>
      </c>
      <c r="G186" s="295"/>
      <c r="H186" s="295" t="s">
        <v>216</v>
      </c>
      <c r="I186" s="295"/>
      <c r="J186" s="295" t="s">
        <v>718</v>
      </c>
      <c r="K186" s="295" t="s">
        <v>719</v>
      </c>
      <c r="L186" s="296" t="n">
        <v>35212</v>
      </c>
      <c r="M186" s="295" t="s">
        <v>156</v>
      </c>
      <c r="N186" s="295" t="s">
        <v>157</v>
      </c>
      <c r="O186" s="295"/>
      <c r="Q186" s="295" t="s">
        <v>220</v>
      </c>
      <c r="R186" s="297" t="n">
        <v>10</v>
      </c>
      <c r="S186" s="297" t="n">
        <v>18</v>
      </c>
      <c r="T186" s="295" t="s">
        <v>176</v>
      </c>
      <c r="U186" s="295" t="s">
        <v>3071</v>
      </c>
      <c r="V186" s="295" t="s">
        <v>144</v>
      </c>
      <c r="W186" s="296" t="n">
        <v>43556</v>
      </c>
      <c r="X186" s="295"/>
      <c r="Y186" s="295" t="s">
        <v>177</v>
      </c>
      <c r="Z186" s="295" t="s">
        <v>146</v>
      </c>
      <c r="AA186" s="295" t="s">
        <v>147</v>
      </c>
      <c r="AB186" s="298" t="n">
        <v>5500000</v>
      </c>
      <c r="AC186" s="295"/>
      <c r="AD186" s="295"/>
    </row>
    <row r="187" customFormat="false" ht="58" hidden="false" customHeight="false" outlineLevel="0" collapsed="false">
      <c r="A187" s="297" t="n">
        <v>905</v>
      </c>
      <c r="B187" s="294" t="n">
        <v>43529</v>
      </c>
      <c r="C187" s="295" t="s">
        <v>95</v>
      </c>
      <c r="D187" s="295" t="s">
        <v>3348</v>
      </c>
      <c r="E187" s="295" t="s">
        <v>134</v>
      </c>
      <c r="F187" s="295" t="s">
        <v>214</v>
      </c>
      <c r="G187" s="295"/>
      <c r="H187" s="295" t="s">
        <v>3063</v>
      </c>
      <c r="I187" s="295" t="s">
        <v>3349</v>
      </c>
      <c r="J187" s="295" t="s">
        <v>3350</v>
      </c>
      <c r="K187" s="295" t="s">
        <v>3351</v>
      </c>
      <c r="M187" s="295" t="s">
        <v>3352</v>
      </c>
      <c r="N187" s="295"/>
      <c r="O187" s="295"/>
      <c r="Q187" s="295" t="s">
        <v>3067</v>
      </c>
      <c r="R187" s="297" t="n">
        <v>0</v>
      </c>
      <c r="S187" s="297" t="n">
        <v>0</v>
      </c>
      <c r="T187" s="295" t="s">
        <v>3068</v>
      </c>
      <c r="U187" s="295" t="s">
        <v>143</v>
      </c>
      <c r="V187" s="295" t="s">
        <v>984</v>
      </c>
      <c r="W187" s="296" t="n">
        <v>43540</v>
      </c>
      <c r="X187" s="295" t="s">
        <v>3069</v>
      </c>
      <c r="Y187" s="295"/>
      <c r="Z187" s="295" t="s">
        <v>939</v>
      </c>
      <c r="AA187" s="295" t="s">
        <v>3070</v>
      </c>
      <c r="AB187" s="298" t="n">
        <v>6000000</v>
      </c>
      <c r="AC187" s="295" t="s">
        <v>3069</v>
      </c>
      <c r="AD187" s="295"/>
    </row>
    <row r="188" customFormat="false" ht="72.5" hidden="false" customHeight="false" outlineLevel="0" collapsed="false">
      <c r="A188" s="297" t="n">
        <v>912</v>
      </c>
      <c r="B188" s="294" t="n">
        <v>43530</v>
      </c>
      <c r="C188" s="295" t="s">
        <v>95</v>
      </c>
      <c r="D188" s="295" t="s">
        <v>3353</v>
      </c>
      <c r="E188" s="295" t="s">
        <v>134</v>
      </c>
      <c r="F188" s="295" t="s">
        <v>214</v>
      </c>
      <c r="G188" s="295"/>
      <c r="H188" s="295" t="s">
        <v>3063</v>
      </c>
      <c r="I188" s="295" t="s">
        <v>3349</v>
      </c>
      <c r="J188" s="295" t="s">
        <v>3354</v>
      </c>
      <c r="K188" s="295" t="s">
        <v>3355</v>
      </c>
      <c r="M188" s="295" t="s">
        <v>3356</v>
      </c>
      <c r="N188" s="295"/>
      <c r="O188" s="295"/>
      <c r="Q188" s="295" t="s">
        <v>3067</v>
      </c>
      <c r="R188" s="297" t="n">
        <v>0</v>
      </c>
      <c r="S188" s="297" t="n">
        <v>0</v>
      </c>
      <c r="T188" s="295" t="s">
        <v>3068</v>
      </c>
      <c r="U188" s="295" t="s">
        <v>143</v>
      </c>
      <c r="V188" s="295" t="s">
        <v>212</v>
      </c>
      <c r="W188" s="296" t="n">
        <v>43540</v>
      </c>
      <c r="X188" s="295" t="s">
        <v>3069</v>
      </c>
      <c r="Y188" s="295"/>
      <c r="Z188" s="295" t="s">
        <v>939</v>
      </c>
      <c r="AA188" s="295" t="s">
        <v>3070</v>
      </c>
      <c r="AB188" s="298" t="n">
        <v>6000000</v>
      </c>
      <c r="AC188" s="295" t="s">
        <v>3069</v>
      </c>
      <c r="AD188" s="295"/>
    </row>
    <row r="189" customFormat="false" ht="58" hidden="false" customHeight="false" outlineLevel="0" collapsed="false">
      <c r="A189" s="297" t="n">
        <v>919</v>
      </c>
      <c r="B189" s="294" t="n">
        <v>43530</v>
      </c>
      <c r="C189" s="295" t="s">
        <v>95</v>
      </c>
      <c r="D189" s="295" t="s">
        <v>3357</v>
      </c>
      <c r="E189" s="295" t="s">
        <v>134</v>
      </c>
      <c r="F189" s="295" t="s">
        <v>214</v>
      </c>
      <c r="G189" s="295"/>
      <c r="H189" s="295" t="s">
        <v>3063</v>
      </c>
      <c r="I189" s="295"/>
      <c r="J189" s="295" t="s">
        <v>3358</v>
      </c>
      <c r="K189" s="295" t="s">
        <v>3359</v>
      </c>
      <c r="M189" s="295" t="s">
        <v>3360</v>
      </c>
      <c r="N189" s="295"/>
      <c r="O189" s="295"/>
      <c r="Q189" s="295" t="s">
        <v>3067</v>
      </c>
      <c r="R189" s="297" t="n">
        <v>0</v>
      </c>
      <c r="S189" s="297" t="n">
        <v>0</v>
      </c>
      <c r="T189" s="295" t="s">
        <v>3068</v>
      </c>
      <c r="U189" s="295" t="s">
        <v>143</v>
      </c>
      <c r="V189" s="295" t="s">
        <v>161</v>
      </c>
      <c r="W189" s="296" t="n">
        <v>43540</v>
      </c>
      <c r="X189" s="295" t="s">
        <v>3069</v>
      </c>
      <c r="Y189" s="295"/>
      <c r="Z189" s="295" t="s">
        <v>939</v>
      </c>
      <c r="AA189" s="295" t="s">
        <v>3070</v>
      </c>
      <c r="AB189" s="298" t="n">
        <v>6000000</v>
      </c>
      <c r="AC189" s="295" t="s">
        <v>3069</v>
      </c>
      <c r="AD189" s="295"/>
    </row>
    <row r="190" customFormat="false" ht="58" hidden="false" customHeight="false" outlineLevel="0" collapsed="false">
      <c r="A190" s="297" t="n">
        <v>932</v>
      </c>
      <c r="B190" s="294" t="n">
        <v>43532</v>
      </c>
      <c r="C190" s="295" t="s">
        <v>296</v>
      </c>
      <c r="D190" s="295" t="s">
        <v>3361</v>
      </c>
      <c r="E190" s="295" t="s">
        <v>134</v>
      </c>
      <c r="F190" s="295" t="s">
        <v>3362</v>
      </c>
      <c r="G190" s="295"/>
      <c r="H190" s="295" t="s">
        <v>3208</v>
      </c>
      <c r="I190" s="295"/>
      <c r="J190" s="295" t="s">
        <v>3363</v>
      </c>
      <c r="K190" s="295" t="s">
        <v>3364</v>
      </c>
      <c r="M190" s="295" t="s">
        <v>156</v>
      </c>
      <c r="N190" s="295" t="s">
        <v>3212</v>
      </c>
      <c r="O190" s="295"/>
      <c r="P190" s="297" t="n">
        <v>2019</v>
      </c>
      <c r="Q190" s="295" t="s">
        <v>3365</v>
      </c>
      <c r="R190" s="297" t="n">
        <v>50</v>
      </c>
      <c r="S190" s="297" t="n">
        <v>50</v>
      </c>
      <c r="T190" s="295" t="s">
        <v>142</v>
      </c>
      <c r="U190" s="295" t="s">
        <v>3084</v>
      </c>
      <c r="V190" s="295" t="s">
        <v>161</v>
      </c>
      <c r="W190" s="296" t="n">
        <v>43547</v>
      </c>
      <c r="X190" s="295" t="s">
        <v>3366</v>
      </c>
      <c r="Y190" s="295"/>
      <c r="Z190" s="295" t="s">
        <v>938</v>
      </c>
      <c r="AA190" s="295" t="s">
        <v>167</v>
      </c>
      <c r="AC190" s="295"/>
      <c r="AD190" s="295"/>
    </row>
    <row r="191" customFormat="false" ht="58" hidden="false" customHeight="false" outlineLevel="0" collapsed="false">
      <c r="A191" s="297" t="n">
        <v>933</v>
      </c>
      <c r="B191" s="294" t="n">
        <v>43532</v>
      </c>
      <c r="C191" s="295" t="s">
        <v>296</v>
      </c>
      <c r="D191" s="295" t="s">
        <v>3367</v>
      </c>
      <c r="E191" s="295" t="s">
        <v>134</v>
      </c>
      <c r="F191" s="295" t="s">
        <v>3362</v>
      </c>
      <c r="G191" s="295"/>
      <c r="H191" s="295" t="s">
        <v>3208</v>
      </c>
      <c r="I191" s="295"/>
      <c r="J191" s="295" t="s">
        <v>3368</v>
      </c>
      <c r="K191" s="295" t="s">
        <v>3369</v>
      </c>
      <c r="M191" s="295" t="s">
        <v>156</v>
      </c>
      <c r="N191" s="295" t="s">
        <v>3212</v>
      </c>
      <c r="O191" s="295" t="s">
        <v>3370</v>
      </c>
      <c r="P191" s="297" t="n">
        <v>2019</v>
      </c>
      <c r="Q191" s="295" t="s">
        <v>3365</v>
      </c>
      <c r="R191" s="297" t="n">
        <v>50</v>
      </c>
      <c r="S191" s="297" t="n">
        <v>50</v>
      </c>
      <c r="T191" s="295" t="s">
        <v>142</v>
      </c>
      <c r="U191" s="295" t="s">
        <v>3084</v>
      </c>
      <c r="V191" s="295" t="s">
        <v>161</v>
      </c>
      <c r="W191" s="296" t="n">
        <v>43547</v>
      </c>
      <c r="X191" s="295" t="s">
        <v>3366</v>
      </c>
      <c r="Y191" s="295"/>
      <c r="Z191" s="295" t="s">
        <v>938</v>
      </c>
      <c r="AA191" s="295" t="s">
        <v>167</v>
      </c>
      <c r="AC191" s="295"/>
      <c r="AD191" s="295"/>
    </row>
    <row r="192" customFormat="false" ht="58" hidden="false" customHeight="false" outlineLevel="0" collapsed="false">
      <c r="A192" s="297" t="n">
        <v>934</v>
      </c>
      <c r="B192" s="294" t="n">
        <v>43532</v>
      </c>
      <c r="C192" s="295" t="s">
        <v>296</v>
      </c>
      <c r="D192" s="295" t="s">
        <v>3371</v>
      </c>
      <c r="E192" s="295" t="s">
        <v>134</v>
      </c>
      <c r="F192" s="295" t="s">
        <v>3362</v>
      </c>
      <c r="G192" s="295"/>
      <c r="H192" s="295" t="s">
        <v>3208</v>
      </c>
      <c r="I192" s="295" t="s">
        <v>335</v>
      </c>
      <c r="J192" s="295" t="s">
        <v>3372</v>
      </c>
      <c r="K192" s="295" t="s">
        <v>3373</v>
      </c>
      <c r="M192" s="295" t="s">
        <v>156</v>
      </c>
      <c r="N192" s="295" t="s">
        <v>3212</v>
      </c>
      <c r="O192" s="295"/>
      <c r="P192" s="297" t="n">
        <v>2019</v>
      </c>
      <c r="Q192" s="295" t="s">
        <v>3365</v>
      </c>
      <c r="R192" s="297" t="n">
        <v>50</v>
      </c>
      <c r="S192" s="297" t="n">
        <v>50</v>
      </c>
      <c r="T192" s="295" t="s">
        <v>142</v>
      </c>
      <c r="U192" s="295" t="s">
        <v>3084</v>
      </c>
      <c r="V192" s="295" t="s">
        <v>161</v>
      </c>
      <c r="W192" s="296" t="n">
        <v>43547</v>
      </c>
      <c r="X192" s="295" t="s">
        <v>3366</v>
      </c>
      <c r="Y192" s="295"/>
      <c r="Z192" s="295" t="s">
        <v>938</v>
      </c>
      <c r="AA192" s="295" t="s">
        <v>167</v>
      </c>
      <c r="AC192" s="295"/>
      <c r="AD192" s="295"/>
    </row>
    <row r="193" customFormat="false" ht="43.5" hidden="false" customHeight="false" outlineLevel="0" collapsed="false">
      <c r="A193" s="297" t="n">
        <v>935</v>
      </c>
      <c r="B193" s="294" t="n">
        <v>43532</v>
      </c>
      <c r="C193" s="295" t="s">
        <v>296</v>
      </c>
      <c r="D193" s="295" t="s">
        <v>3374</v>
      </c>
      <c r="E193" s="295" t="s">
        <v>134</v>
      </c>
      <c r="F193" s="295" t="s">
        <v>3362</v>
      </c>
      <c r="G193" s="295"/>
      <c r="H193" s="295" t="s">
        <v>3208</v>
      </c>
      <c r="I193" s="295"/>
      <c r="J193" s="295" t="s">
        <v>3375</v>
      </c>
      <c r="K193" s="295" t="s">
        <v>3376</v>
      </c>
      <c r="M193" s="295" t="s">
        <v>156</v>
      </c>
      <c r="N193" s="295" t="s">
        <v>3212</v>
      </c>
      <c r="O193" s="295"/>
      <c r="P193" s="297" t="n">
        <v>2019</v>
      </c>
      <c r="Q193" s="295" t="s">
        <v>3365</v>
      </c>
      <c r="R193" s="297" t="n">
        <v>50</v>
      </c>
      <c r="S193" s="297" t="n">
        <v>50</v>
      </c>
      <c r="T193" s="295" t="s">
        <v>142</v>
      </c>
      <c r="U193" s="295" t="s">
        <v>3084</v>
      </c>
      <c r="V193" s="295" t="s">
        <v>161</v>
      </c>
      <c r="W193" s="296" t="n">
        <v>43547</v>
      </c>
      <c r="X193" s="295" t="s">
        <v>3366</v>
      </c>
      <c r="Y193" s="295"/>
      <c r="Z193" s="295" t="s">
        <v>938</v>
      </c>
      <c r="AA193" s="295" t="s">
        <v>167</v>
      </c>
      <c r="AC193" s="295"/>
      <c r="AD193" s="295"/>
    </row>
    <row r="194" customFormat="false" ht="43.5" hidden="false" customHeight="false" outlineLevel="0" collapsed="false">
      <c r="A194" s="297" t="n">
        <v>948</v>
      </c>
      <c r="B194" s="294" t="n">
        <v>43536</v>
      </c>
      <c r="C194" s="295" t="s">
        <v>95</v>
      </c>
      <c r="D194" s="295" t="s">
        <v>3377</v>
      </c>
      <c r="E194" s="295" t="s">
        <v>134</v>
      </c>
      <c r="F194" s="295" t="s">
        <v>3079</v>
      </c>
      <c r="G194" s="295"/>
      <c r="H194" s="295" t="s">
        <v>3063</v>
      </c>
      <c r="I194" s="295" t="s">
        <v>157</v>
      </c>
      <c r="J194" s="295" t="s">
        <v>3378</v>
      </c>
      <c r="K194" s="295" t="s">
        <v>3379</v>
      </c>
      <c r="M194" s="295"/>
      <c r="N194" s="295"/>
      <c r="O194" s="295"/>
      <c r="Q194" s="295" t="s">
        <v>3067</v>
      </c>
      <c r="R194" s="297" t="n">
        <v>0</v>
      </c>
      <c r="S194" s="297" t="n">
        <v>0</v>
      </c>
      <c r="T194" s="295"/>
      <c r="U194" s="295" t="s">
        <v>143</v>
      </c>
      <c r="V194" s="295" t="s">
        <v>161</v>
      </c>
      <c r="W194" s="296" t="n">
        <v>43547</v>
      </c>
      <c r="X194" s="295" t="s">
        <v>3069</v>
      </c>
      <c r="Y194" s="295"/>
      <c r="Z194" s="295"/>
      <c r="AA194" s="295" t="s">
        <v>3070</v>
      </c>
      <c r="AB194" s="298" t="n">
        <v>6000000</v>
      </c>
      <c r="AC194" s="295" t="s">
        <v>3069</v>
      </c>
      <c r="AD194" s="295"/>
    </row>
    <row r="195" customFormat="false" ht="58" hidden="false" customHeight="false" outlineLevel="0" collapsed="false">
      <c r="A195" s="297" t="n">
        <v>949</v>
      </c>
      <c r="B195" s="294" t="n">
        <v>43536</v>
      </c>
      <c r="C195" s="295" t="s">
        <v>95</v>
      </c>
      <c r="D195" s="295" t="s">
        <v>3380</v>
      </c>
      <c r="E195" s="295" t="s">
        <v>134</v>
      </c>
      <c r="F195" s="295" t="s">
        <v>3079</v>
      </c>
      <c r="G195" s="295"/>
      <c r="H195" s="295" t="s">
        <v>3063</v>
      </c>
      <c r="I195" s="295"/>
      <c r="J195" s="295" t="s">
        <v>3381</v>
      </c>
      <c r="K195" s="295" t="s">
        <v>3382</v>
      </c>
      <c r="M195" s="295" t="s">
        <v>733</v>
      </c>
      <c r="N195" s="295"/>
      <c r="O195" s="295" t="s">
        <v>3383</v>
      </c>
      <c r="Q195" s="295" t="s">
        <v>3067</v>
      </c>
      <c r="R195" s="297" t="n">
        <v>0</v>
      </c>
      <c r="S195" s="297" t="n">
        <v>0</v>
      </c>
      <c r="T195" s="295"/>
      <c r="U195" s="295" t="s">
        <v>3071</v>
      </c>
      <c r="V195" s="295" t="s">
        <v>161</v>
      </c>
      <c r="W195" s="296" t="n">
        <v>43547</v>
      </c>
      <c r="X195" s="295" t="s">
        <v>3069</v>
      </c>
      <c r="Y195" s="295"/>
      <c r="Z195" s="295"/>
      <c r="AA195" s="295" t="s">
        <v>3070</v>
      </c>
      <c r="AB195" s="298" t="n">
        <v>6000000</v>
      </c>
      <c r="AC195" s="295" t="s">
        <v>3069</v>
      </c>
      <c r="AD195" s="295"/>
    </row>
    <row r="196" customFormat="false" ht="43.5" hidden="false" customHeight="false" outlineLevel="0" collapsed="false">
      <c r="A196" s="297" t="n">
        <v>952</v>
      </c>
      <c r="B196" s="294" t="n">
        <v>43536</v>
      </c>
      <c r="C196" s="295" t="s">
        <v>95</v>
      </c>
      <c r="D196" s="295" t="s">
        <v>3384</v>
      </c>
      <c r="E196" s="295" t="s">
        <v>134</v>
      </c>
      <c r="F196" s="295" t="s">
        <v>3079</v>
      </c>
      <c r="G196" s="295"/>
      <c r="H196" s="295" t="s">
        <v>3063</v>
      </c>
      <c r="I196" s="295"/>
      <c r="J196" s="295" t="s">
        <v>3385</v>
      </c>
      <c r="K196" s="295" t="s">
        <v>3386</v>
      </c>
      <c r="M196" s="295" t="s">
        <v>733</v>
      </c>
      <c r="N196" s="295"/>
      <c r="O196" s="295" t="s">
        <v>317</v>
      </c>
      <c r="Q196" s="295" t="s">
        <v>3067</v>
      </c>
      <c r="R196" s="297" t="n">
        <v>0</v>
      </c>
      <c r="S196" s="297" t="n">
        <v>0</v>
      </c>
      <c r="T196" s="295"/>
      <c r="U196" s="295" t="s">
        <v>3071</v>
      </c>
      <c r="V196" s="295" t="s">
        <v>161</v>
      </c>
      <c r="W196" s="296" t="n">
        <v>43547</v>
      </c>
      <c r="X196" s="295" t="s">
        <v>3069</v>
      </c>
      <c r="Y196" s="295"/>
      <c r="Z196" s="295"/>
      <c r="AA196" s="295" t="s">
        <v>3070</v>
      </c>
      <c r="AB196" s="298" t="n">
        <v>6000000</v>
      </c>
      <c r="AC196" s="295" t="s">
        <v>3069</v>
      </c>
      <c r="AD196" s="295"/>
    </row>
    <row r="197" customFormat="false" ht="58" hidden="false" customHeight="false" outlineLevel="0" collapsed="false">
      <c r="A197" s="297" t="n">
        <v>971</v>
      </c>
      <c r="B197" s="294" t="n">
        <v>43536</v>
      </c>
      <c r="C197" s="295" t="s">
        <v>95</v>
      </c>
      <c r="D197" s="295" t="s">
        <v>3387</v>
      </c>
      <c r="E197" s="295" t="s">
        <v>134</v>
      </c>
      <c r="F197" s="295" t="s">
        <v>3079</v>
      </c>
      <c r="G197" s="295"/>
      <c r="H197" s="295" t="s">
        <v>3063</v>
      </c>
      <c r="I197" s="295"/>
      <c r="J197" s="295" t="s">
        <v>3388</v>
      </c>
      <c r="K197" s="295" t="s">
        <v>3389</v>
      </c>
      <c r="M197" s="295" t="s">
        <v>3390</v>
      </c>
      <c r="N197" s="295"/>
      <c r="O197" s="295"/>
      <c r="Q197" s="295" t="s">
        <v>3067</v>
      </c>
      <c r="R197" s="297" t="n">
        <v>0</v>
      </c>
      <c r="S197" s="297" t="n">
        <v>0</v>
      </c>
      <c r="T197" s="295"/>
      <c r="U197" s="295" t="s">
        <v>3071</v>
      </c>
      <c r="V197" s="295" t="s">
        <v>161</v>
      </c>
      <c r="W197" s="296" t="n">
        <v>43547</v>
      </c>
      <c r="X197" s="295" t="s">
        <v>3069</v>
      </c>
      <c r="Y197" s="295"/>
      <c r="Z197" s="295"/>
      <c r="AA197" s="295" t="s">
        <v>3070</v>
      </c>
      <c r="AB197" s="298" t="n">
        <v>6000000</v>
      </c>
      <c r="AC197" s="295" t="s">
        <v>3069</v>
      </c>
      <c r="AD197" s="295"/>
    </row>
    <row r="198" customFormat="false" ht="58" hidden="false" customHeight="false" outlineLevel="0" collapsed="false">
      <c r="A198" s="297" t="n">
        <v>980</v>
      </c>
      <c r="B198" s="294" t="n">
        <v>43536</v>
      </c>
      <c r="C198" s="295" t="s">
        <v>95</v>
      </c>
      <c r="D198" s="295" t="s">
        <v>3391</v>
      </c>
      <c r="E198" s="295" t="s">
        <v>134</v>
      </c>
      <c r="F198" s="295" t="s">
        <v>3079</v>
      </c>
      <c r="G198" s="295"/>
      <c r="H198" s="295" t="s">
        <v>3063</v>
      </c>
      <c r="I198" s="295"/>
      <c r="J198" s="295" t="s">
        <v>3392</v>
      </c>
      <c r="K198" s="295" t="s">
        <v>3393</v>
      </c>
      <c r="M198" s="295" t="s">
        <v>322</v>
      </c>
      <c r="N198" s="295"/>
      <c r="O198" s="295"/>
      <c r="Q198" s="295" t="s">
        <v>3067</v>
      </c>
      <c r="R198" s="297" t="n">
        <v>0</v>
      </c>
      <c r="S198" s="297" t="n">
        <v>0</v>
      </c>
      <c r="T198" s="295"/>
      <c r="U198" s="295" t="s">
        <v>3071</v>
      </c>
      <c r="V198" s="295" t="s">
        <v>161</v>
      </c>
      <c r="W198" s="296" t="n">
        <v>43547</v>
      </c>
      <c r="X198" s="295" t="s">
        <v>3069</v>
      </c>
      <c r="Y198" s="295"/>
      <c r="Z198" s="295"/>
      <c r="AA198" s="295" t="s">
        <v>3070</v>
      </c>
      <c r="AB198" s="298" t="n">
        <v>6000000</v>
      </c>
      <c r="AC198" s="295" t="s">
        <v>3069</v>
      </c>
      <c r="AD198" s="295"/>
    </row>
    <row r="199" customFormat="false" ht="43.5" hidden="false" customHeight="false" outlineLevel="0" collapsed="false">
      <c r="A199" s="297" t="n">
        <v>981</v>
      </c>
      <c r="B199" s="294" t="n">
        <v>43536</v>
      </c>
      <c r="C199" s="295" t="s">
        <v>95</v>
      </c>
      <c r="D199" s="295" t="s">
        <v>3394</v>
      </c>
      <c r="E199" s="295" t="s">
        <v>134</v>
      </c>
      <c r="F199" s="295" t="s">
        <v>3079</v>
      </c>
      <c r="G199" s="295"/>
      <c r="H199" s="295" t="s">
        <v>3063</v>
      </c>
      <c r="I199" s="295"/>
      <c r="J199" s="295" t="s">
        <v>3395</v>
      </c>
      <c r="K199" s="295" t="s">
        <v>3396</v>
      </c>
      <c r="M199" s="295" t="s">
        <v>3397</v>
      </c>
      <c r="N199" s="295"/>
      <c r="O199" s="295" t="s">
        <v>295</v>
      </c>
      <c r="Q199" s="295" t="s">
        <v>3067</v>
      </c>
      <c r="R199" s="297" t="n">
        <v>0</v>
      </c>
      <c r="S199" s="297" t="n">
        <v>0</v>
      </c>
      <c r="T199" s="295"/>
      <c r="U199" s="295" t="s">
        <v>3071</v>
      </c>
      <c r="V199" s="295" t="s">
        <v>161</v>
      </c>
      <c r="W199" s="296" t="n">
        <v>43547</v>
      </c>
      <c r="X199" s="295" t="s">
        <v>3069</v>
      </c>
      <c r="Y199" s="295"/>
      <c r="Z199" s="295"/>
      <c r="AA199" s="295" t="s">
        <v>3070</v>
      </c>
      <c r="AB199" s="298" t="n">
        <v>6000000</v>
      </c>
      <c r="AC199" s="295" t="s">
        <v>3069</v>
      </c>
      <c r="AD199" s="295"/>
    </row>
    <row r="200" customFormat="false" ht="72.5" hidden="false" customHeight="false" outlineLevel="0" collapsed="false">
      <c r="A200" s="297" t="n">
        <v>982</v>
      </c>
      <c r="B200" s="294" t="n">
        <v>43537</v>
      </c>
      <c r="C200" s="295" t="s">
        <v>296</v>
      </c>
      <c r="D200" s="295" t="s">
        <v>712</v>
      </c>
      <c r="E200" s="295" t="s">
        <v>134</v>
      </c>
      <c r="F200" s="295" t="s">
        <v>661</v>
      </c>
      <c r="G200" s="295"/>
      <c r="H200" s="295" t="s">
        <v>649</v>
      </c>
      <c r="I200" s="295" t="s">
        <v>663</v>
      </c>
      <c r="J200" s="295" t="s">
        <v>713</v>
      </c>
      <c r="K200" s="295" t="s">
        <v>714</v>
      </c>
      <c r="M200" s="295" t="s">
        <v>482</v>
      </c>
      <c r="N200" s="295" t="s">
        <v>715</v>
      </c>
      <c r="O200" s="295" t="s">
        <v>716</v>
      </c>
      <c r="P200" s="297" t="n">
        <v>2019</v>
      </c>
      <c r="Q200" s="295" t="s">
        <v>654</v>
      </c>
      <c r="R200" s="297" t="n">
        <v>0</v>
      </c>
      <c r="S200" s="297" t="n">
        <v>0</v>
      </c>
      <c r="T200" s="295"/>
      <c r="U200" s="295"/>
      <c r="V200" s="295" t="s">
        <v>161</v>
      </c>
      <c r="W200" s="296" t="n">
        <v>43556</v>
      </c>
      <c r="X200" s="295" t="s">
        <v>655</v>
      </c>
      <c r="Y200" s="295"/>
      <c r="Z200" s="295" t="s">
        <v>146</v>
      </c>
      <c r="AA200" s="295" t="s">
        <v>147</v>
      </c>
      <c r="AC200" s="295"/>
      <c r="AD200" s="295"/>
    </row>
    <row r="201" customFormat="false" ht="72.5" hidden="false" customHeight="false" outlineLevel="0" collapsed="false">
      <c r="A201" s="297" t="n">
        <v>992</v>
      </c>
      <c r="B201" s="294" t="n">
        <v>43537</v>
      </c>
      <c r="C201" s="295" t="s">
        <v>296</v>
      </c>
      <c r="D201" s="295" t="s">
        <v>672</v>
      </c>
      <c r="E201" s="295" t="s">
        <v>134</v>
      </c>
      <c r="F201" s="295" t="s">
        <v>647</v>
      </c>
      <c r="G201" s="295" t="s">
        <v>673</v>
      </c>
      <c r="H201" s="295" t="s">
        <v>649</v>
      </c>
      <c r="I201" s="295"/>
      <c r="J201" s="295" t="s">
        <v>674</v>
      </c>
      <c r="K201" s="295" t="s">
        <v>675</v>
      </c>
      <c r="M201" s="295" t="s">
        <v>166</v>
      </c>
      <c r="N201" s="295" t="s">
        <v>676</v>
      </c>
      <c r="O201" s="295"/>
      <c r="Q201" s="295" t="s">
        <v>654</v>
      </c>
      <c r="R201" s="297" t="n">
        <v>0</v>
      </c>
      <c r="S201" s="297" t="n">
        <v>0</v>
      </c>
      <c r="T201" s="295"/>
      <c r="U201" s="295"/>
      <c r="V201" s="295" t="s">
        <v>161</v>
      </c>
      <c r="W201" s="296" t="n">
        <v>43556</v>
      </c>
      <c r="X201" s="295" t="s">
        <v>655</v>
      </c>
      <c r="Y201" s="295"/>
      <c r="Z201" s="295" t="s">
        <v>146</v>
      </c>
      <c r="AA201" s="295" t="s">
        <v>147</v>
      </c>
      <c r="AB201" s="298" t="n">
        <v>7500000</v>
      </c>
      <c r="AC201" s="295"/>
      <c r="AD201" s="295"/>
    </row>
    <row r="202" customFormat="false" ht="72.5" hidden="false" customHeight="false" outlineLevel="0" collapsed="false">
      <c r="A202" s="297" t="n">
        <v>993</v>
      </c>
      <c r="B202" s="294" t="n">
        <v>43537</v>
      </c>
      <c r="C202" s="295" t="s">
        <v>296</v>
      </c>
      <c r="D202" s="295" t="s">
        <v>667</v>
      </c>
      <c r="E202" s="295" t="s">
        <v>134</v>
      </c>
      <c r="F202" s="295" t="s">
        <v>661</v>
      </c>
      <c r="G202" s="295" t="s">
        <v>668</v>
      </c>
      <c r="H202" s="295" t="s">
        <v>649</v>
      </c>
      <c r="I202" s="295" t="s">
        <v>663</v>
      </c>
      <c r="J202" s="295" t="s">
        <v>669</v>
      </c>
      <c r="K202" s="295" t="s">
        <v>670</v>
      </c>
      <c r="M202" s="295" t="s">
        <v>248</v>
      </c>
      <c r="N202" s="295" t="s">
        <v>323</v>
      </c>
      <c r="O202" s="295" t="s">
        <v>671</v>
      </c>
      <c r="P202" s="297" t="n">
        <v>2019</v>
      </c>
      <c r="Q202" s="295" t="s">
        <v>654</v>
      </c>
      <c r="R202" s="297" t="n">
        <v>0</v>
      </c>
      <c r="S202" s="297" t="n">
        <v>0</v>
      </c>
      <c r="T202" s="295"/>
      <c r="U202" s="295"/>
      <c r="V202" s="295" t="s">
        <v>161</v>
      </c>
      <c r="W202" s="296" t="n">
        <v>43556</v>
      </c>
      <c r="X202" s="295" t="s">
        <v>655</v>
      </c>
      <c r="Y202" s="295"/>
      <c r="Z202" s="295" t="s">
        <v>146</v>
      </c>
      <c r="AA202" s="295" t="s">
        <v>147</v>
      </c>
      <c r="AC202" s="295"/>
      <c r="AD202" s="295"/>
    </row>
    <row r="203" customFormat="false" ht="72.5" hidden="false" customHeight="false" outlineLevel="0" collapsed="false">
      <c r="A203" s="297" t="n">
        <v>994</v>
      </c>
      <c r="B203" s="294" t="n">
        <v>43537</v>
      </c>
      <c r="C203" s="295" t="s">
        <v>296</v>
      </c>
      <c r="D203" s="295" t="s">
        <v>660</v>
      </c>
      <c r="E203" s="295" t="s">
        <v>134</v>
      </c>
      <c r="F203" s="295" t="s">
        <v>661</v>
      </c>
      <c r="G203" s="295" t="s">
        <v>662</v>
      </c>
      <c r="H203" s="295" t="s">
        <v>649</v>
      </c>
      <c r="I203" s="295" t="s">
        <v>663</v>
      </c>
      <c r="J203" s="295" t="s">
        <v>664</v>
      </c>
      <c r="K203" s="295" t="s">
        <v>665</v>
      </c>
      <c r="M203" s="295" t="s">
        <v>248</v>
      </c>
      <c r="N203" s="295" t="s">
        <v>666</v>
      </c>
      <c r="O203" s="295"/>
      <c r="P203" s="297" t="n">
        <v>2019</v>
      </c>
      <c r="Q203" s="295" t="s">
        <v>654</v>
      </c>
      <c r="R203" s="297" t="n">
        <v>0</v>
      </c>
      <c r="S203" s="297" t="n">
        <v>0</v>
      </c>
      <c r="T203" s="295"/>
      <c r="U203" s="295"/>
      <c r="V203" s="295" t="s">
        <v>161</v>
      </c>
      <c r="W203" s="296" t="n">
        <v>43556</v>
      </c>
      <c r="X203" s="295" t="s">
        <v>655</v>
      </c>
      <c r="Y203" s="295"/>
      <c r="Z203" s="295" t="s">
        <v>146</v>
      </c>
      <c r="AA203" s="295" t="s">
        <v>147</v>
      </c>
      <c r="AC203" s="295"/>
      <c r="AD203" s="295"/>
    </row>
    <row r="204" customFormat="false" ht="72.5" hidden="false" customHeight="false" outlineLevel="0" collapsed="false">
      <c r="A204" s="297" t="n">
        <v>1020</v>
      </c>
      <c r="B204" s="294" t="n">
        <v>43542</v>
      </c>
      <c r="C204" s="295" t="s">
        <v>101</v>
      </c>
      <c r="D204" s="295" t="s">
        <v>656</v>
      </c>
      <c r="E204" s="295" t="s">
        <v>134</v>
      </c>
      <c r="F204" s="295"/>
      <c r="G204" s="295"/>
      <c r="H204" s="295" t="s">
        <v>152</v>
      </c>
      <c r="I204" s="295"/>
      <c r="J204" s="295" t="s">
        <v>657</v>
      </c>
      <c r="K204" s="295" t="s">
        <v>658</v>
      </c>
      <c r="L204" s="296" t="n">
        <v>35130</v>
      </c>
      <c r="M204" s="295" t="s">
        <v>659</v>
      </c>
      <c r="N204" s="295" t="s">
        <v>157</v>
      </c>
      <c r="O204" s="295"/>
      <c r="Q204" s="295" t="s">
        <v>159</v>
      </c>
      <c r="R204" s="297" t="n">
        <v>0</v>
      </c>
      <c r="S204" s="297" t="n">
        <v>0</v>
      </c>
      <c r="T204" s="295"/>
      <c r="U204" s="295"/>
      <c r="V204" s="295" t="s">
        <v>167</v>
      </c>
      <c r="W204" s="296" t="n">
        <v>43570</v>
      </c>
      <c r="X204" s="295"/>
      <c r="Y204" s="295" t="s">
        <v>168</v>
      </c>
      <c r="Z204" s="295" t="s">
        <v>146</v>
      </c>
      <c r="AA204" s="295" t="s">
        <v>147</v>
      </c>
      <c r="AB204" s="298" t="n">
        <v>5500000</v>
      </c>
      <c r="AC204" s="295"/>
      <c r="AD204" s="295"/>
    </row>
    <row r="205" customFormat="false" ht="72.5" hidden="false" customHeight="false" outlineLevel="0" collapsed="false">
      <c r="A205" s="297" t="n">
        <v>1021</v>
      </c>
      <c r="B205" s="294" t="n">
        <v>43541</v>
      </c>
      <c r="C205" s="295" t="s">
        <v>296</v>
      </c>
      <c r="D205" s="295" t="s">
        <v>646</v>
      </c>
      <c r="E205" s="295" t="s">
        <v>134</v>
      </c>
      <c r="F205" s="295" t="s">
        <v>647</v>
      </c>
      <c r="G205" s="295" t="s">
        <v>648</v>
      </c>
      <c r="H205" s="295" t="s">
        <v>649</v>
      </c>
      <c r="I205" s="295"/>
      <c r="J205" s="295" t="s">
        <v>650</v>
      </c>
      <c r="K205" s="295" t="s">
        <v>651</v>
      </c>
      <c r="M205" s="295" t="s">
        <v>652</v>
      </c>
      <c r="N205" s="295" t="s">
        <v>653</v>
      </c>
      <c r="O205" s="295"/>
      <c r="P205" s="297" t="n">
        <v>2016</v>
      </c>
      <c r="Q205" s="295" t="s">
        <v>654</v>
      </c>
      <c r="R205" s="297" t="n">
        <v>0</v>
      </c>
      <c r="S205" s="297" t="n">
        <v>0</v>
      </c>
      <c r="T205" s="295"/>
      <c r="U205" s="295"/>
      <c r="V205" s="295" t="s">
        <v>161</v>
      </c>
      <c r="W205" s="296" t="n">
        <v>43556</v>
      </c>
      <c r="X205" s="295" t="s">
        <v>655</v>
      </c>
      <c r="Y205" s="295"/>
      <c r="Z205" s="295" t="s">
        <v>146</v>
      </c>
      <c r="AA205" s="295" t="s">
        <v>147</v>
      </c>
      <c r="AB205" s="298" t="n">
        <v>7000000</v>
      </c>
      <c r="AC205" s="295"/>
      <c r="AD205" s="295"/>
    </row>
    <row r="206" customFormat="false" ht="304.5" hidden="false" customHeight="false" outlineLevel="0" collapsed="false">
      <c r="A206" s="297" t="n">
        <v>1047</v>
      </c>
      <c r="B206" s="294" t="n">
        <v>43225</v>
      </c>
      <c r="C206" s="295" t="s">
        <v>132</v>
      </c>
      <c r="D206" s="295" t="s">
        <v>639</v>
      </c>
      <c r="E206" s="295" t="s">
        <v>134</v>
      </c>
      <c r="F206" s="295" t="s">
        <v>640</v>
      </c>
      <c r="G206" s="295"/>
      <c r="H206" s="295" t="s">
        <v>135</v>
      </c>
      <c r="I206" s="295" t="s">
        <v>641</v>
      </c>
      <c r="J206" s="295" t="s">
        <v>642</v>
      </c>
      <c r="K206" s="295" t="s">
        <v>643</v>
      </c>
      <c r="L206" s="296" t="n">
        <v>34898</v>
      </c>
      <c r="M206" s="295" t="s">
        <v>382</v>
      </c>
      <c r="N206" s="295" t="s">
        <v>157</v>
      </c>
      <c r="O206" s="295" t="s">
        <v>644</v>
      </c>
      <c r="P206" s="297" t="n">
        <v>2018</v>
      </c>
      <c r="Q206" s="295" t="s">
        <v>141</v>
      </c>
      <c r="R206" s="297" t="n">
        <v>12</v>
      </c>
      <c r="S206" s="297" t="n">
        <v>15</v>
      </c>
      <c r="T206" s="295" t="s">
        <v>645</v>
      </c>
      <c r="U206" s="295" t="s">
        <v>3084</v>
      </c>
      <c r="V206" s="295" t="s">
        <v>161</v>
      </c>
      <c r="W206" s="296" t="n">
        <v>43556</v>
      </c>
      <c r="X206" s="295" t="s">
        <v>145</v>
      </c>
      <c r="Y206" s="295"/>
      <c r="Z206" s="295" t="s">
        <v>146</v>
      </c>
      <c r="AA206" s="295" t="s">
        <v>147</v>
      </c>
      <c r="AB206" s="298" t="n">
        <v>5500000</v>
      </c>
      <c r="AC206" s="295"/>
      <c r="AD206" s="295"/>
    </row>
    <row r="207" customFormat="false" ht="101.5" hidden="false" customHeight="false" outlineLevel="0" collapsed="false">
      <c r="A207" s="297" t="n">
        <v>321</v>
      </c>
      <c r="B207" s="294" t="n">
        <v>43475</v>
      </c>
      <c r="C207" s="295" t="s">
        <v>101</v>
      </c>
      <c r="D207" s="295" t="s">
        <v>635</v>
      </c>
      <c r="E207" s="295" t="s">
        <v>134</v>
      </c>
      <c r="F207" s="295" t="s">
        <v>466</v>
      </c>
      <c r="G207" s="295" t="s">
        <v>476</v>
      </c>
      <c r="H207" s="295" t="s">
        <v>152</v>
      </c>
      <c r="I207" s="295" t="s">
        <v>619</v>
      </c>
      <c r="J207" s="295" t="s">
        <v>636</v>
      </c>
      <c r="K207" s="295" t="s">
        <v>637</v>
      </c>
      <c r="M207" s="295" t="s">
        <v>89</v>
      </c>
      <c r="N207" s="295" t="s">
        <v>157</v>
      </c>
      <c r="O207" s="295" t="s">
        <v>638</v>
      </c>
      <c r="P207" s="297" t="n">
        <v>2019</v>
      </c>
      <c r="Q207" s="295" t="s">
        <v>622</v>
      </c>
      <c r="R207" s="297" t="n">
        <v>10</v>
      </c>
      <c r="S207" s="297" t="n">
        <v>17</v>
      </c>
      <c r="T207" s="295" t="s">
        <v>228</v>
      </c>
      <c r="U207" s="295" t="s">
        <v>3071</v>
      </c>
      <c r="V207" s="295" t="s">
        <v>144</v>
      </c>
      <c r="W207" s="296" t="n">
        <v>43556</v>
      </c>
      <c r="X207" s="295"/>
      <c r="Y207" s="295" t="s">
        <v>168</v>
      </c>
      <c r="Z207" s="295" t="s">
        <v>146</v>
      </c>
      <c r="AA207" s="295" t="s">
        <v>147</v>
      </c>
      <c r="AB207" s="298" t="n">
        <v>5500000</v>
      </c>
      <c r="AC207" s="295"/>
      <c r="AD207" s="295" t="s">
        <v>623</v>
      </c>
    </row>
    <row r="208" customFormat="false" ht="101.5" hidden="false" customHeight="false" outlineLevel="0" collapsed="false">
      <c r="A208" s="297" t="n">
        <v>341</v>
      </c>
      <c r="B208" s="294" t="n">
        <v>43475</v>
      </c>
      <c r="C208" s="295" t="s">
        <v>101</v>
      </c>
      <c r="D208" s="295" t="s">
        <v>632</v>
      </c>
      <c r="E208" s="295" t="s">
        <v>134</v>
      </c>
      <c r="F208" s="295" t="s">
        <v>617</v>
      </c>
      <c r="G208" s="295" t="s">
        <v>628</v>
      </c>
      <c r="H208" s="295" t="s">
        <v>152</v>
      </c>
      <c r="I208" s="295" t="s">
        <v>619</v>
      </c>
      <c r="J208" s="295" t="s">
        <v>633</v>
      </c>
      <c r="K208" s="295" t="s">
        <v>634</v>
      </c>
      <c r="L208" s="296" t="n">
        <v>35956</v>
      </c>
      <c r="M208" s="295" t="s">
        <v>89</v>
      </c>
      <c r="N208" s="295" t="s">
        <v>157</v>
      </c>
      <c r="O208" s="295"/>
      <c r="P208" s="297" t="n">
        <v>2019</v>
      </c>
      <c r="Q208" s="295" t="s">
        <v>622</v>
      </c>
      <c r="R208" s="297" t="n">
        <v>14</v>
      </c>
      <c r="S208" s="297" t="n">
        <v>19</v>
      </c>
      <c r="T208" s="295" t="s">
        <v>631</v>
      </c>
      <c r="U208" s="295" t="s">
        <v>3071</v>
      </c>
      <c r="V208" s="295" t="s">
        <v>144</v>
      </c>
      <c r="W208" s="296" t="n">
        <v>43556</v>
      </c>
      <c r="X208" s="295"/>
      <c r="Y208" s="295" t="s">
        <v>168</v>
      </c>
      <c r="Z208" s="295" t="s">
        <v>146</v>
      </c>
      <c r="AA208" s="295" t="s">
        <v>147</v>
      </c>
      <c r="AB208" s="298" t="n">
        <v>5500000</v>
      </c>
      <c r="AC208" s="295"/>
      <c r="AD208" s="295" t="s">
        <v>623</v>
      </c>
    </row>
    <row r="209" customFormat="false" ht="101.5" hidden="false" customHeight="false" outlineLevel="0" collapsed="false">
      <c r="A209" s="297" t="n">
        <v>374</v>
      </c>
      <c r="B209" s="294" t="n">
        <v>43479</v>
      </c>
      <c r="C209" s="295" t="s">
        <v>101</v>
      </c>
      <c r="D209" s="295" t="s">
        <v>627</v>
      </c>
      <c r="E209" s="295" t="s">
        <v>134</v>
      </c>
      <c r="F209" s="295" t="s">
        <v>617</v>
      </c>
      <c r="G209" s="295" t="s">
        <v>628</v>
      </c>
      <c r="H209" s="295" t="s">
        <v>152</v>
      </c>
      <c r="I209" s="295" t="s">
        <v>619</v>
      </c>
      <c r="J209" s="295" t="s">
        <v>629</v>
      </c>
      <c r="K209" s="295" t="s">
        <v>630</v>
      </c>
      <c r="L209" s="296" t="n">
        <v>36128</v>
      </c>
      <c r="M209" s="295" t="s">
        <v>89</v>
      </c>
      <c r="N209" s="295" t="s">
        <v>157</v>
      </c>
      <c r="O209" s="295"/>
      <c r="P209" s="297" t="n">
        <v>2019</v>
      </c>
      <c r="Q209" s="295" t="s">
        <v>622</v>
      </c>
      <c r="R209" s="297" t="n">
        <v>15</v>
      </c>
      <c r="S209" s="297" t="n">
        <v>21</v>
      </c>
      <c r="T209" s="295" t="s">
        <v>631</v>
      </c>
      <c r="U209" s="295" t="s">
        <v>3071</v>
      </c>
      <c r="V209" s="295" t="s">
        <v>144</v>
      </c>
      <c r="W209" s="296" t="n">
        <v>43556</v>
      </c>
      <c r="X209" s="295"/>
      <c r="Y209" s="295" t="s">
        <v>168</v>
      </c>
      <c r="Z209" s="295" t="s">
        <v>146</v>
      </c>
      <c r="AA209" s="295" t="s">
        <v>147</v>
      </c>
      <c r="AB209" s="298" t="n">
        <v>5500000</v>
      </c>
      <c r="AC209" s="295"/>
      <c r="AD209" s="295" t="s">
        <v>623</v>
      </c>
    </row>
    <row r="210" customFormat="false" ht="101.5" hidden="false" customHeight="false" outlineLevel="0" collapsed="false">
      <c r="A210" s="297" t="n">
        <v>375</v>
      </c>
      <c r="B210" s="294" t="n">
        <v>43479</v>
      </c>
      <c r="C210" s="295" t="s">
        <v>101</v>
      </c>
      <c r="D210" s="295" t="s">
        <v>624</v>
      </c>
      <c r="E210" s="295" t="s">
        <v>134</v>
      </c>
      <c r="F210" s="295" t="s">
        <v>617</v>
      </c>
      <c r="G210" s="295" t="s">
        <v>618</v>
      </c>
      <c r="H210" s="295" t="s">
        <v>152</v>
      </c>
      <c r="I210" s="295" t="s">
        <v>619</v>
      </c>
      <c r="J210" s="295" t="s">
        <v>625</v>
      </c>
      <c r="K210" s="295" t="s">
        <v>626</v>
      </c>
      <c r="M210" s="295" t="s">
        <v>89</v>
      </c>
      <c r="N210" s="295" t="s">
        <v>157</v>
      </c>
      <c r="O210" s="295"/>
      <c r="P210" s="297" t="n">
        <v>2019</v>
      </c>
      <c r="Q210" s="295" t="s">
        <v>622</v>
      </c>
      <c r="R210" s="297" t="n">
        <v>11</v>
      </c>
      <c r="S210" s="297" t="n">
        <v>16</v>
      </c>
      <c r="T210" s="295"/>
      <c r="U210" s="295" t="s">
        <v>3071</v>
      </c>
      <c r="V210" s="295" t="s">
        <v>144</v>
      </c>
      <c r="W210" s="296" t="n">
        <v>43556</v>
      </c>
      <c r="X210" s="295"/>
      <c r="Y210" s="295" t="s">
        <v>168</v>
      </c>
      <c r="Z210" s="295" t="s">
        <v>146</v>
      </c>
      <c r="AA210" s="295" t="s">
        <v>147</v>
      </c>
      <c r="AB210" s="298" t="n">
        <v>5500000</v>
      </c>
      <c r="AC210" s="295"/>
      <c r="AD210" s="295" t="s">
        <v>623</v>
      </c>
    </row>
    <row r="211" customFormat="false" ht="101.5" hidden="false" customHeight="false" outlineLevel="0" collapsed="false">
      <c r="A211" s="297" t="n">
        <v>376</v>
      </c>
      <c r="B211" s="294" t="n">
        <v>43479</v>
      </c>
      <c r="C211" s="295" t="s">
        <v>101</v>
      </c>
      <c r="D211" s="295" t="s">
        <v>616</v>
      </c>
      <c r="E211" s="295" t="s">
        <v>134</v>
      </c>
      <c r="F211" s="295" t="s">
        <v>617</v>
      </c>
      <c r="G211" s="295" t="s">
        <v>618</v>
      </c>
      <c r="H211" s="295" t="s">
        <v>152</v>
      </c>
      <c r="I211" s="295" t="s">
        <v>619</v>
      </c>
      <c r="J211" s="295" t="s">
        <v>620</v>
      </c>
      <c r="K211" s="295" t="s">
        <v>621</v>
      </c>
      <c r="L211" s="296" t="n">
        <v>36105</v>
      </c>
      <c r="M211" s="295" t="s">
        <v>89</v>
      </c>
      <c r="N211" s="295" t="s">
        <v>157</v>
      </c>
      <c r="O211" s="295"/>
      <c r="P211" s="297" t="n">
        <v>2019</v>
      </c>
      <c r="Q211" s="295" t="s">
        <v>622</v>
      </c>
      <c r="R211" s="297" t="n">
        <v>10</v>
      </c>
      <c r="S211" s="297" t="n">
        <v>20</v>
      </c>
      <c r="T211" s="295"/>
      <c r="U211" s="295" t="s">
        <v>3071</v>
      </c>
      <c r="V211" s="295" t="s">
        <v>144</v>
      </c>
      <c r="W211" s="296" t="n">
        <v>43556</v>
      </c>
      <c r="X211" s="295"/>
      <c r="Y211" s="295" t="s">
        <v>168</v>
      </c>
      <c r="Z211" s="295" t="s">
        <v>146</v>
      </c>
      <c r="AA211" s="295" t="s">
        <v>147</v>
      </c>
      <c r="AB211" s="298" t="n">
        <v>5500000</v>
      </c>
      <c r="AC211" s="295"/>
      <c r="AD211" s="295" t="s">
        <v>623</v>
      </c>
    </row>
    <row r="212" customFormat="false" ht="101.5" hidden="false" customHeight="false" outlineLevel="0" collapsed="false">
      <c r="A212" s="297" t="n">
        <v>446</v>
      </c>
      <c r="B212" s="294" t="n">
        <v>43483</v>
      </c>
      <c r="C212" s="295" t="s">
        <v>101</v>
      </c>
      <c r="D212" s="295" t="s">
        <v>1353</v>
      </c>
      <c r="E212" s="295" t="s">
        <v>134</v>
      </c>
      <c r="F212" s="295" t="s">
        <v>617</v>
      </c>
      <c r="G212" s="295" t="s">
        <v>618</v>
      </c>
      <c r="H212" s="295" t="s">
        <v>152</v>
      </c>
      <c r="I212" s="295" t="s">
        <v>619</v>
      </c>
      <c r="J212" s="295" t="s">
        <v>1352</v>
      </c>
      <c r="K212" s="295" t="s">
        <v>1354</v>
      </c>
      <c r="L212" s="296" t="n">
        <v>35435</v>
      </c>
      <c r="M212" s="295" t="s">
        <v>89</v>
      </c>
      <c r="N212" s="295" t="s">
        <v>157</v>
      </c>
      <c r="O212" s="295"/>
      <c r="P212" s="297" t="n">
        <v>2019</v>
      </c>
      <c r="Q212" s="295" t="s">
        <v>622</v>
      </c>
      <c r="R212" s="297" t="n">
        <v>10</v>
      </c>
      <c r="S212" s="297" t="n">
        <v>19</v>
      </c>
      <c r="T212" s="295"/>
      <c r="U212" s="295" t="s">
        <v>3071</v>
      </c>
      <c r="V212" s="295" t="s">
        <v>161</v>
      </c>
      <c r="W212" s="296" t="n">
        <v>43556</v>
      </c>
      <c r="X212" s="295"/>
      <c r="Y212" s="295"/>
      <c r="Z212" s="295"/>
      <c r="AA212" s="295"/>
      <c r="AC212" s="295"/>
      <c r="AD212" s="295" t="s">
        <v>623</v>
      </c>
    </row>
    <row r="213" customFormat="false" ht="72.5" hidden="false" customHeight="false" outlineLevel="0" collapsed="false">
      <c r="B213" s="294" t="n">
        <v>43444</v>
      </c>
      <c r="C213" s="295" t="s">
        <v>101</v>
      </c>
      <c r="D213" s="295" t="s">
        <v>612</v>
      </c>
      <c r="E213" s="295" t="s">
        <v>134</v>
      </c>
      <c r="F213" s="295" t="s">
        <v>429</v>
      </c>
      <c r="G213" s="295" t="s">
        <v>607</v>
      </c>
      <c r="H213" s="295" t="s">
        <v>152</v>
      </c>
      <c r="I213" s="295" t="s">
        <v>613</v>
      </c>
      <c r="J213" s="295" t="s">
        <v>614</v>
      </c>
      <c r="K213" s="295" t="s">
        <v>615</v>
      </c>
      <c r="L213" s="296" t="n">
        <v>35769</v>
      </c>
      <c r="M213" s="295" t="s">
        <v>611</v>
      </c>
      <c r="N213" s="295" t="s">
        <v>157</v>
      </c>
      <c r="O213" s="295"/>
      <c r="P213" s="297" t="n">
        <v>2019</v>
      </c>
      <c r="Q213" s="295" t="s">
        <v>159</v>
      </c>
      <c r="R213" s="297" t="n">
        <v>12</v>
      </c>
      <c r="S213" s="297" t="n">
        <v>18</v>
      </c>
      <c r="T213" s="295" t="s">
        <v>184</v>
      </c>
      <c r="U213" s="295" t="s">
        <v>3071</v>
      </c>
      <c r="V213" s="295" t="s">
        <v>161</v>
      </c>
      <c r="W213" s="296" t="n">
        <v>43525</v>
      </c>
      <c r="X213" s="295"/>
      <c r="Y213" s="295" t="s">
        <v>162</v>
      </c>
      <c r="Z213" s="295" t="s">
        <v>146</v>
      </c>
      <c r="AA213" s="295" t="s">
        <v>147</v>
      </c>
      <c r="AB213" s="298" t="n">
        <v>5500000</v>
      </c>
      <c r="AC213" s="295"/>
      <c r="AD213" s="295" t="s">
        <v>605</v>
      </c>
    </row>
    <row r="214" customFormat="false" ht="58" hidden="false" customHeight="false" outlineLevel="0" collapsed="false">
      <c r="B214" s="294" t="n">
        <v>43444</v>
      </c>
      <c r="C214" s="295" t="s">
        <v>101</v>
      </c>
      <c r="D214" s="295" t="s">
        <v>606</v>
      </c>
      <c r="E214" s="295" t="s">
        <v>134</v>
      </c>
      <c r="F214" s="295" t="s">
        <v>429</v>
      </c>
      <c r="G214" s="295" t="s">
        <v>607</v>
      </c>
      <c r="H214" s="295" t="s">
        <v>152</v>
      </c>
      <c r="I214" s="295" t="s">
        <v>608</v>
      </c>
      <c r="J214" s="295" t="s">
        <v>609</v>
      </c>
      <c r="K214" s="295" t="s">
        <v>610</v>
      </c>
      <c r="L214" s="296" t="n">
        <v>35451</v>
      </c>
      <c r="M214" s="295" t="s">
        <v>611</v>
      </c>
      <c r="N214" s="295" t="s">
        <v>157</v>
      </c>
      <c r="O214" s="295"/>
      <c r="P214" s="297" t="n">
        <v>2018</v>
      </c>
      <c r="Q214" s="295" t="s">
        <v>159</v>
      </c>
      <c r="R214" s="297" t="n">
        <v>15</v>
      </c>
      <c r="S214" s="297" t="n">
        <v>15</v>
      </c>
      <c r="T214" s="295" t="s">
        <v>184</v>
      </c>
      <c r="U214" s="295" t="s">
        <v>3071</v>
      </c>
      <c r="V214" s="295" t="s">
        <v>161</v>
      </c>
      <c r="W214" s="296" t="n">
        <v>43525</v>
      </c>
      <c r="X214" s="295"/>
      <c r="Y214" s="295" t="s">
        <v>162</v>
      </c>
      <c r="Z214" s="295" t="s">
        <v>146</v>
      </c>
      <c r="AA214" s="295" t="s">
        <v>147</v>
      </c>
      <c r="AB214" s="298" t="n">
        <v>5500000</v>
      </c>
      <c r="AC214" s="295"/>
      <c r="AD214" s="295" t="s">
        <v>605</v>
      </c>
    </row>
    <row r="215" customFormat="false" ht="58" hidden="false" customHeight="false" outlineLevel="0" collapsed="false">
      <c r="B215" s="294" t="n">
        <v>43447</v>
      </c>
      <c r="C215" s="295" t="s">
        <v>101</v>
      </c>
      <c r="D215" s="295" t="s">
        <v>600</v>
      </c>
      <c r="E215" s="295" t="s">
        <v>134</v>
      </c>
      <c r="F215" s="295" t="s">
        <v>179</v>
      </c>
      <c r="G215" s="295" t="s">
        <v>180</v>
      </c>
      <c r="H215" s="295" t="s">
        <v>152</v>
      </c>
      <c r="I215" s="295" t="s">
        <v>601</v>
      </c>
      <c r="J215" s="295" t="s">
        <v>602</v>
      </c>
      <c r="K215" s="295" t="s">
        <v>603</v>
      </c>
      <c r="M215" s="295" t="s">
        <v>604</v>
      </c>
      <c r="N215" s="295" t="s">
        <v>157</v>
      </c>
      <c r="O215" s="295"/>
      <c r="Q215" s="295" t="s">
        <v>159</v>
      </c>
      <c r="R215" s="297" t="n">
        <v>17</v>
      </c>
      <c r="S215" s="297" t="n">
        <v>15</v>
      </c>
      <c r="T215" s="295" t="s">
        <v>184</v>
      </c>
      <c r="U215" s="295" t="s">
        <v>3071</v>
      </c>
      <c r="V215" s="295" t="s">
        <v>369</v>
      </c>
      <c r="W215" s="296" t="n">
        <v>43525</v>
      </c>
      <c r="X215" s="295"/>
      <c r="Y215" s="295" t="s">
        <v>162</v>
      </c>
      <c r="Z215" s="295" t="s">
        <v>146</v>
      </c>
      <c r="AA215" s="295" t="s">
        <v>147</v>
      </c>
      <c r="AB215" s="298" t="n">
        <v>5500000</v>
      </c>
      <c r="AC215" s="295"/>
      <c r="AD215" s="295" t="s">
        <v>605</v>
      </c>
    </row>
    <row r="216" customFormat="false" ht="58" hidden="false" customHeight="false" outlineLevel="0" collapsed="false">
      <c r="A216" s="297" t="n">
        <v>335</v>
      </c>
      <c r="B216" s="294" t="n">
        <v>43483</v>
      </c>
      <c r="C216" s="295" t="s">
        <v>169</v>
      </c>
      <c r="D216" s="295" t="s">
        <v>596</v>
      </c>
      <c r="E216" s="295" t="s">
        <v>134</v>
      </c>
      <c r="F216" s="295" t="s">
        <v>414</v>
      </c>
      <c r="G216" s="295" t="s">
        <v>592</v>
      </c>
      <c r="H216" s="295" t="s">
        <v>171</v>
      </c>
      <c r="I216" s="295" t="s">
        <v>597</v>
      </c>
      <c r="J216" s="295" t="s">
        <v>598</v>
      </c>
      <c r="K216" s="295" t="s">
        <v>599</v>
      </c>
      <c r="M216" s="295" t="s">
        <v>89</v>
      </c>
      <c r="N216" s="295" t="s">
        <v>157</v>
      </c>
      <c r="O216" s="295"/>
      <c r="Q216" s="295" t="s">
        <v>175</v>
      </c>
      <c r="R216" s="297" t="n">
        <v>10</v>
      </c>
      <c r="S216" s="297" t="n">
        <v>10</v>
      </c>
      <c r="T216" s="295" t="s">
        <v>176</v>
      </c>
      <c r="U216" s="295" t="s">
        <v>595</v>
      </c>
      <c r="V216" s="295" t="s">
        <v>167</v>
      </c>
      <c r="W216" s="296" t="n">
        <v>43547</v>
      </c>
      <c r="X216" s="295"/>
      <c r="Y216" s="295" t="s">
        <v>177</v>
      </c>
      <c r="Z216" s="295" t="s">
        <v>146</v>
      </c>
      <c r="AA216" s="295" t="s">
        <v>147</v>
      </c>
      <c r="AB216" s="298" t="n">
        <v>5500000</v>
      </c>
      <c r="AC216" s="295"/>
      <c r="AD216" s="295" t="s">
        <v>148</v>
      </c>
    </row>
    <row r="217" customFormat="false" ht="58" hidden="false" customHeight="false" outlineLevel="0" collapsed="false">
      <c r="A217" s="297" t="n">
        <v>351</v>
      </c>
      <c r="B217" s="294" t="n">
        <v>43479</v>
      </c>
      <c r="C217" s="295" t="s">
        <v>169</v>
      </c>
      <c r="D217" s="295" t="s">
        <v>590</v>
      </c>
      <c r="E217" s="295" t="s">
        <v>134</v>
      </c>
      <c r="F217" s="295" t="s">
        <v>591</v>
      </c>
      <c r="G217" s="295" t="s">
        <v>592</v>
      </c>
      <c r="H217" s="295" t="s">
        <v>171</v>
      </c>
      <c r="I217" s="295"/>
      <c r="J217" s="295" t="s">
        <v>593</v>
      </c>
      <c r="K217" s="295" t="s">
        <v>594</v>
      </c>
      <c r="M217" s="295" t="s">
        <v>89</v>
      </c>
      <c r="N217" s="295" t="s">
        <v>157</v>
      </c>
      <c r="O217" s="295"/>
      <c r="Q217" s="295" t="s">
        <v>175</v>
      </c>
      <c r="R217" s="297" t="n">
        <v>9</v>
      </c>
      <c r="S217" s="297" t="n">
        <v>15</v>
      </c>
      <c r="T217" s="295" t="s">
        <v>176</v>
      </c>
      <c r="U217" s="295" t="s">
        <v>595</v>
      </c>
      <c r="V217" s="295" t="s">
        <v>167</v>
      </c>
      <c r="W217" s="296" t="n">
        <v>43547</v>
      </c>
      <c r="X217" s="295"/>
      <c r="Y217" s="295" t="s">
        <v>177</v>
      </c>
      <c r="Z217" s="295" t="s">
        <v>146</v>
      </c>
      <c r="AA217" s="295" t="s">
        <v>147</v>
      </c>
      <c r="AB217" s="298" t="n">
        <v>5500000</v>
      </c>
      <c r="AC217" s="295"/>
      <c r="AD217" s="295" t="s">
        <v>148</v>
      </c>
    </row>
    <row r="218" customFormat="false" ht="116" hidden="false" customHeight="false" outlineLevel="0" collapsed="false">
      <c r="A218" s="297" t="n">
        <v>388</v>
      </c>
      <c r="B218" s="294" t="n">
        <v>43480</v>
      </c>
      <c r="C218" s="295" t="s">
        <v>169</v>
      </c>
      <c r="D218" s="295" t="s">
        <v>587</v>
      </c>
      <c r="E218" s="295" t="s">
        <v>134</v>
      </c>
      <c r="F218" s="295"/>
      <c r="G218" s="295" t="s">
        <v>169</v>
      </c>
      <c r="H218" s="295" t="s">
        <v>171</v>
      </c>
      <c r="I218" s="295" t="s">
        <v>584</v>
      </c>
      <c r="J218" s="295" t="s">
        <v>588</v>
      </c>
      <c r="K218" s="295" t="s">
        <v>589</v>
      </c>
      <c r="M218" s="295" t="s">
        <v>174</v>
      </c>
      <c r="N218" s="295" t="s">
        <v>157</v>
      </c>
      <c r="O218" s="295" t="s">
        <v>317</v>
      </c>
      <c r="Q218" s="295" t="s">
        <v>175</v>
      </c>
      <c r="T218" s="295" t="s">
        <v>176</v>
      </c>
      <c r="U218" s="295" t="s">
        <v>3084</v>
      </c>
      <c r="V218" s="295" t="s">
        <v>167</v>
      </c>
      <c r="W218" s="296" t="n">
        <v>43547</v>
      </c>
      <c r="X218" s="295"/>
      <c r="Y218" s="295" t="s">
        <v>177</v>
      </c>
      <c r="Z218" s="295" t="s">
        <v>146</v>
      </c>
      <c r="AA218" s="295" t="s">
        <v>147</v>
      </c>
      <c r="AB218" s="298" t="n">
        <v>5500000</v>
      </c>
      <c r="AC218" s="295"/>
      <c r="AD218" s="295" t="s">
        <v>148</v>
      </c>
    </row>
    <row r="219" customFormat="false" ht="116" hidden="false" customHeight="false" outlineLevel="0" collapsed="false">
      <c r="A219" s="297" t="n">
        <v>431</v>
      </c>
      <c r="B219" s="294" t="n">
        <v>43482</v>
      </c>
      <c r="C219" s="295" t="s">
        <v>169</v>
      </c>
      <c r="D219" s="295" t="s">
        <v>583</v>
      </c>
      <c r="E219" s="295" t="s">
        <v>134</v>
      </c>
      <c r="F219" s="295"/>
      <c r="G219" s="295"/>
      <c r="H219" s="295" t="s">
        <v>171</v>
      </c>
      <c r="I219" s="295" t="s">
        <v>584</v>
      </c>
      <c r="J219" s="295" t="s">
        <v>585</v>
      </c>
      <c r="K219" s="295" t="s">
        <v>586</v>
      </c>
      <c r="M219" s="295" t="s">
        <v>174</v>
      </c>
      <c r="N219" s="295" t="s">
        <v>157</v>
      </c>
      <c r="O219" s="295"/>
      <c r="Q219" s="295" t="s">
        <v>175</v>
      </c>
      <c r="T219" s="295" t="s">
        <v>176</v>
      </c>
      <c r="U219" s="295" t="s">
        <v>3084</v>
      </c>
      <c r="V219" s="295" t="s">
        <v>167</v>
      </c>
      <c r="W219" s="296" t="n">
        <v>43547</v>
      </c>
      <c r="X219" s="295"/>
      <c r="Y219" s="295" t="s">
        <v>177</v>
      </c>
      <c r="Z219" s="295" t="s">
        <v>146</v>
      </c>
      <c r="AA219" s="295" t="s">
        <v>147</v>
      </c>
      <c r="AB219" s="298" t="n">
        <v>5500000</v>
      </c>
      <c r="AC219" s="295"/>
      <c r="AD219" s="295" t="s">
        <v>148</v>
      </c>
    </row>
    <row r="220" customFormat="false" ht="58" hidden="false" customHeight="false" outlineLevel="0" collapsed="false">
      <c r="A220" s="297" t="n">
        <v>468</v>
      </c>
      <c r="B220" s="294" t="n">
        <v>43515</v>
      </c>
      <c r="C220" s="295" t="s">
        <v>132</v>
      </c>
      <c r="D220" s="295" t="s">
        <v>578</v>
      </c>
      <c r="E220" s="295" t="s">
        <v>134</v>
      </c>
      <c r="F220" s="295" t="s">
        <v>579</v>
      </c>
      <c r="G220" s="295"/>
      <c r="H220" s="295" t="s">
        <v>191</v>
      </c>
      <c r="I220" s="295" t="s">
        <v>580</v>
      </c>
      <c r="J220" s="295" t="s">
        <v>581</v>
      </c>
      <c r="K220" s="295" t="s">
        <v>582</v>
      </c>
      <c r="M220" s="295" t="s">
        <v>382</v>
      </c>
      <c r="N220" s="295" t="s">
        <v>249</v>
      </c>
      <c r="O220" s="295"/>
      <c r="Q220" s="295" t="s">
        <v>257</v>
      </c>
      <c r="R220" s="297" t="n">
        <v>12</v>
      </c>
      <c r="S220" s="297" t="n">
        <v>19</v>
      </c>
      <c r="T220" s="295" t="s">
        <v>258</v>
      </c>
      <c r="U220" s="295" t="s">
        <v>3084</v>
      </c>
      <c r="V220" s="295" t="s">
        <v>3232</v>
      </c>
      <c r="W220" s="296" t="n">
        <v>43540</v>
      </c>
      <c r="X220" s="295" t="s">
        <v>259</v>
      </c>
      <c r="Y220" s="295"/>
      <c r="Z220" s="295" t="s">
        <v>146</v>
      </c>
      <c r="AA220" s="295" t="s">
        <v>147</v>
      </c>
      <c r="AB220" s="298" t="n">
        <v>5500000</v>
      </c>
      <c r="AC220" s="295"/>
      <c r="AD220" s="295" t="s">
        <v>148</v>
      </c>
    </row>
    <row r="221" customFormat="false" ht="58" hidden="false" customHeight="false" outlineLevel="0" collapsed="false">
      <c r="A221" s="297" t="n">
        <v>561</v>
      </c>
      <c r="B221" s="294" t="n">
        <v>43507</v>
      </c>
      <c r="C221" s="295" t="s">
        <v>169</v>
      </c>
      <c r="D221" s="295" t="s">
        <v>574</v>
      </c>
      <c r="E221" s="295" t="s">
        <v>134</v>
      </c>
      <c r="F221" s="295" t="s">
        <v>575</v>
      </c>
      <c r="G221" s="295" t="s">
        <v>415</v>
      </c>
      <c r="H221" s="295" t="s">
        <v>216</v>
      </c>
      <c r="I221" s="295" t="s">
        <v>275</v>
      </c>
      <c r="J221" s="295" t="s">
        <v>576</v>
      </c>
      <c r="K221" s="295" t="s">
        <v>577</v>
      </c>
      <c r="L221" s="296" t="n">
        <v>35160</v>
      </c>
      <c r="M221" s="295" t="s">
        <v>482</v>
      </c>
      <c r="N221" s="295" t="s">
        <v>157</v>
      </c>
      <c r="O221" s="295"/>
      <c r="Q221" s="295" t="s">
        <v>220</v>
      </c>
      <c r="R221" s="297" t="n">
        <v>15</v>
      </c>
      <c r="S221" s="297" t="n">
        <v>16</v>
      </c>
      <c r="T221" s="295" t="s">
        <v>228</v>
      </c>
      <c r="U221" s="295" t="s">
        <v>3071</v>
      </c>
      <c r="V221" s="295" t="s">
        <v>144</v>
      </c>
      <c r="W221" s="296" t="n">
        <v>43547</v>
      </c>
      <c r="X221" s="295"/>
      <c r="Y221" s="295" t="s">
        <v>177</v>
      </c>
      <c r="Z221" s="295" t="s">
        <v>146</v>
      </c>
      <c r="AA221" s="295" t="s">
        <v>147</v>
      </c>
      <c r="AB221" s="298" t="n">
        <v>5500000</v>
      </c>
      <c r="AC221" s="295"/>
      <c r="AD221" s="295" t="s">
        <v>148</v>
      </c>
    </row>
    <row r="222" customFormat="false" ht="58" hidden="false" customHeight="false" outlineLevel="0" collapsed="false">
      <c r="A222" s="297" t="n">
        <v>591</v>
      </c>
      <c r="B222" s="294" t="n">
        <v>43511</v>
      </c>
      <c r="C222" s="295" t="s">
        <v>169</v>
      </c>
      <c r="D222" s="295" t="s">
        <v>569</v>
      </c>
      <c r="E222" s="295" t="s">
        <v>134</v>
      </c>
      <c r="F222" s="295" t="s">
        <v>484</v>
      </c>
      <c r="G222" s="295" t="s">
        <v>215</v>
      </c>
      <c r="H222" s="295" t="s">
        <v>216</v>
      </c>
      <c r="I222" s="295"/>
      <c r="J222" s="295" t="s">
        <v>570</v>
      </c>
      <c r="K222" s="295" t="s">
        <v>571</v>
      </c>
      <c r="M222" s="295" t="s">
        <v>572</v>
      </c>
      <c r="N222" s="295" t="s">
        <v>157</v>
      </c>
      <c r="O222" s="295" t="s">
        <v>573</v>
      </c>
      <c r="P222" s="297" t="n">
        <v>2019</v>
      </c>
      <c r="Q222" s="295" t="s">
        <v>220</v>
      </c>
      <c r="R222" s="297" t="n">
        <v>9</v>
      </c>
      <c r="S222" s="297" t="n">
        <v>17</v>
      </c>
      <c r="T222" s="295" t="s">
        <v>176</v>
      </c>
      <c r="U222" s="295" t="s">
        <v>3084</v>
      </c>
      <c r="V222" s="295" t="s">
        <v>212</v>
      </c>
      <c r="W222" s="296" t="n">
        <v>43547</v>
      </c>
      <c r="X222" s="295"/>
      <c r="Y222" s="295" t="s">
        <v>177</v>
      </c>
      <c r="Z222" s="295" t="s">
        <v>146</v>
      </c>
      <c r="AA222" s="295" t="s">
        <v>147</v>
      </c>
      <c r="AB222" s="298" t="n">
        <v>5500000</v>
      </c>
      <c r="AC222" s="295"/>
      <c r="AD222" s="295" t="s">
        <v>148</v>
      </c>
    </row>
    <row r="223" customFormat="false" ht="130.5" hidden="false" customHeight="false" outlineLevel="0" collapsed="false">
      <c r="A223" s="297" t="n">
        <v>607</v>
      </c>
      <c r="B223" s="294" t="n">
        <v>43515</v>
      </c>
      <c r="C223" s="295" t="s">
        <v>132</v>
      </c>
      <c r="D223" s="295" t="s">
        <v>562</v>
      </c>
      <c r="E223" s="295" t="s">
        <v>134</v>
      </c>
      <c r="F223" s="295" t="s">
        <v>563</v>
      </c>
      <c r="G223" s="295"/>
      <c r="H223" s="295" t="s">
        <v>191</v>
      </c>
      <c r="I223" s="295" t="s">
        <v>564</v>
      </c>
      <c r="J223" s="295" t="s">
        <v>565</v>
      </c>
      <c r="K223" s="295" t="s">
        <v>566</v>
      </c>
      <c r="M223" s="295" t="s">
        <v>255</v>
      </c>
      <c r="N223" s="295" t="s">
        <v>567</v>
      </c>
      <c r="O223" s="295" t="s">
        <v>568</v>
      </c>
      <c r="Q223" s="295" t="s">
        <v>257</v>
      </c>
      <c r="R223" s="297" t="n">
        <v>9</v>
      </c>
      <c r="S223" s="297" t="n">
        <v>17</v>
      </c>
      <c r="T223" s="295" t="s">
        <v>258</v>
      </c>
      <c r="U223" s="295" t="s">
        <v>3084</v>
      </c>
      <c r="V223" s="295" t="s">
        <v>144</v>
      </c>
      <c r="W223" s="296" t="n">
        <v>43540</v>
      </c>
      <c r="X223" s="295" t="s">
        <v>259</v>
      </c>
      <c r="Y223" s="295"/>
      <c r="Z223" s="295" t="s">
        <v>146</v>
      </c>
      <c r="AA223" s="295" t="s">
        <v>147</v>
      </c>
      <c r="AB223" s="298" t="n">
        <v>5500000</v>
      </c>
      <c r="AC223" s="295"/>
      <c r="AD223" s="295" t="s">
        <v>148</v>
      </c>
    </row>
    <row r="224" customFormat="false" ht="58" hidden="false" customHeight="false" outlineLevel="0" collapsed="false">
      <c r="A224" s="297" t="n">
        <v>681</v>
      </c>
      <c r="B224" s="294" t="n">
        <v>43518</v>
      </c>
      <c r="C224" s="295" t="s">
        <v>169</v>
      </c>
      <c r="D224" s="295" t="s">
        <v>559</v>
      </c>
      <c r="E224" s="295" t="s">
        <v>134</v>
      </c>
      <c r="F224" s="295" t="s">
        <v>484</v>
      </c>
      <c r="G224" s="295" t="s">
        <v>447</v>
      </c>
      <c r="H224" s="295" t="s">
        <v>171</v>
      </c>
      <c r="I224" s="295" t="s">
        <v>275</v>
      </c>
      <c r="J224" s="295" t="s">
        <v>560</v>
      </c>
      <c r="K224" s="295" t="s">
        <v>561</v>
      </c>
      <c r="M224" s="295" t="s">
        <v>156</v>
      </c>
      <c r="N224" s="295" t="s">
        <v>157</v>
      </c>
      <c r="O224" s="295"/>
      <c r="P224" s="297" t="n">
        <v>2019</v>
      </c>
      <c r="Q224" s="295" t="s">
        <v>175</v>
      </c>
      <c r="R224" s="297" t="n">
        <v>13</v>
      </c>
      <c r="S224" s="297" t="n">
        <v>22</v>
      </c>
      <c r="T224" s="295" t="s">
        <v>266</v>
      </c>
      <c r="U224" s="295" t="s">
        <v>3084</v>
      </c>
      <c r="V224" s="295" t="s">
        <v>167</v>
      </c>
      <c r="W224" s="296" t="n">
        <v>43540</v>
      </c>
      <c r="X224" s="295"/>
      <c r="Y224" s="295" t="s">
        <v>177</v>
      </c>
      <c r="Z224" s="295" t="s">
        <v>146</v>
      </c>
      <c r="AA224" s="295" t="s">
        <v>147</v>
      </c>
      <c r="AB224" s="298" t="n">
        <v>5500000</v>
      </c>
      <c r="AC224" s="295"/>
      <c r="AD224" s="295" t="s">
        <v>148</v>
      </c>
    </row>
    <row r="225" customFormat="false" ht="58" hidden="false" customHeight="false" outlineLevel="0" collapsed="false">
      <c r="A225" s="297" t="n">
        <v>682</v>
      </c>
      <c r="B225" s="294" t="n">
        <v>43518</v>
      </c>
      <c r="C225" s="295" t="s">
        <v>169</v>
      </c>
      <c r="D225" s="295" t="s">
        <v>549</v>
      </c>
      <c r="E225" s="295" t="s">
        <v>134</v>
      </c>
      <c r="F225" s="295" t="s">
        <v>484</v>
      </c>
      <c r="G225" s="295" t="s">
        <v>447</v>
      </c>
      <c r="H225" s="295" t="s">
        <v>171</v>
      </c>
      <c r="I225" s="295" t="s">
        <v>275</v>
      </c>
      <c r="J225" s="295" t="s">
        <v>550</v>
      </c>
      <c r="K225" s="295" t="s">
        <v>551</v>
      </c>
      <c r="M225" s="295" t="s">
        <v>156</v>
      </c>
      <c r="N225" s="295" t="s">
        <v>157</v>
      </c>
      <c r="O225" s="295"/>
      <c r="P225" s="297" t="n">
        <v>2019</v>
      </c>
      <c r="Q225" s="295" t="s">
        <v>175</v>
      </c>
      <c r="R225" s="297" t="n">
        <v>11</v>
      </c>
      <c r="S225" s="297" t="n">
        <v>20</v>
      </c>
      <c r="T225" s="295" t="s">
        <v>266</v>
      </c>
      <c r="U225" s="295" t="s">
        <v>3084</v>
      </c>
      <c r="V225" s="295" t="s">
        <v>161</v>
      </c>
      <c r="W225" s="296" t="n">
        <v>43540</v>
      </c>
      <c r="X225" s="295"/>
      <c r="Y225" s="295" t="s">
        <v>177</v>
      </c>
      <c r="Z225" s="295" t="s">
        <v>146</v>
      </c>
      <c r="AA225" s="295" t="s">
        <v>147</v>
      </c>
      <c r="AB225" s="298" t="n">
        <v>5500000</v>
      </c>
      <c r="AC225" s="295"/>
      <c r="AD225" s="295" t="s">
        <v>148</v>
      </c>
    </row>
    <row r="226" customFormat="false" ht="58" hidden="false" customHeight="false" outlineLevel="0" collapsed="false">
      <c r="A226" s="297" t="n">
        <v>688</v>
      </c>
      <c r="B226" s="294" t="n">
        <v>43518</v>
      </c>
      <c r="C226" s="295" t="s">
        <v>169</v>
      </c>
      <c r="D226" s="295" t="s">
        <v>491</v>
      </c>
      <c r="E226" s="295" t="s">
        <v>134</v>
      </c>
      <c r="F226" s="295" t="s">
        <v>484</v>
      </c>
      <c r="G226" s="295" t="s">
        <v>447</v>
      </c>
      <c r="H226" s="295" t="s">
        <v>171</v>
      </c>
      <c r="I226" s="295" t="s">
        <v>275</v>
      </c>
      <c r="J226" s="295" t="s">
        <v>492</v>
      </c>
      <c r="K226" s="295" t="s">
        <v>493</v>
      </c>
      <c r="M226" s="295" t="s">
        <v>156</v>
      </c>
      <c r="N226" s="295" t="s">
        <v>157</v>
      </c>
      <c r="O226" s="295" t="s">
        <v>494</v>
      </c>
      <c r="P226" s="297" t="n">
        <v>2019</v>
      </c>
      <c r="Q226" s="295" t="s">
        <v>175</v>
      </c>
      <c r="R226" s="297" t="n">
        <v>12</v>
      </c>
      <c r="S226" s="297" t="n">
        <v>17</v>
      </c>
      <c r="T226" s="295" t="s">
        <v>266</v>
      </c>
      <c r="U226" s="295" t="s">
        <v>3084</v>
      </c>
      <c r="V226" s="295" t="s">
        <v>167</v>
      </c>
      <c r="W226" s="296" t="n">
        <v>43540</v>
      </c>
      <c r="X226" s="295"/>
      <c r="Y226" s="295" t="s">
        <v>177</v>
      </c>
      <c r="Z226" s="295" t="s">
        <v>146</v>
      </c>
      <c r="AA226" s="295" t="s">
        <v>147</v>
      </c>
      <c r="AB226" s="298" t="n">
        <v>5500000</v>
      </c>
      <c r="AC226" s="295"/>
      <c r="AD226" s="295" t="s">
        <v>148</v>
      </c>
    </row>
    <row r="227" customFormat="false" ht="58" hidden="false" customHeight="false" outlineLevel="0" collapsed="false">
      <c r="A227" s="297" t="n">
        <v>698</v>
      </c>
      <c r="B227" s="294" t="n">
        <v>43518</v>
      </c>
      <c r="C227" s="295" t="s">
        <v>132</v>
      </c>
      <c r="D227" s="295" t="s">
        <v>483</v>
      </c>
      <c r="E227" s="295" t="s">
        <v>134</v>
      </c>
      <c r="F227" s="295" t="s">
        <v>484</v>
      </c>
      <c r="G227" s="295"/>
      <c r="H227" s="295" t="s">
        <v>191</v>
      </c>
      <c r="I227" s="295" t="s">
        <v>485</v>
      </c>
      <c r="J227" s="295" t="s">
        <v>486</v>
      </c>
      <c r="K227" s="295" t="s">
        <v>487</v>
      </c>
      <c r="M227" s="295" t="s">
        <v>255</v>
      </c>
      <c r="N227" s="295" t="s">
        <v>488</v>
      </c>
      <c r="O227" s="295" t="s">
        <v>489</v>
      </c>
      <c r="P227" s="297" t="n">
        <v>2019</v>
      </c>
      <c r="Q227" s="295" t="s">
        <v>257</v>
      </c>
      <c r="R227" s="297" t="n">
        <v>22</v>
      </c>
      <c r="S227" s="297" t="n">
        <v>19</v>
      </c>
      <c r="T227" s="295" t="s">
        <v>490</v>
      </c>
      <c r="U227" s="295" t="s">
        <v>3084</v>
      </c>
      <c r="V227" s="295" t="s">
        <v>144</v>
      </c>
      <c r="W227" s="296" t="n">
        <v>43540</v>
      </c>
      <c r="X227" s="295" t="s">
        <v>259</v>
      </c>
      <c r="Y227" s="295"/>
      <c r="Z227" s="295" t="s">
        <v>146</v>
      </c>
      <c r="AA227" s="295" t="s">
        <v>147</v>
      </c>
      <c r="AB227" s="298" t="n">
        <v>5500000</v>
      </c>
      <c r="AC227" s="295"/>
      <c r="AD227" s="295" t="s">
        <v>148</v>
      </c>
    </row>
    <row r="228" customFormat="false" ht="58" hidden="false" customHeight="false" outlineLevel="0" collapsed="false">
      <c r="A228" s="297" t="n">
        <v>729</v>
      </c>
      <c r="B228" s="294" t="n">
        <v>43347</v>
      </c>
      <c r="C228" s="295" t="s">
        <v>132</v>
      </c>
      <c r="D228" s="295" t="s">
        <v>479</v>
      </c>
      <c r="E228" s="295" t="s">
        <v>134</v>
      </c>
      <c r="F228" s="295" t="s">
        <v>452</v>
      </c>
      <c r="G228" s="295"/>
      <c r="H228" s="295" t="s">
        <v>191</v>
      </c>
      <c r="I228" s="295" t="s">
        <v>453</v>
      </c>
      <c r="J228" s="295" t="s">
        <v>480</v>
      </c>
      <c r="K228" s="295" t="s">
        <v>481</v>
      </c>
      <c r="L228" s="296" t="n">
        <v>35715</v>
      </c>
      <c r="M228" s="295" t="s">
        <v>482</v>
      </c>
      <c r="N228" s="295" t="s">
        <v>157</v>
      </c>
      <c r="O228" s="295"/>
      <c r="P228" s="297" t="n">
        <v>2018</v>
      </c>
      <c r="Q228" s="295" t="s">
        <v>457</v>
      </c>
      <c r="R228" s="297" t="n">
        <v>11</v>
      </c>
      <c r="S228" s="297" t="n">
        <v>18</v>
      </c>
      <c r="T228" s="295" t="s">
        <v>198</v>
      </c>
      <c r="U228" s="295" t="s">
        <v>3084</v>
      </c>
      <c r="V228" s="295" t="s">
        <v>212</v>
      </c>
      <c r="W228" s="296" t="n">
        <v>43547</v>
      </c>
      <c r="X228" s="295" t="s">
        <v>458</v>
      </c>
      <c r="Y228" s="295"/>
      <c r="Z228" s="295" t="s">
        <v>146</v>
      </c>
      <c r="AA228" s="295" t="s">
        <v>147</v>
      </c>
      <c r="AB228" s="298" t="n">
        <v>5500000</v>
      </c>
      <c r="AC228" s="295"/>
      <c r="AD228" s="295" t="s">
        <v>148</v>
      </c>
    </row>
    <row r="229" customFormat="false" ht="58" hidden="false" customHeight="false" outlineLevel="0" collapsed="false">
      <c r="A229" s="297" t="n">
        <v>732</v>
      </c>
      <c r="B229" s="294" t="n">
        <v>43522</v>
      </c>
      <c r="C229" s="295" t="s">
        <v>169</v>
      </c>
      <c r="D229" s="295" t="s">
        <v>472</v>
      </c>
      <c r="E229" s="295" t="s">
        <v>134</v>
      </c>
      <c r="F229" s="295" t="s">
        <v>214</v>
      </c>
      <c r="G229" s="295" t="s">
        <v>215</v>
      </c>
      <c r="H229" s="295" t="s">
        <v>171</v>
      </c>
      <c r="I229" s="295" t="s">
        <v>330</v>
      </c>
      <c r="J229" s="295" t="s">
        <v>473</v>
      </c>
      <c r="K229" s="295" t="s">
        <v>474</v>
      </c>
      <c r="M229" s="295" t="s">
        <v>404</v>
      </c>
      <c r="N229" s="295"/>
      <c r="O229" s="295"/>
      <c r="Q229" s="295" t="s">
        <v>175</v>
      </c>
      <c r="R229" s="297" t="n">
        <v>12</v>
      </c>
      <c r="S229" s="297" t="n">
        <v>22</v>
      </c>
      <c r="T229" s="295" t="s">
        <v>221</v>
      </c>
      <c r="U229" s="295" t="s">
        <v>3071</v>
      </c>
      <c r="V229" s="295" t="s">
        <v>144</v>
      </c>
      <c r="X229" s="295"/>
      <c r="Y229" s="295" t="s">
        <v>177</v>
      </c>
      <c r="Z229" s="295" t="s">
        <v>146</v>
      </c>
      <c r="AA229" s="295" t="s">
        <v>147</v>
      </c>
      <c r="AB229" s="298" t="n">
        <v>5500000</v>
      </c>
      <c r="AC229" s="295"/>
      <c r="AD229" s="295" t="s">
        <v>148</v>
      </c>
    </row>
    <row r="230" customFormat="false" ht="58" hidden="false" customHeight="false" outlineLevel="0" collapsed="false">
      <c r="A230" s="297" t="n">
        <v>733</v>
      </c>
      <c r="B230" s="294" t="n">
        <v>43522</v>
      </c>
      <c r="C230" s="295" t="s">
        <v>132</v>
      </c>
      <c r="D230" s="295" t="s">
        <v>451</v>
      </c>
      <c r="E230" s="295" t="s">
        <v>134</v>
      </c>
      <c r="F230" s="295" t="s">
        <v>452</v>
      </c>
      <c r="G230" s="295"/>
      <c r="H230" s="295" t="s">
        <v>191</v>
      </c>
      <c r="I230" s="295" t="s">
        <v>453</v>
      </c>
      <c r="J230" s="295" t="s">
        <v>454</v>
      </c>
      <c r="K230" s="295" t="s">
        <v>455</v>
      </c>
      <c r="M230" s="295" t="s">
        <v>427</v>
      </c>
      <c r="N230" s="295" t="s">
        <v>157</v>
      </c>
      <c r="O230" s="295" t="s">
        <v>456</v>
      </c>
      <c r="P230" s="297" t="n">
        <v>2017</v>
      </c>
      <c r="Q230" s="295" t="s">
        <v>457</v>
      </c>
      <c r="R230" s="297" t="n">
        <v>7</v>
      </c>
      <c r="S230" s="297" t="n">
        <v>16</v>
      </c>
      <c r="T230" s="295" t="s">
        <v>198</v>
      </c>
      <c r="U230" s="295" t="s">
        <v>3084</v>
      </c>
      <c r="V230" s="295" t="s">
        <v>144</v>
      </c>
      <c r="W230" s="296" t="n">
        <v>43547</v>
      </c>
      <c r="X230" s="295" t="s">
        <v>458</v>
      </c>
      <c r="Y230" s="295"/>
      <c r="Z230" s="295" t="s">
        <v>146</v>
      </c>
      <c r="AA230" s="295" t="s">
        <v>147</v>
      </c>
      <c r="AB230" s="298" t="n">
        <v>5500000</v>
      </c>
      <c r="AC230" s="295"/>
      <c r="AD230" s="295" t="s">
        <v>148</v>
      </c>
    </row>
    <row r="231" customFormat="false" ht="58" hidden="false" customHeight="false" outlineLevel="0" collapsed="false">
      <c r="A231" s="297" t="n">
        <v>736</v>
      </c>
      <c r="B231" s="294" t="n">
        <v>43522</v>
      </c>
      <c r="C231" s="295" t="s">
        <v>169</v>
      </c>
      <c r="D231" s="295" t="s">
        <v>446</v>
      </c>
      <c r="E231" s="295" t="s">
        <v>134</v>
      </c>
      <c r="F231" s="295" t="s">
        <v>414</v>
      </c>
      <c r="G231" s="295" t="s">
        <v>447</v>
      </c>
      <c r="H231" s="295" t="s">
        <v>216</v>
      </c>
      <c r="I231" s="295" t="s">
        <v>275</v>
      </c>
      <c r="J231" s="295" t="s">
        <v>448</v>
      </c>
      <c r="K231" s="295" t="s">
        <v>449</v>
      </c>
      <c r="M231" s="295" t="s">
        <v>450</v>
      </c>
      <c r="N231" s="295" t="s">
        <v>157</v>
      </c>
      <c r="O231" s="295"/>
      <c r="P231" s="297" t="n">
        <v>2019</v>
      </c>
      <c r="Q231" s="295" t="s">
        <v>220</v>
      </c>
      <c r="R231" s="297" t="n">
        <v>17</v>
      </c>
      <c r="S231" s="297" t="n">
        <v>16</v>
      </c>
      <c r="T231" s="295" t="s">
        <v>221</v>
      </c>
      <c r="U231" s="295" t="s">
        <v>3071</v>
      </c>
      <c r="V231" s="295" t="s">
        <v>3398</v>
      </c>
      <c r="W231" s="296" t="n">
        <v>43547</v>
      </c>
      <c r="X231" s="295"/>
      <c r="Y231" s="295" t="s">
        <v>177</v>
      </c>
      <c r="Z231" s="295" t="s">
        <v>146</v>
      </c>
      <c r="AA231" s="295" t="s">
        <v>147</v>
      </c>
      <c r="AB231" s="298" t="n">
        <v>5500000</v>
      </c>
      <c r="AC231" s="295"/>
      <c r="AD231" s="295" t="s">
        <v>148</v>
      </c>
    </row>
    <row r="232" customFormat="false" ht="72.5" hidden="false" customHeight="false" outlineLevel="0" collapsed="false">
      <c r="A232" s="297" t="n">
        <v>742</v>
      </c>
      <c r="B232" s="294" t="n">
        <v>43522</v>
      </c>
      <c r="C232" s="295" t="s">
        <v>169</v>
      </c>
      <c r="D232" s="295" t="s">
        <v>437</v>
      </c>
      <c r="E232" s="295" t="s">
        <v>134</v>
      </c>
      <c r="F232" s="295" t="s">
        <v>214</v>
      </c>
      <c r="G232" s="295" t="s">
        <v>224</v>
      </c>
      <c r="H232" s="295" t="s">
        <v>171</v>
      </c>
      <c r="I232" s="295"/>
      <c r="J232" s="295" t="s">
        <v>438</v>
      </c>
      <c r="K232" s="295" t="s">
        <v>439</v>
      </c>
      <c r="M232" s="295" t="s">
        <v>166</v>
      </c>
      <c r="N232" s="295" t="s">
        <v>157</v>
      </c>
      <c r="O232" s="295"/>
      <c r="P232" s="297" t="n">
        <v>2018</v>
      </c>
      <c r="Q232" s="295" t="s">
        <v>175</v>
      </c>
      <c r="R232" s="297" t="n">
        <v>14</v>
      </c>
      <c r="S232" s="297" t="n">
        <v>17</v>
      </c>
      <c r="T232" s="295" t="s">
        <v>3399</v>
      </c>
      <c r="U232" s="295" t="s">
        <v>3071</v>
      </c>
      <c r="V232" s="295" t="s">
        <v>144</v>
      </c>
      <c r="W232" s="296" t="n">
        <v>43547</v>
      </c>
      <c r="X232" s="295"/>
      <c r="Y232" s="295" t="s">
        <v>177</v>
      </c>
      <c r="Z232" s="295" t="s">
        <v>146</v>
      </c>
      <c r="AA232" s="295" t="s">
        <v>147</v>
      </c>
      <c r="AB232" s="298" t="n">
        <v>5500000</v>
      </c>
      <c r="AC232" s="295"/>
      <c r="AD232" s="295" t="s">
        <v>148</v>
      </c>
    </row>
    <row r="233" customFormat="false" ht="58" hidden="false" customHeight="false" outlineLevel="0" collapsed="false">
      <c r="A233" s="297" t="n">
        <v>771</v>
      </c>
      <c r="B233" s="294" t="n">
        <v>43522</v>
      </c>
      <c r="C233" s="295" t="s">
        <v>169</v>
      </c>
      <c r="D233" s="295" t="s">
        <v>413</v>
      </c>
      <c r="E233" s="295" t="s">
        <v>134</v>
      </c>
      <c r="F233" s="295" t="s">
        <v>414</v>
      </c>
      <c r="G233" s="295" t="s">
        <v>415</v>
      </c>
      <c r="H233" s="295" t="s">
        <v>171</v>
      </c>
      <c r="I233" s="295"/>
      <c r="J233" s="295" t="s">
        <v>416</v>
      </c>
      <c r="K233" s="295" t="s">
        <v>417</v>
      </c>
      <c r="M233" s="295" t="s">
        <v>248</v>
      </c>
      <c r="N233" s="295" t="s">
        <v>157</v>
      </c>
      <c r="O233" s="295"/>
      <c r="Q233" s="295" t="s">
        <v>175</v>
      </c>
      <c r="R233" s="297" t="n">
        <v>17</v>
      </c>
      <c r="S233" s="297" t="n">
        <v>17</v>
      </c>
      <c r="T233" s="295" t="s">
        <v>228</v>
      </c>
      <c r="U233" s="295" t="s">
        <v>3071</v>
      </c>
      <c r="V233" s="295" t="s">
        <v>282</v>
      </c>
      <c r="W233" s="296" t="n">
        <v>43547</v>
      </c>
      <c r="X233" s="295"/>
      <c r="Y233" s="295" t="s">
        <v>177</v>
      </c>
      <c r="Z233" s="295" t="s">
        <v>146</v>
      </c>
      <c r="AA233" s="295" t="s">
        <v>147</v>
      </c>
      <c r="AB233" s="298" t="n">
        <v>5500000</v>
      </c>
      <c r="AC233" s="295"/>
      <c r="AD233" s="295" t="s">
        <v>148</v>
      </c>
    </row>
    <row r="234" customFormat="false" ht="58" hidden="false" customHeight="false" outlineLevel="0" collapsed="false">
      <c r="A234" s="297" t="n">
        <v>780</v>
      </c>
      <c r="B234" s="294" t="n">
        <v>43322</v>
      </c>
      <c r="C234" s="295" t="s">
        <v>169</v>
      </c>
      <c r="D234" s="295" t="s">
        <v>409</v>
      </c>
      <c r="E234" s="295" t="s">
        <v>134</v>
      </c>
      <c r="F234" s="295" t="s">
        <v>223</v>
      </c>
      <c r="G234" s="295" t="s">
        <v>224</v>
      </c>
      <c r="H234" s="295" t="s">
        <v>171</v>
      </c>
      <c r="I234" s="295" t="s">
        <v>410</v>
      </c>
      <c r="J234" s="295" t="s">
        <v>411</v>
      </c>
      <c r="K234" s="295" t="s">
        <v>412</v>
      </c>
      <c r="M234" s="295" t="s">
        <v>255</v>
      </c>
      <c r="N234" s="295" t="s">
        <v>157</v>
      </c>
      <c r="O234" s="295"/>
      <c r="P234" s="297" t="n">
        <v>2020</v>
      </c>
      <c r="Q234" s="295" t="s">
        <v>175</v>
      </c>
      <c r="R234" s="297" t="n">
        <v>15</v>
      </c>
      <c r="S234" s="297" t="n">
        <v>14</v>
      </c>
      <c r="T234" s="295" t="s">
        <v>3399</v>
      </c>
      <c r="U234" s="295" t="s">
        <v>3071</v>
      </c>
      <c r="V234" s="295" t="s">
        <v>144</v>
      </c>
      <c r="W234" s="296" t="n">
        <v>43547</v>
      </c>
      <c r="X234" s="295"/>
      <c r="Y234" s="295" t="s">
        <v>177</v>
      </c>
      <c r="Z234" s="295" t="s">
        <v>146</v>
      </c>
      <c r="AA234" s="295" t="s">
        <v>147</v>
      </c>
      <c r="AB234" s="298" t="n">
        <v>5500000</v>
      </c>
      <c r="AC234" s="295"/>
      <c r="AD234" s="295" t="s">
        <v>148</v>
      </c>
    </row>
    <row r="235" customFormat="false" ht="58" hidden="false" customHeight="false" outlineLevel="0" collapsed="false">
      <c r="A235" s="297" t="n">
        <v>783</v>
      </c>
      <c r="B235" s="294" t="n">
        <v>43523</v>
      </c>
      <c r="C235" s="295" t="s">
        <v>169</v>
      </c>
      <c r="D235" s="295" t="s">
        <v>405</v>
      </c>
      <c r="E235" s="295" t="s">
        <v>134</v>
      </c>
      <c r="F235" s="295" t="s">
        <v>214</v>
      </c>
      <c r="G235" s="295" t="s">
        <v>215</v>
      </c>
      <c r="H235" s="295" t="s">
        <v>216</v>
      </c>
      <c r="I235" s="295"/>
      <c r="J235" s="295" t="s">
        <v>406</v>
      </c>
      <c r="K235" s="295" t="s">
        <v>407</v>
      </c>
      <c r="M235" s="295" t="s">
        <v>408</v>
      </c>
      <c r="N235" s="295"/>
      <c r="O235" s="295"/>
      <c r="Q235" s="295" t="s">
        <v>220</v>
      </c>
      <c r="R235" s="297" t="n">
        <v>13</v>
      </c>
      <c r="S235" s="297" t="n">
        <v>15</v>
      </c>
      <c r="T235" s="295" t="s">
        <v>176</v>
      </c>
      <c r="U235" s="295" t="s">
        <v>3071</v>
      </c>
      <c r="V235" s="295" t="s">
        <v>161</v>
      </c>
      <c r="W235" s="296" t="n">
        <v>43547</v>
      </c>
      <c r="X235" s="295"/>
      <c r="Y235" s="295" t="s">
        <v>177</v>
      </c>
      <c r="Z235" s="295" t="s">
        <v>146</v>
      </c>
      <c r="AA235" s="295" t="s">
        <v>147</v>
      </c>
      <c r="AB235" s="298" t="n">
        <v>5500000</v>
      </c>
      <c r="AC235" s="295"/>
      <c r="AD235" s="295" t="s">
        <v>148</v>
      </c>
    </row>
    <row r="236" customFormat="false" ht="58" hidden="false" customHeight="false" outlineLevel="0" collapsed="false">
      <c r="A236" s="297" t="n">
        <v>811</v>
      </c>
      <c r="B236" s="294" t="n">
        <v>43525</v>
      </c>
      <c r="C236" s="295" t="s">
        <v>169</v>
      </c>
      <c r="D236" s="295" t="s">
        <v>401</v>
      </c>
      <c r="E236" s="295" t="s">
        <v>134</v>
      </c>
      <c r="F236" s="295" t="s">
        <v>214</v>
      </c>
      <c r="G236" s="295" t="s">
        <v>215</v>
      </c>
      <c r="H236" s="295" t="s">
        <v>216</v>
      </c>
      <c r="I236" s="295"/>
      <c r="J236" s="295" t="s">
        <v>402</v>
      </c>
      <c r="K236" s="295" t="s">
        <v>403</v>
      </c>
      <c r="L236" s="296" t="n">
        <v>34881</v>
      </c>
      <c r="M236" s="295" t="s">
        <v>404</v>
      </c>
      <c r="N236" s="295" t="s">
        <v>157</v>
      </c>
      <c r="O236" s="295"/>
      <c r="Q236" s="295" t="s">
        <v>220</v>
      </c>
      <c r="R236" s="297" t="n">
        <v>16</v>
      </c>
      <c r="S236" s="297" t="n">
        <v>22</v>
      </c>
      <c r="T236" s="295" t="s">
        <v>176</v>
      </c>
      <c r="U236" s="295" t="s">
        <v>3071</v>
      </c>
      <c r="V236" s="295" t="s">
        <v>144</v>
      </c>
      <c r="W236" s="296" t="n">
        <v>43547</v>
      </c>
      <c r="X236" s="295"/>
      <c r="Y236" s="295" t="s">
        <v>177</v>
      </c>
      <c r="Z236" s="295" t="s">
        <v>146</v>
      </c>
      <c r="AA236" s="295" t="s">
        <v>147</v>
      </c>
      <c r="AB236" s="298" t="n">
        <v>5500000</v>
      </c>
      <c r="AC236" s="295"/>
      <c r="AD236" s="295" t="s">
        <v>148</v>
      </c>
    </row>
    <row r="237" customFormat="false" ht="116" hidden="false" customHeight="false" outlineLevel="0" collapsed="false">
      <c r="A237" s="297" t="n">
        <v>812</v>
      </c>
      <c r="B237" s="294" t="n">
        <v>43525</v>
      </c>
      <c r="C237" s="295" t="s">
        <v>132</v>
      </c>
      <c r="D237" s="295" t="s">
        <v>385</v>
      </c>
      <c r="E237" s="295" t="s">
        <v>134</v>
      </c>
      <c r="F237" s="295" t="s">
        <v>313</v>
      </c>
      <c r="G237" s="295" t="s">
        <v>335</v>
      </c>
      <c r="H237" s="295" t="s">
        <v>135</v>
      </c>
      <c r="I237" s="295" t="s">
        <v>386</v>
      </c>
      <c r="J237" s="295" t="s">
        <v>387</v>
      </c>
      <c r="K237" s="295" t="s">
        <v>388</v>
      </c>
      <c r="L237" s="296" t="n">
        <v>35289</v>
      </c>
      <c r="M237" s="295" t="s">
        <v>382</v>
      </c>
      <c r="N237" s="295" t="s">
        <v>157</v>
      </c>
      <c r="O237" s="295" t="s">
        <v>389</v>
      </c>
      <c r="P237" s="297" t="n">
        <v>2019</v>
      </c>
      <c r="Q237" s="295" t="s">
        <v>141</v>
      </c>
      <c r="R237" s="297" t="n">
        <v>17</v>
      </c>
      <c r="S237" s="297" t="n">
        <v>15</v>
      </c>
      <c r="T237" s="295" t="s">
        <v>384</v>
      </c>
      <c r="U237" s="295" t="s">
        <v>3084</v>
      </c>
      <c r="V237" s="295" t="s">
        <v>3118</v>
      </c>
      <c r="W237" s="296" t="n">
        <v>43547</v>
      </c>
      <c r="X237" s="295" t="s">
        <v>145</v>
      </c>
      <c r="Y237" s="295"/>
      <c r="Z237" s="295" t="s">
        <v>146</v>
      </c>
      <c r="AA237" s="295" t="s">
        <v>147</v>
      </c>
      <c r="AB237" s="298" t="n">
        <v>5500000</v>
      </c>
      <c r="AC237" s="295"/>
      <c r="AD237" s="295" t="s">
        <v>148</v>
      </c>
    </row>
    <row r="238" customFormat="false" ht="58" hidden="false" customHeight="false" outlineLevel="0" collapsed="false">
      <c r="A238" s="297" t="n">
        <v>813</v>
      </c>
      <c r="B238" s="294" t="n">
        <v>43525</v>
      </c>
      <c r="C238" s="295" t="s">
        <v>132</v>
      </c>
      <c r="D238" s="295" t="s">
        <v>378</v>
      </c>
      <c r="E238" s="295" t="s">
        <v>134</v>
      </c>
      <c r="F238" s="295" t="s">
        <v>313</v>
      </c>
      <c r="G238" s="295" t="s">
        <v>335</v>
      </c>
      <c r="H238" s="295" t="s">
        <v>135</v>
      </c>
      <c r="I238" s="295" t="s">
        <v>379</v>
      </c>
      <c r="J238" s="295" t="s">
        <v>380</v>
      </c>
      <c r="K238" s="295" t="s">
        <v>381</v>
      </c>
      <c r="L238" s="296" t="n">
        <v>35093</v>
      </c>
      <c r="M238" s="295" t="s">
        <v>382</v>
      </c>
      <c r="N238" s="295" t="s">
        <v>157</v>
      </c>
      <c r="O238" s="295" t="s">
        <v>383</v>
      </c>
      <c r="P238" s="297" t="n">
        <v>2018</v>
      </c>
      <c r="Q238" s="295" t="s">
        <v>141</v>
      </c>
      <c r="R238" s="297" t="n">
        <v>13</v>
      </c>
      <c r="S238" s="297" t="n">
        <v>18</v>
      </c>
      <c r="T238" s="295" t="s">
        <v>384</v>
      </c>
      <c r="U238" s="295" t="s">
        <v>3084</v>
      </c>
      <c r="V238" s="295" t="s">
        <v>3118</v>
      </c>
      <c r="W238" s="296" t="n">
        <v>43547</v>
      </c>
      <c r="X238" s="295" t="s">
        <v>145</v>
      </c>
      <c r="Y238" s="295"/>
      <c r="Z238" s="295" t="s">
        <v>146</v>
      </c>
      <c r="AA238" s="295" t="s">
        <v>147</v>
      </c>
      <c r="AB238" s="298" t="n">
        <v>5500000</v>
      </c>
      <c r="AC238" s="295"/>
      <c r="AD238" s="295" t="s">
        <v>148</v>
      </c>
    </row>
    <row r="239" customFormat="false" ht="58" hidden="false" customHeight="false" outlineLevel="0" collapsed="false">
      <c r="A239" s="297" t="n">
        <v>817</v>
      </c>
      <c r="B239" s="294" t="n">
        <v>43530</v>
      </c>
      <c r="C239" s="295" t="s">
        <v>169</v>
      </c>
      <c r="D239" s="295" t="s">
        <v>373</v>
      </c>
      <c r="E239" s="295" t="s">
        <v>134</v>
      </c>
      <c r="F239" s="295" t="s">
        <v>223</v>
      </c>
      <c r="G239" s="295" t="s">
        <v>224</v>
      </c>
      <c r="H239" s="295" t="s">
        <v>216</v>
      </c>
      <c r="I239" s="295"/>
      <c r="J239" s="295" t="s">
        <v>374</v>
      </c>
      <c r="K239" s="295" t="s">
        <v>375</v>
      </c>
      <c r="M239" s="295" t="s">
        <v>376</v>
      </c>
      <c r="N239" s="295" t="s">
        <v>377</v>
      </c>
      <c r="O239" s="295"/>
      <c r="Q239" s="295" t="s">
        <v>220</v>
      </c>
      <c r="R239" s="297" t="n">
        <v>12</v>
      </c>
      <c r="S239" s="297" t="n">
        <v>19</v>
      </c>
      <c r="T239" s="295" t="s">
        <v>176</v>
      </c>
      <c r="U239" s="295" t="s">
        <v>3071</v>
      </c>
      <c r="V239" s="295" t="s">
        <v>144</v>
      </c>
      <c r="W239" s="296" t="n">
        <v>43547</v>
      </c>
      <c r="X239" s="295"/>
      <c r="Y239" s="295" t="s">
        <v>177</v>
      </c>
      <c r="Z239" s="295" t="s">
        <v>146</v>
      </c>
      <c r="AA239" s="295" t="s">
        <v>147</v>
      </c>
      <c r="AB239" s="298" t="n">
        <v>5500000</v>
      </c>
      <c r="AC239" s="295"/>
      <c r="AD239" s="295" t="s">
        <v>148</v>
      </c>
    </row>
    <row r="240" customFormat="false" ht="58" hidden="false" customHeight="false" outlineLevel="0" collapsed="false">
      <c r="A240" s="297" t="n">
        <v>829</v>
      </c>
      <c r="B240" s="294" t="n">
        <v>43525</v>
      </c>
      <c r="C240" s="295" t="s">
        <v>169</v>
      </c>
      <c r="D240" s="295" t="s">
        <v>370</v>
      </c>
      <c r="E240" s="295" t="s">
        <v>134</v>
      </c>
      <c r="F240" s="295" t="s">
        <v>214</v>
      </c>
      <c r="G240" s="295" t="s">
        <v>224</v>
      </c>
      <c r="H240" s="295" t="s">
        <v>171</v>
      </c>
      <c r="I240" s="295"/>
      <c r="J240" s="295" t="s">
        <v>371</v>
      </c>
      <c r="K240" s="295" t="s">
        <v>372</v>
      </c>
      <c r="L240" s="296" t="n">
        <v>34059</v>
      </c>
      <c r="M240" s="295" t="s">
        <v>364</v>
      </c>
      <c r="N240" s="295" t="s">
        <v>157</v>
      </c>
      <c r="O240" s="295"/>
      <c r="Q240" s="295" t="s">
        <v>175</v>
      </c>
      <c r="R240" s="297" t="n">
        <v>9</v>
      </c>
      <c r="S240" s="297" t="n">
        <v>16</v>
      </c>
      <c r="T240" s="295" t="s">
        <v>3399</v>
      </c>
      <c r="U240" s="295" t="s">
        <v>3071</v>
      </c>
      <c r="V240" s="295" t="s">
        <v>161</v>
      </c>
      <c r="W240" s="296" t="n">
        <v>43547</v>
      </c>
      <c r="X240" s="295"/>
      <c r="Y240" s="295" t="s">
        <v>177</v>
      </c>
      <c r="Z240" s="295" t="s">
        <v>146</v>
      </c>
      <c r="AA240" s="295" t="s">
        <v>147</v>
      </c>
      <c r="AB240" s="298" t="n">
        <v>5500000</v>
      </c>
      <c r="AC240" s="295"/>
      <c r="AD240" s="295" t="s">
        <v>148</v>
      </c>
    </row>
    <row r="241" customFormat="false" ht="72.5" hidden="false" customHeight="false" outlineLevel="0" collapsed="false">
      <c r="A241" s="297" t="n">
        <v>831</v>
      </c>
      <c r="B241" s="294" t="n">
        <v>43528</v>
      </c>
      <c r="C241" s="295" t="s">
        <v>132</v>
      </c>
      <c r="D241" s="295" t="s">
        <v>357</v>
      </c>
      <c r="E241" s="295" t="s">
        <v>134</v>
      </c>
      <c r="F241" s="295" t="s">
        <v>313</v>
      </c>
      <c r="G241" s="295"/>
      <c r="H241" s="295" t="s">
        <v>191</v>
      </c>
      <c r="I241" s="295" t="s">
        <v>358</v>
      </c>
      <c r="J241" s="295" t="s">
        <v>359</v>
      </c>
      <c r="K241" s="295" t="s">
        <v>360</v>
      </c>
      <c r="L241" s="296" t="n">
        <v>35670</v>
      </c>
      <c r="M241" s="295" t="s">
        <v>166</v>
      </c>
      <c r="N241" s="295" t="s">
        <v>157</v>
      </c>
      <c r="O241" s="295"/>
      <c r="P241" s="297" t="n">
        <v>2019</v>
      </c>
      <c r="Q241" s="295" t="s">
        <v>257</v>
      </c>
      <c r="R241" s="297" t="n">
        <v>12</v>
      </c>
      <c r="S241" s="297" t="n">
        <v>7</v>
      </c>
      <c r="T241" s="295" t="s">
        <v>258</v>
      </c>
      <c r="U241" s="295" t="s">
        <v>3084</v>
      </c>
      <c r="V241" s="295" t="s">
        <v>3118</v>
      </c>
      <c r="W241" s="296" t="n">
        <v>43540</v>
      </c>
      <c r="X241" s="295" t="s">
        <v>259</v>
      </c>
      <c r="Y241" s="295"/>
      <c r="Z241" s="295" t="s">
        <v>146</v>
      </c>
      <c r="AA241" s="295" t="s">
        <v>147</v>
      </c>
      <c r="AB241" s="298" t="n">
        <v>5500000</v>
      </c>
      <c r="AC241" s="295"/>
      <c r="AD241" s="295" t="s">
        <v>148</v>
      </c>
    </row>
    <row r="242" customFormat="false" ht="58" hidden="false" customHeight="false" outlineLevel="0" collapsed="false">
      <c r="A242" s="297" t="n">
        <v>838</v>
      </c>
      <c r="B242" s="294" t="n">
        <v>43528</v>
      </c>
      <c r="C242" s="295" t="s">
        <v>169</v>
      </c>
      <c r="D242" s="295" t="s">
        <v>340</v>
      </c>
      <c r="E242" s="295" t="s">
        <v>134</v>
      </c>
      <c r="F242" s="295" t="s">
        <v>214</v>
      </c>
      <c r="G242" s="295" t="s">
        <v>215</v>
      </c>
      <c r="H242" s="295" t="s">
        <v>216</v>
      </c>
      <c r="I242" s="295"/>
      <c r="J242" s="295" t="s">
        <v>341</v>
      </c>
      <c r="K242" s="295" t="s">
        <v>342</v>
      </c>
      <c r="L242" s="296" t="n">
        <v>35549</v>
      </c>
      <c r="M242" s="295" t="s">
        <v>333</v>
      </c>
      <c r="N242" s="295" t="s">
        <v>157</v>
      </c>
      <c r="O242" s="295" t="s">
        <v>343</v>
      </c>
      <c r="Q242" s="295" t="s">
        <v>220</v>
      </c>
      <c r="R242" s="297" t="n">
        <v>12</v>
      </c>
      <c r="S242" s="297" t="n">
        <v>20</v>
      </c>
      <c r="T242" s="295" t="s">
        <v>176</v>
      </c>
      <c r="U242" s="295" t="s">
        <v>3071</v>
      </c>
      <c r="V242" s="295" t="s">
        <v>161</v>
      </c>
      <c r="W242" s="296" t="n">
        <v>43547</v>
      </c>
      <c r="X242" s="295"/>
      <c r="Y242" s="295" t="s">
        <v>177</v>
      </c>
      <c r="Z242" s="295" t="s">
        <v>146</v>
      </c>
      <c r="AA242" s="295" t="s">
        <v>147</v>
      </c>
      <c r="AB242" s="298" t="n">
        <v>5500000</v>
      </c>
      <c r="AC242" s="295"/>
      <c r="AD242" s="295" t="s">
        <v>148</v>
      </c>
    </row>
    <row r="243" customFormat="false" ht="58" hidden="false" customHeight="false" outlineLevel="0" collapsed="false">
      <c r="A243" s="297" t="n">
        <v>839</v>
      </c>
      <c r="B243" s="294" t="n">
        <v>43528</v>
      </c>
      <c r="C243" s="295" t="s">
        <v>132</v>
      </c>
      <c r="D243" s="295" t="s">
        <v>334</v>
      </c>
      <c r="E243" s="295" t="s">
        <v>134</v>
      </c>
      <c r="F243" s="295" t="s">
        <v>313</v>
      </c>
      <c r="G243" s="295" t="s">
        <v>335</v>
      </c>
      <c r="H243" s="295" t="s">
        <v>191</v>
      </c>
      <c r="I243" s="295" t="s">
        <v>336</v>
      </c>
      <c r="J243" s="295" t="s">
        <v>337</v>
      </c>
      <c r="K243" s="295" t="s">
        <v>338</v>
      </c>
      <c r="M243" s="295" t="s">
        <v>333</v>
      </c>
      <c r="N243" s="295" t="s">
        <v>157</v>
      </c>
      <c r="O243" s="295" t="s">
        <v>339</v>
      </c>
      <c r="P243" s="297" t="n">
        <v>2018</v>
      </c>
      <c r="Q243" s="295" t="s">
        <v>257</v>
      </c>
      <c r="R243" s="297" t="n">
        <v>19</v>
      </c>
      <c r="S243" s="297" t="n">
        <v>10</v>
      </c>
      <c r="T243" s="295" t="s">
        <v>258</v>
      </c>
      <c r="U243" s="295" t="s">
        <v>3084</v>
      </c>
      <c r="V243" s="295" t="s">
        <v>3118</v>
      </c>
      <c r="W243" s="296" t="n">
        <v>43540</v>
      </c>
      <c r="X243" s="295" t="s">
        <v>259</v>
      </c>
      <c r="Y243" s="295"/>
      <c r="Z243" s="295" t="s">
        <v>146</v>
      </c>
      <c r="AA243" s="295" t="s">
        <v>147</v>
      </c>
      <c r="AB243" s="298" t="n">
        <v>5500000</v>
      </c>
      <c r="AC243" s="295"/>
      <c r="AD243" s="295" t="s">
        <v>148</v>
      </c>
    </row>
    <row r="244" customFormat="false" ht="58" hidden="false" customHeight="false" outlineLevel="0" collapsed="false">
      <c r="A244" s="297" t="n">
        <v>843</v>
      </c>
      <c r="B244" s="294" t="n">
        <v>43528</v>
      </c>
      <c r="C244" s="295" t="s">
        <v>169</v>
      </c>
      <c r="D244" s="295" t="s">
        <v>329</v>
      </c>
      <c r="E244" s="295" t="s">
        <v>134</v>
      </c>
      <c r="F244" s="295" t="s">
        <v>214</v>
      </c>
      <c r="G244" s="295" t="s">
        <v>215</v>
      </c>
      <c r="H244" s="295" t="s">
        <v>171</v>
      </c>
      <c r="I244" s="295" t="s">
        <v>330</v>
      </c>
      <c r="J244" s="295" t="s">
        <v>331</v>
      </c>
      <c r="K244" s="295" t="s">
        <v>332</v>
      </c>
      <c r="L244" s="296" t="n">
        <v>35524</v>
      </c>
      <c r="M244" s="295" t="s">
        <v>333</v>
      </c>
      <c r="N244" s="295" t="s">
        <v>157</v>
      </c>
      <c r="O244" s="295"/>
      <c r="Q244" s="295" t="s">
        <v>175</v>
      </c>
      <c r="R244" s="297" t="n">
        <v>13</v>
      </c>
      <c r="S244" s="297" t="n">
        <v>27</v>
      </c>
      <c r="T244" s="295" t="s">
        <v>221</v>
      </c>
      <c r="U244" s="295" t="s">
        <v>3071</v>
      </c>
      <c r="V244" s="295" t="s">
        <v>144</v>
      </c>
      <c r="X244" s="295"/>
      <c r="Y244" s="295" t="s">
        <v>177</v>
      </c>
      <c r="Z244" s="295" t="s">
        <v>146</v>
      </c>
      <c r="AA244" s="295" t="s">
        <v>147</v>
      </c>
      <c r="AB244" s="298" t="n">
        <v>5500000</v>
      </c>
      <c r="AC244" s="295"/>
      <c r="AD244" s="295" t="s">
        <v>148</v>
      </c>
    </row>
    <row r="245" customFormat="false" ht="58" hidden="false" customHeight="false" outlineLevel="0" collapsed="false">
      <c r="A245" s="297" t="n">
        <v>856</v>
      </c>
      <c r="B245" s="294" t="n">
        <v>43528</v>
      </c>
      <c r="C245" s="295" t="s">
        <v>169</v>
      </c>
      <c r="D245" s="295" t="s">
        <v>325</v>
      </c>
      <c r="E245" s="295" t="s">
        <v>134</v>
      </c>
      <c r="F245" s="295" t="s">
        <v>223</v>
      </c>
      <c r="G245" s="295" t="s">
        <v>224</v>
      </c>
      <c r="H245" s="295" t="s">
        <v>216</v>
      </c>
      <c r="I245" s="295"/>
      <c r="J245" s="295" t="s">
        <v>326</v>
      </c>
      <c r="K245" s="295" t="s">
        <v>327</v>
      </c>
      <c r="M245" s="295" t="s">
        <v>328</v>
      </c>
      <c r="N245" s="295" t="s">
        <v>157</v>
      </c>
      <c r="O245" s="295"/>
      <c r="Q245" s="295" t="s">
        <v>220</v>
      </c>
      <c r="R245" s="297" t="n">
        <v>12</v>
      </c>
      <c r="S245" s="297" t="n">
        <v>15</v>
      </c>
      <c r="T245" s="295" t="s">
        <v>176</v>
      </c>
      <c r="U245" s="295" t="s">
        <v>3071</v>
      </c>
      <c r="V245" s="295" t="s">
        <v>144</v>
      </c>
      <c r="W245" s="296" t="n">
        <v>43547</v>
      </c>
      <c r="X245" s="295"/>
      <c r="Y245" s="295" t="s">
        <v>177</v>
      </c>
      <c r="Z245" s="295" t="s">
        <v>146</v>
      </c>
      <c r="AA245" s="295" t="s">
        <v>147</v>
      </c>
      <c r="AB245" s="298" t="n">
        <v>5500000</v>
      </c>
      <c r="AC245" s="295"/>
      <c r="AD245" s="295" t="s">
        <v>148</v>
      </c>
    </row>
    <row r="246" customFormat="false" ht="58" hidden="false" customHeight="false" outlineLevel="0" collapsed="false">
      <c r="A246" s="297" t="n">
        <v>867</v>
      </c>
      <c r="B246" s="294" t="n">
        <v>43527</v>
      </c>
      <c r="C246" s="295" t="s">
        <v>169</v>
      </c>
      <c r="D246" s="295" t="s">
        <v>318</v>
      </c>
      <c r="E246" s="295" t="s">
        <v>134</v>
      </c>
      <c r="F246" s="295" t="s">
        <v>214</v>
      </c>
      <c r="G246" s="295" t="s">
        <v>224</v>
      </c>
      <c r="H246" s="295" t="s">
        <v>171</v>
      </c>
      <c r="I246" s="295" t="s">
        <v>319</v>
      </c>
      <c r="J246" s="295" t="s">
        <v>320</v>
      </c>
      <c r="K246" s="295" t="s">
        <v>321</v>
      </c>
      <c r="L246" s="296" t="n">
        <v>35370</v>
      </c>
      <c r="M246" s="295" t="s">
        <v>322</v>
      </c>
      <c r="N246" s="295" t="s">
        <v>323</v>
      </c>
      <c r="O246" s="295" t="s">
        <v>324</v>
      </c>
      <c r="P246" s="297" t="n">
        <v>2019</v>
      </c>
      <c r="Q246" s="295" t="s">
        <v>175</v>
      </c>
      <c r="R246" s="297" t="n">
        <v>12</v>
      </c>
      <c r="S246" s="297" t="n">
        <v>17</v>
      </c>
      <c r="T246" s="295" t="s">
        <v>176</v>
      </c>
      <c r="U246" s="295" t="s">
        <v>3071</v>
      </c>
      <c r="V246" s="295" t="s">
        <v>212</v>
      </c>
      <c r="W246" s="296" t="n">
        <v>43547</v>
      </c>
      <c r="X246" s="295"/>
      <c r="Y246" s="295" t="s">
        <v>177</v>
      </c>
      <c r="Z246" s="295" t="s">
        <v>146</v>
      </c>
      <c r="AA246" s="295" t="s">
        <v>147</v>
      </c>
      <c r="AB246" s="298" t="n">
        <v>5500000</v>
      </c>
      <c r="AC246" s="295"/>
      <c r="AD246" s="295" t="s">
        <v>148</v>
      </c>
    </row>
    <row r="247" customFormat="false" ht="188.5" hidden="false" customHeight="false" outlineLevel="0" collapsed="false">
      <c r="A247" s="297" t="n">
        <v>875</v>
      </c>
      <c r="B247" s="294" t="n">
        <v>43522</v>
      </c>
      <c r="C247" s="295" t="s">
        <v>132</v>
      </c>
      <c r="D247" s="295" t="s">
        <v>312</v>
      </c>
      <c r="E247" s="295" t="s">
        <v>134</v>
      </c>
      <c r="F247" s="295" t="s">
        <v>313</v>
      </c>
      <c r="G247" s="295"/>
      <c r="H247" s="295" t="s">
        <v>191</v>
      </c>
      <c r="I247" s="295" t="s">
        <v>314</v>
      </c>
      <c r="J247" s="295" t="s">
        <v>315</v>
      </c>
      <c r="K247" s="295" t="s">
        <v>316</v>
      </c>
      <c r="L247" s="296" t="n">
        <v>35283</v>
      </c>
      <c r="M247" s="295" t="s">
        <v>156</v>
      </c>
      <c r="N247" s="295" t="s">
        <v>157</v>
      </c>
      <c r="O247" s="295" t="s">
        <v>317</v>
      </c>
      <c r="P247" s="297" t="n">
        <v>2019</v>
      </c>
      <c r="Q247" s="295" t="s">
        <v>257</v>
      </c>
      <c r="R247" s="297" t="n">
        <v>6</v>
      </c>
      <c r="S247" s="297" t="n">
        <v>10</v>
      </c>
      <c r="T247" s="295" t="s">
        <v>258</v>
      </c>
      <c r="U247" s="295" t="s">
        <v>3084</v>
      </c>
      <c r="V247" s="295" t="s">
        <v>212</v>
      </c>
      <c r="W247" s="296" t="n">
        <v>43540</v>
      </c>
      <c r="X247" s="295" t="s">
        <v>259</v>
      </c>
      <c r="Y247" s="295"/>
      <c r="Z247" s="295" t="s">
        <v>146</v>
      </c>
      <c r="AA247" s="295" t="s">
        <v>147</v>
      </c>
      <c r="AB247" s="298" t="n">
        <v>5500000</v>
      </c>
      <c r="AC247" s="295"/>
      <c r="AD247" s="295" t="s">
        <v>148</v>
      </c>
    </row>
    <row r="248" customFormat="false" ht="58" hidden="false" customHeight="false" outlineLevel="0" collapsed="false">
      <c r="A248" s="297" t="n">
        <v>878</v>
      </c>
      <c r="B248" s="294" t="n">
        <v>43530</v>
      </c>
      <c r="C248" s="295" t="s">
        <v>132</v>
      </c>
      <c r="D248" s="295" t="s">
        <v>305</v>
      </c>
      <c r="E248" s="295" t="s">
        <v>134</v>
      </c>
      <c r="F248" s="295" t="s">
        <v>231</v>
      </c>
      <c r="G248" s="295"/>
      <c r="H248" s="295" t="s">
        <v>135</v>
      </c>
      <c r="I248" s="295" t="s">
        <v>306</v>
      </c>
      <c r="J248" s="295" t="s">
        <v>307</v>
      </c>
      <c r="K248" s="295" t="s">
        <v>308</v>
      </c>
      <c r="M248" s="295" t="s">
        <v>309</v>
      </c>
      <c r="N248" s="295" t="s">
        <v>310</v>
      </c>
      <c r="O248" s="295"/>
      <c r="Q248" s="295" t="s">
        <v>141</v>
      </c>
      <c r="R248" s="297" t="n">
        <v>15</v>
      </c>
      <c r="S248" s="297" t="n">
        <v>16</v>
      </c>
      <c r="T248" s="295" t="s">
        <v>311</v>
      </c>
      <c r="U248" s="295" t="s">
        <v>3084</v>
      </c>
      <c r="V248" s="295" t="s">
        <v>212</v>
      </c>
      <c r="W248" s="296" t="n">
        <v>43547</v>
      </c>
      <c r="X248" s="295" t="s">
        <v>145</v>
      </c>
      <c r="Y248" s="295"/>
      <c r="Z248" s="295" t="s">
        <v>146</v>
      </c>
      <c r="AA248" s="295" t="s">
        <v>147</v>
      </c>
      <c r="AB248" s="298" t="n">
        <v>5500000</v>
      </c>
      <c r="AC248" s="295"/>
      <c r="AD248" s="295" t="s">
        <v>148</v>
      </c>
    </row>
    <row r="249" customFormat="false" ht="72.5" hidden="false" customHeight="false" outlineLevel="0" collapsed="false">
      <c r="A249" s="297" t="n">
        <v>914</v>
      </c>
      <c r="B249" s="294" t="n">
        <v>39878</v>
      </c>
      <c r="C249" s="295" t="s">
        <v>132</v>
      </c>
      <c r="D249" s="295" t="s">
        <v>250</v>
      </c>
      <c r="E249" s="295" t="s">
        <v>134</v>
      </c>
      <c r="F249" s="295" t="s">
        <v>251</v>
      </c>
      <c r="G249" s="295"/>
      <c r="H249" s="295" t="s">
        <v>191</v>
      </c>
      <c r="I249" s="295" t="s">
        <v>252</v>
      </c>
      <c r="J249" s="295" t="s">
        <v>253</v>
      </c>
      <c r="K249" s="295" t="s">
        <v>254</v>
      </c>
      <c r="M249" s="295" t="s">
        <v>255</v>
      </c>
      <c r="N249" s="295" t="s">
        <v>256</v>
      </c>
      <c r="O249" s="295"/>
      <c r="Q249" s="295" t="s">
        <v>257</v>
      </c>
      <c r="R249" s="297" t="n">
        <v>13</v>
      </c>
      <c r="S249" s="297" t="n">
        <v>10</v>
      </c>
      <c r="T249" s="295" t="s">
        <v>258</v>
      </c>
      <c r="U249" s="295" t="s">
        <v>3084</v>
      </c>
      <c r="V249" s="295" t="s">
        <v>161</v>
      </c>
      <c r="W249" s="296" t="n">
        <v>43540</v>
      </c>
      <c r="X249" s="295" t="s">
        <v>259</v>
      </c>
      <c r="Y249" s="295"/>
      <c r="Z249" s="295" t="s">
        <v>146</v>
      </c>
      <c r="AA249" s="295" t="s">
        <v>147</v>
      </c>
      <c r="AB249" s="298" t="n">
        <v>5500000</v>
      </c>
      <c r="AC249" s="295"/>
      <c r="AD249" s="295" t="s">
        <v>148</v>
      </c>
    </row>
    <row r="250" customFormat="false" ht="58" hidden="false" customHeight="false" outlineLevel="0" collapsed="false">
      <c r="A250" s="297" t="n">
        <v>926</v>
      </c>
      <c r="B250" s="294" t="n">
        <v>43536</v>
      </c>
      <c r="C250" s="295" t="s">
        <v>132</v>
      </c>
      <c r="D250" s="295" t="s">
        <v>230</v>
      </c>
      <c r="E250" s="295" t="s">
        <v>134</v>
      </c>
      <c r="F250" s="295" t="s">
        <v>231</v>
      </c>
      <c r="G250" s="295"/>
      <c r="H250" s="295" t="s">
        <v>135</v>
      </c>
      <c r="I250" s="295"/>
      <c r="J250" s="295" t="s">
        <v>232</v>
      </c>
      <c r="K250" s="295" t="s">
        <v>233</v>
      </c>
      <c r="M250" s="295" t="s">
        <v>234</v>
      </c>
      <c r="N250" s="295" t="s">
        <v>235</v>
      </c>
      <c r="O250" s="295"/>
      <c r="Q250" s="295" t="s">
        <v>141</v>
      </c>
      <c r="R250" s="297" t="n">
        <v>13</v>
      </c>
      <c r="S250" s="297" t="n">
        <v>16</v>
      </c>
      <c r="T250" s="295" t="s">
        <v>236</v>
      </c>
      <c r="U250" s="295" t="s">
        <v>3084</v>
      </c>
      <c r="V250" s="295" t="s">
        <v>212</v>
      </c>
      <c r="W250" s="296" t="n">
        <v>43547</v>
      </c>
      <c r="X250" s="295" t="s">
        <v>145</v>
      </c>
      <c r="Y250" s="295"/>
      <c r="Z250" s="295" t="s">
        <v>146</v>
      </c>
      <c r="AA250" s="295" t="s">
        <v>147</v>
      </c>
      <c r="AB250" s="298" t="n">
        <v>5500000</v>
      </c>
      <c r="AC250" s="295"/>
      <c r="AD250" s="295" t="s">
        <v>148</v>
      </c>
    </row>
    <row r="251" customFormat="false" ht="58" hidden="false" customHeight="false" outlineLevel="0" collapsed="false">
      <c r="A251" s="297" t="n">
        <v>937</v>
      </c>
      <c r="B251" s="294" t="n">
        <v>43772</v>
      </c>
      <c r="C251" s="295" t="s">
        <v>169</v>
      </c>
      <c r="D251" s="295" t="s">
        <v>222</v>
      </c>
      <c r="E251" s="295" t="s">
        <v>134</v>
      </c>
      <c r="F251" s="295" t="s">
        <v>223</v>
      </c>
      <c r="G251" s="295" t="s">
        <v>224</v>
      </c>
      <c r="H251" s="295" t="s">
        <v>171</v>
      </c>
      <c r="I251" s="295"/>
      <c r="J251" s="295" t="s">
        <v>225</v>
      </c>
      <c r="K251" s="295" t="s">
        <v>226</v>
      </c>
      <c r="M251" s="295" t="s">
        <v>227</v>
      </c>
      <c r="N251" s="295" t="s">
        <v>157</v>
      </c>
      <c r="O251" s="295"/>
      <c r="Q251" s="295" t="s">
        <v>175</v>
      </c>
      <c r="R251" s="297" t="n">
        <v>10</v>
      </c>
      <c r="S251" s="297" t="n">
        <v>16</v>
      </c>
      <c r="T251" s="295" t="s">
        <v>3399</v>
      </c>
      <c r="U251" s="295" t="s">
        <v>3071</v>
      </c>
      <c r="V251" s="295" t="s">
        <v>229</v>
      </c>
      <c r="W251" s="296" t="n">
        <v>43547</v>
      </c>
      <c r="X251" s="295"/>
      <c r="Y251" s="295" t="s">
        <v>177</v>
      </c>
      <c r="Z251" s="295" t="s">
        <v>146</v>
      </c>
      <c r="AA251" s="295" t="s">
        <v>147</v>
      </c>
      <c r="AB251" s="298" t="n">
        <v>5500000</v>
      </c>
      <c r="AC251" s="295"/>
      <c r="AD251" s="295" t="s">
        <v>148</v>
      </c>
    </row>
    <row r="252" customFormat="false" ht="58" hidden="false" customHeight="false" outlineLevel="0" collapsed="false">
      <c r="A252" s="297" t="n">
        <v>943</v>
      </c>
      <c r="B252" s="294" t="n">
        <v>43388</v>
      </c>
      <c r="C252" s="295" t="s">
        <v>169</v>
      </c>
      <c r="D252" s="295" t="s">
        <v>213</v>
      </c>
      <c r="E252" s="295" t="s">
        <v>134</v>
      </c>
      <c r="F252" s="295" t="s">
        <v>214</v>
      </c>
      <c r="G252" s="295" t="s">
        <v>215</v>
      </c>
      <c r="H252" s="295" t="s">
        <v>216</v>
      </c>
      <c r="I252" s="295"/>
      <c r="J252" s="295" t="s">
        <v>217</v>
      </c>
      <c r="K252" s="295" t="s">
        <v>218</v>
      </c>
      <c r="L252" s="296" t="n">
        <v>34608</v>
      </c>
      <c r="M252" s="295" t="s">
        <v>219</v>
      </c>
      <c r="N252" s="295" t="s">
        <v>157</v>
      </c>
      <c r="O252" s="295"/>
      <c r="P252" s="297" t="n">
        <v>2018</v>
      </c>
      <c r="Q252" s="295" t="s">
        <v>220</v>
      </c>
      <c r="R252" s="297" t="n">
        <v>9</v>
      </c>
      <c r="S252" s="297" t="n">
        <v>23</v>
      </c>
      <c r="T252" s="295" t="s">
        <v>221</v>
      </c>
      <c r="U252" s="295" t="s">
        <v>3071</v>
      </c>
      <c r="V252" s="295" t="s">
        <v>212</v>
      </c>
      <c r="W252" s="296" t="n">
        <v>43547</v>
      </c>
      <c r="X252" s="295"/>
      <c r="Y252" s="295" t="s">
        <v>177</v>
      </c>
      <c r="Z252" s="295" t="s">
        <v>146</v>
      </c>
      <c r="AA252" s="295" t="s">
        <v>147</v>
      </c>
      <c r="AB252" s="298" t="n">
        <v>5500000</v>
      </c>
      <c r="AC252" s="295"/>
      <c r="AD252" s="295" t="s">
        <v>148</v>
      </c>
    </row>
    <row r="253" customFormat="false" ht="58" hidden="false" customHeight="false" outlineLevel="0" collapsed="false">
      <c r="A253" s="297" t="n">
        <v>1015</v>
      </c>
      <c r="B253" s="294" t="n">
        <v>43539</v>
      </c>
      <c r="C253" s="295" t="s">
        <v>169</v>
      </c>
      <c r="D253" s="295" t="s">
        <v>200</v>
      </c>
      <c r="E253" s="295" t="s">
        <v>134</v>
      </c>
      <c r="F253" s="295"/>
      <c r="G253" s="295"/>
      <c r="H253" s="295" t="s">
        <v>171</v>
      </c>
      <c r="I253" s="295"/>
      <c r="J253" s="295" t="s">
        <v>201</v>
      </c>
      <c r="K253" s="295" t="s">
        <v>202</v>
      </c>
      <c r="M253" s="295" t="s">
        <v>174</v>
      </c>
      <c r="N253" s="295" t="s">
        <v>157</v>
      </c>
      <c r="O253" s="295"/>
      <c r="Q253" s="295" t="s">
        <v>175</v>
      </c>
      <c r="R253" s="297" t="n">
        <v>0</v>
      </c>
      <c r="S253" s="297" t="n">
        <v>0</v>
      </c>
      <c r="T253" s="295" t="s">
        <v>176</v>
      </c>
      <c r="U253" s="295"/>
      <c r="V253" s="295" t="s">
        <v>167</v>
      </c>
      <c r="W253" s="296" t="n">
        <v>43547</v>
      </c>
      <c r="X253" s="295"/>
      <c r="Y253" s="295" t="s">
        <v>177</v>
      </c>
      <c r="Z253" s="295" t="s">
        <v>146</v>
      </c>
      <c r="AA253" s="295" t="s">
        <v>147</v>
      </c>
      <c r="AB253" s="298" t="n">
        <v>5500000</v>
      </c>
      <c r="AC253" s="295"/>
      <c r="AD253" s="295" t="s">
        <v>148</v>
      </c>
    </row>
    <row r="254" customFormat="false" ht="58" hidden="false" customHeight="false" outlineLevel="0" collapsed="false">
      <c r="A254" s="297" t="n">
        <v>1016</v>
      </c>
      <c r="B254" s="294" t="n">
        <v>43539</v>
      </c>
      <c r="C254" s="295" t="s">
        <v>169</v>
      </c>
      <c r="D254" s="295" t="s">
        <v>186</v>
      </c>
      <c r="E254" s="295" t="s">
        <v>134</v>
      </c>
      <c r="F254" s="295"/>
      <c r="G254" s="295"/>
      <c r="H254" s="295" t="s">
        <v>171</v>
      </c>
      <c r="I254" s="295"/>
      <c r="J254" s="295" t="s">
        <v>187</v>
      </c>
      <c r="K254" s="295" t="s">
        <v>188</v>
      </c>
      <c r="M254" s="295" t="s">
        <v>174</v>
      </c>
      <c r="N254" s="295" t="s">
        <v>157</v>
      </c>
      <c r="O254" s="295"/>
      <c r="Q254" s="295" t="s">
        <v>175</v>
      </c>
      <c r="R254" s="297" t="n">
        <v>0</v>
      </c>
      <c r="S254" s="297" t="n">
        <v>0</v>
      </c>
      <c r="T254" s="295" t="s">
        <v>176</v>
      </c>
      <c r="U254" s="295"/>
      <c r="V254" s="295" t="s">
        <v>167</v>
      </c>
      <c r="W254" s="296" t="n">
        <v>43547</v>
      </c>
      <c r="X254" s="295"/>
      <c r="Y254" s="295" t="s">
        <v>177</v>
      </c>
      <c r="Z254" s="295" t="s">
        <v>146</v>
      </c>
      <c r="AA254" s="295" t="s">
        <v>147</v>
      </c>
      <c r="AB254" s="298" t="n">
        <v>5500000</v>
      </c>
      <c r="AC254" s="295"/>
      <c r="AD254" s="295" t="s">
        <v>148</v>
      </c>
    </row>
    <row r="255" customFormat="false" ht="58" hidden="false" customHeight="false" outlineLevel="0" collapsed="false">
      <c r="A255" s="297" t="n">
        <v>1017</v>
      </c>
      <c r="B255" s="294" t="n">
        <v>43539</v>
      </c>
      <c r="C255" s="295" t="s">
        <v>169</v>
      </c>
      <c r="D255" s="295" t="s">
        <v>170</v>
      </c>
      <c r="E255" s="295" t="s">
        <v>134</v>
      </c>
      <c r="F255" s="295"/>
      <c r="G255" s="295"/>
      <c r="H255" s="295" t="s">
        <v>171</v>
      </c>
      <c r="I255" s="295"/>
      <c r="J255" s="295" t="s">
        <v>172</v>
      </c>
      <c r="K255" s="295" t="s">
        <v>173</v>
      </c>
      <c r="M255" s="295" t="s">
        <v>174</v>
      </c>
      <c r="N255" s="295" t="s">
        <v>157</v>
      </c>
      <c r="O255" s="295"/>
      <c r="Q255" s="295" t="s">
        <v>175</v>
      </c>
      <c r="R255" s="297" t="n">
        <v>0</v>
      </c>
      <c r="S255" s="297" t="n">
        <v>0</v>
      </c>
      <c r="T255" s="295" t="s">
        <v>176</v>
      </c>
      <c r="U255" s="295"/>
      <c r="V255" s="295" t="s">
        <v>167</v>
      </c>
      <c r="W255" s="296" t="n">
        <v>43547</v>
      </c>
      <c r="X255" s="295"/>
      <c r="Y255" s="295" t="s">
        <v>177</v>
      </c>
      <c r="Z255" s="295" t="s">
        <v>146</v>
      </c>
      <c r="AA255" s="295" t="s">
        <v>147</v>
      </c>
      <c r="AB255" s="298" t="n">
        <v>5500000</v>
      </c>
      <c r="AC255" s="295"/>
      <c r="AD255" s="295" t="s">
        <v>148</v>
      </c>
    </row>
    <row r="256" customFormat="false" ht="72.5" hidden="false" customHeight="false" outlineLevel="0" collapsed="false">
      <c r="A256" s="297" t="n">
        <v>1023</v>
      </c>
      <c r="B256" s="294" t="n">
        <v>43542</v>
      </c>
      <c r="C256" s="295" t="s">
        <v>101</v>
      </c>
      <c r="D256" s="295" t="s">
        <v>163</v>
      </c>
      <c r="E256" s="295" t="s">
        <v>134</v>
      </c>
      <c r="F256" s="295"/>
      <c r="G256" s="295"/>
      <c r="H256" s="295" t="s">
        <v>152</v>
      </c>
      <c r="I256" s="295"/>
      <c r="J256" s="295" t="s">
        <v>164</v>
      </c>
      <c r="K256" s="295" t="s">
        <v>165</v>
      </c>
      <c r="M256" s="295" t="s">
        <v>166</v>
      </c>
      <c r="N256" s="295" t="s">
        <v>157</v>
      </c>
      <c r="O256" s="295"/>
      <c r="Q256" s="295" t="s">
        <v>159</v>
      </c>
      <c r="R256" s="297" t="n">
        <v>0</v>
      </c>
      <c r="S256" s="297" t="n">
        <v>0</v>
      </c>
      <c r="T256" s="295"/>
      <c r="U256" s="295" t="s">
        <v>3071</v>
      </c>
      <c r="V256" s="295" t="s">
        <v>167</v>
      </c>
      <c r="W256" s="296" t="n">
        <v>43547</v>
      </c>
      <c r="X256" s="295"/>
      <c r="Y256" s="295" t="s">
        <v>168</v>
      </c>
      <c r="Z256" s="295" t="s">
        <v>146</v>
      </c>
      <c r="AA256" s="295" t="s">
        <v>147</v>
      </c>
      <c r="AB256" s="298" t="n">
        <v>5500000</v>
      </c>
      <c r="AC256" s="295"/>
      <c r="AD256" s="295" t="s">
        <v>148</v>
      </c>
    </row>
    <row r="257" customFormat="false" ht="159.5" hidden="false" customHeight="false" outlineLevel="0" collapsed="false">
      <c r="A257" s="297" t="n">
        <v>1041</v>
      </c>
      <c r="B257" s="294" t="n">
        <v>43538</v>
      </c>
      <c r="C257" s="295" t="s">
        <v>132</v>
      </c>
      <c r="D257" s="295" t="s">
        <v>133</v>
      </c>
      <c r="E257" s="295" t="s">
        <v>134</v>
      </c>
      <c r="F257" s="295"/>
      <c r="G257" s="295"/>
      <c r="H257" s="295" t="s">
        <v>135</v>
      </c>
      <c r="I257" s="295" t="s">
        <v>136</v>
      </c>
      <c r="J257" s="295" t="s">
        <v>137</v>
      </c>
      <c r="K257" s="295" t="s">
        <v>138</v>
      </c>
      <c r="L257" s="296" t="n">
        <v>34938</v>
      </c>
      <c r="M257" s="295" t="s">
        <v>139</v>
      </c>
      <c r="N257" s="295" t="s">
        <v>140</v>
      </c>
      <c r="O257" s="295"/>
      <c r="Q257" s="295" t="s">
        <v>141</v>
      </c>
      <c r="R257" s="297" t="n">
        <v>0</v>
      </c>
      <c r="S257" s="297" t="n">
        <v>0</v>
      </c>
      <c r="T257" s="295" t="s">
        <v>142</v>
      </c>
      <c r="U257" s="295" t="s">
        <v>3084</v>
      </c>
      <c r="V257" s="295" t="s">
        <v>3118</v>
      </c>
      <c r="W257" s="296" t="n">
        <v>43547</v>
      </c>
      <c r="X257" s="295" t="s">
        <v>145</v>
      </c>
      <c r="Y257" s="295"/>
      <c r="Z257" s="295" t="s">
        <v>146</v>
      </c>
      <c r="AA257" s="295" t="s">
        <v>147</v>
      </c>
      <c r="AB257" s="298" t="n">
        <v>5500000</v>
      </c>
      <c r="AC257" s="295"/>
      <c r="AD257" s="295" t="s">
        <v>148</v>
      </c>
    </row>
  </sheetData>
  <autoFilter ref="A1:AD2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G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20.28"/>
    <col collapsed="false" customWidth="true" hidden="false" outlineLevel="0" max="2" min="2" style="0" width="31.27"/>
    <col collapsed="false" customWidth="true" hidden="false" outlineLevel="0" max="1025" min="3" style="0" width="8.53"/>
  </cols>
  <sheetData>
    <row r="1" customFormat="false" ht="14.5" hidden="false" customHeight="false" outlineLevel="0" collapsed="false">
      <c r="A1" s="0" t="s">
        <v>3400</v>
      </c>
      <c r="C1" s="0" t="s">
        <v>3401</v>
      </c>
      <c r="D1" s="0" t="s">
        <v>3402</v>
      </c>
    </row>
    <row r="2" customFormat="false" ht="14.5" hidden="false" customHeight="false" outlineLevel="0" collapsed="false">
      <c r="B2" s="0" t="s">
        <v>102</v>
      </c>
      <c r="C2" s="0" t="s">
        <v>2909</v>
      </c>
      <c r="D2" s="0" t="n">
        <v>360</v>
      </c>
      <c r="G2" s="0" t="s">
        <v>3403</v>
      </c>
    </row>
    <row r="3" customFormat="false" ht="14.5" hidden="false" customHeight="false" outlineLevel="0" collapsed="false">
      <c r="B3" s="0" t="s">
        <v>93</v>
      </c>
      <c r="C3" s="0" t="s">
        <v>93</v>
      </c>
      <c r="D3" s="0" t="n">
        <v>0</v>
      </c>
    </row>
    <row r="4" customFormat="false" ht="14.5" hidden="false" customHeight="false" outlineLevel="0" collapsed="false">
      <c r="B4" s="0" t="s">
        <v>91</v>
      </c>
      <c r="C4" s="0" t="s">
        <v>3404</v>
      </c>
      <c r="D4" s="0" t="n">
        <v>320</v>
      </c>
    </row>
    <row r="5" customFormat="false" ht="14.5" hidden="false" customHeight="false" outlineLevel="0" collapsed="false">
      <c r="B5" s="0" t="s">
        <v>79</v>
      </c>
      <c r="C5" s="0" t="s">
        <v>3405</v>
      </c>
      <c r="D5" s="0" t="n">
        <v>320</v>
      </c>
    </row>
    <row r="6" customFormat="false" ht="14.5" hidden="false" customHeight="false" outlineLevel="0" collapsed="false">
      <c r="B6" s="0" t="s">
        <v>3406</v>
      </c>
      <c r="C6" s="0" t="s">
        <v>3407</v>
      </c>
      <c r="D6" s="0" t="n">
        <v>4</v>
      </c>
    </row>
    <row r="7" customFormat="false" ht="14.5" hidden="false" customHeight="false" outlineLevel="0" collapsed="false">
      <c r="B7" s="0" t="s">
        <v>3408</v>
      </c>
      <c r="C7" s="0" t="s">
        <v>3409</v>
      </c>
      <c r="D7" s="0" t="n">
        <v>0</v>
      </c>
    </row>
    <row r="8" customFormat="false" ht="14.5" hidden="false" customHeight="false" outlineLevel="0" collapsed="false">
      <c r="B8" s="0" t="s">
        <v>96</v>
      </c>
      <c r="C8" s="0" t="s">
        <v>3410</v>
      </c>
      <c r="D8" s="0" t="n">
        <v>3</v>
      </c>
    </row>
    <row r="9" customFormat="false" ht="14.5" hidden="false" customHeight="false" outlineLevel="0" collapsed="false">
      <c r="B9" s="0" t="s">
        <v>3411</v>
      </c>
      <c r="C9" s="0" t="s">
        <v>3412</v>
      </c>
      <c r="D9" s="64" t="s">
        <v>3413</v>
      </c>
    </row>
    <row r="10" customFormat="false" ht="14.5" hidden="false" customHeight="false" outlineLevel="0" collapsed="false">
      <c r="B10" s="0" t="s">
        <v>161</v>
      </c>
      <c r="C10" s="0" t="s">
        <v>161</v>
      </c>
      <c r="D10" s="64" t="s">
        <v>3413</v>
      </c>
    </row>
    <row r="11" customFormat="false" ht="14.5" hidden="false" customHeight="false" outlineLevel="0" collapsed="false">
      <c r="B11" s="0" t="s">
        <v>3414</v>
      </c>
      <c r="C11" s="0" t="s">
        <v>3414</v>
      </c>
      <c r="D11" s="64" t="s">
        <v>3413</v>
      </c>
    </row>
    <row r="12" customFormat="false" ht="14.5" hidden="false" customHeight="false" outlineLevel="0" collapsed="false">
      <c r="A12" s="0" t="s">
        <v>961</v>
      </c>
    </row>
    <row r="13" customFormat="false" ht="14.5" hidden="false" customHeight="false" outlineLevel="0" collapsed="false">
      <c r="B13" s="0" t="s">
        <v>82</v>
      </c>
    </row>
    <row r="14" customFormat="false" ht="14.5" hidden="false" customHeight="false" outlineLevel="0" collapsed="false">
      <c r="B14" s="0" t="s">
        <v>3415</v>
      </c>
    </row>
    <row r="16" customFormat="false" ht="14.5" hidden="false" customHeight="false" outlineLevel="0" collapsed="false">
      <c r="A16" s="0" t="s">
        <v>8</v>
      </c>
    </row>
    <row r="17" customFormat="false" ht="14.5" hidden="false" customHeight="false" outlineLevel="0" collapsed="false">
      <c r="B17" s="0" t="s">
        <v>85</v>
      </c>
    </row>
    <row r="18" customFormat="false" ht="14.5" hidden="false" customHeight="false" outlineLevel="0" collapsed="false">
      <c r="B18" s="0" t="s">
        <v>3416</v>
      </c>
    </row>
    <row r="19" customFormat="false" ht="14.5" hidden="false" customHeight="false" outlineLevel="0" collapsed="false">
      <c r="B19" s="0" t="s">
        <v>81</v>
      </c>
    </row>
    <row r="20" customFormat="false" ht="14.5" hidden="false" customHeight="false" outlineLevel="0" collapsed="false">
      <c r="B20" s="0" t="s">
        <v>3417</v>
      </c>
    </row>
    <row r="21" customFormat="false" ht="14.5" hidden="false" customHeight="false" outlineLevel="0" collapsed="false">
      <c r="B21" s="0" t="s">
        <v>3418</v>
      </c>
    </row>
    <row r="22" customFormat="false" ht="14.5" hidden="false" customHeight="false" outlineLevel="0" collapsed="false">
      <c r="B22" s="0" t="s">
        <v>3419</v>
      </c>
    </row>
    <row r="23" customFormat="false" ht="14.5" hidden="false" customHeight="false" outlineLevel="0" collapsed="false">
      <c r="B23" s="0" t="s">
        <v>3420</v>
      </c>
    </row>
    <row r="24" customFormat="false" ht="14.5" hidden="false" customHeight="false" outlineLevel="0" collapsed="false">
      <c r="B24" s="0" t="s">
        <v>3421</v>
      </c>
    </row>
    <row r="25" customFormat="false" ht="14.5" hidden="false" customHeight="false" outlineLevel="0" collapsed="false">
      <c r="B25" s="0" t="s">
        <v>86</v>
      </c>
    </row>
    <row r="28" customFormat="false" ht="14.5" hidden="false" customHeight="false" outlineLevel="0" collapsed="false">
      <c r="A28" s="0" t="s">
        <v>27</v>
      </c>
      <c r="C28" s="0" t="s">
        <v>5</v>
      </c>
    </row>
    <row r="29" customFormat="false" ht="14.5" hidden="false" customHeight="false" outlineLevel="0" collapsed="false">
      <c r="B29" s="3" t="s">
        <v>1128</v>
      </c>
      <c r="C29" s="0" t="s">
        <v>3422</v>
      </c>
    </row>
    <row r="30" customFormat="false" ht="14.5" hidden="false" customHeight="false" outlineLevel="0" collapsed="false">
      <c r="B30" s="198" t="s">
        <v>1106</v>
      </c>
      <c r="C30" s="0" t="s">
        <v>3423</v>
      </c>
    </row>
    <row r="31" customFormat="false" ht="14.5" hidden="false" customHeight="false" outlineLevel="0" collapsed="false">
      <c r="B31" s="37" t="s">
        <v>1111</v>
      </c>
      <c r="C31" s="6" t="s">
        <v>3424</v>
      </c>
    </row>
    <row r="32" customFormat="false" ht="14.5" hidden="false" customHeight="false" outlineLevel="0" collapsed="false">
      <c r="B32" s="198" t="s">
        <v>1304</v>
      </c>
      <c r="C32" s="0" t="s">
        <v>3425</v>
      </c>
    </row>
    <row r="33" customFormat="false" ht="14.5" hidden="false" customHeight="false" outlineLevel="0" collapsed="false">
      <c r="B33" s="198" t="s">
        <v>3426</v>
      </c>
      <c r="C33" s="0" t="s">
        <v>3427</v>
      </c>
    </row>
    <row r="34" customFormat="false" ht="14.5" hidden="false" customHeight="false" outlineLevel="0" collapsed="false">
      <c r="B34" s="198" t="s">
        <v>982</v>
      </c>
      <c r="C34" s="0" t="s">
        <v>3428</v>
      </c>
    </row>
    <row r="39" customFormat="false" ht="14.5" hidden="false" customHeight="false" outlineLevel="0" collapsed="false">
      <c r="A39" s="0" t="s">
        <v>3429</v>
      </c>
    </row>
    <row r="40" customFormat="false" ht="14.5" hidden="false" customHeight="false" outlineLevel="0" collapsed="false">
      <c r="B40" s="3" t="s">
        <v>3430</v>
      </c>
      <c r="C40" s="0" t="s">
        <v>3431</v>
      </c>
    </row>
    <row r="41" customFormat="false" ht="14.5" hidden="false" customHeight="false" outlineLevel="0" collapsed="false">
      <c r="B41" s="3" t="s">
        <v>3071</v>
      </c>
      <c r="C41" s="0" t="s">
        <v>3432</v>
      </c>
    </row>
    <row r="42" customFormat="false" ht="14.5" hidden="false" customHeight="false" outlineLevel="0" collapsed="false">
      <c r="B42" s="3" t="s">
        <v>134</v>
      </c>
    </row>
    <row r="43" customFormat="false" ht="14.5" hidden="false" customHeight="false" outlineLevel="0" collapsed="false">
      <c r="B43" s="3" t="s">
        <v>1106</v>
      </c>
    </row>
    <row r="44" customFormat="false" ht="14.5" hidden="false" customHeight="false" outlineLevel="0" collapsed="false">
      <c r="B44" s="3" t="s">
        <v>3433</v>
      </c>
    </row>
    <row r="45" customFormat="false" ht="14.5" hidden="false" customHeight="false" outlineLevel="0" collapsed="false">
      <c r="B45" s="3" t="s">
        <v>3434</v>
      </c>
    </row>
    <row r="46" customFormat="false" ht="14.5" hidden="false" customHeight="false" outlineLevel="0" collapsed="false">
      <c r="B46" s="3" t="s">
        <v>3435</v>
      </c>
    </row>
    <row r="47" customFormat="false" ht="14.5" hidden="false" customHeight="false" outlineLevel="0" collapsed="false">
      <c r="B47" s="3" t="s">
        <v>942</v>
      </c>
    </row>
    <row r="48" customFormat="false" ht="14.5" hidden="false" customHeight="false" outlineLevel="0" collapsed="false">
      <c r="B48" s="3"/>
    </row>
    <row r="49" customFormat="false" ht="14.5" hidden="false" customHeight="false" outlineLevel="0" collapsed="false">
      <c r="B49" s="3"/>
    </row>
    <row r="50" customFormat="false" ht="14.5" hidden="false" customHeight="false" outlineLevel="0" collapsed="false">
      <c r="B5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5" zeroHeight="false" outlineLevelRow="0" outlineLevelCol="0"/>
  <cols>
    <col collapsed="false" customWidth="true" hidden="false" outlineLevel="0" max="1025" min="1" style="0" width="8.53"/>
  </cols>
  <sheetData>
    <row r="1" customFormat="false" ht="14.5" hidden="false" customHeight="false" outlineLevel="0" collapsed="false">
      <c r="A1" s="0" t="s">
        <v>146</v>
      </c>
    </row>
    <row r="2" customFormat="false" ht="14.5" hidden="false" customHeight="false" outlineLevel="0" collapsed="false">
      <c r="A2" s="0" t="s">
        <v>1136</v>
      </c>
    </row>
    <row r="3" customFormat="false" ht="14.5" hidden="false" customHeight="false" outlineLevel="0" collapsed="false">
      <c r="A3" s="0" t="s">
        <v>3436</v>
      </c>
    </row>
    <row r="4" customFormat="false" ht="14.5" hidden="false" customHeight="false" outlineLevel="0" collapsed="false">
      <c r="A4" s="0" t="s">
        <v>2880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5" zeroHeight="false" outlineLevelRow="0" outlineLevelCol="0"/>
  <cols>
    <col collapsed="false" customWidth="true" hidden="false" outlineLevel="0" max="1" min="1" style="7" width="6.54"/>
    <col collapsed="false" customWidth="true" hidden="false" outlineLevel="0" max="2" min="2" style="7" width="8.54"/>
    <col collapsed="false" customWidth="true" hidden="false" outlineLevel="0" max="3" min="3" style="7" width="19.55"/>
    <col collapsed="false" customWidth="true" hidden="false" outlineLevel="0" max="4" min="4" style="7" width="59.72"/>
    <col collapsed="false" customWidth="true" hidden="false" outlineLevel="0" max="5" min="5" style="7" width="19.55"/>
    <col collapsed="false" customWidth="true" hidden="false" outlineLevel="0" max="7" min="6" style="7" width="21.45"/>
    <col collapsed="false" customWidth="true" hidden="false" outlineLevel="0" max="8" min="8" style="299" width="16.72"/>
    <col collapsed="false" customWidth="true" hidden="false" outlineLevel="0" max="9" min="9" style="299" width="9.27"/>
    <col collapsed="false" customWidth="true" hidden="false" outlineLevel="0" max="10" min="10" style="299" width="15.45"/>
    <col collapsed="false" customWidth="true" hidden="false" outlineLevel="0" max="11" min="11" style="7" width="45.45"/>
    <col collapsed="false" customWidth="true" hidden="false" outlineLevel="0" max="1025" min="12" style="299" width="9.27"/>
  </cols>
  <sheetData>
    <row r="1" s="303" customFormat="true" ht="45" hidden="false" customHeight="true" outlineLevel="0" collapsed="false">
      <c r="A1" s="300" t="s">
        <v>3437</v>
      </c>
      <c r="B1" s="300" t="s">
        <v>40</v>
      </c>
      <c r="C1" s="300" t="s">
        <v>3438</v>
      </c>
      <c r="D1" s="300" t="s">
        <v>3439</v>
      </c>
      <c r="E1" s="300" t="s">
        <v>3440</v>
      </c>
      <c r="F1" s="300" t="s">
        <v>3441</v>
      </c>
      <c r="G1" s="300" t="s">
        <v>3442</v>
      </c>
      <c r="H1" s="300" t="s">
        <v>3443</v>
      </c>
      <c r="I1" s="301" t="s">
        <v>3444</v>
      </c>
      <c r="J1" s="302" t="s">
        <v>3445</v>
      </c>
      <c r="K1" s="300" t="s">
        <v>64</v>
      </c>
    </row>
    <row r="2" customFormat="false" ht="22.5" hidden="false" customHeight="true" outlineLevel="0" collapsed="false">
      <c r="A2" s="304" t="n">
        <v>1</v>
      </c>
      <c r="B2" s="304" t="s">
        <v>78</v>
      </c>
      <c r="C2" s="57"/>
      <c r="D2" s="304" t="s">
        <v>3446</v>
      </c>
      <c r="E2" s="57" t="s">
        <v>147</v>
      </c>
      <c r="F2" s="304" t="s">
        <v>3447</v>
      </c>
      <c r="G2" s="304"/>
      <c r="H2" s="305" t="s">
        <v>90</v>
      </c>
      <c r="I2" s="306" t="n">
        <v>0</v>
      </c>
      <c r="J2" s="307" t="n">
        <v>43447</v>
      </c>
      <c r="K2" s="308"/>
    </row>
    <row r="3" s="309" customFormat="true" ht="22.5" hidden="false" customHeight="true" outlineLevel="0" collapsed="false">
      <c r="A3" s="304" t="n">
        <v>2</v>
      </c>
      <c r="B3" s="304" t="s">
        <v>78</v>
      </c>
      <c r="C3" s="57"/>
      <c r="D3" s="304" t="s">
        <v>88</v>
      </c>
      <c r="E3" s="57" t="s">
        <v>3448</v>
      </c>
      <c r="F3" s="304" t="s">
        <v>3449</v>
      </c>
      <c r="G3" s="304"/>
      <c r="H3" s="305" t="s">
        <v>90</v>
      </c>
      <c r="I3" s="306" t="n">
        <v>1</v>
      </c>
      <c r="J3" s="307" t="n">
        <v>41730</v>
      </c>
      <c r="K3" s="304"/>
    </row>
    <row r="4" s="309" customFormat="true" ht="22.5" hidden="false" customHeight="true" outlineLevel="0" collapsed="false">
      <c r="A4" s="304" t="n">
        <v>3</v>
      </c>
      <c r="B4" s="304" t="s">
        <v>78</v>
      </c>
      <c r="C4" s="57" t="s">
        <v>3450</v>
      </c>
      <c r="D4" s="304" t="s">
        <v>103</v>
      </c>
      <c r="E4" s="57" t="s">
        <v>3448</v>
      </c>
      <c r="F4" s="304" t="s">
        <v>3451</v>
      </c>
      <c r="G4" s="304" t="n">
        <f aca="false">VLOOKUP(C4,'List University'!$A$2:$H$561,8,0)</f>
        <v>538</v>
      </c>
      <c r="H4" s="305" t="s">
        <v>90</v>
      </c>
      <c r="I4" s="306" t="n">
        <v>1</v>
      </c>
      <c r="J4" s="307" t="n">
        <v>41730</v>
      </c>
      <c r="K4" s="304"/>
    </row>
    <row r="5" s="309" customFormat="true" ht="22.5" hidden="false" customHeight="true" outlineLevel="0" collapsed="false">
      <c r="A5" s="304" t="n">
        <v>4</v>
      </c>
      <c r="B5" s="304" t="s">
        <v>78</v>
      </c>
      <c r="C5" s="57" t="s">
        <v>3452</v>
      </c>
      <c r="D5" s="304" t="s">
        <v>3453</v>
      </c>
      <c r="E5" s="57" t="s">
        <v>3454</v>
      </c>
      <c r="F5" s="304" t="s">
        <v>3455</v>
      </c>
      <c r="G5" s="304" t="n">
        <f aca="false">VLOOKUP(C5,'List University'!$A$2:$H$561,8,0)</f>
        <v>320</v>
      </c>
      <c r="H5" s="305" t="s">
        <v>3456</v>
      </c>
      <c r="I5" s="306" t="n">
        <v>2</v>
      </c>
      <c r="J5" s="307" t="n">
        <v>42461</v>
      </c>
      <c r="K5" s="304"/>
    </row>
    <row r="6" s="309" customFormat="true" ht="22.5" hidden="false" customHeight="true" outlineLevel="0" collapsed="false">
      <c r="A6" s="304" t="n">
        <v>5</v>
      </c>
      <c r="B6" s="304" t="s">
        <v>78</v>
      </c>
      <c r="C6" s="57" t="s">
        <v>3452</v>
      </c>
      <c r="D6" s="304" t="s">
        <v>100</v>
      </c>
      <c r="E6" s="57" t="s">
        <v>3448</v>
      </c>
      <c r="F6" s="304" t="s">
        <v>3455</v>
      </c>
      <c r="G6" s="304" t="n">
        <f aca="false">VLOOKUP(C6,'List University'!$A$2:$H$561,8,0)</f>
        <v>320</v>
      </c>
      <c r="H6" s="305" t="s">
        <v>90</v>
      </c>
      <c r="I6" s="306" t="n">
        <v>2</v>
      </c>
      <c r="J6" s="307" t="n">
        <v>41730</v>
      </c>
      <c r="K6" s="304"/>
    </row>
    <row r="7" s="309" customFormat="true" ht="22.5" hidden="false" customHeight="true" outlineLevel="0" collapsed="false">
      <c r="A7" s="304" t="n">
        <v>6</v>
      </c>
      <c r="B7" s="304" t="s">
        <v>78</v>
      </c>
      <c r="C7" s="57" t="s">
        <v>3457</v>
      </c>
      <c r="D7" s="304" t="s">
        <v>3458</v>
      </c>
      <c r="E7" s="57" t="s">
        <v>3459</v>
      </c>
      <c r="F7" s="304" t="s">
        <v>3460</v>
      </c>
      <c r="G7" s="304" t="n">
        <f aca="false">VLOOKUP(C7,'List University'!$A$2:$H$561,8,0)</f>
        <v>305</v>
      </c>
      <c r="H7" s="305" t="s">
        <v>90</v>
      </c>
      <c r="I7" s="306" t="n">
        <v>3</v>
      </c>
      <c r="J7" s="307" t="n">
        <v>41730</v>
      </c>
      <c r="K7" s="304"/>
    </row>
    <row r="8" s="309" customFormat="true" ht="22.5" hidden="false" customHeight="true" outlineLevel="0" collapsed="false">
      <c r="A8" s="304" t="n">
        <v>7</v>
      </c>
      <c r="B8" s="304" t="s">
        <v>78</v>
      </c>
      <c r="C8" s="57" t="s">
        <v>3461</v>
      </c>
      <c r="D8" s="304" t="s">
        <v>3462</v>
      </c>
      <c r="E8" s="57" t="s">
        <v>3463</v>
      </c>
      <c r="F8" s="304" t="s">
        <v>3464</v>
      </c>
      <c r="G8" s="304" t="n">
        <f aca="false">VLOOKUP(C8,'List University'!$A$2:$H$561,8,0)</f>
        <v>307</v>
      </c>
      <c r="H8" s="305" t="s">
        <v>3465</v>
      </c>
      <c r="I8" s="306" t="n">
        <v>2</v>
      </c>
      <c r="J8" s="307" t="n">
        <v>42095</v>
      </c>
      <c r="K8" s="304"/>
    </row>
    <row r="9" s="309" customFormat="true" ht="22.5" hidden="false" customHeight="true" outlineLevel="0" collapsed="false">
      <c r="A9" s="304" t="n">
        <v>8</v>
      </c>
      <c r="B9" s="304" t="s">
        <v>78</v>
      </c>
      <c r="C9" s="57" t="s">
        <v>3461</v>
      </c>
      <c r="D9" s="304" t="s">
        <v>3466</v>
      </c>
      <c r="E9" s="57" t="s">
        <v>3448</v>
      </c>
      <c r="F9" s="304" t="s">
        <v>3464</v>
      </c>
      <c r="G9" s="304" t="n">
        <f aca="false">VLOOKUP(C9,'List University'!$A$2:$H$561,8,0)</f>
        <v>307</v>
      </c>
      <c r="H9" s="305" t="s">
        <v>90</v>
      </c>
      <c r="I9" s="306" t="n">
        <v>3</v>
      </c>
      <c r="J9" s="307" t="n">
        <v>42095</v>
      </c>
      <c r="K9" s="304"/>
    </row>
    <row r="10" s="309" customFormat="true" ht="22.5" hidden="false" customHeight="true" outlineLevel="0" collapsed="false">
      <c r="A10" s="304" t="n">
        <v>9</v>
      </c>
      <c r="B10" s="304" t="s">
        <v>78</v>
      </c>
      <c r="C10" s="57" t="s">
        <v>3467</v>
      </c>
      <c r="D10" s="171" t="s">
        <v>3468</v>
      </c>
      <c r="E10" s="57" t="s">
        <v>3448</v>
      </c>
      <c r="F10" s="304" t="s">
        <v>3469</v>
      </c>
      <c r="G10" s="304" t="n">
        <f aca="false">VLOOKUP(C10,'List University'!$A$2:$H$561,8,0)</f>
        <v>321</v>
      </c>
      <c r="H10" s="305" t="s">
        <v>90</v>
      </c>
      <c r="I10" s="306" t="n">
        <v>1</v>
      </c>
      <c r="J10" s="307" t="n">
        <v>42095</v>
      </c>
      <c r="K10" s="304"/>
    </row>
    <row r="11" s="309" customFormat="true" ht="22.5" hidden="false" customHeight="true" outlineLevel="0" collapsed="false">
      <c r="A11" s="304" t="n">
        <v>10</v>
      </c>
      <c r="B11" s="304" t="s">
        <v>78</v>
      </c>
      <c r="C11" s="57" t="s">
        <v>3470</v>
      </c>
      <c r="D11" s="304" t="s">
        <v>572</v>
      </c>
      <c r="E11" s="57" t="s">
        <v>3448</v>
      </c>
      <c r="F11" s="304" t="s">
        <v>3471</v>
      </c>
      <c r="G11" s="304" t="n">
        <f aca="false">VLOOKUP(C11,'List University'!$A$2:$H$561,8,0)</f>
        <v>532</v>
      </c>
      <c r="H11" s="305" t="s">
        <v>90</v>
      </c>
      <c r="I11" s="306" t="n">
        <v>2</v>
      </c>
      <c r="J11" s="307" t="n">
        <v>41730</v>
      </c>
      <c r="K11" s="304"/>
    </row>
    <row r="12" s="315" customFormat="true" ht="22.5" hidden="false" customHeight="true" outlineLevel="0" collapsed="false">
      <c r="A12" s="310" t="n">
        <v>11</v>
      </c>
      <c r="B12" s="310" t="s">
        <v>78</v>
      </c>
      <c r="C12" s="57" t="e">
        <f aca="false">#N/A</f>
        <v>#N/A</v>
      </c>
      <c r="D12" s="310" t="s">
        <v>3472</v>
      </c>
      <c r="E12" s="311" t="s">
        <v>3448</v>
      </c>
      <c r="F12" s="310" t="s">
        <v>3473</v>
      </c>
      <c r="G12" s="304" t="e">
        <f aca="false">VLOOKUP(C12,'List University'!$A$2:$H$561,8,0)</f>
        <v>#N/A</v>
      </c>
      <c r="H12" s="312" t="s">
        <v>90</v>
      </c>
      <c r="I12" s="313" t="n">
        <v>1</v>
      </c>
      <c r="J12" s="314" t="n">
        <v>42095</v>
      </c>
      <c r="K12" s="310"/>
    </row>
    <row r="13" s="309" customFormat="true" ht="22.5" hidden="false" customHeight="true" outlineLevel="0" collapsed="false">
      <c r="A13" s="304" t="n">
        <v>12</v>
      </c>
      <c r="B13" s="304" t="s">
        <v>78</v>
      </c>
      <c r="C13" s="57" t="s">
        <v>3474</v>
      </c>
      <c r="D13" s="304" t="s">
        <v>322</v>
      </c>
      <c r="E13" s="57" t="s">
        <v>3448</v>
      </c>
      <c r="F13" s="304" t="s">
        <v>3475</v>
      </c>
      <c r="G13" s="304" t="n">
        <f aca="false">VLOOKUP(C13,'List University'!$A$2:$H$561,8,0)</f>
        <v>548</v>
      </c>
      <c r="H13" s="305" t="s">
        <v>90</v>
      </c>
      <c r="I13" s="306" t="n">
        <v>2</v>
      </c>
      <c r="J13" s="307" t="n">
        <v>41730</v>
      </c>
      <c r="K13" s="304"/>
    </row>
    <row r="14" s="309" customFormat="true" ht="22.5" hidden="false" customHeight="true" outlineLevel="0" collapsed="false">
      <c r="A14" s="304" t="n">
        <v>13</v>
      </c>
      <c r="B14" s="304" t="s">
        <v>78</v>
      </c>
      <c r="C14" s="57" t="s">
        <v>3476</v>
      </c>
      <c r="D14" s="304" t="s">
        <v>97</v>
      </c>
      <c r="E14" s="57" t="s">
        <v>3448</v>
      </c>
      <c r="F14" s="304" t="s">
        <v>3477</v>
      </c>
      <c r="G14" s="304" t="n">
        <f aca="false">VLOOKUP(C14,'List University'!$A$2:$H$561,8,0)</f>
        <v>530</v>
      </c>
      <c r="H14" s="305" t="s">
        <v>90</v>
      </c>
      <c r="I14" s="306" t="n">
        <v>2</v>
      </c>
      <c r="J14" s="307" t="n">
        <v>42095</v>
      </c>
      <c r="K14" s="304"/>
    </row>
    <row r="15" s="309" customFormat="true" ht="22.5" hidden="false" customHeight="true" outlineLevel="0" collapsed="false">
      <c r="A15" s="304" t="n">
        <v>14</v>
      </c>
      <c r="B15" s="304" t="s">
        <v>78</v>
      </c>
      <c r="C15" s="57" t="s">
        <v>3478</v>
      </c>
      <c r="D15" s="304" t="s">
        <v>3157</v>
      </c>
      <c r="E15" s="57" t="s">
        <v>3448</v>
      </c>
      <c r="F15" s="304" t="s">
        <v>3479</v>
      </c>
      <c r="G15" s="304" t="n">
        <f aca="false">VLOOKUP(C15,'List University'!$A$2:$H$561,8,0)</f>
        <v>540</v>
      </c>
      <c r="H15" s="305" t="s">
        <v>90</v>
      </c>
      <c r="I15" s="306" t="n">
        <v>1</v>
      </c>
      <c r="J15" s="307" t="n">
        <v>42095</v>
      </c>
      <c r="K15" s="304"/>
    </row>
    <row r="16" s="315" customFormat="true" ht="22.5" hidden="false" customHeight="true" outlineLevel="0" collapsed="false">
      <c r="A16" s="310" t="n">
        <v>15</v>
      </c>
      <c r="B16" s="310" t="s">
        <v>78</v>
      </c>
      <c r="C16" s="171" t="s">
        <v>3480</v>
      </c>
      <c r="D16" s="310" t="s">
        <v>92</v>
      </c>
      <c r="E16" s="311" t="s">
        <v>3448</v>
      </c>
      <c r="F16" s="310" t="s">
        <v>3481</v>
      </c>
      <c r="G16" s="304" t="n">
        <f aca="false">VLOOKUP(C16,'List University'!$A$2:$H$561,8,0)</f>
        <v>333</v>
      </c>
      <c r="H16" s="312" t="s">
        <v>90</v>
      </c>
      <c r="I16" s="313" t="n">
        <v>1</v>
      </c>
      <c r="J16" s="314" t="n">
        <v>42095</v>
      </c>
      <c r="K16" s="310"/>
    </row>
    <row r="17" s="315" customFormat="true" ht="22.5" hidden="false" customHeight="true" outlineLevel="0" collapsed="false">
      <c r="A17" s="310" t="n">
        <v>16</v>
      </c>
      <c r="B17" s="310" t="s">
        <v>78</v>
      </c>
      <c r="C17" s="311" t="e">
        <f aca="false">#N/A</f>
        <v>#N/A</v>
      </c>
      <c r="D17" s="310" t="s">
        <v>3482</v>
      </c>
      <c r="E17" s="311" t="s">
        <v>3448</v>
      </c>
      <c r="F17" s="310" t="s">
        <v>3483</v>
      </c>
      <c r="G17" s="310" t="e">
        <f aca="false">VLOOKUP(C17,'List University'!$A$2:$H$561,8,0)</f>
        <v>#N/A</v>
      </c>
      <c r="H17" s="312" t="s">
        <v>90</v>
      </c>
      <c r="I17" s="313" t="n">
        <v>1</v>
      </c>
      <c r="J17" s="314" t="n">
        <v>42095</v>
      </c>
      <c r="K17" s="310"/>
    </row>
    <row r="18" s="309" customFormat="true" ht="22.5" hidden="false" customHeight="true" outlineLevel="0" collapsed="false">
      <c r="A18" s="304" t="n">
        <v>17</v>
      </c>
      <c r="B18" s="304" t="s">
        <v>78</v>
      </c>
      <c r="C18" s="57" t="s">
        <v>3484</v>
      </c>
      <c r="D18" s="310" t="s">
        <v>83</v>
      </c>
      <c r="E18" s="57" t="s">
        <v>3448</v>
      </c>
      <c r="F18" s="304" t="s">
        <v>3485</v>
      </c>
      <c r="G18" s="304" t="n">
        <f aca="false">VLOOKUP(C18,'List University'!$A$2:$H$561,8,0)</f>
        <v>284</v>
      </c>
      <c r="H18" s="305" t="s">
        <v>90</v>
      </c>
      <c r="I18" s="306" t="n">
        <v>1</v>
      </c>
      <c r="J18" s="307" t="n">
        <v>42095</v>
      </c>
      <c r="K18" s="304"/>
    </row>
    <row r="19" s="309" customFormat="true" ht="22.5" hidden="false" customHeight="true" outlineLevel="0" collapsed="false">
      <c r="A19" s="304" t="n">
        <v>18</v>
      </c>
      <c r="B19" s="304" t="s">
        <v>78</v>
      </c>
      <c r="C19" s="57" t="s">
        <v>3486</v>
      </c>
      <c r="D19" s="304" t="s">
        <v>3487</v>
      </c>
      <c r="E19" s="57" t="s">
        <v>3488</v>
      </c>
      <c r="F19" s="304" t="s">
        <v>3489</v>
      </c>
      <c r="G19" s="304" t="n">
        <f aca="false">VLOOKUP(C19,'List University'!$A$2:$H$561,8,0)</f>
        <v>304</v>
      </c>
      <c r="H19" s="305" t="s">
        <v>3490</v>
      </c>
      <c r="I19" s="306" t="n">
        <v>3</v>
      </c>
      <c r="J19" s="307" t="n">
        <v>42095</v>
      </c>
      <c r="K19" s="304"/>
    </row>
    <row r="20" s="309" customFormat="true" ht="22.5" hidden="false" customHeight="true" outlineLevel="0" collapsed="false">
      <c r="A20" s="304" t="n">
        <v>19</v>
      </c>
      <c r="B20" s="304" t="s">
        <v>78</v>
      </c>
      <c r="C20" s="57" t="s">
        <v>3486</v>
      </c>
      <c r="D20" s="304" t="s">
        <v>94</v>
      </c>
      <c r="E20" s="57" t="s">
        <v>3491</v>
      </c>
      <c r="F20" s="304" t="s">
        <v>3489</v>
      </c>
      <c r="G20" s="304" t="n">
        <f aca="false">VLOOKUP(C20,'List University'!$A$2:$H$561,8,0)</f>
        <v>304</v>
      </c>
      <c r="H20" s="305" t="s">
        <v>3492</v>
      </c>
      <c r="I20" s="306" t="n">
        <v>3</v>
      </c>
      <c r="J20" s="307" t="n">
        <v>41730</v>
      </c>
      <c r="K20" s="304"/>
    </row>
    <row r="21" s="309" customFormat="true" ht="22.5" hidden="false" customHeight="true" outlineLevel="0" collapsed="false">
      <c r="A21" s="304" t="n">
        <v>20</v>
      </c>
      <c r="B21" s="304" t="s">
        <v>78</v>
      </c>
      <c r="C21" s="57" t="s">
        <v>3493</v>
      </c>
      <c r="D21" s="304" t="s">
        <v>3494</v>
      </c>
      <c r="E21" s="57" t="s">
        <v>3448</v>
      </c>
      <c r="F21" s="304" t="s">
        <v>3495</v>
      </c>
      <c r="G21" s="304" t="n">
        <f aca="false">VLOOKUP(C21,'List University'!$A$2:$H$561,8,0)</f>
        <v>539</v>
      </c>
      <c r="H21" s="305" t="s">
        <v>90</v>
      </c>
      <c r="I21" s="306" t="n">
        <v>1</v>
      </c>
      <c r="J21" s="307" t="n">
        <v>42461</v>
      </c>
      <c r="K21" s="304"/>
    </row>
    <row r="22" s="309" customFormat="true" ht="22.5" hidden="false" customHeight="true" outlineLevel="0" collapsed="false">
      <c r="A22" s="304" t="n">
        <v>21</v>
      </c>
      <c r="B22" s="304" t="s">
        <v>78</v>
      </c>
      <c r="C22" s="57" t="s">
        <v>3496</v>
      </c>
      <c r="D22" s="304" t="s">
        <v>502</v>
      </c>
      <c r="E22" s="57" t="s">
        <v>3448</v>
      </c>
      <c r="F22" s="304" t="s">
        <v>3497</v>
      </c>
      <c r="G22" s="304" t="n">
        <f aca="false">VLOOKUP(C22,'List University'!$A$2:$H$561,8,0)</f>
        <v>536</v>
      </c>
      <c r="H22" s="305" t="s">
        <v>90</v>
      </c>
      <c r="I22" s="306" t="n">
        <v>1</v>
      </c>
      <c r="J22" s="307" t="n">
        <v>42095</v>
      </c>
      <c r="K22" s="304"/>
    </row>
    <row r="23" s="309" customFormat="true" ht="22.5" hidden="false" customHeight="true" outlineLevel="0" collapsed="false">
      <c r="A23" s="304" t="n">
        <v>22</v>
      </c>
      <c r="B23" s="304" t="s">
        <v>78</v>
      </c>
      <c r="C23" s="57" t="s">
        <v>3498</v>
      </c>
      <c r="D23" s="304" t="s">
        <v>3499</v>
      </c>
      <c r="E23" s="57" t="s">
        <v>3448</v>
      </c>
      <c r="F23" s="304" t="s">
        <v>3500</v>
      </c>
      <c r="G23" s="304" t="n">
        <f aca="false">VLOOKUP(C23,'List University'!$A$2:$H$561,8,0)</f>
        <v>458</v>
      </c>
      <c r="H23" s="305" t="s">
        <v>90</v>
      </c>
      <c r="I23" s="306" t="n">
        <v>1</v>
      </c>
      <c r="J23" s="307" t="n">
        <v>42461</v>
      </c>
      <c r="K23" s="304"/>
    </row>
    <row r="24" s="309" customFormat="true" ht="22.5" hidden="false" customHeight="true" outlineLevel="0" collapsed="false">
      <c r="A24" s="304" t="n">
        <v>23</v>
      </c>
      <c r="B24" s="57" t="s">
        <v>78</v>
      </c>
      <c r="C24" s="57" t="s">
        <v>3501</v>
      </c>
      <c r="D24" s="57" t="s">
        <v>87</v>
      </c>
      <c r="E24" s="57" t="s">
        <v>3448</v>
      </c>
      <c r="F24" s="57" t="s">
        <v>3502</v>
      </c>
      <c r="G24" s="304" t="str">
        <f aca="false">VLOOKUP(C24,'List University'!$A$2:$H$561,8,0)</f>
        <v>047</v>
      </c>
      <c r="H24" s="305" t="s">
        <v>90</v>
      </c>
      <c r="I24" s="306" t="n">
        <v>3</v>
      </c>
      <c r="J24" s="307" t="n">
        <v>42385</v>
      </c>
      <c r="K24" s="57"/>
    </row>
    <row r="25" s="309" customFormat="true" ht="22.5" hidden="false" customHeight="true" outlineLevel="0" collapsed="false">
      <c r="A25" s="304" t="n">
        <v>24</v>
      </c>
      <c r="B25" s="57" t="s">
        <v>78</v>
      </c>
      <c r="C25" s="57" t="s">
        <v>3503</v>
      </c>
      <c r="D25" s="57" t="s">
        <v>3504</v>
      </c>
      <c r="E25" s="57" t="s">
        <v>3448</v>
      </c>
      <c r="F25" s="57" t="s">
        <v>3505</v>
      </c>
      <c r="G25" s="304" t="n">
        <f aca="false">VLOOKUP(C25,'List University'!$A$2:$H$561,8,0)</f>
        <v>298</v>
      </c>
      <c r="H25" s="305" t="s">
        <v>90</v>
      </c>
      <c r="I25" s="306" t="n">
        <v>1</v>
      </c>
      <c r="J25" s="307" t="n">
        <v>43454</v>
      </c>
      <c r="K25" s="57"/>
    </row>
    <row r="26" s="309" customFormat="true" ht="22.5" hidden="false" customHeight="true" outlineLevel="0" collapsed="false">
      <c r="A26" s="304" t="n">
        <v>25</v>
      </c>
      <c r="B26" s="57" t="s">
        <v>78</v>
      </c>
      <c r="C26" s="57" t="s">
        <v>3506</v>
      </c>
      <c r="D26" s="304" t="s">
        <v>3507</v>
      </c>
      <c r="E26" s="57" t="s">
        <v>3448</v>
      </c>
      <c r="F26" s="57" t="s">
        <v>3508</v>
      </c>
      <c r="G26" s="304" t="n">
        <f aca="false">VLOOKUP(C26,'List University'!$A$2:$H$561,8,0)</f>
        <v>288</v>
      </c>
      <c r="H26" s="305" t="s">
        <v>90</v>
      </c>
      <c r="I26" s="306" t="n">
        <v>1</v>
      </c>
      <c r="J26" s="307" t="n">
        <v>43454</v>
      </c>
      <c r="K26" s="57"/>
    </row>
    <row r="27" s="309" customFormat="true" ht="22.5" hidden="false" customHeight="true" outlineLevel="0" collapsed="false">
      <c r="A27" s="304" t="n">
        <v>26</v>
      </c>
      <c r="B27" s="57" t="s">
        <v>78</v>
      </c>
      <c r="C27" s="57"/>
      <c r="D27" s="304" t="s">
        <v>89</v>
      </c>
      <c r="E27" s="57" t="s">
        <v>3448</v>
      </c>
      <c r="F27" s="57" t="s">
        <v>3509</v>
      </c>
      <c r="G27" s="304" t="n">
        <v>267</v>
      </c>
      <c r="H27" s="305" t="s">
        <v>90</v>
      </c>
      <c r="I27" s="306" t="n">
        <v>3</v>
      </c>
      <c r="J27" s="307"/>
      <c r="K27" s="57"/>
    </row>
    <row r="28" s="309" customFormat="true" ht="22.5" hidden="false" customHeight="true" outlineLevel="0" collapsed="false">
      <c r="A28" s="304" t="n">
        <v>27</v>
      </c>
      <c r="B28" s="57" t="s">
        <v>78</v>
      </c>
      <c r="C28" s="171" t="s">
        <v>3510</v>
      </c>
      <c r="D28" s="304" t="s">
        <v>99</v>
      </c>
      <c r="E28" s="57" t="s">
        <v>3448</v>
      </c>
      <c r="F28" s="57" t="s">
        <v>3511</v>
      </c>
      <c r="G28" s="304" t="n">
        <v>318</v>
      </c>
      <c r="H28" s="305" t="s">
        <v>90</v>
      </c>
      <c r="I28" s="306" t="n">
        <v>3</v>
      </c>
      <c r="J28" s="307"/>
      <c r="K28" s="57"/>
    </row>
    <row r="29" s="309" customFormat="true" ht="22.5" hidden="false" customHeight="true" outlineLevel="0" collapsed="false">
      <c r="A29" s="304" t="n">
        <v>28</v>
      </c>
      <c r="B29" s="57"/>
      <c r="C29" s="57"/>
      <c r="D29" s="304"/>
      <c r="E29" s="57"/>
      <c r="F29" s="57"/>
      <c r="G29" s="304"/>
      <c r="H29" s="305"/>
      <c r="I29" s="306"/>
      <c r="J29" s="307"/>
      <c r="K29" s="57"/>
    </row>
    <row r="30" s="309" customFormat="true" ht="22.5" hidden="false" customHeight="true" outlineLevel="0" collapsed="false">
      <c r="A30" s="304" t="n">
        <v>29</v>
      </c>
      <c r="B30" s="311" t="s">
        <v>78</v>
      </c>
      <c r="C30" s="311" t="s">
        <v>3512</v>
      </c>
      <c r="D30" s="316" t="e">
        <f aca="false">VLOOKUP(C30,'List University'!$A$2:$H$561,2,0)</f>
        <v>#N/A</v>
      </c>
      <c r="E30" s="311" t="s">
        <v>3448</v>
      </c>
      <c r="F30" s="311"/>
      <c r="G30" s="317" t="e">
        <f aca="false">VLOOKUP(C30,'List University'!$A$2:$H$561,8,0)</f>
        <v>#N/A</v>
      </c>
      <c r="H30" s="312" t="s">
        <v>90</v>
      </c>
      <c r="I30" s="306"/>
      <c r="J30" s="307"/>
      <c r="K30" s="57"/>
    </row>
    <row r="31" s="309" customFormat="true" ht="13.9" hidden="false" customHeight="true" outlineLevel="0" collapsed="false">
      <c r="A31" s="304" t="n">
        <v>30</v>
      </c>
      <c r="B31" s="311" t="s">
        <v>3513</v>
      </c>
      <c r="C31" s="311"/>
      <c r="D31" s="316" t="e">
        <f aca="false">VLOOKUP(C31,'List University'!$A$2:$H$561,2,0)</f>
        <v>#N/A</v>
      </c>
      <c r="E31" s="311" t="s">
        <v>3448</v>
      </c>
      <c r="F31" s="311"/>
      <c r="G31" s="317" t="e">
        <f aca="false">VLOOKUP(C31,'List University'!$A$2:$H$561,8,0)</f>
        <v>#N/A</v>
      </c>
      <c r="H31" s="312" t="s">
        <v>90</v>
      </c>
      <c r="I31" s="306"/>
      <c r="J31" s="307"/>
      <c r="K31" s="57"/>
    </row>
  </sheetData>
  <autoFilter ref="A1:K3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318" width="42.72"/>
    <col collapsed="false" customWidth="true" hidden="false" outlineLevel="0" max="2" min="2" style="319" width="10.27"/>
    <col collapsed="false" customWidth="true" hidden="false" outlineLevel="0" max="4" min="3" style="319" width="10.54"/>
    <col collapsed="false" customWidth="true" hidden="false" outlineLevel="0" max="6" min="5" style="319" width="7.73"/>
    <col collapsed="false" customWidth="true" hidden="false" outlineLevel="0" max="1025" min="7" style="0" width="8.53"/>
  </cols>
  <sheetData>
    <row r="1" customFormat="false" ht="28" hidden="false" customHeight="false" outlineLevel="0" collapsed="false">
      <c r="A1" s="320" t="s">
        <v>3514</v>
      </c>
      <c r="B1" s="320" t="s">
        <v>3515</v>
      </c>
      <c r="C1" s="320" t="s">
        <v>3516</v>
      </c>
      <c r="D1" s="321" t="s">
        <v>3517</v>
      </c>
      <c r="E1" s="320" t="s">
        <v>3518</v>
      </c>
      <c r="F1" s="321" t="s">
        <v>3519</v>
      </c>
    </row>
    <row r="2" customFormat="false" ht="14.5" hidden="false" customHeight="false" outlineLevel="0" collapsed="false">
      <c r="A2" s="320"/>
      <c r="B2" s="320"/>
      <c r="C2" s="320"/>
      <c r="D2" s="321"/>
      <c r="E2" s="320"/>
      <c r="F2" s="321"/>
    </row>
    <row r="3" customFormat="false" ht="17.5" hidden="false" customHeight="false" outlineLevel="0" collapsed="false">
      <c r="A3" s="322" t="s">
        <v>3520</v>
      </c>
      <c r="B3" s="323" t="s">
        <v>148</v>
      </c>
      <c r="C3" s="323" t="s">
        <v>148</v>
      </c>
      <c r="D3" s="324" t="s">
        <v>148</v>
      </c>
      <c r="E3" s="323" t="n">
        <v>1</v>
      </c>
      <c r="F3" s="324" t="n">
        <v>1</v>
      </c>
    </row>
    <row r="4" customFormat="false" ht="17.5" hidden="false" customHeight="false" outlineLevel="0" collapsed="false">
      <c r="A4" s="322" t="s">
        <v>219</v>
      </c>
      <c r="B4" s="323" t="s">
        <v>148</v>
      </c>
      <c r="C4" s="323" t="s">
        <v>148</v>
      </c>
      <c r="D4" s="324" t="s">
        <v>148</v>
      </c>
      <c r="E4" s="323" t="n">
        <v>1</v>
      </c>
      <c r="F4" s="324" t="n">
        <v>1</v>
      </c>
    </row>
    <row r="5" customFormat="false" ht="17.5" hidden="false" customHeight="false" outlineLevel="0" collapsed="false">
      <c r="A5" s="322" t="s">
        <v>3521</v>
      </c>
      <c r="B5" s="323" t="s">
        <v>148</v>
      </c>
      <c r="C5" s="323" t="s">
        <v>148</v>
      </c>
      <c r="D5" s="324" t="s">
        <v>148</v>
      </c>
      <c r="E5" s="323" t="n">
        <v>1</v>
      </c>
      <c r="F5" s="324" t="n">
        <v>1</v>
      </c>
    </row>
    <row r="6" customFormat="false" ht="17.5" hidden="false" customHeight="false" outlineLevel="0" collapsed="false">
      <c r="A6" s="325" t="s">
        <v>3522</v>
      </c>
      <c r="B6" s="326" t="s">
        <v>148</v>
      </c>
      <c r="C6" s="326"/>
      <c r="D6" s="324" t="s">
        <v>148</v>
      </c>
      <c r="E6" s="326" t="n">
        <v>5</v>
      </c>
      <c r="F6" s="324" t="n">
        <v>2</v>
      </c>
    </row>
    <row r="7" customFormat="false" ht="17.5" hidden="false" customHeight="false" outlineLevel="0" collapsed="false">
      <c r="A7" s="325" t="s">
        <v>3523</v>
      </c>
      <c r="B7" s="326" t="s">
        <v>148</v>
      </c>
      <c r="C7" s="326"/>
      <c r="D7" s="324"/>
      <c r="E7" s="326" t="n">
        <v>5</v>
      </c>
      <c r="F7" s="324" t="n">
        <v>3</v>
      </c>
    </row>
    <row r="8" customFormat="false" ht="17.5" hidden="false" customHeight="false" outlineLevel="0" collapsed="false">
      <c r="A8" s="327" t="s">
        <v>87</v>
      </c>
      <c r="B8" s="323" t="s">
        <v>148</v>
      </c>
      <c r="C8" s="323" t="s">
        <v>148</v>
      </c>
      <c r="D8" s="324" t="s">
        <v>148</v>
      </c>
      <c r="E8" s="323" t="n">
        <v>1</v>
      </c>
      <c r="F8" s="324" t="n">
        <v>1</v>
      </c>
    </row>
    <row r="9" customFormat="false" ht="17.5" hidden="false" customHeight="false" outlineLevel="0" collapsed="false">
      <c r="A9" s="322" t="s">
        <v>3524</v>
      </c>
      <c r="B9" s="323" t="s">
        <v>148</v>
      </c>
      <c r="C9" s="323" t="s">
        <v>148</v>
      </c>
      <c r="D9" s="324" t="s">
        <v>148</v>
      </c>
      <c r="E9" s="323" t="n">
        <v>2</v>
      </c>
      <c r="F9" s="324" t="n">
        <v>1</v>
      </c>
    </row>
    <row r="10" customFormat="false" ht="17.5" hidden="false" customHeight="false" outlineLevel="0" collapsed="false">
      <c r="A10" s="322" t="s">
        <v>572</v>
      </c>
      <c r="B10" s="323" t="s">
        <v>148</v>
      </c>
      <c r="C10" s="323" t="s">
        <v>148</v>
      </c>
      <c r="D10" s="324" t="s">
        <v>148</v>
      </c>
      <c r="E10" s="323" t="n">
        <v>2</v>
      </c>
      <c r="F10" s="324" t="n">
        <v>2</v>
      </c>
    </row>
    <row r="11" customFormat="false" ht="17.5" hidden="false" customHeight="false" outlineLevel="0" collapsed="false">
      <c r="A11" s="322" t="s">
        <v>433</v>
      </c>
      <c r="B11" s="323" t="s">
        <v>148</v>
      </c>
      <c r="C11" s="323" t="s">
        <v>148</v>
      </c>
      <c r="D11" s="324" t="s">
        <v>148</v>
      </c>
      <c r="E11" s="323" t="n">
        <v>2</v>
      </c>
      <c r="F11" s="324" t="n">
        <v>2</v>
      </c>
    </row>
    <row r="12" customFormat="false" ht="17.5" hidden="false" customHeight="false" outlineLevel="0" collapsed="false">
      <c r="A12" s="322" t="s">
        <v>427</v>
      </c>
      <c r="B12" s="323" t="s">
        <v>148</v>
      </c>
      <c r="C12" s="323" t="s">
        <v>148</v>
      </c>
      <c r="D12" s="324" t="s">
        <v>148</v>
      </c>
      <c r="E12" s="323" t="n">
        <v>2</v>
      </c>
      <c r="F12" s="324" t="n">
        <v>2</v>
      </c>
    </row>
    <row r="13" customFormat="false" ht="17.5" hidden="false" customHeight="false" outlineLevel="0" collapsed="false">
      <c r="A13" s="322" t="s">
        <v>322</v>
      </c>
      <c r="B13" s="323" t="s">
        <v>148</v>
      </c>
      <c r="C13" s="323" t="s">
        <v>148</v>
      </c>
      <c r="D13" s="324" t="s">
        <v>148</v>
      </c>
      <c r="E13" s="323" t="n">
        <v>2</v>
      </c>
      <c r="F13" s="324" t="n">
        <v>2</v>
      </c>
    </row>
    <row r="14" customFormat="false" ht="17.5" hidden="false" customHeight="false" outlineLevel="0" collapsed="false">
      <c r="A14" s="322" t="s">
        <v>3525</v>
      </c>
      <c r="B14" s="323" t="s">
        <v>148</v>
      </c>
      <c r="C14" s="323" t="s">
        <v>148</v>
      </c>
      <c r="D14" s="324" t="s">
        <v>148</v>
      </c>
      <c r="E14" s="323" t="n">
        <v>2</v>
      </c>
      <c r="F14" s="324" t="n">
        <v>2</v>
      </c>
    </row>
    <row r="15" customFormat="false" ht="17.5" hidden="false" customHeight="false" outlineLevel="0" collapsed="false">
      <c r="A15" s="327" t="s">
        <v>3526</v>
      </c>
      <c r="B15" s="323" t="s">
        <v>148</v>
      </c>
      <c r="C15" s="323" t="s">
        <v>148</v>
      </c>
      <c r="D15" s="324" t="s">
        <v>148</v>
      </c>
      <c r="E15" s="323" t="n">
        <v>2</v>
      </c>
      <c r="F15" s="324" t="n">
        <v>2</v>
      </c>
    </row>
    <row r="16" customFormat="false" ht="17.5" hidden="false" customHeight="false" outlineLevel="0" collapsed="false">
      <c r="A16" s="322" t="s">
        <v>3527</v>
      </c>
      <c r="B16" s="328" t="s">
        <v>148</v>
      </c>
      <c r="C16" s="328" t="s">
        <v>148</v>
      </c>
      <c r="D16" s="324" t="s">
        <v>148</v>
      </c>
      <c r="E16" s="328" t="n">
        <v>3</v>
      </c>
      <c r="F16" s="324" t="n">
        <v>3</v>
      </c>
    </row>
    <row r="17" customFormat="false" ht="17.5" hidden="false" customHeight="false" outlineLevel="0" collapsed="false">
      <c r="A17" s="329" t="s">
        <v>3528</v>
      </c>
      <c r="B17" s="326" t="s">
        <v>148</v>
      </c>
      <c r="C17" s="326"/>
      <c r="D17" s="324" t="s">
        <v>148</v>
      </c>
      <c r="E17" s="326" t="n">
        <v>2</v>
      </c>
      <c r="F17" s="324" t="n">
        <v>3</v>
      </c>
    </row>
    <row r="18" customFormat="false" ht="17.5" hidden="false" customHeight="false" outlineLevel="0" collapsed="false">
      <c r="A18" s="327" t="s">
        <v>3529</v>
      </c>
      <c r="B18" s="323" t="s">
        <v>148</v>
      </c>
      <c r="C18" s="323" t="s">
        <v>148</v>
      </c>
      <c r="D18" s="324" t="s">
        <v>148</v>
      </c>
      <c r="E18" s="323" t="n">
        <v>3</v>
      </c>
      <c r="F18" s="324" t="n">
        <v>2</v>
      </c>
    </row>
    <row r="19" customFormat="false" ht="17.5" hidden="false" customHeight="false" outlineLevel="0" collapsed="false">
      <c r="A19" s="327" t="s">
        <v>3530</v>
      </c>
      <c r="B19" s="323" t="s">
        <v>148</v>
      </c>
      <c r="C19" s="323" t="s">
        <v>148</v>
      </c>
      <c r="D19" s="324" t="s">
        <v>148</v>
      </c>
      <c r="E19" s="323" t="n">
        <v>3</v>
      </c>
      <c r="F19" s="324" t="n">
        <v>3</v>
      </c>
    </row>
    <row r="20" customFormat="false" ht="17.5" hidden="false" customHeight="false" outlineLevel="0" collapsed="false">
      <c r="A20" s="327" t="s">
        <v>3157</v>
      </c>
      <c r="B20" s="323" t="s">
        <v>148</v>
      </c>
      <c r="C20" s="323" t="s">
        <v>148</v>
      </c>
      <c r="D20" s="324" t="s">
        <v>148</v>
      </c>
      <c r="E20" s="323" t="n">
        <v>3</v>
      </c>
      <c r="F20" s="324" t="n">
        <v>3</v>
      </c>
    </row>
    <row r="21" customFormat="false" ht="17.5" hidden="false" customHeight="false" outlineLevel="0" collapsed="false">
      <c r="A21" s="327" t="s">
        <v>99</v>
      </c>
      <c r="B21" s="323" t="s">
        <v>148</v>
      </c>
      <c r="C21" s="323" t="s">
        <v>148</v>
      </c>
      <c r="D21" s="324" t="s">
        <v>148</v>
      </c>
      <c r="E21" s="323" t="n">
        <v>3</v>
      </c>
      <c r="F21" s="324" t="n">
        <v>3</v>
      </c>
    </row>
    <row r="22" customFormat="false" ht="17.5" hidden="false" customHeight="false" outlineLevel="0" collapsed="false">
      <c r="A22" s="327" t="s">
        <v>3531</v>
      </c>
      <c r="B22" s="323" t="s">
        <v>148</v>
      </c>
      <c r="C22" s="323" t="s">
        <v>148</v>
      </c>
      <c r="D22" s="324" t="s">
        <v>148</v>
      </c>
      <c r="E22" s="323" t="n">
        <v>3</v>
      </c>
      <c r="F22" s="324" t="n">
        <v>3</v>
      </c>
    </row>
    <row r="23" customFormat="false" ht="17.5" hidden="false" customHeight="false" outlineLevel="0" collapsed="false">
      <c r="A23" s="327" t="s">
        <v>3507</v>
      </c>
      <c r="B23" s="323" t="s">
        <v>148</v>
      </c>
      <c r="C23" s="323" t="s">
        <v>148</v>
      </c>
      <c r="D23" s="324" t="s">
        <v>148</v>
      </c>
      <c r="E23" s="323" t="n">
        <v>3</v>
      </c>
      <c r="F23" s="324" t="n">
        <v>3</v>
      </c>
    </row>
    <row r="24" customFormat="false" ht="17.5" hidden="false" customHeight="false" outlineLevel="0" collapsed="false">
      <c r="A24" s="329" t="s">
        <v>3532</v>
      </c>
      <c r="B24" s="326" t="s">
        <v>148</v>
      </c>
      <c r="C24" s="326"/>
      <c r="D24" s="324" t="s">
        <v>148</v>
      </c>
      <c r="E24" s="326" t="n">
        <v>3</v>
      </c>
      <c r="F24" s="324" t="n">
        <v>3</v>
      </c>
    </row>
    <row r="25" customFormat="false" ht="17.5" hidden="false" customHeight="false" outlineLevel="0" collapsed="false">
      <c r="A25" s="327" t="s">
        <v>280</v>
      </c>
      <c r="B25" s="323" t="s">
        <v>148</v>
      </c>
      <c r="C25" s="323" t="s">
        <v>148</v>
      </c>
      <c r="D25" s="324" t="s">
        <v>148</v>
      </c>
      <c r="E25" s="323" t="n">
        <v>3</v>
      </c>
      <c r="F25" s="324" t="n">
        <v>3</v>
      </c>
    </row>
    <row r="26" customFormat="false" ht="17.5" hidden="false" customHeight="false" outlineLevel="0" collapsed="false">
      <c r="A26" s="327" t="s">
        <v>611</v>
      </c>
      <c r="B26" s="323" t="s">
        <v>148</v>
      </c>
      <c r="C26" s="323" t="s">
        <v>148</v>
      </c>
      <c r="D26" s="324" t="s">
        <v>148</v>
      </c>
      <c r="E26" s="323" t="n">
        <v>3</v>
      </c>
      <c r="F26" s="324" t="n">
        <v>3</v>
      </c>
    </row>
    <row r="27" customFormat="false" ht="17.5" hidden="false" customHeight="false" outlineLevel="0" collapsed="false">
      <c r="A27" s="329" t="s">
        <v>3533</v>
      </c>
      <c r="B27" s="326" t="s">
        <v>148</v>
      </c>
      <c r="C27" s="326"/>
      <c r="D27" s="324" t="s">
        <v>148</v>
      </c>
      <c r="E27" s="326" t="n">
        <v>4</v>
      </c>
      <c r="F27" s="324" t="n">
        <v>5</v>
      </c>
    </row>
    <row r="28" customFormat="false" ht="17.5" hidden="false" customHeight="false" outlineLevel="0" collapsed="false">
      <c r="A28" s="327" t="s">
        <v>502</v>
      </c>
      <c r="B28" s="323" t="s">
        <v>148</v>
      </c>
      <c r="C28" s="323" t="s">
        <v>148</v>
      </c>
      <c r="D28" s="324" t="s">
        <v>148</v>
      </c>
      <c r="E28" s="323" t="n">
        <v>4</v>
      </c>
      <c r="F28" s="324" t="n">
        <v>4</v>
      </c>
    </row>
    <row r="29" customFormat="false" ht="17.5" hidden="false" customHeight="false" outlineLevel="0" collapsed="false">
      <c r="A29" s="329" t="s">
        <v>3534</v>
      </c>
      <c r="B29" s="326" t="s">
        <v>148</v>
      </c>
      <c r="C29" s="326"/>
      <c r="D29" s="324" t="s">
        <v>148</v>
      </c>
      <c r="E29" s="326" t="n">
        <v>4</v>
      </c>
      <c r="F29" s="324" t="n">
        <v>4</v>
      </c>
    </row>
    <row r="30" customFormat="false" ht="17.5" hidden="false" customHeight="false" outlineLevel="0" collapsed="false">
      <c r="A30" s="329" t="s">
        <v>3535</v>
      </c>
      <c r="B30" s="326" t="s">
        <v>148</v>
      </c>
      <c r="C30" s="326"/>
      <c r="D30" s="324" t="s">
        <v>148</v>
      </c>
      <c r="E30" s="326" t="n">
        <v>4</v>
      </c>
      <c r="F30" s="324" t="n">
        <v>4</v>
      </c>
    </row>
    <row r="31" customFormat="false" ht="17.5" hidden="false" customHeight="false" outlineLevel="0" collapsed="false">
      <c r="A31" s="329" t="s">
        <v>3536</v>
      </c>
      <c r="B31" s="326" t="s">
        <v>148</v>
      </c>
      <c r="C31" s="326"/>
      <c r="D31" s="324" t="s">
        <v>148</v>
      </c>
      <c r="E31" s="326" t="n">
        <v>4</v>
      </c>
      <c r="F31" s="324" t="n">
        <v>4</v>
      </c>
    </row>
    <row r="32" customFormat="false" ht="17.5" hidden="false" customHeight="false" outlineLevel="0" collapsed="false">
      <c r="A32" s="327" t="s">
        <v>3537</v>
      </c>
      <c r="B32" s="323" t="s">
        <v>148</v>
      </c>
      <c r="C32" s="323" t="s">
        <v>148</v>
      </c>
      <c r="D32" s="324" t="s">
        <v>148</v>
      </c>
      <c r="E32" s="323" t="n">
        <v>4</v>
      </c>
      <c r="F32" s="324" t="n">
        <v>4</v>
      </c>
    </row>
    <row r="33" customFormat="false" ht="17.5" hidden="false" customHeight="false" outlineLevel="0" collapsed="false">
      <c r="A33" s="329" t="s">
        <v>3538</v>
      </c>
      <c r="B33" s="326" t="s">
        <v>148</v>
      </c>
      <c r="C33" s="326"/>
      <c r="D33" s="324" t="s">
        <v>148</v>
      </c>
      <c r="E33" s="326" t="n">
        <v>4</v>
      </c>
      <c r="F33" s="324" t="n">
        <v>4</v>
      </c>
    </row>
    <row r="34" customFormat="false" ht="17.5" hidden="false" customHeight="false" outlineLevel="0" collapsed="false">
      <c r="A34" s="329" t="s">
        <v>3539</v>
      </c>
      <c r="B34" s="326" t="s">
        <v>148</v>
      </c>
      <c r="C34" s="326"/>
      <c r="D34" s="324" t="s">
        <v>148</v>
      </c>
      <c r="E34" s="326" t="n">
        <v>4</v>
      </c>
      <c r="F34" s="324" t="n">
        <v>4</v>
      </c>
    </row>
    <row r="35" customFormat="false" ht="17.5" hidden="false" customHeight="false" outlineLevel="0" collapsed="false">
      <c r="A35" s="327" t="s">
        <v>3540</v>
      </c>
      <c r="B35" s="323" t="s">
        <v>148</v>
      </c>
      <c r="C35" s="323" t="s">
        <v>148</v>
      </c>
      <c r="D35" s="324" t="s">
        <v>148</v>
      </c>
      <c r="E35" s="323" t="n">
        <v>4</v>
      </c>
      <c r="F35" s="324" t="n">
        <v>4</v>
      </c>
    </row>
    <row r="36" customFormat="false" ht="17.5" hidden="false" customHeight="false" outlineLevel="0" collapsed="false">
      <c r="A36" s="329" t="s">
        <v>3541</v>
      </c>
      <c r="B36" s="326" t="s">
        <v>148</v>
      </c>
      <c r="C36" s="326"/>
      <c r="D36" s="324" t="s">
        <v>148</v>
      </c>
      <c r="E36" s="326" t="n">
        <v>4</v>
      </c>
      <c r="F36" s="324" t="n">
        <v>4</v>
      </c>
    </row>
    <row r="37" customFormat="false" ht="17.5" hidden="false" customHeight="false" outlineLevel="0" collapsed="false">
      <c r="A37" s="327" t="s">
        <v>3542</v>
      </c>
      <c r="B37" s="323" t="s">
        <v>148</v>
      </c>
      <c r="C37" s="323" t="s">
        <v>148</v>
      </c>
      <c r="D37" s="324"/>
      <c r="E37" s="323" t="n">
        <v>4</v>
      </c>
      <c r="F37" s="324" t="n">
        <v>5</v>
      </c>
    </row>
    <row r="38" customFormat="false" ht="17.5" hidden="false" customHeight="false" outlineLevel="0" collapsed="false">
      <c r="A38" s="327" t="s">
        <v>3287</v>
      </c>
      <c r="B38" s="323"/>
      <c r="C38" s="323" t="s">
        <v>148</v>
      </c>
      <c r="D38" s="324" t="s">
        <v>148</v>
      </c>
      <c r="E38" s="326" t="n">
        <v>4</v>
      </c>
      <c r="F38" s="324" t="n">
        <v>4</v>
      </c>
    </row>
    <row r="39" customFormat="false" ht="17.5" hidden="false" customHeight="false" outlineLevel="0" collapsed="false">
      <c r="A39" s="327" t="s">
        <v>3543</v>
      </c>
      <c r="B39" s="323"/>
      <c r="C39" s="323" t="s">
        <v>148</v>
      </c>
      <c r="D39" s="324" t="s">
        <v>148</v>
      </c>
      <c r="E39" s="323" t="n">
        <v>4</v>
      </c>
      <c r="F39" s="324" t="n">
        <v>4</v>
      </c>
    </row>
    <row r="40" customFormat="false" ht="17.5" hidden="false" customHeight="false" outlineLevel="0" collapsed="false">
      <c r="A40" s="327" t="s">
        <v>3544</v>
      </c>
      <c r="B40" s="323"/>
      <c r="C40" s="323" t="s">
        <v>148</v>
      </c>
      <c r="D40" s="324"/>
      <c r="E40" s="326" t="n">
        <v>4</v>
      </c>
      <c r="F40" s="324" t="n">
        <v>5</v>
      </c>
    </row>
    <row r="41" customFormat="false" ht="17.5" hidden="false" customHeight="false" outlineLevel="0" collapsed="false">
      <c r="A41" s="327" t="s">
        <v>3545</v>
      </c>
      <c r="B41" s="323"/>
      <c r="C41" s="323" t="s">
        <v>148</v>
      </c>
      <c r="D41" s="324" t="s">
        <v>148</v>
      </c>
      <c r="E41" s="323" t="n">
        <v>4</v>
      </c>
      <c r="F41" s="324" t="n">
        <v>4</v>
      </c>
    </row>
    <row r="42" customFormat="false" ht="17.5" hidden="false" customHeight="false" outlineLevel="0" collapsed="false">
      <c r="A42" s="327" t="s">
        <v>3546</v>
      </c>
      <c r="B42" s="323"/>
      <c r="C42" s="323" t="s">
        <v>148</v>
      </c>
      <c r="D42" s="324"/>
      <c r="E42" s="326" t="n">
        <v>4</v>
      </c>
      <c r="F42" s="324" t="n">
        <v>5</v>
      </c>
    </row>
    <row r="43" customFormat="false" ht="17.5" hidden="false" customHeight="false" outlineLevel="0" collapsed="false">
      <c r="A43" s="327" t="s">
        <v>3547</v>
      </c>
      <c r="B43" s="323"/>
      <c r="C43" s="323" t="s">
        <v>148</v>
      </c>
      <c r="D43" s="324" t="s">
        <v>148</v>
      </c>
      <c r="E43" s="323" t="n">
        <v>4</v>
      </c>
      <c r="F43" s="324" t="n">
        <v>4</v>
      </c>
    </row>
    <row r="44" customFormat="false" ht="17.5" hidden="false" customHeight="false" outlineLevel="0" collapsed="false">
      <c r="A44" s="327" t="s">
        <v>3548</v>
      </c>
      <c r="B44" s="323"/>
      <c r="C44" s="323" t="s">
        <v>148</v>
      </c>
      <c r="D44" s="324"/>
      <c r="E44" s="323" t="n">
        <v>3</v>
      </c>
      <c r="F44" s="324" t="n">
        <v>5</v>
      </c>
    </row>
    <row r="45" customFormat="false" ht="17.5" hidden="false" customHeight="false" outlineLevel="0" collapsed="false">
      <c r="A45" s="327" t="s">
        <v>3549</v>
      </c>
      <c r="B45" s="323"/>
      <c r="C45" s="323" t="s">
        <v>148</v>
      </c>
      <c r="D45" s="324" t="s">
        <v>148</v>
      </c>
      <c r="E45" s="323" t="n">
        <v>3</v>
      </c>
      <c r="F45" s="324" t="n">
        <v>3</v>
      </c>
    </row>
    <row r="46" customFormat="false" ht="17.5" hidden="false" customHeight="false" outlineLevel="0" collapsed="false">
      <c r="A46" s="327" t="s">
        <v>3550</v>
      </c>
      <c r="B46" s="323"/>
      <c r="C46" s="323" t="s">
        <v>148</v>
      </c>
      <c r="D46" s="324"/>
      <c r="E46" s="323" t="n">
        <v>4</v>
      </c>
      <c r="F46" s="324" t="n">
        <v>5</v>
      </c>
    </row>
    <row r="47" customFormat="false" ht="17.5" hidden="false" customHeight="false" outlineLevel="0" collapsed="false">
      <c r="A47" s="327" t="s">
        <v>3551</v>
      </c>
      <c r="B47" s="323"/>
      <c r="C47" s="323" t="s">
        <v>148</v>
      </c>
      <c r="D47" s="324"/>
      <c r="E47" s="323" t="n">
        <v>4</v>
      </c>
      <c r="F47" s="324" t="n">
        <v>5</v>
      </c>
    </row>
    <row r="48" customFormat="false" ht="17.5" hidden="false" customHeight="false" outlineLevel="0" collapsed="false">
      <c r="A48" s="327" t="s">
        <v>3552</v>
      </c>
      <c r="B48" s="323"/>
      <c r="C48" s="323" t="s">
        <v>148</v>
      </c>
      <c r="D48" s="324" t="s">
        <v>148</v>
      </c>
      <c r="E48" s="323"/>
      <c r="F48" s="324" t="n">
        <v>5</v>
      </c>
    </row>
    <row r="49" customFormat="false" ht="17.5" hidden="false" customHeight="false" outlineLevel="0" collapsed="false">
      <c r="A49" s="327" t="s">
        <v>3553</v>
      </c>
      <c r="B49" s="323"/>
      <c r="C49" s="323"/>
      <c r="D49" s="324"/>
      <c r="E49" s="323"/>
      <c r="F49" s="324" t="n">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568"/>
  <sheetViews>
    <sheetView showFormulas="false" showGridLines="true" showRowColHeaders="true" showZeros="true" rightToLeft="false" tabSelected="false" showOutlineSymbols="true" defaultGridColor="true" view="normal" topLeftCell="C374" colorId="64" zoomScale="149" zoomScaleNormal="149" zoomScalePageLayoutView="100" workbookViewId="0">
      <selection pane="topLeft" activeCell="B2" activeCellId="0" sqref="B2"/>
    </sheetView>
  </sheetViews>
  <sheetFormatPr defaultRowHeight="14.5" zeroHeight="false" outlineLevelRow="0" outlineLevelCol="0"/>
  <cols>
    <col collapsed="false" customWidth="true" hidden="false" outlineLevel="0" max="1" min="1" style="0" width="15.45"/>
    <col collapsed="false" customWidth="true" hidden="false" outlineLevel="0" max="2" min="2" style="0" width="34.73"/>
    <col collapsed="false" customWidth="true" hidden="false" outlineLevel="0" max="3" min="3" style="0" width="12.27"/>
    <col collapsed="false" customWidth="true" hidden="false" outlineLevel="0" max="4" min="4" style="0" width="18"/>
    <col collapsed="false" customWidth="true" hidden="false" outlineLevel="0" max="5" min="5" style="0" width="22.45"/>
    <col collapsed="false" customWidth="false" hidden="false" outlineLevel="0" max="6" min="6" style="330" width="11.45"/>
    <col collapsed="false" customWidth="true" hidden="false" outlineLevel="0" max="7" min="7" style="330" width="17.28"/>
    <col collapsed="false" customWidth="true" hidden="false" outlineLevel="0" max="8" min="8" style="0" width="12.45"/>
    <col collapsed="false" customWidth="true" hidden="false" outlineLevel="0" max="1025" min="9" style="0" width="8.72"/>
  </cols>
  <sheetData>
    <row r="1" customFormat="false" ht="14.5" hidden="false" customHeight="false" outlineLevel="0" collapsed="false">
      <c r="A1" s="331" t="s">
        <v>3438</v>
      </c>
      <c r="B1" s="332" t="s">
        <v>3554</v>
      </c>
      <c r="C1" s="331" t="s">
        <v>3555</v>
      </c>
      <c r="D1" s="331" t="s">
        <v>3556</v>
      </c>
      <c r="E1" s="331" t="s">
        <v>3557</v>
      </c>
      <c r="F1" s="331" t="s">
        <v>3558</v>
      </c>
      <c r="G1" s="331" t="s">
        <v>3559</v>
      </c>
      <c r="H1" s="332" t="s">
        <v>3560</v>
      </c>
    </row>
    <row r="2" customFormat="false" ht="14.5" hidden="false" customHeight="false" outlineLevel="0" collapsed="false">
      <c r="A2" s="171" t="s">
        <v>3561</v>
      </c>
      <c r="B2" s="171" t="s">
        <v>3562</v>
      </c>
      <c r="C2" s="171"/>
      <c r="D2" s="171" t="s">
        <v>3563</v>
      </c>
      <c r="E2" s="171" t="s">
        <v>3564</v>
      </c>
      <c r="F2" s="199" t="s">
        <v>157</v>
      </c>
      <c r="G2" s="199" t="s">
        <v>3565</v>
      </c>
      <c r="H2" s="199" t="s">
        <v>3566</v>
      </c>
    </row>
    <row r="3" customFormat="false" ht="14.5" hidden="false" customHeight="false" outlineLevel="0" collapsed="false">
      <c r="A3" s="171" t="s">
        <v>3567</v>
      </c>
      <c r="B3" s="171" t="s">
        <v>3287</v>
      </c>
      <c r="C3" s="171"/>
      <c r="D3" s="171" t="s">
        <v>3563</v>
      </c>
      <c r="E3" s="171" t="s">
        <v>3564</v>
      </c>
      <c r="F3" s="199" t="s">
        <v>157</v>
      </c>
      <c r="G3" s="199" t="s">
        <v>3565</v>
      </c>
      <c r="H3" s="199" t="s">
        <v>3568</v>
      </c>
    </row>
    <row r="4" customFormat="false" ht="14.5" hidden="false" customHeight="false" outlineLevel="0" collapsed="false">
      <c r="A4" s="171" t="s">
        <v>3569</v>
      </c>
      <c r="B4" s="171" t="s">
        <v>3570</v>
      </c>
      <c r="C4" s="171"/>
      <c r="D4" s="171" t="s">
        <v>3563</v>
      </c>
      <c r="E4" s="171" t="s">
        <v>3564</v>
      </c>
      <c r="F4" s="199" t="s">
        <v>157</v>
      </c>
      <c r="G4" s="199" t="s">
        <v>3565</v>
      </c>
      <c r="H4" s="199" t="s">
        <v>3571</v>
      </c>
    </row>
    <row r="5" customFormat="false" ht="14.5" hidden="false" customHeight="false" outlineLevel="0" collapsed="false">
      <c r="A5" s="171" t="s">
        <v>3572</v>
      </c>
      <c r="B5" s="171" t="s">
        <v>3573</v>
      </c>
      <c r="C5" s="171"/>
      <c r="D5" s="171" t="s">
        <v>3563</v>
      </c>
      <c r="E5" s="171" t="s">
        <v>3564</v>
      </c>
      <c r="F5" s="199" t="s">
        <v>157</v>
      </c>
      <c r="G5" s="199" t="s">
        <v>3565</v>
      </c>
      <c r="H5" s="199" t="s">
        <v>3574</v>
      </c>
    </row>
    <row r="6" customFormat="false" ht="14.5" hidden="false" customHeight="false" outlineLevel="0" collapsed="false">
      <c r="A6" s="171" t="s">
        <v>3575</v>
      </c>
      <c r="B6" s="171" t="s">
        <v>3576</v>
      </c>
      <c r="C6" s="171"/>
      <c r="D6" s="171" t="s">
        <v>3563</v>
      </c>
      <c r="E6" s="171" t="s">
        <v>3564</v>
      </c>
      <c r="F6" s="199" t="s">
        <v>157</v>
      </c>
      <c r="G6" s="199" t="s">
        <v>3565</v>
      </c>
      <c r="H6" s="199" t="s">
        <v>3577</v>
      </c>
    </row>
    <row r="7" customFormat="false" ht="14.5" hidden="false" customHeight="false" outlineLevel="0" collapsed="false">
      <c r="A7" s="171" t="s">
        <v>3578</v>
      </c>
      <c r="B7" s="171" t="s">
        <v>3579</v>
      </c>
      <c r="C7" s="171"/>
      <c r="D7" s="171" t="s">
        <v>3563</v>
      </c>
      <c r="E7" s="171" t="s">
        <v>3564</v>
      </c>
      <c r="F7" s="199" t="s">
        <v>157</v>
      </c>
      <c r="G7" s="199" t="s">
        <v>3565</v>
      </c>
      <c r="H7" s="199" t="s">
        <v>3580</v>
      </c>
    </row>
    <row r="8" customFormat="false" ht="14.5" hidden="false" customHeight="false" outlineLevel="0" collapsed="false">
      <c r="A8" s="171" t="s">
        <v>3581</v>
      </c>
      <c r="B8" s="171" t="s">
        <v>3582</v>
      </c>
      <c r="C8" s="171"/>
      <c r="D8" s="171" t="s">
        <v>3563</v>
      </c>
      <c r="E8" s="171" t="s">
        <v>3564</v>
      </c>
      <c r="F8" s="199" t="s">
        <v>157</v>
      </c>
      <c r="G8" s="199" t="s">
        <v>3565</v>
      </c>
      <c r="H8" s="199" t="s">
        <v>3583</v>
      </c>
    </row>
    <row r="9" customFormat="false" ht="14.5" hidden="false" customHeight="false" outlineLevel="0" collapsed="false">
      <c r="A9" s="171" t="s">
        <v>3584</v>
      </c>
      <c r="B9" s="171" t="s">
        <v>3585</v>
      </c>
      <c r="C9" s="171"/>
      <c r="D9" s="171" t="s">
        <v>3563</v>
      </c>
      <c r="E9" s="171" t="s">
        <v>3564</v>
      </c>
      <c r="F9" s="199" t="s">
        <v>157</v>
      </c>
      <c r="G9" s="199" t="s">
        <v>3565</v>
      </c>
      <c r="H9" s="199" t="s">
        <v>3586</v>
      </c>
    </row>
    <row r="10" customFormat="false" ht="14.5" hidden="false" customHeight="false" outlineLevel="0" collapsed="false">
      <c r="A10" s="171" t="s">
        <v>3587</v>
      </c>
      <c r="B10" s="171" t="s">
        <v>3588</v>
      </c>
      <c r="C10" s="171"/>
      <c r="D10" s="171" t="s">
        <v>3563</v>
      </c>
      <c r="E10" s="171" t="s">
        <v>3564</v>
      </c>
      <c r="F10" s="199" t="s">
        <v>157</v>
      </c>
      <c r="G10" s="199" t="s">
        <v>3565</v>
      </c>
      <c r="H10" s="199" t="s">
        <v>3589</v>
      </c>
    </row>
    <row r="11" customFormat="false" ht="14.5" hidden="false" customHeight="false" outlineLevel="0" collapsed="false">
      <c r="A11" s="171" t="s">
        <v>3590</v>
      </c>
      <c r="B11" s="171" t="s">
        <v>3591</v>
      </c>
      <c r="C11" s="171"/>
      <c r="D11" s="171" t="s">
        <v>3563</v>
      </c>
      <c r="E11" s="171" t="s">
        <v>3564</v>
      </c>
      <c r="F11" s="199" t="s">
        <v>157</v>
      </c>
      <c r="G11" s="199" t="s">
        <v>3565</v>
      </c>
      <c r="H11" s="199" t="s">
        <v>3592</v>
      </c>
    </row>
    <row r="12" customFormat="false" ht="14.5" hidden="false" customHeight="false" outlineLevel="0" collapsed="false">
      <c r="A12" s="171" t="s">
        <v>3593</v>
      </c>
      <c r="B12" s="171" t="s">
        <v>3594</v>
      </c>
      <c r="C12" s="171"/>
      <c r="D12" s="171" t="s">
        <v>3563</v>
      </c>
      <c r="E12" s="171" t="s">
        <v>3564</v>
      </c>
      <c r="F12" s="199" t="s">
        <v>157</v>
      </c>
      <c r="G12" s="199" t="s">
        <v>3565</v>
      </c>
      <c r="H12" s="199" t="s">
        <v>3595</v>
      </c>
    </row>
    <row r="13" customFormat="false" ht="14.5" hidden="false" customHeight="false" outlineLevel="0" collapsed="false">
      <c r="A13" s="171" t="s">
        <v>3596</v>
      </c>
      <c r="B13" s="171" t="s">
        <v>3597</v>
      </c>
      <c r="C13" s="171"/>
      <c r="D13" s="171" t="s">
        <v>3563</v>
      </c>
      <c r="E13" s="171" t="s">
        <v>3564</v>
      </c>
      <c r="F13" s="199" t="s">
        <v>157</v>
      </c>
      <c r="G13" s="199" t="s">
        <v>3565</v>
      </c>
      <c r="H13" s="199" t="s">
        <v>3598</v>
      </c>
    </row>
    <row r="14" customFormat="false" ht="14.5" hidden="false" customHeight="false" outlineLevel="0" collapsed="false">
      <c r="A14" s="171" t="s">
        <v>3599</v>
      </c>
      <c r="B14" s="171" t="s">
        <v>3600</v>
      </c>
      <c r="C14" s="171"/>
      <c r="D14" s="171" t="s">
        <v>3563</v>
      </c>
      <c r="E14" s="171" t="s">
        <v>3564</v>
      </c>
      <c r="F14" s="199" t="s">
        <v>157</v>
      </c>
      <c r="G14" s="199" t="s">
        <v>3565</v>
      </c>
      <c r="H14" s="199" t="s">
        <v>3601</v>
      </c>
    </row>
    <row r="15" customFormat="false" ht="14.5" hidden="false" customHeight="false" outlineLevel="0" collapsed="false">
      <c r="A15" s="171" t="s">
        <v>3602</v>
      </c>
      <c r="B15" s="171" t="s">
        <v>3603</v>
      </c>
      <c r="C15" s="171"/>
      <c r="D15" s="171" t="s">
        <v>3563</v>
      </c>
      <c r="E15" s="171" t="s">
        <v>3564</v>
      </c>
      <c r="F15" s="199" t="s">
        <v>157</v>
      </c>
      <c r="G15" s="199" t="s">
        <v>3565</v>
      </c>
      <c r="H15" s="199" t="s">
        <v>3604</v>
      </c>
    </row>
    <row r="16" customFormat="false" ht="14.5" hidden="false" customHeight="false" outlineLevel="0" collapsed="false">
      <c r="A16" s="171" t="s">
        <v>3605</v>
      </c>
      <c r="B16" s="171" t="s">
        <v>3606</v>
      </c>
      <c r="C16" s="171"/>
      <c r="D16" s="171" t="s">
        <v>3563</v>
      </c>
      <c r="E16" s="171" t="s">
        <v>3564</v>
      </c>
      <c r="F16" s="199" t="s">
        <v>157</v>
      </c>
      <c r="G16" s="199" t="s">
        <v>3565</v>
      </c>
      <c r="H16" s="199" t="s">
        <v>3607</v>
      </c>
    </row>
    <row r="17" customFormat="false" ht="14.5" hidden="false" customHeight="false" outlineLevel="0" collapsed="false">
      <c r="A17" s="171" t="s">
        <v>3608</v>
      </c>
      <c r="B17" s="171" t="s">
        <v>3609</v>
      </c>
      <c r="C17" s="171"/>
      <c r="D17" s="171" t="s">
        <v>3563</v>
      </c>
      <c r="E17" s="171" t="s">
        <v>3564</v>
      </c>
      <c r="F17" s="199" t="s">
        <v>157</v>
      </c>
      <c r="G17" s="199" t="s">
        <v>3565</v>
      </c>
      <c r="H17" s="199" t="s">
        <v>3610</v>
      </c>
    </row>
    <row r="18" customFormat="false" ht="14.5" hidden="false" customHeight="false" outlineLevel="0" collapsed="false">
      <c r="A18" s="171" t="s">
        <v>3611</v>
      </c>
      <c r="B18" s="171" t="s">
        <v>3612</v>
      </c>
      <c r="C18" s="171"/>
      <c r="D18" s="171" t="s">
        <v>3563</v>
      </c>
      <c r="E18" s="171" t="s">
        <v>3564</v>
      </c>
      <c r="F18" s="199" t="s">
        <v>157</v>
      </c>
      <c r="G18" s="199" t="s">
        <v>3565</v>
      </c>
      <c r="H18" s="199" t="s">
        <v>3613</v>
      </c>
    </row>
    <row r="19" customFormat="false" ht="14.5" hidden="false" customHeight="false" outlineLevel="0" collapsed="false">
      <c r="A19" s="171" t="s">
        <v>3614</v>
      </c>
      <c r="B19" s="171" t="s">
        <v>3615</v>
      </c>
      <c r="C19" s="171"/>
      <c r="D19" s="171" t="s">
        <v>3563</v>
      </c>
      <c r="E19" s="171" t="s">
        <v>3564</v>
      </c>
      <c r="F19" s="199" t="s">
        <v>157</v>
      </c>
      <c r="G19" s="199" t="s">
        <v>3565</v>
      </c>
      <c r="H19" s="199" t="s">
        <v>3616</v>
      </c>
    </row>
    <row r="20" customFormat="false" ht="14.5" hidden="false" customHeight="false" outlineLevel="0" collapsed="false">
      <c r="A20" s="171" t="s">
        <v>3617</v>
      </c>
      <c r="B20" s="171" t="s">
        <v>3618</v>
      </c>
      <c r="C20" s="171"/>
      <c r="D20" s="171" t="s">
        <v>3563</v>
      </c>
      <c r="E20" s="171" t="s">
        <v>3564</v>
      </c>
      <c r="F20" s="199" t="s">
        <v>157</v>
      </c>
      <c r="G20" s="199" t="s">
        <v>3565</v>
      </c>
      <c r="H20" s="199" t="s">
        <v>3619</v>
      </c>
    </row>
    <row r="21" customFormat="false" ht="14.5" hidden="false" customHeight="false" outlineLevel="0" collapsed="false">
      <c r="A21" s="171" t="s">
        <v>3620</v>
      </c>
      <c r="B21" s="171" t="s">
        <v>3621</v>
      </c>
      <c r="C21" s="171"/>
      <c r="D21" s="171" t="s">
        <v>3563</v>
      </c>
      <c r="E21" s="171" t="s">
        <v>3564</v>
      </c>
      <c r="F21" s="199" t="s">
        <v>157</v>
      </c>
      <c r="G21" s="199" t="s">
        <v>3565</v>
      </c>
      <c r="H21" s="199" t="s">
        <v>3622</v>
      </c>
    </row>
    <row r="22" customFormat="false" ht="14.5" hidden="false" customHeight="false" outlineLevel="0" collapsed="false">
      <c r="A22" s="171" t="s">
        <v>3623</v>
      </c>
      <c r="B22" s="171" t="s">
        <v>3624</v>
      </c>
      <c r="C22" s="171"/>
      <c r="D22" s="171" t="s">
        <v>3563</v>
      </c>
      <c r="E22" s="171" t="s">
        <v>3564</v>
      </c>
      <c r="F22" s="199" t="s">
        <v>157</v>
      </c>
      <c r="G22" s="199" t="s">
        <v>3565</v>
      </c>
      <c r="H22" s="199" t="s">
        <v>3625</v>
      </c>
    </row>
    <row r="23" customFormat="false" ht="14.5" hidden="false" customHeight="false" outlineLevel="0" collapsed="false">
      <c r="A23" s="171" t="s">
        <v>3626</v>
      </c>
      <c r="B23" s="171" t="s">
        <v>3627</v>
      </c>
      <c r="C23" s="171"/>
      <c r="D23" s="171" t="s">
        <v>3563</v>
      </c>
      <c r="E23" s="171" t="s">
        <v>3564</v>
      </c>
      <c r="F23" s="199" t="s">
        <v>157</v>
      </c>
      <c r="G23" s="199" t="s">
        <v>3565</v>
      </c>
      <c r="H23" s="199" t="s">
        <v>3628</v>
      </c>
    </row>
    <row r="24" customFormat="false" ht="14.5" hidden="false" customHeight="false" outlineLevel="0" collapsed="false">
      <c r="A24" s="171" t="s">
        <v>3629</v>
      </c>
      <c r="B24" s="171" t="s">
        <v>3630</v>
      </c>
      <c r="C24" s="171"/>
      <c r="D24" s="171" t="s">
        <v>3563</v>
      </c>
      <c r="E24" s="171" t="s">
        <v>3564</v>
      </c>
      <c r="F24" s="199" t="s">
        <v>157</v>
      </c>
      <c r="G24" s="199" t="s">
        <v>3565</v>
      </c>
      <c r="H24" s="199" t="s">
        <v>3631</v>
      </c>
    </row>
    <row r="25" customFormat="false" ht="14.5" hidden="false" customHeight="false" outlineLevel="0" collapsed="false">
      <c r="A25" s="171" t="s">
        <v>3632</v>
      </c>
      <c r="B25" s="171" t="s">
        <v>3633</v>
      </c>
      <c r="C25" s="171"/>
      <c r="D25" s="171" t="s">
        <v>3563</v>
      </c>
      <c r="E25" s="171" t="s">
        <v>3564</v>
      </c>
      <c r="F25" s="199" t="s">
        <v>157</v>
      </c>
      <c r="G25" s="199" t="s">
        <v>3565</v>
      </c>
      <c r="H25" s="199" t="s">
        <v>3634</v>
      </c>
    </row>
    <row r="26" customFormat="false" ht="14.5" hidden="false" customHeight="false" outlineLevel="0" collapsed="false">
      <c r="A26" s="171" t="s">
        <v>3635</v>
      </c>
      <c r="B26" s="171" t="s">
        <v>3636</v>
      </c>
      <c r="C26" s="171"/>
      <c r="D26" s="171" t="s">
        <v>3563</v>
      </c>
      <c r="E26" s="171" t="s">
        <v>3564</v>
      </c>
      <c r="F26" s="199" t="s">
        <v>157</v>
      </c>
      <c r="G26" s="199" t="s">
        <v>3565</v>
      </c>
      <c r="H26" s="199" t="s">
        <v>3637</v>
      </c>
    </row>
    <row r="27" customFormat="false" ht="14.5" hidden="false" customHeight="false" outlineLevel="0" collapsed="false">
      <c r="A27" s="171" t="s">
        <v>3638</v>
      </c>
      <c r="B27" s="171" t="s">
        <v>3639</v>
      </c>
      <c r="C27" s="171"/>
      <c r="D27" s="171" t="s">
        <v>3563</v>
      </c>
      <c r="E27" s="171" t="s">
        <v>3564</v>
      </c>
      <c r="F27" s="199" t="s">
        <v>157</v>
      </c>
      <c r="G27" s="199" t="s">
        <v>3565</v>
      </c>
      <c r="H27" s="199" t="s">
        <v>3640</v>
      </c>
    </row>
    <row r="28" customFormat="false" ht="14.5" hidden="false" customHeight="false" outlineLevel="0" collapsed="false">
      <c r="A28" s="171" t="s">
        <v>3641</v>
      </c>
      <c r="B28" s="171" t="s">
        <v>3642</v>
      </c>
      <c r="C28" s="171"/>
      <c r="D28" s="171" t="s">
        <v>3563</v>
      </c>
      <c r="E28" s="171" t="s">
        <v>3564</v>
      </c>
      <c r="F28" s="199" t="s">
        <v>157</v>
      </c>
      <c r="G28" s="199" t="s">
        <v>3565</v>
      </c>
      <c r="H28" s="199" t="s">
        <v>3643</v>
      </c>
    </row>
    <row r="29" customFormat="false" ht="14.5" hidden="false" customHeight="false" outlineLevel="0" collapsed="false">
      <c r="A29" s="171" t="s">
        <v>3644</v>
      </c>
      <c r="B29" s="171" t="s">
        <v>3645</v>
      </c>
      <c r="C29" s="171"/>
      <c r="D29" s="171" t="s">
        <v>3563</v>
      </c>
      <c r="E29" s="171" t="s">
        <v>3564</v>
      </c>
      <c r="F29" s="199" t="s">
        <v>157</v>
      </c>
      <c r="G29" s="199" t="s">
        <v>3565</v>
      </c>
      <c r="H29" s="199" t="s">
        <v>3646</v>
      </c>
    </row>
    <row r="30" customFormat="false" ht="14.5" hidden="false" customHeight="false" outlineLevel="0" collapsed="false">
      <c r="A30" s="171" t="s">
        <v>3647</v>
      </c>
      <c r="B30" s="171" t="s">
        <v>3648</v>
      </c>
      <c r="C30" s="171"/>
      <c r="D30" s="171" t="s">
        <v>3563</v>
      </c>
      <c r="E30" s="171" t="s">
        <v>3564</v>
      </c>
      <c r="F30" s="199" t="s">
        <v>157</v>
      </c>
      <c r="G30" s="199" t="s">
        <v>3565</v>
      </c>
      <c r="H30" s="199" t="s">
        <v>3649</v>
      </c>
    </row>
    <row r="31" customFormat="false" ht="14.5" hidden="false" customHeight="false" outlineLevel="0" collapsed="false">
      <c r="A31" s="171" t="s">
        <v>3650</v>
      </c>
      <c r="B31" s="171" t="s">
        <v>3651</v>
      </c>
      <c r="C31" s="171"/>
      <c r="D31" s="171" t="s">
        <v>3563</v>
      </c>
      <c r="E31" s="171" t="s">
        <v>3564</v>
      </c>
      <c r="F31" s="199" t="s">
        <v>157</v>
      </c>
      <c r="G31" s="199" t="s">
        <v>3565</v>
      </c>
      <c r="H31" s="199" t="s">
        <v>3652</v>
      </c>
    </row>
    <row r="32" customFormat="false" ht="14.5" hidden="false" customHeight="false" outlineLevel="0" collapsed="false">
      <c r="A32" s="171" t="s">
        <v>3653</v>
      </c>
      <c r="B32" s="171" t="s">
        <v>3654</v>
      </c>
      <c r="C32" s="171"/>
      <c r="D32" s="171" t="s">
        <v>3563</v>
      </c>
      <c r="E32" s="171" t="s">
        <v>3564</v>
      </c>
      <c r="F32" s="199" t="s">
        <v>157</v>
      </c>
      <c r="G32" s="199" t="s">
        <v>3565</v>
      </c>
      <c r="H32" s="199" t="s">
        <v>3655</v>
      </c>
    </row>
    <row r="33" customFormat="false" ht="14.5" hidden="false" customHeight="false" outlineLevel="0" collapsed="false">
      <c r="A33" s="171" t="s">
        <v>3656</v>
      </c>
      <c r="B33" s="171" t="s">
        <v>3657</v>
      </c>
      <c r="C33" s="171"/>
      <c r="D33" s="171" t="s">
        <v>3563</v>
      </c>
      <c r="E33" s="171" t="s">
        <v>3564</v>
      </c>
      <c r="F33" s="199" t="s">
        <v>157</v>
      </c>
      <c r="G33" s="199" t="s">
        <v>3565</v>
      </c>
      <c r="H33" s="199" t="s">
        <v>3658</v>
      </c>
    </row>
    <row r="34" customFormat="false" ht="14.5" hidden="false" customHeight="false" outlineLevel="0" collapsed="false">
      <c r="A34" s="171" t="s">
        <v>3659</v>
      </c>
      <c r="B34" s="171" t="s">
        <v>3660</v>
      </c>
      <c r="C34" s="171"/>
      <c r="D34" s="171" t="s">
        <v>3563</v>
      </c>
      <c r="E34" s="171" t="s">
        <v>3564</v>
      </c>
      <c r="F34" s="199" t="s">
        <v>157</v>
      </c>
      <c r="G34" s="199" t="s">
        <v>3565</v>
      </c>
      <c r="H34" s="199" t="s">
        <v>3661</v>
      </c>
    </row>
    <row r="35" customFormat="false" ht="14.5" hidden="false" customHeight="false" outlineLevel="0" collapsed="false">
      <c r="A35" s="171" t="s">
        <v>3662</v>
      </c>
      <c r="B35" s="171" t="s">
        <v>3663</v>
      </c>
      <c r="C35" s="171"/>
      <c r="D35" s="171" t="s">
        <v>3563</v>
      </c>
      <c r="E35" s="171" t="s">
        <v>3564</v>
      </c>
      <c r="F35" s="199" t="s">
        <v>157</v>
      </c>
      <c r="G35" s="199" t="s">
        <v>3565</v>
      </c>
      <c r="H35" s="199" t="s">
        <v>3664</v>
      </c>
    </row>
    <row r="36" customFormat="false" ht="14.5" hidden="false" customHeight="false" outlineLevel="0" collapsed="false">
      <c r="A36" s="171" t="s">
        <v>3665</v>
      </c>
      <c r="B36" s="171" t="s">
        <v>3666</v>
      </c>
      <c r="C36" s="171"/>
      <c r="D36" s="171" t="s">
        <v>3563</v>
      </c>
      <c r="E36" s="171" t="s">
        <v>3564</v>
      </c>
      <c r="F36" s="199" t="s">
        <v>157</v>
      </c>
      <c r="G36" s="199" t="s">
        <v>3565</v>
      </c>
      <c r="H36" s="199" t="s">
        <v>3667</v>
      </c>
    </row>
    <row r="37" customFormat="false" ht="14.5" hidden="false" customHeight="false" outlineLevel="0" collapsed="false">
      <c r="A37" s="171" t="s">
        <v>3668</v>
      </c>
      <c r="B37" s="171" t="s">
        <v>3669</v>
      </c>
      <c r="C37" s="171"/>
      <c r="D37" s="171" t="s">
        <v>3563</v>
      </c>
      <c r="E37" s="171" t="s">
        <v>3564</v>
      </c>
      <c r="F37" s="199" t="s">
        <v>157</v>
      </c>
      <c r="G37" s="199" t="s">
        <v>3565</v>
      </c>
      <c r="H37" s="199" t="s">
        <v>3670</v>
      </c>
    </row>
    <row r="38" customFormat="false" ht="14.5" hidden="false" customHeight="false" outlineLevel="0" collapsed="false">
      <c r="A38" s="171" t="s">
        <v>3671</v>
      </c>
      <c r="B38" s="171" t="s">
        <v>3672</v>
      </c>
      <c r="C38" s="171"/>
      <c r="D38" s="171" t="s">
        <v>3563</v>
      </c>
      <c r="E38" s="171" t="s">
        <v>3564</v>
      </c>
      <c r="F38" s="199" t="s">
        <v>157</v>
      </c>
      <c r="G38" s="199" t="s">
        <v>3565</v>
      </c>
      <c r="H38" s="199" t="s">
        <v>3673</v>
      </c>
    </row>
    <row r="39" customFormat="false" ht="14.5" hidden="false" customHeight="false" outlineLevel="0" collapsed="false">
      <c r="A39" s="171" t="s">
        <v>3674</v>
      </c>
      <c r="B39" s="171" t="s">
        <v>3675</v>
      </c>
      <c r="C39" s="171"/>
      <c r="D39" s="171" t="s">
        <v>3563</v>
      </c>
      <c r="E39" s="171" t="s">
        <v>3564</v>
      </c>
      <c r="F39" s="199" t="s">
        <v>157</v>
      </c>
      <c r="G39" s="199" t="s">
        <v>3565</v>
      </c>
      <c r="H39" s="199" t="s">
        <v>3676</v>
      </c>
    </row>
    <row r="40" customFormat="false" ht="14.5" hidden="false" customHeight="false" outlineLevel="0" collapsed="false">
      <c r="A40" s="171" t="s">
        <v>3677</v>
      </c>
      <c r="B40" s="171" t="s">
        <v>3678</v>
      </c>
      <c r="C40" s="171"/>
      <c r="D40" s="171" t="s">
        <v>3563</v>
      </c>
      <c r="E40" s="171" t="s">
        <v>3564</v>
      </c>
      <c r="F40" s="199" t="s">
        <v>157</v>
      </c>
      <c r="G40" s="199" t="s">
        <v>3565</v>
      </c>
      <c r="H40" s="199" t="s">
        <v>3679</v>
      </c>
    </row>
    <row r="41" customFormat="false" ht="14.5" hidden="false" customHeight="false" outlineLevel="0" collapsed="false">
      <c r="A41" s="171" t="s">
        <v>3680</v>
      </c>
      <c r="B41" s="171" t="s">
        <v>3681</v>
      </c>
      <c r="C41" s="171"/>
      <c r="D41" s="171" t="s">
        <v>3563</v>
      </c>
      <c r="E41" s="171" t="s">
        <v>3564</v>
      </c>
      <c r="F41" s="199" t="s">
        <v>157</v>
      </c>
      <c r="G41" s="199" t="s">
        <v>3565</v>
      </c>
      <c r="H41" s="199" t="s">
        <v>3682</v>
      </c>
    </row>
    <row r="42" customFormat="false" ht="14.5" hidden="false" customHeight="false" outlineLevel="0" collapsed="false">
      <c r="A42" s="171" t="s">
        <v>3683</v>
      </c>
      <c r="B42" s="171" t="s">
        <v>3684</v>
      </c>
      <c r="C42" s="171"/>
      <c r="D42" s="171" t="s">
        <v>3563</v>
      </c>
      <c r="E42" s="171" t="s">
        <v>3564</v>
      </c>
      <c r="F42" s="199" t="s">
        <v>157</v>
      </c>
      <c r="G42" s="199" t="s">
        <v>3565</v>
      </c>
      <c r="H42" s="199" t="s">
        <v>3685</v>
      </c>
    </row>
    <row r="43" customFormat="false" ht="14.5" hidden="false" customHeight="false" outlineLevel="0" collapsed="false">
      <c r="A43" s="171" t="s">
        <v>3686</v>
      </c>
      <c r="B43" s="171" t="s">
        <v>3687</v>
      </c>
      <c r="C43" s="171"/>
      <c r="D43" s="171" t="s">
        <v>3563</v>
      </c>
      <c r="E43" s="171" t="s">
        <v>3564</v>
      </c>
      <c r="F43" s="199" t="s">
        <v>157</v>
      </c>
      <c r="G43" s="199" t="s">
        <v>3565</v>
      </c>
      <c r="H43" s="199" t="s">
        <v>3688</v>
      </c>
    </row>
    <row r="44" customFormat="false" ht="14.5" hidden="false" customHeight="false" outlineLevel="0" collapsed="false">
      <c r="A44" s="171" t="s">
        <v>3689</v>
      </c>
      <c r="B44" s="171" t="s">
        <v>3690</v>
      </c>
      <c r="C44" s="171"/>
      <c r="D44" s="171" t="s">
        <v>3563</v>
      </c>
      <c r="E44" s="171" t="s">
        <v>3691</v>
      </c>
      <c r="F44" s="199" t="s">
        <v>157</v>
      </c>
      <c r="G44" s="199" t="s">
        <v>3565</v>
      </c>
      <c r="H44" s="199" t="s">
        <v>3692</v>
      </c>
    </row>
    <row r="45" customFormat="false" ht="14.5" hidden="false" customHeight="false" outlineLevel="0" collapsed="false">
      <c r="A45" s="171" t="s">
        <v>3693</v>
      </c>
      <c r="B45" s="171" t="s">
        <v>3694</v>
      </c>
      <c r="C45" s="171"/>
      <c r="D45" s="171" t="s">
        <v>3563</v>
      </c>
      <c r="E45" s="171" t="s">
        <v>3564</v>
      </c>
      <c r="F45" s="199" t="s">
        <v>157</v>
      </c>
      <c r="G45" s="199" t="s">
        <v>3565</v>
      </c>
      <c r="H45" s="199" t="s">
        <v>3695</v>
      </c>
    </row>
    <row r="46" customFormat="false" ht="14.5" hidden="false" customHeight="false" outlineLevel="0" collapsed="false">
      <c r="A46" s="171" t="s">
        <v>3696</v>
      </c>
      <c r="B46" s="171" t="s">
        <v>3697</v>
      </c>
      <c r="C46" s="171"/>
      <c r="D46" s="171" t="s">
        <v>3563</v>
      </c>
      <c r="E46" s="171" t="s">
        <v>3564</v>
      </c>
      <c r="F46" s="199" t="s">
        <v>157</v>
      </c>
      <c r="G46" s="199" t="s">
        <v>3565</v>
      </c>
      <c r="H46" s="199" t="s">
        <v>3698</v>
      </c>
    </row>
    <row r="47" customFormat="false" ht="14.5" hidden="false" customHeight="false" outlineLevel="0" collapsed="false">
      <c r="A47" s="171" t="s">
        <v>3699</v>
      </c>
      <c r="B47" s="171" t="s">
        <v>3700</v>
      </c>
      <c r="C47" s="171"/>
      <c r="D47" s="171" t="s">
        <v>3563</v>
      </c>
      <c r="E47" s="171" t="s">
        <v>3564</v>
      </c>
      <c r="F47" s="199" t="s">
        <v>157</v>
      </c>
      <c r="G47" s="199" t="s">
        <v>3565</v>
      </c>
      <c r="H47" s="199" t="s">
        <v>3701</v>
      </c>
    </row>
    <row r="48" customFormat="false" ht="14.5" hidden="false" customHeight="false" outlineLevel="0" collapsed="false">
      <c r="A48" s="171" t="s">
        <v>3501</v>
      </c>
      <c r="B48" s="171" t="s">
        <v>87</v>
      </c>
      <c r="C48" s="171"/>
      <c r="D48" s="171" t="s">
        <v>3563</v>
      </c>
      <c r="E48" s="171" t="s">
        <v>3564</v>
      </c>
      <c r="F48" s="199" t="s">
        <v>157</v>
      </c>
      <c r="G48" s="199" t="s">
        <v>3565</v>
      </c>
      <c r="H48" s="199" t="s">
        <v>3702</v>
      </c>
    </row>
    <row r="49" customFormat="false" ht="14.5" hidden="false" customHeight="false" outlineLevel="0" collapsed="false">
      <c r="A49" s="171" t="s">
        <v>3703</v>
      </c>
      <c r="B49" s="171" t="s">
        <v>3704</v>
      </c>
      <c r="C49" s="171"/>
      <c r="D49" s="171" t="s">
        <v>3563</v>
      </c>
      <c r="E49" s="171" t="s">
        <v>3564</v>
      </c>
      <c r="F49" s="199" t="s">
        <v>157</v>
      </c>
      <c r="G49" s="199" t="s">
        <v>3565</v>
      </c>
      <c r="H49" s="199" t="s">
        <v>3705</v>
      </c>
    </row>
    <row r="50" customFormat="false" ht="14.5" hidden="false" customHeight="false" outlineLevel="0" collapsed="false">
      <c r="A50" s="171" t="s">
        <v>3706</v>
      </c>
      <c r="B50" s="171" t="s">
        <v>3707</v>
      </c>
      <c r="C50" s="171"/>
      <c r="D50" s="171" t="s">
        <v>3563</v>
      </c>
      <c r="E50" s="171" t="s">
        <v>3564</v>
      </c>
      <c r="F50" s="199" t="s">
        <v>157</v>
      </c>
      <c r="G50" s="199" t="s">
        <v>3565</v>
      </c>
      <c r="H50" s="199" t="s">
        <v>3708</v>
      </c>
    </row>
    <row r="51" customFormat="false" ht="14.5" hidden="false" customHeight="false" outlineLevel="0" collapsed="false">
      <c r="A51" s="171" t="s">
        <v>3709</v>
      </c>
      <c r="B51" s="171" t="s">
        <v>3710</v>
      </c>
      <c r="C51" s="171"/>
      <c r="D51" s="171" t="s">
        <v>3563</v>
      </c>
      <c r="E51" s="171" t="s">
        <v>3564</v>
      </c>
      <c r="F51" s="199" t="s">
        <v>157</v>
      </c>
      <c r="G51" s="199" t="s">
        <v>3565</v>
      </c>
      <c r="H51" s="199" t="s">
        <v>3711</v>
      </c>
    </row>
    <row r="52" customFormat="false" ht="14.5" hidden="false" customHeight="false" outlineLevel="0" collapsed="false">
      <c r="A52" s="171" t="s">
        <v>3712</v>
      </c>
      <c r="B52" s="171" t="s">
        <v>3713</v>
      </c>
      <c r="C52" s="171"/>
      <c r="D52" s="171" t="s">
        <v>3563</v>
      </c>
      <c r="E52" s="171" t="s">
        <v>3564</v>
      </c>
      <c r="F52" s="199" t="s">
        <v>157</v>
      </c>
      <c r="G52" s="199" t="s">
        <v>3565</v>
      </c>
      <c r="H52" s="199" t="s">
        <v>3714</v>
      </c>
    </row>
    <row r="53" customFormat="false" ht="14.5" hidden="false" customHeight="false" outlineLevel="0" collapsed="false">
      <c r="A53" s="171" t="s">
        <v>3715</v>
      </c>
      <c r="B53" s="171" t="s">
        <v>3716</v>
      </c>
      <c r="C53" s="171"/>
      <c r="D53" s="171" t="s">
        <v>3563</v>
      </c>
      <c r="E53" s="171" t="s">
        <v>3564</v>
      </c>
      <c r="F53" s="199" t="s">
        <v>157</v>
      </c>
      <c r="G53" s="199" t="s">
        <v>3565</v>
      </c>
      <c r="H53" s="199" t="s">
        <v>3717</v>
      </c>
    </row>
    <row r="54" customFormat="false" ht="14.5" hidden="false" customHeight="false" outlineLevel="0" collapsed="false">
      <c r="A54" s="171" t="s">
        <v>3718</v>
      </c>
      <c r="B54" s="171" t="s">
        <v>3719</v>
      </c>
      <c r="C54" s="171"/>
      <c r="D54" s="171" t="s">
        <v>3563</v>
      </c>
      <c r="E54" s="171" t="s">
        <v>3564</v>
      </c>
      <c r="F54" s="199" t="s">
        <v>157</v>
      </c>
      <c r="G54" s="199" t="s">
        <v>3565</v>
      </c>
      <c r="H54" s="199" t="s">
        <v>3720</v>
      </c>
    </row>
    <row r="55" customFormat="false" ht="14.5" hidden="false" customHeight="false" outlineLevel="0" collapsed="false">
      <c r="A55" s="171" t="s">
        <v>3721</v>
      </c>
      <c r="B55" s="171" t="s">
        <v>3722</v>
      </c>
      <c r="C55" s="171"/>
      <c r="D55" s="171" t="s">
        <v>3563</v>
      </c>
      <c r="E55" s="171" t="s">
        <v>3564</v>
      </c>
      <c r="F55" s="199" t="s">
        <v>157</v>
      </c>
      <c r="G55" s="199" t="s">
        <v>3565</v>
      </c>
      <c r="H55" s="199" t="s">
        <v>3723</v>
      </c>
    </row>
    <row r="56" customFormat="false" ht="14.5" hidden="false" customHeight="false" outlineLevel="0" collapsed="false">
      <c r="A56" s="171" t="s">
        <v>3724</v>
      </c>
      <c r="B56" s="171" t="s">
        <v>3725</v>
      </c>
      <c r="C56" s="171"/>
      <c r="D56" s="171" t="s">
        <v>3563</v>
      </c>
      <c r="E56" s="171" t="s">
        <v>3564</v>
      </c>
      <c r="F56" s="199" t="s">
        <v>157</v>
      </c>
      <c r="G56" s="199" t="s">
        <v>3565</v>
      </c>
      <c r="H56" s="199" t="s">
        <v>3726</v>
      </c>
    </row>
    <row r="57" customFormat="false" ht="14.5" hidden="false" customHeight="false" outlineLevel="0" collapsed="false">
      <c r="A57" s="171" t="s">
        <v>3727</v>
      </c>
      <c r="B57" s="171" t="s">
        <v>3728</v>
      </c>
      <c r="C57" s="171"/>
      <c r="D57" s="171" t="s">
        <v>3563</v>
      </c>
      <c r="E57" s="171" t="s">
        <v>3564</v>
      </c>
      <c r="F57" s="199" t="s">
        <v>157</v>
      </c>
      <c r="G57" s="199" t="s">
        <v>3565</v>
      </c>
      <c r="H57" s="199" t="s">
        <v>3729</v>
      </c>
    </row>
    <row r="58" customFormat="false" ht="14.5" hidden="false" customHeight="false" outlineLevel="0" collapsed="false">
      <c r="A58" s="171" t="s">
        <v>3730</v>
      </c>
      <c r="B58" s="171" t="s">
        <v>3731</v>
      </c>
      <c r="C58" s="171"/>
      <c r="D58" s="171" t="s">
        <v>3563</v>
      </c>
      <c r="E58" s="171" t="s">
        <v>3564</v>
      </c>
      <c r="F58" s="199" t="s">
        <v>157</v>
      </c>
      <c r="G58" s="199" t="s">
        <v>3565</v>
      </c>
      <c r="H58" s="199" t="s">
        <v>3732</v>
      </c>
    </row>
    <row r="59" customFormat="false" ht="14.5" hidden="false" customHeight="false" outlineLevel="0" collapsed="false">
      <c r="A59" s="171" t="s">
        <v>3733</v>
      </c>
      <c r="B59" s="171" t="s">
        <v>3734</v>
      </c>
      <c r="C59" s="171"/>
      <c r="D59" s="171" t="s">
        <v>3563</v>
      </c>
      <c r="E59" s="171" t="s">
        <v>3564</v>
      </c>
      <c r="F59" s="199" t="s">
        <v>157</v>
      </c>
      <c r="G59" s="199" t="s">
        <v>3565</v>
      </c>
      <c r="H59" s="199" t="s">
        <v>3735</v>
      </c>
    </row>
    <row r="60" customFormat="false" ht="14.5" hidden="false" customHeight="false" outlineLevel="0" collapsed="false">
      <c r="A60" s="171" t="s">
        <v>3736</v>
      </c>
      <c r="B60" s="171" t="s">
        <v>3737</v>
      </c>
      <c r="C60" s="171"/>
      <c r="D60" s="171" t="s">
        <v>3563</v>
      </c>
      <c r="E60" s="171" t="s">
        <v>3564</v>
      </c>
      <c r="F60" s="199" t="s">
        <v>157</v>
      </c>
      <c r="G60" s="199" t="s">
        <v>3565</v>
      </c>
      <c r="H60" s="199" t="s">
        <v>3738</v>
      </c>
    </row>
    <row r="61" customFormat="false" ht="14.5" hidden="false" customHeight="false" outlineLevel="0" collapsed="false">
      <c r="A61" s="171" t="s">
        <v>3739</v>
      </c>
      <c r="B61" s="171" t="s">
        <v>3740</v>
      </c>
      <c r="C61" s="171"/>
      <c r="D61" s="171" t="s">
        <v>3563</v>
      </c>
      <c r="E61" s="171" t="s">
        <v>3564</v>
      </c>
      <c r="F61" s="199" t="s">
        <v>157</v>
      </c>
      <c r="G61" s="199" t="s">
        <v>3565</v>
      </c>
      <c r="H61" s="199" t="s">
        <v>3741</v>
      </c>
    </row>
    <row r="62" customFormat="false" ht="14.5" hidden="false" customHeight="false" outlineLevel="0" collapsed="false">
      <c r="A62" s="171" t="s">
        <v>3742</v>
      </c>
      <c r="B62" s="171" t="s">
        <v>3743</v>
      </c>
      <c r="C62" s="171"/>
      <c r="D62" s="171" t="s">
        <v>3563</v>
      </c>
      <c r="E62" s="171" t="s">
        <v>3564</v>
      </c>
      <c r="F62" s="199" t="s">
        <v>157</v>
      </c>
      <c r="G62" s="199" t="s">
        <v>3565</v>
      </c>
      <c r="H62" s="199" t="s">
        <v>3744</v>
      </c>
    </row>
    <row r="63" customFormat="false" ht="14.5" hidden="false" customHeight="false" outlineLevel="0" collapsed="false">
      <c r="A63" s="171" t="s">
        <v>3745</v>
      </c>
      <c r="B63" s="171" t="s">
        <v>3746</v>
      </c>
      <c r="C63" s="171"/>
      <c r="D63" s="171" t="s">
        <v>3563</v>
      </c>
      <c r="E63" s="171" t="s">
        <v>3564</v>
      </c>
      <c r="F63" s="199" t="s">
        <v>157</v>
      </c>
      <c r="G63" s="199" t="s">
        <v>3565</v>
      </c>
      <c r="H63" s="199" t="s">
        <v>3747</v>
      </c>
    </row>
    <row r="64" customFormat="false" ht="14.5" hidden="false" customHeight="false" outlineLevel="0" collapsed="false">
      <c r="A64" s="171" t="s">
        <v>3748</v>
      </c>
      <c r="B64" s="171" t="s">
        <v>3749</v>
      </c>
      <c r="C64" s="171"/>
      <c r="D64" s="171" t="s">
        <v>3563</v>
      </c>
      <c r="E64" s="171" t="s">
        <v>3564</v>
      </c>
      <c r="F64" s="199" t="s">
        <v>157</v>
      </c>
      <c r="G64" s="199" t="s">
        <v>3565</v>
      </c>
      <c r="H64" s="199" t="s">
        <v>3750</v>
      </c>
    </row>
    <row r="65" customFormat="false" ht="14.5" hidden="false" customHeight="false" outlineLevel="0" collapsed="false">
      <c r="A65" s="171" t="s">
        <v>3751</v>
      </c>
      <c r="B65" s="171" t="s">
        <v>3752</v>
      </c>
      <c r="C65" s="171"/>
      <c r="D65" s="171" t="s">
        <v>3563</v>
      </c>
      <c r="E65" s="171" t="s">
        <v>3691</v>
      </c>
      <c r="F65" s="199" t="s">
        <v>157</v>
      </c>
      <c r="G65" s="199" t="s">
        <v>3565</v>
      </c>
      <c r="H65" s="199" t="s">
        <v>3753</v>
      </c>
    </row>
    <row r="66" customFormat="false" ht="14.5" hidden="false" customHeight="false" outlineLevel="0" collapsed="false">
      <c r="A66" s="171" t="s">
        <v>3754</v>
      </c>
      <c r="B66" s="171" t="s">
        <v>3755</v>
      </c>
      <c r="C66" s="171"/>
      <c r="D66" s="171" t="s">
        <v>3563</v>
      </c>
      <c r="E66" s="171" t="s">
        <v>3564</v>
      </c>
      <c r="F66" s="199" t="s">
        <v>157</v>
      </c>
      <c r="G66" s="199" t="s">
        <v>3565</v>
      </c>
      <c r="H66" s="199" t="s">
        <v>3756</v>
      </c>
    </row>
    <row r="67" customFormat="false" ht="14.5" hidden="false" customHeight="false" outlineLevel="0" collapsed="false">
      <c r="A67" s="171" t="s">
        <v>3757</v>
      </c>
      <c r="B67" s="171" t="s">
        <v>3758</v>
      </c>
      <c r="C67" s="171"/>
      <c r="D67" s="171" t="s">
        <v>3563</v>
      </c>
      <c r="E67" s="171" t="s">
        <v>3564</v>
      </c>
      <c r="F67" s="199" t="s">
        <v>157</v>
      </c>
      <c r="G67" s="199" t="s">
        <v>3565</v>
      </c>
      <c r="H67" s="199" t="s">
        <v>3759</v>
      </c>
    </row>
    <row r="68" customFormat="false" ht="14.5" hidden="false" customHeight="false" outlineLevel="0" collapsed="false">
      <c r="A68" s="171" t="s">
        <v>3760</v>
      </c>
      <c r="B68" s="171" t="s">
        <v>3761</v>
      </c>
      <c r="C68" s="171"/>
      <c r="D68" s="171" t="s">
        <v>3563</v>
      </c>
      <c r="E68" s="171" t="s">
        <v>3564</v>
      </c>
      <c r="F68" s="199" t="s">
        <v>157</v>
      </c>
      <c r="G68" s="199" t="s">
        <v>3565</v>
      </c>
      <c r="H68" s="199" t="s">
        <v>3762</v>
      </c>
    </row>
    <row r="69" customFormat="false" ht="14.5" hidden="false" customHeight="false" outlineLevel="0" collapsed="false">
      <c r="A69" s="171" t="s">
        <v>3763</v>
      </c>
      <c r="B69" s="171" t="s">
        <v>3764</v>
      </c>
      <c r="C69" s="171"/>
      <c r="D69" s="171" t="s">
        <v>3563</v>
      </c>
      <c r="E69" s="171" t="s">
        <v>3564</v>
      </c>
      <c r="F69" s="199" t="s">
        <v>157</v>
      </c>
      <c r="G69" s="199" t="s">
        <v>3565</v>
      </c>
      <c r="H69" s="199" t="s">
        <v>3765</v>
      </c>
    </row>
    <row r="70" customFormat="false" ht="14.5" hidden="false" customHeight="false" outlineLevel="0" collapsed="false">
      <c r="A70" s="171" t="s">
        <v>3766</v>
      </c>
      <c r="B70" s="171" t="s">
        <v>3767</v>
      </c>
      <c r="C70" s="171"/>
      <c r="D70" s="171" t="s">
        <v>3563</v>
      </c>
      <c r="E70" s="171" t="s">
        <v>3564</v>
      </c>
      <c r="F70" s="199" t="s">
        <v>157</v>
      </c>
      <c r="G70" s="199" t="s">
        <v>3565</v>
      </c>
      <c r="H70" s="199" t="s">
        <v>3768</v>
      </c>
    </row>
    <row r="71" customFormat="false" ht="14.5" hidden="false" customHeight="false" outlineLevel="0" collapsed="false">
      <c r="A71" s="171" t="s">
        <v>3769</v>
      </c>
      <c r="B71" s="171" t="s">
        <v>3770</v>
      </c>
      <c r="C71" s="171"/>
      <c r="D71" s="171" t="s">
        <v>3563</v>
      </c>
      <c r="E71" s="171" t="s">
        <v>3564</v>
      </c>
      <c r="F71" s="199" t="s">
        <v>157</v>
      </c>
      <c r="G71" s="199" t="s">
        <v>3565</v>
      </c>
      <c r="H71" s="199" t="s">
        <v>3771</v>
      </c>
    </row>
    <row r="72" customFormat="false" ht="14.5" hidden="false" customHeight="false" outlineLevel="0" collapsed="false">
      <c r="A72" s="171" t="s">
        <v>3772</v>
      </c>
      <c r="B72" s="171" t="s">
        <v>3773</v>
      </c>
      <c r="C72" s="171"/>
      <c r="D72" s="171" t="s">
        <v>3563</v>
      </c>
      <c r="E72" s="171" t="s">
        <v>3564</v>
      </c>
      <c r="F72" s="199" t="s">
        <v>157</v>
      </c>
      <c r="G72" s="199" t="s">
        <v>3565</v>
      </c>
      <c r="H72" s="199" t="s">
        <v>3774</v>
      </c>
    </row>
    <row r="73" customFormat="false" ht="14.5" hidden="false" customHeight="false" outlineLevel="0" collapsed="false">
      <c r="A73" s="171" t="s">
        <v>3775</v>
      </c>
      <c r="B73" s="171" t="s">
        <v>3776</v>
      </c>
      <c r="C73" s="171"/>
      <c r="D73" s="171" t="s">
        <v>3563</v>
      </c>
      <c r="E73" s="171" t="s">
        <v>3564</v>
      </c>
      <c r="F73" s="199" t="s">
        <v>157</v>
      </c>
      <c r="G73" s="199" t="s">
        <v>3565</v>
      </c>
      <c r="H73" s="199" t="s">
        <v>3777</v>
      </c>
    </row>
    <row r="74" customFormat="false" ht="14.5" hidden="false" customHeight="false" outlineLevel="0" collapsed="false">
      <c r="A74" s="171" t="s">
        <v>3778</v>
      </c>
      <c r="B74" s="171" t="s">
        <v>3779</v>
      </c>
      <c r="C74" s="171"/>
      <c r="D74" s="171" t="s">
        <v>3563</v>
      </c>
      <c r="E74" s="171" t="s">
        <v>3564</v>
      </c>
      <c r="F74" s="199" t="s">
        <v>157</v>
      </c>
      <c r="G74" s="199" t="s">
        <v>3565</v>
      </c>
      <c r="H74" s="199" t="s">
        <v>3780</v>
      </c>
    </row>
    <row r="75" customFormat="false" ht="14.5" hidden="false" customHeight="false" outlineLevel="0" collapsed="false">
      <c r="A75" s="171" t="s">
        <v>3781</v>
      </c>
      <c r="B75" s="171" t="s">
        <v>3782</v>
      </c>
      <c r="C75" s="171"/>
      <c r="D75" s="171" t="s">
        <v>3563</v>
      </c>
      <c r="E75" s="171" t="s">
        <v>3564</v>
      </c>
      <c r="F75" s="199" t="s">
        <v>157</v>
      </c>
      <c r="G75" s="199" t="s">
        <v>3565</v>
      </c>
      <c r="H75" s="199" t="s">
        <v>3783</v>
      </c>
    </row>
    <row r="76" customFormat="false" ht="14.5" hidden="false" customHeight="false" outlineLevel="0" collapsed="false">
      <c r="A76" s="171" t="s">
        <v>3784</v>
      </c>
      <c r="B76" s="171" t="s">
        <v>3785</v>
      </c>
      <c r="C76" s="171"/>
      <c r="D76" s="171" t="s">
        <v>3563</v>
      </c>
      <c r="E76" s="171" t="s">
        <v>3564</v>
      </c>
      <c r="F76" s="199" t="s">
        <v>157</v>
      </c>
      <c r="G76" s="199" t="s">
        <v>3565</v>
      </c>
      <c r="H76" s="199" t="s">
        <v>3786</v>
      </c>
    </row>
    <row r="77" customFormat="false" ht="14.5" hidden="false" customHeight="false" outlineLevel="0" collapsed="false">
      <c r="A77" s="171" t="s">
        <v>3787</v>
      </c>
      <c r="B77" s="171" t="s">
        <v>3788</v>
      </c>
      <c r="C77" s="171"/>
      <c r="D77" s="171" t="s">
        <v>3563</v>
      </c>
      <c r="E77" s="171" t="s">
        <v>3564</v>
      </c>
      <c r="F77" s="199" t="s">
        <v>157</v>
      </c>
      <c r="G77" s="199" t="s">
        <v>3565</v>
      </c>
      <c r="H77" s="199" t="s">
        <v>3789</v>
      </c>
    </row>
    <row r="78" customFormat="false" ht="14.5" hidden="false" customHeight="false" outlineLevel="0" collapsed="false">
      <c r="A78" s="171" t="s">
        <v>3790</v>
      </c>
      <c r="B78" s="171" t="s">
        <v>3791</v>
      </c>
      <c r="C78" s="171"/>
      <c r="D78" s="171" t="s">
        <v>3563</v>
      </c>
      <c r="E78" s="171" t="s">
        <v>3564</v>
      </c>
      <c r="F78" s="199" t="s">
        <v>157</v>
      </c>
      <c r="G78" s="199" t="s">
        <v>3565</v>
      </c>
      <c r="H78" s="199" t="s">
        <v>3792</v>
      </c>
    </row>
    <row r="79" customFormat="false" ht="14.5" hidden="false" customHeight="false" outlineLevel="0" collapsed="false">
      <c r="A79" s="171" t="s">
        <v>3793</v>
      </c>
      <c r="B79" s="171" t="s">
        <v>3794</v>
      </c>
      <c r="C79" s="171"/>
      <c r="D79" s="171" t="s">
        <v>3563</v>
      </c>
      <c r="E79" s="171" t="s">
        <v>3564</v>
      </c>
      <c r="F79" s="199" t="s">
        <v>157</v>
      </c>
      <c r="G79" s="199" t="s">
        <v>3565</v>
      </c>
      <c r="H79" s="199" t="s">
        <v>3795</v>
      </c>
    </row>
    <row r="80" customFormat="false" ht="14.5" hidden="false" customHeight="false" outlineLevel="0" collapsed="false">
      <c r="A80" s="171" t="s">
        <v>3796</v>
      </c>
      <c r="B80" s="171" t="s">
        <v>3797</v>
      </c>
      <c r="C80" s="171"/>
      <c r="D80" s="171" t="s">
        <v>3563</v>
      </c>
      <c r="E80" s="171" t="s">
        <v>3564</v>
      </c>
      <c r="F80" s="199" t="s">
        <v>157</v>
      </c>
      <c r="G80" s="199" t="s">
        <v>3565</v>
      </c>
      <c r="H80" s="199" t="s">
        <v>3798</v>
      </c>
    </row>
    <row r="81" customFormat="false" ht="14.5" hidden="false" customHeight="false" outlineLevel="0" collapsed="false">
      <c r="A81" s="171" t="s">
        <v>3799</v>
      </c>
      <c r="B81" s="171" t="s">
        <v>3800</v>
      </c>
      <c r="C81" s="171"/>
      <c r="D81" s="171" t="s">
        <v>3563</v>
      </c>
      <c r="E81" s="171" t="s">
        <v>3564</v>
      </c>
      <c r="F81" s="199" t="s">
        <v>157</v>
      </c>
      <c r="G81" s="199" t="s">
        <v>3565</v>
      </c>
      <c r="H81" s="199" t="s">
        <v>3801</v>
      </c>
    </row>
    <row r="82" customFormat="false" ht="14.5" hidden="false" customHeight="false" outlineLevel="0" collapsed="false">
      <c r="A82" s="171" t="s">
        <v>3802</v>
      </c>
      <c r="B82" s="171" t="s">
        <v>3803</v>
      </c>
      <c r="C82" s="171"/>
      <c r="D82" s="171" t="s">
        <v>3563</v>
      </c>
      <c r="E82" s="171" t="s">
        <v>3564</v>
      </c>
      <c r="F82" s="199" t="s">
        <v>157</v>
      </c>
      <c r="G82" s="199" t="s">
        <v>3565</v>
      </c>
      <c r="H82" s="199" t="s">
        <v>3804</v>
      </c>
    </row>
    <row r="83" customFormat="false" ht="14.5" hidden="false" customHeight="false" outlineLevel="0" collapsed="false">
      <c r="A83" s="171" t="s">
        <v>3805</v>
      </c>
      <c r="B83" s="171" t="s">
        <v>3806</v>
      </c>
      <c r="C83" s="171"/>
      <c r="D83" s="171" t="s">
        <v>3563</v>
      </c>
      <c r="E83" s="171" t="s">
        <v>3564</v>
      </c>
      <c r="F83" s="199" t="s">
        <v>157</v>
      </c>
      <c r="G83" s="199" t="s">
        <v>3565</v>
      </c>
      <c r="H83" s="199" t="s">
        <v>3807</v>
      </c>
    </row>
    <row r="84" customFormat="false" ht="14.5" hidden="false" customHeight="false" outlineLevel="0" collapsed="false">
      <c r="A84" s="171" t="s">
        <v>3808</v>
      </c>
      <c r="B84" s="171" t="s">
        <v>3809</v>
      </c>
      <c r="C84" s="171"/>
      <c r="D84" s="171" t="s">
        <v>3563</v>
      </c>
      <c r="E84" s="171" t="s">
        <v>3564</v>
      </c>
      <c r="F84" s="199" t="s">
        <v>157</v>
      </c>
      <c r="G84" s="199" t="s">
        <v>3565</v>
      </c>
      <c r="H84" s="199" t="s">
        <v>3810</v>
      </c>
    </row>
    <row r="85" customFormat="false" ht="14.5" hidden="false" customHeight="false" outlineLevel="0" collapsed="false">
      <c r="A85" s="171" t="s">
        <v>3811</v>
      </c>
      <c r="B85" s="171" t="s">
        <v>3812</v>
      </c>
      <c r="C85" s="171"/>
      <c r="D85" s="171" t="s">
        <v>3563</v>
      </c>
      <c r="E85" s="171" t="s">
        <v>3564</v>
      </c>
      <c r="F85" s="199" t="s">
        <v>157</v>
      </c>
      <c r="G85" s="199" t="s">
        <v>3565</v>
      </c>
      <c r="H85" s="199" t="s">
        <v>3813</v>
      </c>
    </row>
    <row r="86" customFormat="false" ht="14.5" hidden="false" customHeight="false" outlineLevel="0" collapsed="false">
      <c r="A86" s="171" t="s">
        <v>3814</v>
      </c>
      <c r="B86" s="171" t="s">
        <v>3815</v>
      </c>
      <c r="C86" s="171"/>
      <c r="D86" s="171" t="s">
        <v>3563</v>
      </c>
      <c r="E86" s="171" t="s">
        <v>3564</v>
      </c>
      <c r="F86" s="199" t="s">
        <v>157</v>
      </c>
      <c r="G86" s="199" t="s">
        <v>3565</v>
      </c>
      <c r="H86" s="199" t="s">
        <v>3816</v>
      </c>
    </row>
    <row r="87" customFormat="false" ht="14.5" hidden="false" customHeight="false" outlineLevel="0" collapsed="false">
      <c r="A87" s="171" t="s">
        <v>3817</v>
      </c>
      <c r="B87" s="171" t="s">
        <v>3818</v>
      </c>
      <c r="C87" s="171"/>
      <c r="D87" s="171" t="s">
        <v>3563</v>
      </c>
      <c r="E87" s="171" t="s">
        <v>3564</v>
      </c>
      <c r="F87" s="199" t="s">
        <v>157</v>
      </c>
      <c r="G87" s="199" t="s">
        <v>3565</v>
      </c>
      <c r="H87" s="199" t="s">
        <v>3819</v>
      </c>
    </row>
    <row r="88" customFormat="false" ht="14.5" hidden="false" customHeight="false" outlineLevel="0" collapsed="false">
      <c r="A88" s="171" t="s">
        <v>3820</v>
      </c>
      <c r="B88" s="171" t="s">
        <v>3821</v>
      </c>
      <c r="C88" s="171"/>
      <c r="D88" s="171" t="s">
        <v>3563</v>
      </c>
      <c r="E88" s="171" t="s">
        <v>3564</v>
      </c>
      <c r="F88" s="199" t="s">
        <v>157</v>
      </c>
      <c r="G88" s="199" t="s">
        <v>3565</v>
      </c>
      <c r="H88" s="199" t="s">
        <v>3822</v>
      </c>
    </row>
    <row r="89" customFormat="false" ht="14.5" hidden="false" customHeight="false" outlineLevel="0" collapsed="false">
      <c r="A89" s="171" t="s">
        <v>3823</v>
      </c>
      <c r="B89" s="171" t="s">
        <v>3824</v>
      </c>
      <c r="C89" s="171"/>
      <c r="D89" s="171" t="s">
        <v>3563</v>
      </c>
      <c r="E89" s="171" t="s">
        <v>3564</v>
      </c>
      <c r="F89" s="199" t="s">
        <v>157</v>
      </c>
      <c r="G89" s="199" t="s">
        <v>3565</v>
      </c>
      <c r="H89" s="199" t="s">
        <v>3825</v>
      </c>
    </row>
    <row r="90" customFormat="false" ht="14.5" hidden="false" customHeight="false" outlineLevel="0" collapsed="false">
      <c r="A90" s="171" t="s">
        <v>3826</v>
      </c>
      <c r="B90" s="171" t="s">
        <v>3827</v>
      </c>
      <c r="C90" s="171"/>
      <c r="D90" s="171" t="s">
        <v>3563</v>
      </c>
      <c r="E90" s="171" t="s">
        <v>3564</v>
      </c>
      <c r="F90" s="199" t="s">
        <v>157</v>
      </c>
      <c r="G90" s="199" t="s">
        <v>3565</v>
      </c>
      <c r="H90" s="199" t="s">
        <v>3828</v>
      </c>
    </row>
    <row r="91" customFormat="false" ht="14.5" hidden="false" customHeight="false" outlineLevel="0" collapsed="false">
      <c r="A91" s="171" t="s">
        <v>3829</v>
      </c>
      <c r="B91" s="171" t="s">
        <v>3830</v>
      </c>
      <c r="C91" s="171"/>
      <c r="D91" s="171" t="s">
        <v>3563</v>
      </c>
      <c r="E91" s="171" t="s">
        <v>3564</v>
      </c>
      <c r="F91" s="199" t="s">
        <v>157</v>
      </c>
      <c r="G91" s="199" t="s">
        <v>3565</v>
      </c>
      <c r="H91" s="199" t="s">
        <v>3831</v>
      </c>
    </row>
    <row r="92" customFormat="false" ht="14.5" hidden="false" customHeight="false" outlineLevel="0" collapsed="false">
      <c r="A92" s="171" t="s">
        <v>3832</v>
      </c>
      <c r="B92" s="171" t="s">
        <v>3833</v>
      </c>
      <c r="C92" s="171"/>
      <c r="D92" s="171" t="s">
        <v>3563</v>
      </c>
      <c r="E92" s="171" t="s">
        <v>3564</v>
      </c>
      <c r="F92" s="199" t="s">
        <v>157</v>
      </c>
      <c r="G92" s="199" t="s">
        <v>3565</v>
      </c>
      <c r="H92" s="199" t="s">
        <v>3834</v>
      </c>
    </row>
    <row r="93" customFormat="false" ht="14.5" hidden="false" customHeight="false" outlineLevel="0" collapsed="false">
      <c r="A93" s="171" t="s">
        <v>3835</v>
      </c>
      <c r="B93" s="171" t="s">
        <v>3836</v>
      </c>
      <c r="C93" s="171"/>
      <c r="D93" s="171" t="s">
        <v>3563</v>
      </c>
      <c r="E93" s="171" t="s">
        <v>3564</v>
      </c>
      <c r="F93" s="199" t="s">
        <v>157</v>
      </c>
      <c r="G93" s="199" t="s">
        <v>3565</v>
      </c>
      <c r="H93" s="199" t="s">
        <v>3837</v>
      </c>
    </row>
    <row r="94" customFormat="false" ht="14.5" hidden="false" customHeight="false" outlineLevel="0" collapsed="false">
      <c r="A94" s="171" t="s">
        <v>3838</v>
      </c>
      <c r="B94" s="171" t="s">
        <v>3839</v>
      </c>
      <c r="C94" s="171"/>
      <c r="D94" s="171" t="s">
        <v>3563</v>
      </c>
      <c r="E94" s="171" t="s">
        <v>3564</v>
      </c>
      <c r="F94" s="199" t="s">
        <v>157</v>
      </c>
      <c r="G94" s="199" t="s">
        <v>3565</v>
      </c>
      <c r="H94" s="199" t="s">
        <v>3840</v>
      </c>
    </row>
    <row r="95" customFormat="false" ht="14.5" hidden="false" customHeight="false" outlineLevel="0" collapsed="false">
      <c r="A95" s="171" t="s">
        <v>3841</v>
      </c>
      <c r="B95" s="171" t="s">
        <v>3842</v>
      </c>
      <c r="C95" s="171"/>
      <c r="D95" s="171" t="s">
        <v>3563</v>
      </c>
      <c r="E95" s="171" t="s">
        <v>3564</v>
      </c>
      <c r="F95" s="199" t="s">
        <v>157</v>
      </c>
      <c r="G95" s="199" t="s">
        <v>3565</v>
      </c>
      <c r="H95" s="199" t="s">
        <v>3843</v>
      </c>
    </row>
    <row r="96" customFormat="false" ht="14.5" hidden="false" customHeight="false" outlineLevel="0" collapsed="false">
      <c r="A96" s="171" t="s">
        <v>3844</v>
      </c>
      <c r="B96" s="171" t="s">
        <v>3845</v>
      </c>
      <c r="C96" s="171"/>
      <c r="D96" s="171" t="s">
        <v>3563</v>
      </c>
      <c r="E96" s="171" t="s">
        <v>3564</v>
      </c>
      <c r="F96" s="199" t="s">
        <v>157</v>
      </c>
      <c r="G96" s="199" t="s">
        <v>3565</v>
      </c>
      <c r="H96" s="199" t="s">
        <v>3846</v>
      </c>
    </row>
    <row r="97" customFormat="false" ht="14.5" hidden="false" customHeight="false" outlineLevel="0" collapsed="false">
      <c r="A97" s="171" t="s">
        <v>3847</v>
      </c>
      <c r="B97" s="171" t="s">
        <v>3848</v>
      </c>
      <c r="C97" s="171"/>
      <c r="D97" s="171" t="s">
        <v>3563</v>
      </c>
      <c r="E97" s="171" t="s">
        <v>3564</v>
      </c>
      <c r="F97" s="199" t="s">
        <v>157</v>
      </c>
      <c r="G97" s="199" t="s">
        <v>3565</v>
      </c>
      <c r="H97" s="199" t="s">
        <v>3849</v>
      </c>
    </row>
    <row r="98" customFormat="false" ht="14.5" hidden="false" customHeight="false" outlineLevel="0" collapsed="false">
      <c r="A98" s="171" t="s">
        <v>3850</v>
      </c>
      <c r="B98" s="171" t="s">
        <v>3851</v>
      </c>
      <c r="C98" s="171"/>
      <c r="D98" s="171" t="s">
        <v>3563</v>
      </c>
      <c r="E98" s="171" t="s">
        <v>3564</v>
      </c>
      <c r="F98" s="199" t="s">
        <v>157</v>
      </c>
      <c r="G98" s="199" t="s">
        <v>3565</v>
      </c>
      <c r="H98" s="199" t="s">
        <v>3852</v>
      </c>
    </row>
    <row r="99" customFormat="false" ht="14.5" hidden="false" customHeight="false" outlineLevel="0" collapsed="false">
      <c r="A99" s="171" t="s">
        <v>3853</v>
      </c>
      <c r="B99" s="171" t="s">
        <v>3854</v>
      </c>
      <c r="C99" s="171"/>
      <c r="D99" s="171" t="s">
        <v>3563</v>
      </c>
      <c r="E99" s="171" t="s">
        <v>3564</v>
      </c>
      <c r="F99" s="199" t="s">
        <v>157</v>
      </c>
      <c r="G99" s="199" t="s">
        <v>3565</v>
      </c>
      <c r="H99" s="199" t="s">
        <v>3855</v>
      </c>
    </row>
    <row r="100" customFormat="false" ht="14.5" hidden="false" customHeight="false" outlineLevel="0" collapsed="false">
      <c r="A100" s="171" t="s">
        <v>3856</v>
      </c>
      <c r="B100" s="171" t="s">
        <v>3857</v>
      </c>
      <c r="C100" s="171"/>
      <c r="D100" s="171" t="s">
        <v>3563</v>
      </c>
      <c r="E100" s="171" t="s">
        <v>3564</v>
      </c>
      <c r="F100" s="199" t="s">
        <v>157</v>
      </c>
      <c r="G100" s="199" t="s">
        <v>3565</v>
      </c>
      <c r="H100" s="199" t="s">
        <v>3858</v>
      </c>
    </row>
    <row r="101" customFormat="false" ht="14.5" hidden="false" customHeight="false" outlineLevel="0" collapsed="false">
      <c r="A101" s="171" t="s">
        <v>3859</v>
      </c>
      <c r="B101" s="171" t="s">
        <v>3860</v>
      </c>
      <c r="C101" s="171"/>
      <c r="D101" s="171" t="s">
        <v>3563</v>
      </c>
      <c r="E101" s="171" t="s">
        <v>3564</v>
      </c>
      <c r="F101" s="199" t="s">
        <v>157</v>
      </c>
      <c r="G101" s="199" t="s">
        <v>3565</v>
      </c>
      <c r="H101" s="199" t="n">
        <v>100</v>
      </c>
    </row>
    <row r="102" customFormat="false" ht="14.5" hidden="false" customHeight="false" outlineLevel="0" collapsed="false">
      <c r="A102" s="171" t="s">
        <v>3861</v>
      </c>
      <c r="B102" s="171" t="s">
        <v>3862</v>
      </c>
      <c r="C102" s="171"/>
      <c r="D102" s="171" t="s">
        <v>3563</v>
      </c>
      <c r="E102" s="171" t="s">
        <v>3564</v>
      </c>
      <c r="F102" s="199" t="s">
        <v>157</v>
      </c>
      <c r="G102" s="199" t="s">
        <v>3565</v>
      </c>
      <c r="H102" s="199" t="n">
        <v>101</v>
      </c>
    </row>
    <row r="103" customFormat="false" ht="14.5" hidden="false" customHeight="false" outlineLevel="0" collapsed="false">
      <c r="A103" s="171" t="s">
        <v>3863</v>
      </c>
      <c r="B103" s="171" t="s">
        <v>3864</v>
      </c>
      <c r="C103" s="171"/>
      <c r="D103" s="171" t="s">
        <v>3563</v>
      </c>
      <c r="E103" s="171" t="s">
        <v>3564</v>
      </c>
      <c r="F103" s="199" t="s">
        <v>157</v>
      </c>
      <c r="G103" s="199" t="s">
        <v>3565</v>
      </c>
      <c r="H103" s="199" t="n">
        <v>102</v>
      </c>
    </row>
    <row r="104" customFormat="false" ht="14.5" hidden="false" customHeight="false" outlineLevel="0" collapsed="false">
      <c r="A104" s="171" t="s">
        <v>3865</v>
      </c>
      <c r="B104" s="171" t="s">
        <v>3866</v>
      </c>
      <c r="C104" s="171"/>
      <c r="D104" s="171" t="s">
        <v>3563</v>
      </c>
      <c r="E104" s="171" t="s">
        <v>3564</v>
      </c>
      <c r="F104" s="199" t="s">
        <v>157</v>
      </c>
      <c r="G104" s="199" t="s">
        <v>3565</v>
      </c>
      <c r="H104" s="199" t="n">
        <v>103</v>
      </c>
    </row>
    <row r="105" customFormat="false" ht="14.5" hidden="false" customHeight="false" outlineLevel="0" collapsed="false">
      <c r="A105" s="171" t="s">
        <v>3867</v>
      </c>
      <c r="B105" s="171" t="s">
        <v>3868</v>
      </c>
      <c r="C105" s="171"/>
      <c r="D105" s="171" t="s">
        <v>3563</v>
      </c>
      <c r="E105" s="171" t="s">
        <v>3564</v>
      </c>
      <c r="F105" s="199" t="s">
        <v>157</v>
      </c>
      <c r="G105" s="199" t="s">
        <v>3565</v>
      </c>
      <c r="H105" s="199" t="n">
        <v>104</v>
      </c>
    </row>
    <row r="106" customFormat="false" ht="14.5" hidden="false" customHeight="false" outlineLevel="0" collapsed="false">
      <c r="A106" s="171" t="s">
        <v>3869</v>
      </c>
      <c r="B106" s="171" t="s">
        <v>3870</v>
      </c>
      <c r="C106" s="171"/>
      <c r="D106" s="171" t="s">
        <v>3563</v>
      </c>
      <c r="E106" s="171" t="s">
        <v>3564</v>
      </c>
      <c r="F106" s="199" t="s">
        <v>157</v>
      </c>
      <c r="G106" s="199" t="s">
        <v>3565</v>
      </c>
      <c r="H106" s="199" t="n">
        <v>105</v>
      </c>
    </row>
    <row r="107" customFormat="false" ht="14.5" hidden="false" customHeight="false" outlineLevel="0" collapsed="false">
      <c r="A107" s="171" t="s">
        <v>3871</v>
      </c>
      <c r="B107" s="171" t="s">
        <v>3872</v>
      </c>
      <c r="C107" s="171"/>
      <c r="D107" s="171" t="s">
        <v>3563</v>
      </c>
      <c r="E107" s="171" t="s">
        <v>3564</v>
      </c>
      <c r="F107" s="199" t="s">
        <v>157</v>
      </c>
      <c r="G107" s="199" t="s">
        <v>3565</v>
      </c>
      <c r="H107" s="199" t="n">
        <v>106</v>
      </c>
    </row>
    <row r="108" customFormat="false" ht="14.5" hidden="false" customHeight="false" outlineLevel="0" collapsed="false">
      <c r="A108" s="171" t="s">
        <v>3873</v>
      </c>
      <c r="B108" s="171" t="s">
        <v>3874</v>
      </c>
      <c r="C108" s="171"/>
      <c r="D108" s="171" t="s">
        <v>3563</v>
      </c>
      <c r="E108" s="171" t="s">
        <v>3564</v>
      </c>
      <c r="F108" s="199" t="s">
        <v>157</v>
      </c>
      <c r="G108" s="199" t="s">
        <v>3565</v>
      </c>
      <c r="H108" s="199" t="n">
        <v>107</v>
      </c>
    </row>
    <row r="109" customFormat="false" ht="14.5" hidden="false" customHeight="false" outlineLevel="0" collapsed="false">
      <c r="A109" s="171" t="s">
        <v>3875</v>
      </c>
      <c r="B109" s="171" t="s">
        <v>3876</v>
      </c>
      <c r="C109" s="171"/>
      <c r="D109" s="171" t="s">
        <v>3563</v>
      </c>
      <c r="E109" s="171" t="s">
        <v>3564</v>
      </c>
      <c r="F109" s="199" t="s">
        <v>157</v>
      </c>
      <c r="G109" s="199" t="s">
        <v>3565</v>
      </c>
      <c r="H109" s="199" t="n">
        <v>108</v>
      </c>
    </row>
    <row r="110" customFormat="false" ht="14.5" hidden="false" customHeight="false" outlineLevel="0" collapsed="false">
      <c r="A110" s="171" t="s">
        <v>3877</v>
      </c>
      <c r="B110" s="171" t="s">
        <v>3878</v>
      </c>
      <c r="C110" s="171"/>
      <c r="D110" s="171" t="s">
        <v>3563</v>
      </c>
      <c r="E110" s="171" t="s">
        <v>3564</v>
      </c>
      <c r="F110" s="199" t="s">
        <v>157</v>
      </c>
      <c r="G110" s="199" t="s">
        <v>3565</v>
      </c>
      <c r="H110" s="199" t="n">
        <v>109</v>
      </c>
    </row>
    <row r="111" customFormat="false" ht="14.5" hidden="false" customHeight="false" outlineLevel="0" collapsed="false">
      <c r="A111" s="171" t="s">
        <v>3879</v>
      </c>
      <c r="B111" s="171" t="s">
        <v>3880</v>
      </c>
      <c r="C111" s="171"/>
      <c r="D111" s="171" t="s">
        <v>3563</v>
      </c>
      <c r="E111" s="171" t="s">
        <v>3564</v>
      </c>
      <c r="F111" s="199" t="s">
        <v>157</v>
      </c>
      <c r="G111" s="199" t="s">
        <v>3565</v>
      </c>
      <c r="H111" s="199" t="n">
        <v>110</v>
      </c>
    </row>
    <row r="112" customFormat="false" ht="14.5" hidden="false" customHeight="false" outlineLevel="0" collapsed="false">
      <c r="A112" s="171" t="s">
        <v>3881</v>
      </c>
      <c r="B112" s="171" t="s">
        <v>3882</v>
      </c>
      <c r="C112" s="171"/>
      <c r="D112" s="171" t="s">
        <v>3563</v>
      </c>
      <c r="E112" s="171" t="s">
        <v>3564</v>
      </c>
      <c r="F112" s="199" t="s">
        <v>157</v>
      </c>
      <c r="G112" s="199" t="s">
        <v>3565</v>
      </c>
      <c r="H112" s="199" t="n">
        <v>111</v>
      </c>
    </row>
    <row r="113" customFormat="false" ht="14.5" hidden="false" customHeight="false" outlineLevel="0" collapsed="false">
      <c r="A113" s="171" t="s">
        <v>3883</v>
      </c>
      <c r="B113" s="171" t="s">
        <v>3884</v>
      </c>
      <c r="C113" s="171"/>
      <c r="D113" s="171" t="s">
        <v>3563</v>
      </c>
      <c r="E113" s="171" t="s">
        <v>3564</v>
      </c>
      <c r="F113" s="199" t="s">
        <v>157</v>
      </c>
      <c r="G113" s="199" t="s">
        <v>3565</v>
      </c>
      <c r="H113" s="199" t="n">
        <v>112</v>
      </c>
    </row>
    <row r="114" customFormat="false" ht="14.5" hidden="false" customHeight="false" outlineLevel="0" collapsed="false">
      <c r="A114" s="171" t="s">
        <v>3885</v>
      </c>
      <c r="B114" s="171" t="s">
        <v>3886</v>
      </c>
      <c r="C114" s="171"/>
      <c r="D114" s="171" t="s">
        <v>3563</v>
      </c>
      <c r="E114" s="171" t="s">
        <v>3564</v>
      </c>
      <c r="F114" s="199" t="s">
        <v>157</v>
      </c>
      <c r="G114" s="199" t="s">
        <v>3565</v>
      </c>
      <c r="H114" s="199" t="n">
        <v>113</v>
      </c>
    </row>
    <row r="115" customFormat="false" ht="14.5" hidden="false" customHeight="false" outlineLevel="0" collapsed="false">
      <c r="A115" s="171" t="s">
        <v>3887</v>
      </c>
      <c r="B115" s="171" t="s">
        <v>3888</v>
      </c>
      <c r="C115" s="171"/>
      <c r="D115" s="171" t="s">
        <v>3563</v>
      </c>
      <c r="E115" s="171" t="s">
        <v>3564</v>
      </c>
      <c r="F115" s="199" t="s">
        <v>157</v>
      </c>
      <c r="G115" s="199" t="s">
        <v>3565</v>
      </c>
      <c r="H115" s="199" t="n">
        <v>114</v>
      </c>
    </row>
    <row r="116" customFormat="false" ht="14.5" hidden="false" customHeight="false" outlineLevel="0" collapsed="false">
      <c r="A116" s="171" t="s">
        <v>3889</v>
      </c>
      <c r="B116" s="171" t="s">
        <v>3890</v>
      </c>
      <c r="C116" s="171"/>
      <c r="D116" s="171" t="s">
        <v>3563</v>
      </c>
      <c r="E116" s="171" t="s">
        <v>3564</v>
      </c>
      <c r="F116" s="199" t="s">
        <v>157</v>
      </c>
      <c r="G116" s="199" t="s">
        <v>3565</v>
      </c>
      <c r="H116" s="199" t="n">
        <v>115</v>
      </c>
    </row>
    <row r="117" customFormat="false" ht="14.5" hidden="false" customHeight="false" outlineLevel="0" collapsed="false">
      <c r="A117" s="171" t="s">
        <v>3891</v>
      </c>
      <c r="B117" s="171" t="s">
        <v>3892</v>
      </c>
      <c r="C117" s="171"/>
      <c r="D117" s="171" t="s">
        <v>3563</v>
      </c>
      <c r="E117" s="171" t="s">
        <v>3564</v>
      </c>
      <c r="F117" s="199" t="s">
        <v>157</v>
      </c>
      <c r="G117" s="199" t="s">
        <v>3565</v>
      </c>
      <c r="H117" s="199" t="n">
        <v>116</v>
      </c>
    </row>
    <row r="118" customFormat="false" ht="14.5" hidden="false" customHeight="false" outlineLevel="0" collapsed="false">
      <c r="A118" s="171" t="s">
        <v>3893</v>
      </c>
      <c r="B118" s="171" t="s">
        <v>3894</v>
      </c>
      <c r="C118" s="171"/>
      <c r="D118" s="171" t="s">
        <v>3563</v>
      </c>
      <c r="E118" s="171" t="s">
        <v>3564</v>
      </c>
      <c r="F118" s="199" t="s">
        <v>157</v>
      </c>
      <c r="G118" s="199" t="s">
        <v>3565</v>
      </c>
      <c r="H118" s="199" t="n">
        <v>117</v>
      </c>
    </row>
    <row r="119" customFormat="false" ht="14.5" hidden="false" customHeight="false" outlineLevel="0" collapsed="false">
      <c r="A119" s="171" t="s">
        <v>3895</v>
      </c>
      <c r="B119" s="171" t="s">
        <v>3896</v>
      </c>
      <c r="C119" s="171"/>
      <c r="D119" s="171" t="s">
        <v>3563</v>
      </c>
      <c r="E119" s="171" t="s">
        <v>3564</v>
      </c>
      <c r="F119" s="199" t="s">
        <v>157</v>
      </c>
      <c r="G119" s="199" t="s">
        <v>3565</v>
      </c>
      <c r="H119" s="199" t="n">
        <v>118</v>
      </c>
    </row>
    <row r="120" customFormat="false" ht="14.5" hidden="false" customHeight="false" outlineLevel="0" collapsed="false">
      <c r="A120" s="171" t="s">
        <v>3897</v>
      </c>
      <c r="B120" s="171" t="s">
        <v>3898</v>
      </c>
      <c r="C120" s="171"/>
      <c r="D120" s="171" t="s">
        <v>3563</v>
      </c>
      <c r="E120" s="171" t="s">
        <v>3564</v>
      </c>
      <c r="F120" s="199" t="s">
        <v>157</v>
      </c>
      <c r="G120" s="199" t="s">
        <v>3565</v>
      </c>
      <c r="H120" s="199" t="n">
        <v>119</v>
      </c>
    </row>
    <row r="121" customFormat="false" ht="14.5" hidden="false" customHeight="false" outlineLevel="0" collapsed="false">
      <c r="A121" s="171" t="s">
        <v>3899</v>
      </c>
      <c r="B121" s="171" t="s">
        <v>3900</v>
      </c>
      <c r="C121" s="171"/>
      <c r="D121" s="171" t="s">
        <v>3563</v>
      </c>
      <c r="E121" s="171" t="s">
        <v>3564</v>
      </c>
      <c r="F121" s="199" t="s">
        <v>157</v>
      </c>
      <c r="G121" s="199" t="s">
        <v>3565</v>
      </c>
      <c r="H121" s="199" t="n">
        <v>120</v>
      </c>
    </row>
    <row r="122" customFormat="false" ht="14.5" hidden="false" customHeight="false" outlineLevel="0" collapsed="false">
      <c r="A122" s="171" t="s">
        <v>3901</v>
      </c>
      <c r="B122" s="171" t="s">
        <v>3902</v>
      </c>
      <c r="C122" s="171"/>
      <c r="D122" s="171" t="s">
        <v>3563</v>
      </c>
      <c r="E122" s="171" t="s">
        <v>3564</v>
      </c>
      <c r="F122" s="199" t="s">
        <v>157</v>
      </c>
      <c r="G122" s="199" t="s">
        <v>3565</v>
      </c>
      <c r="H122" s="199" t="n">
        <v>121</v>
      </c>
    </row>
    <row r="123" customFormat="false" ht="14.5" hidden="false" customHeight="false" outlineLevel="0" collapsed="false">
      <c r="A123" s="171" t="s">
        <v>3903</v>
      </c>
      <c r="B123" s="171" t="s">
        <v>3904</v>
      </c>
      <c r="C123" s="171"/>
      <c r="D123" s="171" t="s">
        <v>3563</v>
      </c>
      <c r="E123" s="171" t="s">
        <v>3564</v>
      </c>
      <c r="F123" s="199" t="s">
        <v>157</v>
      </c>
      <c r="G123" s="199" t="s">
        <v>3565</v>
      </c>
      <c r="H123" s="199" t="n">
        <v>122</v>
      </c>
    </row>
    <row r="124" customFormat="false" ht="14.5" hidden="false" customHeight="false" outlineLevel="0" collapsed="false">
      <c r="A124" s="171" t="s">
        <v>3905</v>
      </c>
      <c r="B124" s="171" t="s">
        <v>3906</v>
      </c>
      <c r="C124" s="171"/>
      <c r="D124" s="171" t="s">
        <v>3563</v>
      </c>
      <c r="E124" s="171" t="s">
        <v>3564</v>
      </c>
      <c r="F124" s="199" t="s">
        <v>157</v>
      </c>
      <c r="G124" s="199" t="s">
        <v>3565</v>
      </c>
      <c r="H124" s="199" t="n">
        <v>123</v>
      </c>
    </row>
    <row r="125" customFormat="false" ht="14.5" hidden="false" customHeight="false" outlineLevel="0" collapsed="false">
      <c r="A125" s="171" t="s">
        <v>3907</v>
      </c>
      <c r="B125" s="171" t="s">
        <v>3908</v>
      </c>
      <c r="C125" s="171"/>
      <c r="D125" s="171" t="s">
        <v>3563</v>
      </c>
      <c r="E125" s="171" t="s">
        <v>3564</v>
      </c>
      <c r="F125" s="199" t="s">
        <v>157</v>
      </c>
      <c r="G125" s="199" t="s">
        <v>3565</v>
      </c>
      <c r="H125" s="199" t="n">
        <v>124</v>
      </c>
    </row>
    <row r="126" customFormat="false" ht="14.5" hidden="false" customHeight="false" outlineLevel="0" collapsed="false">
      <c r="A126" s="171" t="s">
        <v>3909</v>
      </c>
      <c r="B126" s="171" t="s">
        <v>3910</v>
      </c>
      <c r="C126" s="171"/>
      <c r="D126" s="171" t="s">
        <v>3563</v>
      </c>
      <c r="E126" s="171" t="s">
        <v>3564</v>
      </c>
      <c r="F126" s="199" t="s">
        <v>157</v>
      </c>
      <c r="G126" s="199" t="s">
        <v>3565</v>
      </c>
      <c r="H126" s="199" t="n">
        <v>125</v>
      </c>
    </row>
    <row r="127" customFormat="false" ht="14.5" hidden="false" customHeight="false" outlineLevel="0" collapsed="false">
      <c r="A127" s="171" t="s">
        <v>3911</v>
      </c>
      <c r="B127" s="171" t="s">
        <v>3912</v>
      </c>
      <c r="C127" s="171"/>
      <c r="D127" s="171" t="s">
        <v>3563</v>
      </c>
      <c r="E127" s="171" t="s">
        <v>3564</v>
      </c>
      <c r="F127" s="199" t="s">
        <v>157</v>
      </c>
      <c r="G127" s="199" t="s">
        <v>3565</v>
      </c>
      <c r="H127" s="199" t="n">
        <v>126</v>
      </c>
    </row>
    <row r="128" customFormat="false" ht="14.5" hidden="false" customHeight="false" outlineLevel="0" collapsed="false">
      <c r="A128" s="171" t="s">
        <v>3913</v>
      </c>
      <c r="B128" s="171" t="s">
        <v>3914</v>
      </c>
      <c r="C128" s="171"/>
      <c r="D128" s="171" t="s">
        <v>3563</v>
      </c>
      <c r="E128" s="171" t="s">
        <v>3564</v>
      </c>
      <c r="F128" s="199" t="s">
        <v>157</v>
      </c>
      <c r="G128" s="199" t="s">
        <v>3565</v>
      </c>
      <c r="H128" s="199" t="n">
        <v>127</v>
      </c>
    </row>
    <row r="129" customFormat="false" ht="14.5" hidden="false" customHeight="false" outlineLevel="0" collapsed="false">
      <c r="A129" s="171" t="s">
        <v>3915</v>
      </c>
      <c r="B129" s="171" t="s">
        <v>3916</v>
      </c>
      <c r="C129" s="171"/>
      <c r="D129" s="171" t="s">
        <v>3563</v>
      </c>
      <c r="E129" s="171" t="s">
        <v>3564</v>
      </c>
      <c r="F129" s="199" t="s">
        <v>157</v>
      </c>
      <c r="G129" s="199" t="s">
        <v>3565</v>
      </c>
      <c r="H129" s="199" t="n">
        <v>128</v>
      </c>
    </row>
    <row r="130" customFormat="false" ht="14.5" hidden="false" customHeight="false" outlineLevel="0" collapsed="false">
      <c r="A130" s="171" t="s">
        <v>3917</v>
      </c>
      <c r="B130" s="171" t="s">
        <v>3918</v>
      </c>
      <c r="C130" s="171"/>
      <c r="D130" s="171" t="s">
        <v>3563</v>
      </c>
      <c r="E130" s="171" t="s">
        <v>3564</v>
      </c>
      <c r="F130" s="199" t="s">
        <v>157</v>
      </c>
      <c r="G130" s="199" t="s">
        <v>3565</v>
      </c>
      <c r="H130" s="199" t="n">
        <v>129</v>
      </c>
    </row>
    <row r="131" customFormat="false" ht="14.5" hidden="false" customHeight="false" outlineLevel="0" collapsed="false">
      <c r="A131" s="171" t="s">
        <v>3919</v>
      </c>
      <c r="B131" s="171" t="s">
        <v>3920</v>
      </c>
      <c r="C131" s="171"/>
      <c r="D131" s="171" t="s">
        <v>3563</v>
      </c>
      <c r="E131" s="171" t="s">
        <v>3564</v>
      </c>
      <c r="F131" s="199" t="s">
        <v>157</v>
      </c>
      <c r="G131" s="199" t="s">
        <v>3565</v>
      </c>
      <c r="H131" s="199" t="n">
        <v>130</v>
      </c>
    </row>
    <row r="132" customFormat="false" ht="14.5" hidden="false" customHeight="false" outlineLevel="0" collapsed="false">
      <c r="A132" s="171" t="s">
        <v>3921</v>
      </c>
      <c r="B132" s="171" t="s">
        <v>3922</v>
      </c>
      <c r="C132" s="171"/>
      <c r="D132" s="171" t="s">
        <v>3563</v>
      </c>
      <c r="E132" s="171" t="s">
        <v>3564</v>
      </c>
      <c r="F132" s="199" t="s">
        <v>157</v>
      </c>
      <c r="G132" s="199" t="s">
        <v>3565</v>
      </c>
      <c r="H132" s="199" t="n">
        <v>131</v>
      </c>
    </row>
    <row r="133" customFormat="false" ht="14.5" hidden="false" customHeight="false" outlineLevel="0" collapsed="false">
      <c r="A133" s="171" t="s">
        <v>3923</v>
      </c>
      <c r="B133" s="171" t="s">
        <v>3924</v>
      </c>
      <c r="C133" s="171"/>
      <c r="D133" s="171" t="s">
        <v>3563</v>
      </c>
      <c r="E133" s="171" t="s">
        <v>3564</v>
      </c>
      <c r="F133" s="199" t="s">
        <v>157</v>
      </c>
      <c r="G133" s="199" t="s">
        <v>3565</v>
      </c>
      <c r="H133" s="199" t="n">
        <v>132</v>
      </c>
    </row>
    <row r="134" customFormat="false" ht="14.5" hidden="false" customHeight="false" outlineLevel="0" collapsed="false">
      <c r="A134" s="171" t="s">
        <v>3925</v>
      </c>
      <c r="B134" s="171" t="s">
        <v>3926</v>
      </c>
      <c r="C134" s="171"/>
      <c r="D134" s="171" t="s">
        <v>3563</v>
      </c>
      <c r="E134" s="171" t="s">
        <v>3564</v>
      </c>
      <c r="F134" s="199" t="s">
        <v>157</v>
      </c>
      <c r="G134" s="199" t="s">
        <v>3565</v>
      </c>
      <c r="H134" s="199" t="n">
        <v>133</v>
      </c>
    </row>
    <row r="135" customFormat="false" ht="14.5" hidden="false" customHeight="false" outlineLevel="0" collapsed="false">
      <c r="A135" s="171" t="s">
        <v>3927</v>
      </c>
      <c r="B135" s="171" t="s">
        <v>3928</v>
      </c>
      <c r="C135" s="171"/>
      <c r="D135" s="171" t="s">
        <v>3563</v>
      </c>
      <c r="E135" s="171" t="s">
        <v>3564</v>
      </c>
      <c r="F135" s="199" t="s">
        <v>157</v>
      </c>
      <c r="G135" s="199" t="s">
        <v>3565</v>
      </c>
      <c r="H135" s="199" t="n">
        <v>134</v>
      </c>
    </row>
    <row r="136" customFormat="false" ht="14.5" hidden="false" customHeight="false" outlineLevel="0" collapsed="false">
      <c r="A136" s="171" t="s">
        <v>3929</v>
      </c>
      <c r="B136" s="171" t="s">
        <v>3930</v>
      </c>
      <c r="C136" s="171"/>
      <c r="D136" s="171" t="s">
        <v>3563</v>
      </c>
      <c r="E136" s="171" t="s">
        <v>3564</v>
      </c>
      <c r="F136" s="199" t="s">
        <v>157</v>
      </c>
      <c r="G136" s="199" t="s">
        <v>3565</v>
      </c>
      <c r="H136" s="199" t="n">
        <v>135</v>
      </c>
    </row>
    <row r="137" customFormat="false" ht="14.5" hidden="false" customHeight="false" outlineLevel="0" collapsed="false">
      <c r="A137" s="171" t="s">
        <v>3931</v>
      </c>
      <c r="B137" s="171" t="s">
        <v>3932</v>
      </c>
      <c r="C137" s="171"/>
      <c r="D137" s="171" t="s">
        <v>3563</v>
      </c>
      <c r="E137" s="171" t="s">
        <v>3564</v>
      </c>
      <c r="F137" s="199" t="s">
        <v>157</v>
      </c>
      <c r="G137" s="199" t="s">
        <v>3565</v>
      </c>
      <c r="H137" s="199" t="n">
        <v>136</v>
      </c>
    </row>
    <row r="138" customFormat="false" ht="14.5" hidden="false" customHeight="false" outlineLevel="0" collapsed="false">
      <c r="A138" s="171" t="s">
        <v>3933</v>
      </c>
      <c r="B138" s="171" t="s">
        <v>3934</v>
      </c>
      <c r="C138" s="171"/>
      <c r="D138" s="171" t="s">
        <v>3563</v>
      </c>
      <c r="E138" s="171" t="s">
        <v>3564</v>
      </c>
      <c r="F138" s="199" t="s">
        <v>157</v>
      </c>
      <c r="G138" s="199" t="s">
        <v>3565</v>
      </c>
      <c r="H138" s="199" t="n">
        <v>137</v>
      </c>
    </row>
    <row r="139" customFormat="false" ht="14.5" hidden="false" customHeight="false" outlineLevel="0" collapsed="false">
      <c r="A139" s="171" t="s">
        <v>3935</v>
      </c>
      <c r="B139" s="171" t="s">
        <v>3936</v>
      </c>
      <c r="C139" s="171"/>
      <c r="D139" s="171" t="s">
        <v>3563</v>
      </c>
      <c r="E139" s="171" t="s">
        <v>3564</v>
      </c>
      <c r="F139" s="199" t="s">
        <v>157</v>
      </c>
      <c r="G139" s="199" t="s">
        <v>3565</v>
      </c>
      <c r="H139" s="199" t="n">
        <v>138</v>
      </c>
    </row>
    <row r="140" customFormat="false" ht="14.5" hidden="false" customHeight="false" outlineLevel="0" collapsed="false">
      <c r="A140" s="171" t="s">
        <v>3937</v>
      </c>
      <c r="B140" s="171" t="s">
        <v>3938</v>
      </c>
      <c r="C140" s="171"/>
      <c r="D140" s="171" t="s">
        <v>3563</v>
      </c>
      <c r="E140" s="171" t="s">
        <v>3564</v>
      </c>
      <c r="F140" s="199" t="s">
        <v>157</v>
      </c>
      <c r="G140" s="199" t="s">
        <v>3565</v>
      </c>
      <c r="H140" s="199" t="n">
        <v>139</v>
      </c>
    </row>
    <row r="141" customFormat="false" ht="14.5" hidden="false" customHeight="false" outlineLevel="0" collapsed="false">
      <c r="A141" s="171" t="s">
        <v>3939</v>
      </c>
      <c r="B141" s="171" t="s">
        <v>3940</v>
      </c>
      <c r="C141" s="171"/>
      <c r="D141" s="171" t="s">
        <v>3563</v>
      </c>
      <c r="E141" s="171" t="s">
        <v>3564</v>
      </c>
      <c r="F141" s="199" t="s">
        <v>157</v>
      </c>
      <c r="G141" s="199" t="s">
        <v>3565</v>
      </c>
      <c r="H141" s="199" t="n">
        <v>140</v>
      </c>
    </row>
    <row r="142" customFormat="false" ht="14.5" hidden="false" customHeight="false" outlineLevel="0" collapsed="false">
      <c r="A142" s="171" t="s">
        <v>3941</v>
      </c>
      <c r="B142" s="171" t="s">
        <v>3942</v>
      </c>
      <c r="C142" s="171"/>
      <c r="D142" s="171" t="s">
        <v>3563</v>
      </c>
      <c r="E142" s="171" t="s">
        <v>3564</v>
      </c>
      <c r="F142" s="199" t="s">
        <v>157</v>
      </c>
      <c r="G142" s="199" t="s">
        <v>3565</v>
      </c>
      <c r="H142" s="199" t="n">
        <v>141</v>
      </c>
    </row>
    <row r="143" customFormat="false" ht="14.5" hidden="false" customHeight="false" outlineLevel="0" collapsed="false">
      <c r="A143" s="171" t="s">
        <v>3943</v>
      </c>
      <c r="B143" s="171" t="s">
        <v>3944</v>
      </c>
      <c r="C143" s="171"/>
      <c r="D143" s="171" t="s">
        <v>3563</v>
      </c>
      <c r="E143" s="171" t="s">
        <v>3564</v>
      </c>
      <c r="F143" s="199" t="s">
        <v>157</v>
      </c>
      <c r="G143" s="199" t="s">
        <v>3565</v>
      </c>
      <c r="H143" s="199" t="n">
        <v>142</v>
      </c>
    </row>
    <row r="144" customFormat="false" ht="14.5" hidden="false" customHeight="false" outlineLevel="0" collapsed="false">
      <c r="A144" s="171" t="s">
        <v>3945</v>
      </c>
      <c r="B144" s="171" t="s">
        <v>3946</v>
      </c>
      <c r="C144" s="171"/>
      <c r="D144" s="171" t="s">
        <v>3563</v>
      </c>
      <c r="E144" s="171" t="s">
        <v>3564</v>
      </c>
      <c r="F144" s="199" t="s">
        <v>157</v>
      </c>
      <c r="G144" s="199" t="s">
        <v>3565</v>
      </c>
      <c r="H144" s="199" t="n">
        <v>143</v>
      </c>
    </row>
    <row r="145" customFormat="false" ht="14.5" hidden="false" customHeight="false" outlineLevel="0" collapsed="false">
      <c r="A145" s="171" t="s">
        <v>3947</v>
      </c>
      <c r="B145" s="171" t="s">
        <v>3948</v>
      </c>
      <c r="C145" s="171"/>
      <c r="D145" s="171" t="s">
        <v>3563</v>
      </c>
      <c r="E145" s="171" t="s">
        <v>3564</v>
      </c>
      <c r="F145" s="199" t="s">
        <v>157</v>
      </c>
      <c r="G145" s="199" t="s">
        <v>3565</v>
      </c>
      <c r="H145" s="199" t="n">
        <v>144</v>
      </c>
    </row>
    <row r="146" customFormat="false" ht="14.5" hidden="false" customHeight="false" outlineLevel="0" collapsed="false">
      <c r="A146" s="171" t="s">
        <v>3949</v>
      </c>
      <c r="B146" s="171" t="s">
        <v>3950</v>
      </c>
      <c r="C146" s="171"/>
      <c r="D146" s="171" t="s">
        <v>3563</v>
      </c>
      <c r="E146" s="171" t="s">
        <v>3564</v>
      </c>
      <c r="F146" s="199" t="s">
        <v>157</v>
      </c>
      <c r="G146" s="199" t="s">
        <v>3565</v>
      </c>
      <c r="H146" s="199" t="n">
        <v>145</v>
      </c>
    </row>
    <row r="147" customFormat="false" ht="14.5" hidden="false" customHeight="false" outlineLevel="0" collapsed="false">
      <c r="A147" s="171" t="s">
        <v>3951</v>
      </c>
      <c r="B147" s="171" t="s">
        <v>3952</v>
      </c>
      <c r="C147" s="171"/>
      <c r="D147" s="171" t="s">
        <v>3563</v>
      </c>
      <c r="E147" s="171" t="s">
        <v>3564</v>
      </c>
      <c r="F147" s="199" t="s">
        <v>157</v>
      </c>
      <c r="G147" s="199" t="s">
        <v>3565</v>
      </c>
      <c r="H147" s="199" t="n">
        <v>146</v>
      </c>
    </row>
    <row r="148" customFormat="false" ht="14.5" hidden="false" customHeight="false" outlineLevel="0" collapsed="false">
      <c r="A148" s="171" t="s">
        <v>3953</v>
      </c>
      <c r="B148" s="171" t="s">
        <v>3954</v>
      </c>
      <c r="C148" s="171"/>
      <c r="D148" s="171" t="s">
        <v>3563</v>
      </c>
      <c r="E148" s="171" t="s">
        <v>3564</v>
      </c>
      <c r="F148" s="199" t="s">
        <v>157</v>
      </c>
      <c r="G148" s="199" t="s">
        <v>3565</v>
      </c>
      <c r="H148" s="199" t="n">
        <v>147</v>
      </c>
    </row>
    <row r="149" customFormat="false" ht="14.5" hidden="false" customHeight="false" outlineLevel="0" collapsed="false">
      <c r="A149" s="171" t="s">
        <v>3955</v>
      </c>
      <c r="B149" s="171" t="s">
        <v>3956</v>
      </c>
      <c r="C149" s="171"/>
      <c r="D149" s="171" t="s">
        <v>3563</v>
      </c>
      <c r="E149" s="171" t="s">
        <v>3564</v>
      </c>
      <c r="F149" s="199" t="s">
        <v>157</v>
      </c>
      <c r="G149" s="199" t="s">
        <v>3565</v>
      </c>
      <c r="H149" s="199" t="n">
        <v>148</v>
      </c>
    </row>
    <row r="150" customFormat="false" ht="14.5" hidden="false" customHeight="false" outlineLevel="0" collapsed="false">
      <c r="A150" s="171" t="s">
        <v>3957</v>
      </c>
      <c r="B150" s="171" t="s">
        <v>3958</v>
      </c>
      <c r="C150" s="171"/>
      <c r="D150" s="171" t="s">
        <v>3563</v>
      </c>
      <c r="E150" s="171" t="s">
        <v>3564</v>
      </c>
      <c r="F150" s="199" t="s">
        <v>157</v>
      </c>
      <c r="G150" s="199" t="s">
        <v>3565</v>
      </c>
      <c r="H150" s="199" t="n">
        <v>149</v>
      </c>
    </row>
    <row r="151" customFormat="false" ht="14.5" hidden="false" customHeight="false" outlineLevel="0" collapsed="false">
      <c r="A151" s="171" t="s">
        <v>3959</v>
      </c>
      <c r="B151" s="171" t="s">
        <v>3960</v>
      </c>
      <c r="C151" s="171"/>
      <c r="D151" s="171" t="s">
        <v>3563</v>
      </c>
      <c r="E151" s="171" t="s">
        <v>3564</v>
      </c>
      <c r="F151" s="199" t="s">
        <v>157</v>
      </c>
      <c r="G151" s="199" t="s">
        <v>3565</v>
      </c>
      <c r="H151" s="199" t="n">
        <v>150</v>
      </c>
    </row>
    <row r="152" customFormat="false" ht="14.5" hidden="false" customHeight="false" outlineLevel="0" collapsed="false">
      <c r="A152" s="171" t="s">
        <v>3961</v>
      </c>
      <c r="B152" s="171" t="s">
        <v>3962</v>
      </c>
      <c r="C152" s="171"/>
      <c r="D152" s="171" t="s">
        <v>3563</v>
      </c>
      <c r="E152" s="171" t="s">
        <v>3564</v>
      </c>
      <c r="F152" s="199" t="s">
        <v>157</v>
      </c>
      <c r="G152" s="199" t="s">
        <v>3565</v>
      </c>
      <c r="H152" s="199" t="n">
        <v>151</v>
      </c>
    </row>
    <row r="153" customFormat="false" ht="14.5" hidden="false" customHeight="false" outlineLevel="0" collapsed="false">
      <c r="A153" s="171" t="s">
        <v>3963</v>
      </c>
      <c r="B153" s="171" t="s">
        <v>3964</v>
      </c>
      <c r="C153" s="171"/>
      <c r="D153" s="171" t="s">
        <v>3563</v>
      </c>
      <c r="E153" s="171" t="s">
        <v>3564</v>
      </c>
      <c r="F153" s="199" t="s">
        <v>157</v>
      </c>
      <c r="G153" s="199" t="s">
        <v>3565</v>
      </c>
      <c r="H153" s="199" t="n">
        <v>152</v>
      </c>
    </row>
    <row r="154" customFormat="false" ht="14.5" hidden="false" customHeight="false" outlineLevel="0" collapsed="false">
      <c r="A154" s="171" t="s">
        <v>3965</v>
      </c>
      <c r="B154" s="171" t="s">
        <v>3966</v>
      </c>
      <c r="C154" s="171"/>
      <c r="D154" s="171" t="s">
        <v>3563</v>
      </c>
      <c r="E154" s="171" t="s">
        <v>3564</v>
      </c>
      <c r="F154" s="199" t="s">
        <v>157</v>
      </c>
      <c r="G154" s="199" t="s">
        <v>3565</v>
      </c>
      <c r="H154" s="199" t="n">
        <v>153</v>
      </c>
    </row>
    <row r="155" customFormat="false" ht="14.5" hidden="false" customHeight="false" outlineLevel="0" collapsed="false">
      <c r="A155" s="171" t="s">
        <v>3967</v>
      </c>
      <c r="B155" s="171" t="s">
        <v>3968</v>
      </c>
      <c r="C155" s="171"/>
      <c r="D155" s="171" t="s">
        <v>3563</v>
      </c>
      <c r="E155" s="171" t="s">
        <v>3564</v>
      </c>
      <c r="F155" s="199" t="s">
        <v>157</v>
      </c>
      <c r="G155" s="199" t="s">
        <v>3565</v>
      </c>
      <c r="H155" s="199" t="n">
        <v>154</v>
      </c>
    </row>
    <row r="156" customFormat="false" ht="14.5" hidden="false" customHeight="false" outlineLevel="0" collapsed="false">
      <c r="A156" s="171" t="s">
        <v>3969</v>
      </c>
      <c r="B156" s="171" t="s">
        <v>3970</v>
      </c>
      <c r="C156" s="171"/>
      <c r="D156" s="171" t="s">
        <v>3563</v>
      </c>
      <c r="E156" s="171" t="s">
        <v>3564</v>
      </c>
      <c r="F156" s="199" t="s">
        <v>157</v>
      </c>
      <c r="G156" s="199" t="s">
        <v>3565</v>
      </c>
      <c r="H156" s="199" t="n">
        <v>155</v>
      </c>
    </row>
    <row r="157" customFormat="false" ht="14.5" hidden="false" customHeight="false" outlineLevel="0" collapsed="false">
      <c r="A157" s="171" t="s">
        <v>3971</v>
      </c>
      <c r="B157" s="171" t="s">
        <v>3972</v>
      </c>
      <c r="C157" s="171"/>
      <c r="D157" s="171" t="s">
        <v>3563</v>
      </c>
      <c r="E157" s="171" t="s">
        <v>3564</v>
      </c>
      <c r="F157" s="199" t="s">
        <v>157</v>
      </c>
      <c r="G157" s="199" t="s">
        <v>3565</v>
      </c>
      <c r="H157" s="199" t="n">
        <v>156</v>
      </c>
    </row>
    <row r="158" customFormat="false" ht="14.5" hidden="false" customHeight="false" outlineLevel="0" collapsed="false">
      <c r="A158" s="171" t="s">
        <v>3973</v>
      </c>
      <c r="B158" s="171" t="s">
        <v>3974</v>
      </c>
      <c r="C158" s="171"/>
      <c r="D158" s="171" t="s">
        <v>3563</v>
      </c>
      <c r="E158" s="171" t="s">
        <v>3564</v>
      </c>
      <c r="F158" s="199" t="s">
        <v>157</v>
      </c>
      <c r="G158" s="199" t="s">
        <v>3565</v>
      </c>
      <c r="H158" s="199" t="n">
        <v>157</v>
      </c>
    </row>
    <row r="159" customFormat="false" ht="14.5" hidden="false" customHeight="false" outlineLevel="0" collapsed="false">
      <c r="A159" s="171" t="s">
        <v>3975</v>
      </c>
      <c r="B159" s="171" t="s">
        <v>3976</v>
      </c>
      <c r="C159" s="171"/>
      <c r="D159" s="171" t="s">
        <v>3563</v>
      </c>
      <c r="E159" s="171" t="s">
        <v>3564</v>
      </c>
      <c r="F159" s="199" t="s">
        <v>157</v>
      </c>
      <c r="G159" s="199" t="s">
        <v>3565</v>
      </c>
      <c r="H159" s="199" t="n">
        <v>158</v>
      </c>
    </row>
    <row r="160" customFormat="false" ht="14.5" hidden="false" customHeight="false" outlineLevel="0" collapsed="false">
      <c r="A160" s="171" t="s">
        <v>3977</v>
      </c>
      <c r="B160" s="171" t="s">
        <v>3978</v>
      </c>
      <c r="C160" s="171"/>
      <c r="D160" s="171" t="s">
        <v>3563</v>
      </c>
      <c r="E160" s="171" t="s">
        <v>3564</v>
      </c>
      <c r="F160" s="199" t="s">
        <v>157</v>
      </c>
      <c r="G160" s="199" t="s">
        <v>3565</v>
      </c>
      <c r="H160" s="199" t="n">
        <v>159</v>
      </c>
    </row>
    <row r="161" customFormat="false" ht="14.5" hidden="false" customHeight="false" outlineLevel="0" collapsed="false">
      <c r="A161" s="171" t="s">
        <v>3979</v>
      </c>
      <c r="B161" s="171" t="s">
        <v>3980</v>
      </c>
      <c r="C161" s="171"/>
      <c r="D161" s="171" t="s">
        <v>3563</v>
      </c>
      <c r="E161" s="171" t="s">
        <v>3564</v>
      </c>
      <c r="F161" s="199" t="s">
        <v>157</v>
      </c>
      <c r="G161" s="199" t="s">
        <v>3565</v>
      </c>
      <c r="H161" s="199" t="n">
        <v>160</v>
      </c>
    </row>
    <row r="162" customFormat="false" ht="14.5" hidden="false" customHeight="false" outlineLevel="0" collapsed="false">
      <c r="A162" s="171" t="s">
        <v>3981</v>
      </c>
      <c r="B162" s="171" t="s">
        <v>3982</v>
      </c>
      <c r="C162" s="171"/>
      <c r="D162" s="171" t="s">
        <v>3563</v>
      </c>
      <c r="E162" s="171" t="s">
        <v>3564</v>
      </c>
      <c r="F162" s="199" t="s">
        <v>157</v>
      </c>
      <c r="G162" s="199" t="s">
        <v>3565</v>
      </c>
      <c r="H162" s="199" t="n">
        <v>161</v>
      </c>
    </row>
    <row r="163" customFormat="false" ht="14.5" hidden="false" customHeight="false" outlineLevel="0" collapsed="false">
      <c r="A163" s="171" t="s">
        <v>3983</v>
      </c>
      <c r="B163" s="171" t="s">
        <v>3984</v>
      </c>
      <c r="C163" s="171"/>
      <c r="D163" s="171" t="s">
        <v>3563</v>
      </c>
      <c r="E163" s="171" t="s">
        <v>3564</v>
      </c>
      <c r="F163" s="199" t="s">
        <v>157</v>
      </c>
      <c r="G163" s="199" t="s">
        <v>3565</v>
      </c>
      <c r="H163" s="199" t="n">
        <v>162</v>
      </c>
    </row>
    <row r="164" customFormat="false" ht="14.5" hidden="false" customHeight="false" outlineLevel="0" collapsed="false">
      <c r="A164" s="171" t="s">
        <v>3985</v>
      </c>
      <c r="B164" s="171" t="s">
        <v>3986</v>
      </c>
      <c r="C164" s="171"/>
      <c r="D164" s="171" t="s">
        <v>3563</v>
      </c>
      <c r="E164" s="171" t="s">
        <v>3564</v>
      </c>
      <c r="F164" s="199" t="s">
        <v>157</v>
      </c>
      <c r="G164" s="199" t="s">
        <v>3565</v>
      </c>
      <c r="H164" s="199" t="n">
        <v>163</v>
      </c>
    </row>
    <row r="165" customFormat="false" ht="14.5" hidden="false" customHeight="false" outlineLevel="0" collapsed="false">
      <c r="A165" s="171" t="s">
        <v>3987</v>
      </c>
      <c r="B165" s="171" t="s">
        <v>3988</v>
      </c>
      <c r="C165" s="171"/>
      <c r="D165" s="171" t="s">
        <v>3563</v>
      </c>
      <c r="E165" s="171" t="s">
        <v>3564</v>
      </c>
      <c r="F165" s="199" t="s">
        <v>157</v>
      </c>
      <c r="G165" s="199" t="s">
        <v>3565</v>
      </c>
      <c r="H165" s="199" t="n">
        <v>164</v>
      </c>
    </row>
    <row r="166" customFormat="false" ht="14.5" hidden="false" customHeight="false" outlineLevel="0" collapsed="false">
      <c r="A166" s="171" t="s">
        <v>3989</v>
      </c>
      <c r="B166" s="171" t="s">
        <v>3990</v>
      </c>
      <c r="C166" s="171"/>
      <c r="D166" s="171" t="s">
        <v>3563</v>
      </c>
      <c r="E166" s="171" t="s">
        <v>3564</v>
      </c>
      <c r="F166" s="199" t="s">
        <v>157</v>
      </c>
      <c r="G166" s="199" t="s">
        <v>3565</v>
      </c>
      <c r="H166" s="199" t="n">
        <v>165</v>
      </c>
    </row>
    <row r="167" customFormat="false" ht="14.5" hidden="false" customHeight="false" outlineLevel="0" collapsed="false">
      <c r="A167" s="171" t="s">
        <v>3991</v>
      </c>
      <c r="B167" s="171" t="s">
        <v>3992</v>
      </c>
      <c r="C167" s="171"/>
      <c r="D167" s="171" t="s">
        <v>3563</v>
      </c>
      <c r="E167" s="171" t="s">
        <v>3564</v>
      </c>
      <c r="F167" s="199" t="s">
        <v>157</v>
      </c>
      <c r="G167" s="199" t="s">
        <v>3565</v>
      </c>
      <c r="H167" s="199" t="n">
        <v>166</v>
      </c>
    </row>
    <row r="168" customFormat="false" ht="14.5" hidden="false" customHeight="false" outlineLevel="0" collapsed="false">
      <c r="A168" s="171" t="s">
        <v>3993</v>
      </c>
      <c r="B168" s="171" t="s">
        <v>3994</v>
      </c>
      <c r="C168" s="171"/>
      <c r="D168" s="171" t="s">
        <v>3563</v>
      </c>
      <c r="E168" s="171" t="s">
        <v>3564</v>
      </c>
      <c r="F168" s="199" t="s">
        <v>157</v>
      </c>
      <c r="G168" s="199" t="s">
        <v>3565</v>
      </c>
      <c r="H168" s="199" t="n">
        <v>167</v>
      </c>
    </row>
    <row r="169" customFormat="false" ht="14.5" hidden="false" customHeight="false" outlineLevel="0" collapsed="false">
      <c r="A169" s="171" t="s">
        <v>3995</v>
      </c>
      <c r="B169" s="171" t="s">
        <v>3996</v>
      </c>
      <c r="C169" s="171"/>
      <c r="D169" s="171" t="s">
        <v>3563</v>
      </c>
      <c r="E169" s="171" t="s">
        <v>3564</v>
      </c>
      <c r="F169" s="199" t="s">
        <v>157</v>
      </c>
      <c r="G169" s="199" t="s">
        <v>3565</v>
      </c>
      <c r="H169" s="199" t="n">
        <v>168</v>
      </c>
    </row>
    <row r="170" customFormat="false" ht="14.5" hidden="false" customHeight="false" outlineLevel="0" collapsed="false">
      <c r="A170" s="171" t="s">
        <v>3997</v>
      </c>
      <c r="B170" s="171" t="s">
        <v>3998</v>
      </c>
      <c r="C170" s="171"/>
      <c r="D170" s="171" t="s">
        <v>3563</v>
      </c>
      <c r="E170" s="171" t="s">
        <v>3564</v>
      </c>
      <c r="F170" s="199" t="s">
        <v>157</v>
      </c>
      <c r="G170" s="199" t="s">
        <v>3565</v>
      </c>
      <c r="H170" s="199" t="n">
        <v>169</v>
      </c>
    </row>
    <row r="171" customFormat="false" ht="14.5" hidden="false" customHeight="false" outlineLevel="0" collapsed="false">
      <c r="A171" s="171" t="s">
        <v>3999</v>
      </c>
      <c r="B171" s="171" t="s">
        <v>4000</v>
      </c>
      <c r="C171" s="171"/>
      <c r="D171" s="171" t="s">
        <v>3563</v>
      </c>
      <c r="E171" s="171" t="s">
        <v>3564</v>
      </c>
      <c r="F171" s="199" t="s">
        <v>157</v>
      </c>
      <c r="G171" s="199" t="s">
        <v>3565</v>
      </c>
      <c r="H171" s="199" t="n">
        <v>170</v>
      </c>
    </row>
    <row r="172" customFormat="false" ht="14.5" hidden="false" customHeight="false" outlineLevel="0" collapsed="false">
      <c r="A172" s="171" t="s">
        <v>4001</v>
      </c>
      <c r="B172" s="171" t="s">
        <v>4002</v>
      </c>
      <c r="C172" s="171"/>
      <c r="D172" s="171" t="s">
        <v>3563</v>
      </c>
      <c r="E172" s="171" t="s">
        <v>3564</v>
      </c>
      <c r="F172" s="199" t="s">
        <v>157</v>
      </c>
      <c r="G172" s="199" t="s">
        <v>3565</v>
      </c>
      <c r="H172" s="199" t="n">
        <v>171</v>
      </c>
    </row>
    <row r="173" customFormat="false" ht="14.5" hidden="false" customHeight="false" outlineLevel="0" collapsed="false">
      <c r="A173" s="171" t="s">
        <v>4003</v>
      </c>
      <c r="B173" s="171" t="s">
        <v>4004</v>
      </c>
      <c r="C173" s="171"/>
      <c r="D173" s="171" t="s">
        <v>3563</v>
      </c>
      <c r="E173" s="171" t="s">
        <v>3564</v>
      </c>
      <c r="F173" s="199" t="s">
        <v>157</v>
      </c>
      <c r="G173" s="199" t="s">
        <v>3565</v>
      </c>
      <c r="H173" s="199" t="n">
        <v>172</v>
      </c>
    </row>
    <row r="174" customFormat="false" ht="14.5" hidden="false" customHeight="false" outlineLevel="0" collapsed="false">
      <c r="A174" s="171" t="s">
        <v>4005</v>
      </c>
      <c r="B174" s="171" t="s">
        <v>4006</v>
      </c>
      <c r="C174" s="171"/>
      <c r="D174" s="171" t="s">
        <v>3563</v>
      </c>
      <c r="E174" s="171" t="s">
        <v>3564</v>
      </c>
      <c r="F174" s="199" t="s">
        <v>157</v>
      </c>
      <c r="G174" s="199" t="s">
        <v>3565</v>
      </c>
      <c r="H174" s="199" t="n">
        <v>173</v>
      </c>
    </row>
    <row r="175" customFormat="false" ht="14.5" hidden="false" customHeight="false" outlineLevel="0" collapsed="false">
      <c r="A175" s="171" t="s">
        <v>4007</v>
      </c>
      <c r="B175" s="171" t="s">
        <v>4008</v>
      </c>
      <c r="C175" s="171"/>
      <c r="D175" s="171" t="s">
        <v>3563</v>
      </c>
      <c r="E175" s="171" t="s">
        <v>3564</v>
      </c>
      <c r="F175" s="199" t="s">
        <v>157</v>
      </c>
      <c r="G175" s="199" t="s">
        <v>3565</v>
      </c>
      <c r="H175" s="199" t="n">
        <v>174</v>
      </c>
    </row>
    <row r="176" customFormat="false" ht="14.5" hidden="false" customHeight="false" outlineLevel="0" collapsed="false">
      <c r="A176" s="171" t="s">
        <v>4009</v>
      </c>
      <c r="B176" s="171" t="s">
        <v>4010</v>
      </c>
      <c r="C176" s="171"/>
      <c r="D176" s="171" t="s">
        <v>3563</v>
      </c>
      <c r="E176" s="171" t="s">
        <v>3564</v>
      </c>
      <c r="F176" s="199" t="s">
        <v>157</v>
      </c>
      <c r="G176" s="199" t="s">
        <v>3565</v>
      </c>
      <c r="H176" s="199" t="n">
        <v>175</v>
      </c>
    </row>
    <row r="177" customFormat="false" ht="14.5" hidden="false" customHeight="false" outlineLevel="0" collapsed="false">
      <c r="A177" s="171" t="s">
        <v>4011</v>
      </c>
      <c r="B177" s="171" t="s">
        <v>4012</v>
      </c>
      <c r="C177" s="171"/>
      <c r="D177" s="171" t="s">
        <v>3563</v>
      </c>
      <c r="E177" s="171" t="s">
        <v>3564</v>
      </c>
      <c r="F177" s="199" t="s">
        <v>157</v>
      </c>
      <c r="G177" s="199" t="s">
        <v>3565</v>
      </c>
      <c r="H177" s="199" t="n">
        <v>176</v>
      </c>
    </row>
    <row r="178" customFormat="false" ht="14.5" hidden="false" customHeight="false" outlineLevel="0" collapsed="false">
      <c r="A178" s="171" t="s">
        <v>4013</v>
      </c>
      <c r="B178" s="171" t="s">
        <v>4014</v>
      </c>
      <c r="C178" s="171"/>
      <c r="D178" s="171" t="s">
        <v>3563</v>
      </c>
      <c r="E178" s="171" t="s">
        <v>3564</v>
      </c>
      <c r="F178" s="199" t="s">
        <v>157</v>
      </c>
      <c r="G178" s="199" t="s">
        <v>3565</v>
      </c>
      <c r="H178" s="199" t="n">
        <v>177</v>
      </c>
    </row>
    <row r="179" customFormat="false" ht="14.5" hidden="false" customHeight="false" outlineLevel="0" collapsed="false">
      <c r="A179" s="171" t="s">
        <v>4015</v>
      </c>
      <c r="B179" s="171" t="s">
        <v>4016</v>
      </c>
      <c r="C179" s="171"/>
      <c r="D179" s="171" t="s">
        <v>3563</v>
      </c>
      <c r="E179" s="171" t="s">
        <v>3564</v>
      </c>
      <c r="F179" s="199" t="s">
        <v>157</v>
      </c>
      <c r="G179" s="199" t="s">
        <v>3565</v>
      </c>
      <c r="H179" s="199" t="n">
        <v>178</v>
      </c>
    </row>
    <row r="180" customFormat="false" ht="14.5" hidden="false" customHeight="false" outlineLevel="0" collapsed="false">
      <c r="A180" s="171" t="s">
        <v>4017</v>
      </c>
      <c r="B180" s="171" t="s">
        <v>4018</v>
      </c>
      <c r="C180" s="171"/>
      <c r="D180" s="171" t="s">
        <v>3563</v>
      </c>
      <c r="E180" s="171" t="s">
        <v>3564</v>
      </c>
      <c r="F180" s="199" t="s">
        <v>157</v>
      </c>
      <c r="G180" s="199" t="s">
        <v>3565</v>
      </c>
      <c r="H180" s="199" t="n">
        <v>179</v>
      </c>
    </row>
    <row r="181" customFormat="false" ht="14.5" hidden="false" customHeight="false" outlineLevel="0" collapsed="false">
      <c r="A181" s="171" t="s">
        <v>4019</v>
      </c>
      <c r="B181" s="171" t="s">
        <v>4020</v>
      </c>
      <c r="C181" s="171"/>
      <c r="D181" s="171" t="s">
        <v>3563</v>
      </c>
      <c r="E181" s="171" t="s">
        <v>3564</v>
      </c>
      <c r="F181" s="199" t="s">
        <v>157</v>
      </c>
      <c r="G181" s="199" t="s">
        <v>3565</v>
      </c>
      <c r="H181" s="199" t="n">
        <v>180</v>
      </c>
    </row>
    <row r="182" customFormat="false" ht="14.5" hidden="false" customHeight="false" outlineLevel="0" collapsed="false">
      <c r="A182" s="171" t="s">
        <v>4021</v>
      </c>
      <c r="B182" s="171" t="s">
        <v>4022</v>
      </c>
      <c r="C182" s="171"/>
      <c r="D182" s="171" t="s">
        <v>3563</v>
      </c>
      <c r="E182" s="171" t="s">
        <v>3564</v>
      </c>
      <c r="F182" s="199" t="s">
        <v>157</v>
      </c>
      <c r="G182" s="199" t="s">
        <v>3565</v>
      </c>
      <c r="H182" s="199" t="n">
        <v>181</v>
      </c>
    </row>
    <row r="183" customFormat="false" ht="14.5" hidden="false" customHeight="false" outlineLevel="0" collapsed="false">
      <c r="A183" s="171" t="s">
        <v>4023</v>
      </c>
      <c r="B183" s="171" t="s">
        <v>4024</v>
      </c>
      <c r="C183" s="171"/>
      <c r="D183" s="171" t="s">
        <v>3563</v>
      </c>
      <c r="E183" s="171" t="s">
        <v>3564</v>
      </c>
      <c r="F183" s="199" t="s">
        <v>157</v>
      </c>
      <c r="G183" s="199" t="s">
        <v>3565</v>
      </c>
      <c r="H183" s="199" t="n">
        <v>182</v>
      </c>
    </row>
    <row r="184" customFormat="false" ht="14.5" hidden="false" customHeight="false" outlineLevel="0" collapsed="false">
      <c r="A184" s="171" t="s">
        <v>4025</v>
      </c>
      <c r="B184" s="171" t="s">
        <v>4026</v>
      </c>
      <c r="C184" s="171"/>
      <c r="D184" s="171" t="s">
        <v>3563</v>
      </c>
      <c r="E184" s="171" t="s">
        <v>3564</v>
      </c>
      <c r="F184" s="199" t="s">
        <v>157</v>
      </c>
      <c r="G184" s="199" t="s">
        <v>3565</v>
      </c>
      <c r="H184" s="199" t="n">
        <v>183</v>
      </c>
    </row>
    <row r="185" customFormat="false" ht="14.5" hidden="false" customHeight="false" outlineLevel="0" collapsed="false">
      <c r="A185" s="171" t="s">
        <v>4027</v>
      </c>
      <c r="B185" s="171" t="s">
        <v>4028</v>
      </c>
      <c r="C185" s="171"/>
      <c r="D185" s="171" t="s">
        <v>3563</v>
      </c>
      <c r="E185" s="171" t="s">
        <v>3564</v>
      </c>
      <c r="F185" s="199" t="s">
        <v>157</v>
      </c>
      <c r="G185" s="199" t="s">
        <v>3565</v>
      </c>
      <c r="H185" s="199" t="n">
        <v>184</v>
      </c>
    </row>
    <row r="186" customFormat="false" ht="14.5" hidden="false" customHeight="false" outlineLevel="0" collapsed="false">
      <c r="A186" s="171" t="s">
        <v>4029</v>
      </c>
      <c r="B186" s="171" t="s">
        <v>4030</v>
      </c>
      <c r="C186" s="171"/>
      <c r="D186" s="171" t="s">
        <v>3563</v>
      </c>
      <c r="E186" s="171" t="s">
        <v>3564</v>
      </c>
      <c r="F186" s="199" t="s">
        <v>157</v>
      </c>
      <c r="G186" s="199" t="s">
        <v>3565</v>
      </c>
      <c r="H186" s="199" t="n">
        <v>185</v>
      </c>
    </row>
    <row r="187" customFormat="false" ht="14.5" hidden="false" customHeight="false" outlineLevel="0" collapsed="false">
      <c r="A187" s="171" t="s">
        <v>4031</v>
      </c>
      <c r="B187" s="171" t="s">
        <v>4032</v>
      </c>
      <c r="C187" s="171"/>
      <c r="D187" s="171" t="s">
        <v>3563</v>
      </c>
      <c r="E187" s="171" t="s">
        <v>3564</v>
      </c>
      <c r="F187" s="199" t="s">
        <v>157</v>
      </c>
      <c r="G187" s="199" t="s">
        <v>3565</v>
      </c>
      <c r="H187" s="199" t="n">
        <v>186</v>
      </c>
    </row>
    <row r="188" customFormat="false" ht="14.5" hidden="false" customHeight="false" outlineLevel="0" collapsed="false">
      <c r="A188" s="171" t="s">
        <v>4033</v>
      </c>
      <c r="B188" s="171" t="s">
        <v>4034</v>
      </c>
      <c r="C188" s="171"/>
      <c r="D188" s="171" t="s">
        <v>3563</v>
      </c>
      <c r="E188" s="171" t="s">
        <v>3564</v>
      </c>
      <c r="F188" s="199" t="s">
        <v>157</v>
      </c>
      <c r="G188" s="199" t="s">
        <v>3565</v>
      </c>
      <c r="H188" s="199" t="n">
        <v>187</v>
      </c>
    </row>
    <row r="189" customFormat="false" ht="14.5" hidden="false" customHeight="false" outlineLevel="0" collapsed="false">
      <c r="A189" s="171" t="s">
        <v>4035</v>
      </c>
      <c r="B189" s="171" t="s">
        <v>4036</v>
      </c>
      <c r="C189" s="171"/>
      <c r="D189" s="171" t="s">
        <v>3563</v>
      </c>
      <c r="E189" s="171" t="s">
        <v>3564</v>
      </c>
      <c r="F189" s="199" t="s">
        <v>157</v>
      </c>
      <c r="G189" s="199" t="s">
        <v>3565</v>
      </c>
      <c r="H189" s="199" t="n">
        <v>188</v>
      </c>
    </row>
    <row r="190" customFormat="false" ht="14.5" hidden="false" customHeight="false" outlineLevel="0" collapsed="false">
      <c r="A190" s="171" t="s">
        <v>4037</v>
      </c>
      <c r="B190" s="171" t="s">
        <v>4038</v>
      </c>
      <c r="C190" s="171"/>
      <c r="D190" s="171" t="s">
        <v>3563</v>
      </c>
      <c r="E190" s="171" t="s">
        <v>3564</v>
      </c>
      <c r="F190" s="199" t="s">
        <v>157</v>
      </c>
      <c r="G190" s="199" t="s">
        <v>3565</v>
      </c>
      <c r="H190" s="199" t="n">
        <v>189</v>
      </c>
    </row>
    <row r="191" customFormat="false" ht="14.5" hidden="false" customHeight="false" outlineLevel="0" collapsed="false">
      <c r="A191" s="171" t="s">
        <v>4039</v>
      </c>
      <c r="B191" s="171" t="s">
        <v>4040</v>
      </c>
      <c r="C191" s="171"/>
      <c r="D191" s="171" t="s">
        <v>3563</v>
      </c>
      <c r="E191" s="171" t="s">
        <v>3564</v>
      </c>
      <c r="F191" s="199" t="s">
        <v>157</v>
      </c>
      <c r="G191" s="199" t="s">
        <v>3565</v>
      </c>
      <c r="H191" s="199" t="n">
        <v>190</v>
      </c>
    </row>
    <row r="192" customFormat="false" ht="14.5" hidden="false" customHeight="false" outlineLevel="0" collapsed="false">
      <c r="A192" s="171" t="s">
        <v>4041</v>
      </c>
      <c r="B192" s="171" t="s">
        <v>4042</v>
      </c>
      <c r="C192" s="171"/>
      <c r="D192" s="171" t="s">
        <v>3563</v>
      </c>
      <c r="E192" s="171" t="s">
        <v>3564</v>
      </c>
      <c r="F192" s="199" t="s">
        <v>157</v>
      </c>
      <c r="G192" s="199" t="s">
        <v>3565</v>
      </c>
      <c r="H192" s="199" t="n">
        <v>191</v>
      </c>
    </row>
    <row r="193" customFormat="false" ht="14.5" hidden="false" customHeight="false" outlineLevel="0" collapsed="false">
      <c r="A193" s="171" t="s">
        <v>4043</v>
      </c>
      <c r="B193" s="171" t="s">
        <v>4044</v>
      </c>
      <c r="C193" s="171"/>
      <c r="D193" s="171" t="s">
        <v>3563</v>
      </c>
      <c r="E193" s="171" t="s">
        <v>3564</v>
      </c>
      <c r="F193" s="199" t="s">
        <v>157</v>
      </c>
      <c r="G193" s="199" t="s">
        <v>3565</v>
      </c>
      <c r="H193" s="199" t="n">
        <v>192</v>
      </c>
    </row>
    <row r="194" customFormat="false" ht="14.5" hidden="false" customHeight="false" outlineLevel="0" collapsed="false">
      <c r="A194" s="171" t="s">
        <v>4045</v>
      </c>
      <c r="B194" s="171" t="s">
        <v>4046</v>
      </c>
      <c r="C194" s="171"/>
      <c r="D194" s="171" t="s">
        <v>3563</v>
      </c>
      <c r="E194" s="171" t="s">
        <v>3564</v>
      </c>
      <c r="F194" s="199" t="s">
        <v>157</v>
      </c>
      <c r="G194" s="199" t="s">
        <v>3565</v>
      </c>
      <c r="H194" s="199" t="n">
        <v>193</v>
      </c>
    </row>
    <row r="195" customFormat="false" ht="14.5" hidden="false" customHeight="false" outlineLevel="0" collapsed="false">
      <c r="A195" s="171" t="s">
        <v>4047</v>
      </c>
      <c r="B195" s="171" t="s">
        <v>4048</v>
      </c>
      <c r="C195" s="171"/>
      <c r="D195" s="171" t="s">
        <v>3563</v>
      </c>
      <c r="E195" s="171" t="s">
        <v>3564</v>
      </c>
      <c r="F195" s="199" t="s">
        <v>157</v>
      </c>
      <c r="G195" s="199" t="s">
        <v>3565</v>
      </c>
      <c r="H195" s="199" t="n">
        <v>194</v>
      </c>
    </row>
    <row r="196" customFormat="false" ht="14.5" hidden="false" customHeight="false" outlineLevel="0" collapsed="false">
      <c r="A196" s="171" t="s">
        <v>4049</v>
      </c>
      <c r="B196" s="171" t="s">
        <v>4050</v>
      </c>
      <c r="C196" s="171"/>
      <c r="D196" s="171" t="s">
        <v>3563</v>
      </c>
      <c r="E196" s="171" t="s">
        <v>3564</v>
      </c>
      <c r="F196" s="199" t="s">
        <v>157</v>
      </c>
      <c r="G196" s="199" t="s">
        <v>3565</v>
      </c>
      <c r="H196" s="199" t="n">
        <v>195</v>
      </c>
    </row>
    <row r="197" customFormat="false" ht="14.5" hidden="false" customHeight="false" outlineLevel="0" collapsed="false">
      <c r="A197" s="171" t="s">
        <v>4051</v>
      </c>
      <c r="B197" s="171" t="s">
        <v>4052</v>
      </c>
      <c r="C197" s="171"/>
      <c r="D197" s="171" t="s">
        <v>3563</v>
      </c>
      <c r="E197" s="171" t="s">
        <v>3564</v>
      </c>
      <c r="F197" s="199" t="s">
        <v>157</v>
      </c>
      <c r="G197" s="199" t="s">
        <v>3565</v>
      </c>
      <c r="H197" s="199" t="n">
        <v>196</v>
      </c>
    </row>
    <row r="198" customFormat="false" ht="14.5" hidden="false" customHeight="false" outlineLevel="0" collapsed="false">
      <c r="A198" s="171" t="s">
        <v>4053</v>
      </c>
      <c r="B198" s="171" t="s">
        <v>4054</v>
      </c>
      <c r="C198" s="171"/>
      <c r="D198" s="171" t="s">
        <v>3563</v>
      </c>
      <c r="E198" s="171" t="s">
        <v>3564</v>
      </c>
      <c r="F198" s="199" t="s">
        <v>157</v>
      </c>
      <c r="G198" s="199" t="s">
        <v>3565</v>
      </c>
      <c r="H198" s="199" t="n">
        <v>197</v>
      </c>
    </row>
    <row r="199" customFormat="false" ht="14.5" hidden="false" customHeight="false" outlineLevel="0" collapsed="false">
      <c r="A199" s="171" t="s">
        <v>4055</v>
      </c>
      <c r="B199" s="171" t="s">
        <v>4056</v>
      </c>
      <c r="C199" s="171"/>
      <c r="D199" s="171" t="s">
        <v>3563</v>
      </c>
      <c r="E199" s="171" t="s">
        <v>3564</v>
      </c>
      <c r="F199" s="199" t="s">
        <v>157</v>
      </c>
      <c r="G199" s="199" t="s">
        <v>3565</v>
      </c>
      <c r="H199" s="199" t="n">
        <v>198</v>
      </c>
    </row>
    <row r="200" customFormat="false" ht="14.5" hidden="false" customHeight="false" outlineLevel="0" collapsed="false">
      <c r="A200" s="171" t="s">
        <v>4057</v>
      </c>
      <c r="B200" s="171" t="s">
        <v>4058</v>
      </c>
      <c r="C200" s="171"/>
      <c r="D200" s="171" t="s">
        <v>3563</v>
      </c>
      <c r="E200" s="171" t="s">
        <v>3564</v>
      </c>
      <c r="F200" s="199" t="s">
        <v>157</v>
      </c>
      <c r="G200" s="199" t="s">
        <v>3565</v>
      </c>
      <c r="H200" s="199" t="n">
        <v>199</v>
      </c>
    </row>
    <row r="201" customFormat="false" ht="14.5" hidden="false" customHeight="false" outlineLevel="0" collapsed="false">
      <c r="A201" s="171" t="s">
        <v>4059</v>
      </c>
      <c r="B201" s="171" t="s">
        <v>4060</v>
      </c>
      <c r="C201" s="171"/>
      <c r="D201" s="171" t="s">
        <v>3563</v>
      </c>
      <c r="E201" s="171" t="s">
        <v>3564</v>
      </c>
      <c r="F201" s="199" t="s">
        <v>157</v>
      </c>
      <c r="G201" s="199" t="s">
        <v>3565</v>
      </c>
      <c r="H201" s="199" t="n">
        <v>200</v>
      </c>
    </row>
    <row r="202" customFormat="false" ht="14.5" hidden="false" customHeight="false" outlineLevel="0" collapsed="false">
      <c r="A202" s="171" t="s">
        <v>4061</v>
      </c>
      <c r="B202" s="171" t="s">
        <v>4062</v>
      </c>
      <c r="C202" s="171"/>
      <c r="D202" s="171" t="s">
        <v>3563</v>
      </c>
      <c r="E202" s="171" t="s">
        <v>3564</v>
      </c>
      <c r="F202" s="199" t="s">
        <v>157</v>
      </c>
      <c r="G202" s="199" t="s">
        <v>3565</v>
      </c>
      <c r="H202" s="199" t="n">
        <v>201</v>
      </c>
    </row>
    <row r="203" customFormat="false" ht="14.5" hidden="false" customHeight="false" outlineLevel="0" collapsed="false">
      <c r="A203" s="171" t="s">
        <v>4063</v>
      </c>
      <c r="B203" s="171" t="s">
        <v>4064</v>
      </c>
      <c r="C203" s="171"/>
      <c r="D203" s="171" t="s">
        <v>3563</v>
      </c>
      <c r="E203" s="171" t="s">
        <v>3564</v>
      </c>
      <c r="F203" s="199" t="s">
        <v>157</v>
      </c>
      <c r="G203" s="199" t="s">
        <v>3565</v>
      </c>
      <c r="H203" s="199" t="n">
        <v>202</v>
      </c>
    </row>
    <row r="204" customFormat="false" ht="14.5" hidden="false" customHeight="false" outlineLevel="0" collapsed="false">
      <c r="A204" s="171" t="s">
        <v>4065</v>
      </c>
      <c r="B204" s="171" t="s">
        <v>4066</v>
      </c>
      <c r="C204" s="171"/>
      <c r="D204" s="171" t="s">
        <v>3563</v>
      </c>
      <c r="E204" s="171" t="s">
        <v>3564</v>
      </c>
      <c r="F204" s="199" t="s">
        <v>157</v>
      </c>
      <c r="G204" s="199" t="s">
        <v>3565</v>
      </c>
      <c r="H204" s="199" t="n">
        <v>203</v>
      </c>
    </row>
    <row r="205" customFormat="false" ht="14.5" hidden="false" customHeight="false" outlineLevel="0" collapsed="false">
      <c r="A205" s="171" t="s">
        <v>4067</v>
      </c>
      <c r="B205" s="171" t="s">
        <v>4068</v>
      </c>
      <c r="C205" s="171"/>
      <c r="D205" s="171" t="s">
        <v>3563</v>
      </c>
      <c r="E205" s="171" t="s">
        <v>3564</v>
      </c>
      <c r="F205" s="199" t="s">
        <v>157</v>
      </c>
      <c r="G205" s="199" t="s">
        <v>3565</v>
      </c>
      <c r="H205" s="199" t="n">
        <v>204</v>
      </c>
    </row>
    <row r="206" customFormat="false" ht="14.5" hidden="false" customHeight="false" outlineLevel="0" collapsed="false">
      <c r="A206" s="171" t="s">
        <v>4069</v>
      </c>
      <c r="B206" s="171" t="s">
        <v>4070</v>
      </c>
      <c r="C206" s="171"/>
      <c r="D206" s="171" t="s">
        <v>3563</v>
      </c>
      <c r="E206" s="171" t="s">
        <v>3564</v>
      </c>
      <c r="F206" s="199" t="s">
        <v>157</v>
      </c>
      <c r="G206" s="199" t="s">
        <v>3565</v>
      </c>
      <c r="H206" s="199" t="n">
        <v>205</v>
      </c>
    </row>
    <row r="207" customFormat="false" ht="14.5" hidden="false" customHeight="false" outlineLevel="0" collapsed="false">
      <c r="A207" s="171" t="s">
        <v>4071</v>
      </c>
      <c r="B207" s="171" t="s">
        <v>4072</v>
      </c>
      <c r="C207" s="171"/>
      <c r="D207" s="171" t="s">
        <v>3563</v>
      </c>
      <c r="E207" s="171" t="s">
        <v>3564</v>
      </c>
      <c r="F207" s="199" t="s">
        <v>157</v>
      </c>
      <c r="G207" s="199" t="s">
        <v>3565</v>
      </c>
      <c r="H207" s="199" t="n">
        <v>206</v>
      </c>
    </row>
    <row r="208" customFormat="false" ht="14.5" hidden="false" customHeight="false" outlineLevel="0" collapsed="false">
      <c r="A208" s="171" t="s">
        <v>4073</v>
      </c>
      <c r="B208" s="171" t="s">
        <v>4066</v>
      </c>
      <c r="C208" s="171"/>
      <c r="D208" s="171" t="s">
        <v>3563</v>
      </c>
      <c r="E208" s="171" t="s">
        <v>3564</v>
      </c>
      <c r="F208" s="199" t="s">
        <v>157</v>
      </c>
      <c r="G208" s="199" t="s">
        <v>3565</v>
      </c>
      <c r="H208" s="199" t="n">
        <v>207</v>
      </c>
    </row>
    <row r="209" customFormat="false" ht="14.5" hidden="false" customHeight="false" outlineLevel="0" collapsed="false">
      <c r="A209" s="171" t="s">
        <v>4074</v>
      </c>
      <c r="B209" s="171" t="s">
        <v>4075</v>
      </c>
      <c r="C209" s="171"/>
      <c r="D209" s="171" t="s">
        <v>3563</v>
      </c>
      <c r="E209" s="171" t="s">
        <v>3564</v>
      </c>
      <c r="F209" s="199" t="s">
        <v>157</v>
      </c>
      <c r="G209" s="199" t="s">
        <v>3565</v>
      </c>
      <c r="H209" s="199" t="n">
        <v>208</v>
      </c>
    </row>
    <row r="210" customFormat="false" ht="14.5" hidden="false" customHeight="false" outlineLevel="0" collapsed="false">
      <c r="A210" s="171" t="s">
        <v>4076</v>
      </c>
      <c r="B210" s="171" t="s">
        <v>4077</v>
      </c>
      <c r="C210" s="171"/>
      <c r="D210" s="171" t="s">
        <v>3563</v>
      </c>
      <c r="E210" s="171" t="s">
        <v>3564</v>
      </c>
      <c r="F210" s="199" t="s">
        <v>157</v>
      </c>
      <c r="G210" s="199" t="s">
        <v>3565</v>
      </c>
      <c r="H210" s="199" t="n">
        <v>209</v>
      </c>
    </row>
    <row r="211" customFormat="false" ht="14.5" hidden="false" customHeight="false" outlineLevel="0" collapsed="false">
      <c r="A211" s="171" t="s">
        <v>4078</v>
      </c>
      <c r="B211" s="171" t="s">
        <v>4079</v>
      </c>
      <c r="C211" s="171"/>
      <c r="D211" s="171" t="s">
        <v>3563</v>
      </c>
      <c r="E211" s="171" t="s">
        <v>3564</v>
      </c>
      <c r="F211" s="199" t="s">
        <v>157</v>
      </c>
      <c r="G211" s="199" t="s">
        <v>3565</v>
      </c>
      <c r="H211" s="199" t="n">
        <v>210</v>
      </c>
    </row>
    <row r="212" customFormat="false" ht="14.5" hidden="false" customHeight="false" outlineLevel="0" collapsed="false">
      <c r="A212" s="171" t="s">
        <v>4080</v>
      </c>
      <c r="B212" s="171" t="s">
        <v>4081</v>
      </c>
      <c r="C212" s="171"/>
      <c r="D212" s="171" t="s">
        <v>3563</v>
      </c>
      <c r="E212" s="171" t="s">
        <v>3564</v>
      </c>
      <c r="F212" s="199" t="s">
        <v>157</v>
      </c>
      <c r="G212" s="199" t="s">
        <v>3565</v>
      </c>
      <c r="H212" s="199" t="n">
        <v>211</v>
      </c>
    </row>
    <row r="213" customFormat="false" ht="14.5" hidden="false" customHeight="false" outlineLevel="0" collapsed="false">
      <c r="A213" s="171" t="s">
        <v>4082</v>
      </c>
      <c r="B213" s="171" t="s">
        <v>4083</v>
      </c>
      <c r="C213" s="171"/>
      <c r="D213" s="171" t="s">
        <v>3563</v>
      </c>
      <c r="E213" s="171" t="s">
        <v>3564</v>
      </c>
      <c r="F213" s="199" t="s">
        <v>157</v>
      </c>
      <c r="G213" s="199" t="s">
        <v>3565</v>
      </c>
      <c r="H213" s="199" t="n">
        <v>212</v>
      </c>
    </row>
    <row r="214" customFormat="false" ht="14.5" hidden="false" customHeight="false" outlineLevel="0" collapsed="false">
      <c r="A214" s="171" t="s">
        <v>4084</v>
      </c>
      <c r="B214" s="171" t="s">
        <v>4085</v>
      </c>
      <c r="C214" s="171"/>
      <c r="D214" s="171" t="s">
        <v>3563</v>
      </c>
      <c r="E214" s="171" t="s">
        <v>3564</v>
      </c>
      <c r="F214" s="199" t="s">
        <v>157</v>
      </c>
      <c r="G214" s="199" t="s">
        <v>3565</v>
      </c>
      <c r="H214" s="199" t="n">
        <v>213</v>
      </c>
    </row>
    <row r="215" customFormat="false" ht="14.5" hidden="false" customHeight="false" outlineLevel="0" collapsed="false">
      <c r="A215" s="171" t="s">
        <v>4086</v>
      </c>
      <c r="B215" s="171" t="s">
        <v>4087</v>
      </c>
      <c r="C215" s="171"/>
      <c r="D215" s="171" t="s">
        <v>3563</v>
      </c>
      <c r="E215" s="171" t="s">
        <v>3564</v>
      </c>
      <c r="F215" s="199" t="s">
        <v>157</v>
      </c>
      <c r="G215" s="199" t="s">
        <v>3565</v>
      </c>
      <c r="H215" s="199" t="n">
        <v>214</v>
      </c>
    </row>
    <row r="216" customFormat="false" ht="14.5" hidden="false" customHeight="false" outlineLevel="0" collapsed="false">
      <c r="A216" s="171" t="s">
        <v>4088</v>
      </c>
      <c r="B216" s="171" t="s">
        <v>4089</v>
      </c>
      <c r="C216" s="171"/>
      <c r="D216" s="171" t="s">
        <v>3563</v>
      </c>
      <c r="E216" s="171" t="s">
        <v>3564</v>
      </c>
      <c r="F216" s="199" t="s">
        <v>157</v>
      </c>
      <c r="G216" s="199" t="s">
        <v>3565</v>
      </c>
      <c r="H216" s="199" t="n">
        <v>215</v>
      </c>
    </row>
    <row r="217" customFormat="false" ht="14.5" hidden="false" customHeight="false" outlineLevel="0" collapsed="false">
      <c r="A217" s="171" t="s">
        <v>4090</v>
      </c>
      <c r="B217" s="171" t="s">
        <v>4091</v>
      </c>
      <c r="C217" s="171"/>
      <c r="D217" s="171" t="s">
        <v>3563</v>
      </c>
      <c r="E217" s="171" t="s">
        <v>3564</v>
      </c>
      <c r="F217" s="199" t="s">
        <v>157</v>
      </c>
      <c r="G217" s="199" t="s">
        <v>3565</v>
      </c>
      <c r="H217" s="199" t="n">
        <v>216</v>
      </c>
    </row>
    <row r="218" customFormat="false" ht="14.5" hidden="false" customHeight="false" outlineLevel="0" collapsed="false">
      <c r="A218" s="171" t="s">
        <v>4092</v>
      </c>
      <c r="B218" s="171" t="s">
        <v>4093</v>
      </c>
      <c r="C218" s="171"/>
      <c r="D218" s="171" t="s">
        <v>3563</v>
      </c>
      <c r="E218" s="171" t="s">
        <v>3564</v>
      </c>
      <c r="F218" s="199" t="s">
        <v>157</v>
      </c>
      <c r="G218" s="199" t="s">
        <v>3565</v>
      </c>
      <c r="H218" s="199" t="n">
        <v>217</v>
      </c>
    </row>
    <row r="219" customFormat="false" ht="14.5" hidden="false" customHeight="false" outlineLevel="0" collapsed="false">
      <c r="A219" s="171" t="s">
        <v>4094</v>
      </c>
      <c r="B219" s="171" t="s">
        <v>4095</v>
      </c>
      <c r="C219" s="171"/>
      <c r="D219" s="171" t="s">
        <v>3563</v>
      </c>
      <c r="E219" s="171" t="s">
        <v>3564</v>
      </c>
      <c r="F219" s="199" t="s">
        <v>157</v>
      </c>
      <c r="G219" s="199" t="s">
        <v>3565</v>
      </c>
      <c r="H219" s="199" t="n">
        <v>218</v>
      </c>
    </row>
    <row r="220" customFormat="false" ht="14.5" hidden="false" customHeight="false" outlineLevel="0" collapsed="false">
      <c r="A220" s="171" t="s">
        <v>4096</v>
      </c>
      <c r="B220" s="171" t="s">
        <v>4097</v>
      </c>
      <c r="C220" s="171"/>
      <c r="D220" s="171" t="s">
        <v>3563</v>
      </c>
      <c r="E220" s="171" t="s">
        <v>3564</v>
      </c>
      <c r="F220" s="199" t="s">
        <v>157</v>
      </c>
      <c r="G220" s="199" t="s">
        <v>3565</v>
      </c>
      <c r="H220" s="199" t="n">
        <v>219</v>
      </c>
    </row>
    <row r="221" customFormat="false" ht="14.5" hidden="false" customHeight="false" outlineLevel="0" collapsed="false">
      <c r="A221" s="171" t="s">
        <v>4098</v>
      </c>
      <c r="B221" s="171" t="s">
        <v>4099</v>
      </c>
      <c r="C221" s="171"/>
      <c r="D221" s="171" t="s">
        <v>3563</v>
      </c>
      <c r="E221" s="171" t="s">
        <v>3564</v>
      </c>
      <c r="F221" s="199" t="s">
        <v>157</v>
      </c>
      <c r="G221" s="199" t="s">
        <v>3565</v>
      </c>
      <c r="H221" s="199" t="n">
        <v>220</v>
      </c>
    </row>
    <row r="222" customFormat="false" ht="14.5" hidden="false" customHeight="false" outlineLevel="0" collapsed="false">
      <c r="A222" s="171" t="s">
        <v>4100</v>
      </c>
      <c r="B222" s="171" t="s">
        <v>4101</v>
      </c>
      <c r="C222" s="171"/>
      <c r="D222" s="171" t="s">
        <v>3563</v>
      </c>
      <c r="E222" s="171" t="s">
        <v>3564</v>
      </c>
      <c r="F222" s="199" t="s">
        <v>157</v>
      </c>
      <c r="G222" s="199" t="s">
        <v>3565</v>
      </c>
      <c r="H222" s="199" t="n">
        <v>221</v>
      </c>
    </row>
    <row r="223" customFormat="false" ht="14.5" hidden="false" customHeight="false" outlineLevel="0" collapsed="false">
      <c r="A223" s="171" t="s">
        <v>4102</v>
      </c>
      <c r="B223" s="171" t="s">
        <v>4103</v>
      </c>
      <c r="C223" s="171"/>
      <c r="D223" s="171" t="s">
        <v>3563</v>
      </c>
      <c r="E223" s="171" t="s">
        <v>3564</v>
      </c>
      <c r="F223" s="199" t="s">
        <v>157</v>
      </c>
      <c r="G223" s="199" t="s">
        <v>3565</v>
      </c>
      <c r="H223" s="199" t="n">
        <v>222</v>
      </c>
    </row>
    <row r="224" customFormat="false" ht="14.5" hidden="false" customHeight="false" outlineLevel="0" collapsed="false">
      <c r="A224" s="171" t="s">
        <v>4104</v>
      </c>
      <c r="B224" s="171" t="s">
        <v>4105</v>
      </c>
      <c r="C224" s="171"/>
      <c r="D224" s="171" t="s">
        <v>3563</v>
      </c>
      <c r="E224" s="171" t="s">
        <v>3564</v>
      </c>
      <c r="F224" s="199" t="s">
        <v>157</v>
      </c>
      <c r="G224" s="199" t="s">
        <v>3565</v>
      </c>
      <c r="H224" s="199" t="n">
        <v>223</v>
      </c>
    </row>
    <row r="225" customFormat="false" ht="14.5" hidden="false" customHeight="false" outlineLevel="0" collapsed="false">
      <c r="A225" s="171" t="s">
        <v>4106</v>
      </c>
      <c r="B225" s="171" t="s">
        <v>4107</v>
      </c>
      <c r="C225" s="171"/>
      <c r="D225" s="171" t="s">
        <v>3563</v>
      </c>
      <c r="E225" s="171" t="s">
        <v>3564</v>
      </c>
      <c r="F225" s="199" t="s">
        <v>157</v>
      </c>
      <c r="G225" s="199" t="s">
        <v>3565</v>
      </c>
      <c r="H225" s="199" t="n">
        <v>224</v>
      </c>
    </row>
    <row r="226" customFormat="false" ht="14.5" hidden="false" customHeight="false" outlineLevel="0" collapsed="false">
      <c r="A226" s="171" t="s">
        <v>4108</v>
      </c>
      <c r="B226" s="171" t="s">
        <v>4109</v>
      </c>
      <c r="C226" s="171"/>
      <c r="D226" s="171" t="s">
        <v>3563</v>
      </c>
      <c r="E226" s="171" t="s">
        <v>3564</v>
      </c>
      <c r="F226" s="199" t="s">
        <v>157</v>
      </c>
      <c r="G226" s="199" t="s">
        <v>3565</v>
      </c>
      <c r="H226" s="199" t="n">
        <v>225</v>
      </c>
    </row>
    <row r="227" customFormat="false" ht="14.5" hidden="false" customHeight="false" outlineLevel="0" collapsed="false">
      <c r="A227" s="171" t="s">
        <v>4110</v>
      </c>
      <c r="B227" s="171" t="s">
        <v>4111</v>
      </c>
      <c r="C227" s="171"/>
      <c r="D227" s="171" t="s">
        <v>3563</v>
      </c>
      <c r="E227" s="171" t="s">
        <v>3564</v>
      </c>
      <c r="F227" s="199" t="s">
        <v>157</v>
      </c>
      <c r="G227" s="199" t="s">
        <v>3565</v>
      </c>
      <c r="H227" s="199" t="n">
        <v>226</v>
      </c>
    </row>
    <row r="228" customFormat="false" ht="14.5" hidden="false" customHeight="false" outlineLevel="0" collapsed="false">
      <c r="A228" s="171" t="s">
        <v>4112</v>
      </c>
      <c r="B228" s="171" t="s">
        <v>4113</v>
      </c>
      <c r="C228" s="171"/>
      <c r="D228" s="171" t="s">
        <v>3563</v>
      </c>
      <c r="E228" s="171" t="s">
        <v>3564</v>
      </c>
      <c r="F228" s="199" t="s">
        <v>157</v>
      </c>
      <c r="G228" s="199" t="s">
        <v>3565</v>
      </c>
      <c r="H228" s="199" t="n">
        <v>227</v>
      </c>
    </row>
    <row r="229" customFormat="false" ht="14.5" hidden="false" customHeight="false" outlineLevel="0" collapsed="false">
      <c r="A229" s="171" t="s">
        <v>4114</v>
      </c>
      <c r="B229" s="171" t="s">
        <v>4115</v>
      </c>
      <c r="C229" s="171"/>
      <c r="D229" s="171" t="s">
        <v>3563</v>
      </c>
      <c r="E229" s="171" t="s">
        <v>3564</v>
      </c>
      <c r="F229" s="199" t="s">
        <v>157</v>
      </c>
      <c r="G229" s="199" t="s">
        <v>3565</v>
      </c>
      <c r="H229" s="199" t="n">
        <v>228</v>
      </c>
    </row>
    <row r="230" customFormat="false" ht="14.5" hidden="false" customHeight="false" outlineLevel="0" collapsed="false">
      <c r="A230" s="171" t="s">
        <v>4116</v>
      </c>
      <c r="B230" s="171" t="s">
        <v>4117</v>
      </c>
      <c r="C230" s="171"/>
      <c r="D230" s="171" t="s">
        <v>3563</v>
      </c>
      <c r="E230" s="171" t="s">
        <v>3564</v>
      </c>
      <c r="F230" s="199" t="s">
        <v>157</v>
      </c>
      <c r="G230" s="199" t="s">
        <v>3565</v>
      </c>
      <c r="H230" s="199" t="n">
        <v>229</v>
      </c>
    </row>
    <row r="231" customFormat="false" ht="14.5" hidden="false" customHeight="false" outlineLevel="0" collapsed="false">
      <c r="A231" s="171" t="s">
        <v>4118</v>
      </c>
      <c r="B231" s="171" t="s">
        <v>4119</v>
      </c>
      <c r="C231" s="171"/>
      <c r="D231" s="171" t="s">
        <v>3563</v>
      </c>
      <c r="E231" s="171" t="s">
        <v>3564</v>
      </c>
      <c r="F231" s="199" t="s">
        <v>157</v>
      </c>
      <c r="G231" s="199" t="s">
        <v>3565</v>
      </c>
      <c r="H231" s="199" t="n">
        <v>230</v>
      </c>
    </row>
    <row r="232" customFormat="false" ht="14.5" hidden="false" customHeight="false" outlineLevel="0" collapsed="false">
      <c r="A232" s="171" t="s">
        <v>4120</v>
      </c>
      <c r="B232" s="171" t="s">
        <v>4121</v>
      </c>
      <c r="C232" s="171"/>
      <c r="D232" s="171" t="s">
        <v>3563</v>
      </c>
      <c r="E232" s="171" t="s">
        <v>3564</v>
      </c>
      <c r="F232" s="199" t="s">
        <v>157</v>
      </c>
      <c r="G232" s="199" t="s">
        <v>3565</v>
      </c>
      <c r="H232" s="199" t="n">
        <v>231</v>
      </c>
    </row>
    <row r="233" customFormat="false" ht="14.5" hidden="false" customHeight="false" outlineLevel="0" collapsed="false">
      <c r="A233" s="171" t="s">
        <v>4122</v>
      </c>
      <c r="B233" s="171" t="s">
        <v>4123</v>
      </c>
      <c r="C233" s="171"/>
      <c r="D233" s="171" t="s">
        <v>3563</v>
      </c>
      <c r="E233" s="171" t="s">
        <v>3564</v>
      </c>
      <c r="F233" s="199" t="s">
        <v>157</v>
      </c>
      <c r="G233" s="199" t="s">
        <v>3565</v>
      </c>
      <c r="H233" s="199" t="n">
        <v>232</v>
      </c>
    </row>
    <row r="234" customFormat="false" ht="14.5" hidden="false" customHeight="false" outlineLevel="0" collapsed="false">
      <c r="A234" s="171" t="s">
        <v>4124</v>
      </c>
      <c r="B234" s="171" t="s">
        <v>4125</v>
      </c>
      <c r="C234" s="171"/>
      <c r="D234" s="171" t="s">
        <v>3563</v>
      </c>
      <c r="E234" s="171" t="s">
        <v>3564</v>
      </c>
      <c r="F234" s="199" t="s">
        <v>157</v>
      </c>
      <c r="G234" s="199" t="s">
        <v>3565</v>
      </c>
      <c r="H234" s="199" t="n">
        <v>233</v>
      </c>
    </row>
    <row r="235" customFormat="false" ht="14.5" hidden="false" customHeight="false" outlineLevel="0" collapsed="false">
      <c r="A235" s="171" t="s">
        <v>4126</v>
      </c>
      <c r="B235" s="171" t="s">
        <v>4127</v>
      </c>
      <c r="C235" s="171"/>
      <c r="D235" s="171" t="s">
        <v>3563</v>
      </c>
      <c r="E235" s="171" t="s">
        <v>3564</v>
      </c>
      <c r="F235" s="199" t="s">
        <v>157</v>
      </c>
      <c r="G235" s="199" t="s">
        <v>3565</v>
      </c>
      <c r="H235" s="199" t="n">
        <v>234</v>
      </c>
    </row>
    <row r="236" customFormat="false" ht="14.5" hidden="false" customHeight="false" outlineLevel="0" collapsed="false">
      <c r="A236" s="171" t="s">
        <v>4128</v>
      </c>
      <c r="B236" s="171" t="s">
        <v>4129</v>
      </c>
      <c r="C236" s="171"/>
      <c r="D236" s="171" t="s">
        <v>3563</v>
      </c>
      <c r="E236" s="171" t="s">
        <v>3564</v>
      </c>
      <c r="F236" s="199" t="s">
        <v>157</v>
      </c>
      <c r="G236" s="199" t="s">
        <v>3565</v>
      </c>
      <c r="H236" s="199" t="n">
        <v>235</v>
      </c>
    </row>
    <row r="237" customFormat="false" ht="14.5" hidden="false" customHeight="false" outlineLevel="0" collapsed="false">
      <c r="A237" s="171" t="s">
        <v>4130</v>
      </c>
      <c r="B237" s="171" t="s">
        <v>4131</v>
      </c>
      <c r="C237" s="171"/>
      <c r="D237" s="171" t="s">
        <v>3563</v>
      </c>
      <c r="E237" s="171" t="s">
        <v>3564</v>
      </c>
      <c r="F237" s="199" t="s">
        <v>157</v>
      </c>
      <c r="G237" s="199" t="s">
        <v>3565</v>
      </c>
      <c r="H237" s="199" t="n">
        <v>236</v>
      </c>
    </row>
    <row r="238" customFormat="false" ht="14.5" hidden="false" customHeight="false" outlineLevel="0" collapsed="false">
      <c r="A238" s="171" t="s">
        <v>4132</v>
      </c>
      <c r="B238" s="171" t="s">
        <v>4133</v>
      </c>
      <c r="C238" s="171"/>
      <c r="D238" s="171" t="s">
        <v>3563</v>
      </c>
      <c r="E238" s="171" t="s">
        <v>3564</v>
      </c>
      <c r="F238" s="199" t="s">
        <v>157</v>
      </c>
      <c r="G238" s="199" t="s">
        <v>3565</v>
      </c>
      <c r="H238" s="199" t="n">
        <v>237</v>
      </c>
    </row>
    <row r="239" customFormat="false" ht="14.5" hidden="false" customHeight="false" outlineLevel="0" collapsed="false">
      <c r="A239" s="171" t="s">
        <v>4134</v>
      </c>
      <c r="B239" s="171" t="s">
        <v>4135</v>
      </c>
      <c r="C239" s="171"/>
      <c r="D239" s="171" t="s">
        <v>3563</v>
      </c>
      <c r="E239" s="171" t="s">
        <v>3564</v>
      </c>
      <c r="F239" s="199" t="s">
        <v>157</v>
      </c>
      <c r="G239" s="199" t="s">
        <v>3565</v>
      </c>
      <c r="H239" s="199" t="n">
        <v>238</v>
      </c>
    </row>
    <row r="240" customFormat="false" ht="14.5" hidden="false" customHeight="false" outlineLevel="0" collapsed="false">
      <c r="A240" s="171" t="s">
        <v>4136</v>
      </c>
      <c r="B240" s="171" t="s">
        <v>4137</v>
      </c>
      <c r="C240" s="171"/>
      <c r="D240" s="171" t="s">
        <v>3563</v>
      </c>
      <c r="E240" s="171" t="s">
        <v>3564</v>
      </c>
      <c r="F240" s="199" t="s">
        <v>157</v>
      </c>
      <c r="G240" s="199" t="s">
        <v>3565</v>
      </c>
      <c r="H240" s="199" t="n">
        <v>239</v>
      </c>
    </row>
    <row r="241" customFormat="false" ht="14.5" hidden="false" customHeight="false" outlineLevel="0" collapsed="false">
      <c r="A241" s="171" t="s">
        <v>4138</v>
      </c>
      <c r="B241" s="171" t="s">
        <v>4139</v>
      </c>
      <c r="C241" s="171"/>
      <c r="D241" s="171" t="s">
        <v>3563</v>
      </c>
      <c r="E241" s="171" t="s">
        <v>3564</v>
      </c>
      <c r="F241" s="199" t="s">
        <v>157</v>
      </c>
      <c r="G241" s="199" t="s">
        <v>3565</v>
      </c>
      <c r="H241" s="199" t="n">
        <v>240</v>
      </c>
    </row>
    <row r="242" customFormat="false" ht="14.5" hidden="false" customHeight="false" outlineLevel="0" collapsed="false">
      <c r="A242" s="171" t="s">
        <v>4140</v>
      </c>
      <c r="B242" s="171" t="s">
        <v>4141</v>
      </c>
      <c r="C242" s="171"/>
      <c r="D242" s="171" t="s">
        <v>3563</v>
      </c>
      <c r="E242" s="171" t="s">
        <v>3564</v>
      </c>
      <c r="F242" s="199" t="s">
        <v>157</v>
      </c>
      <c r="G242" s="199" t="s">
        <v>3565</v>
      </c>
      <c r="H242" s="199" t="n">
        <v>241</v>
      </c>
    </row>
    <row r="243" customFormat="false" ht="14.5" hidden="false" customHeight="false" outlineLevel="0" collapsed="false">
      <c r="A243" s="171" t="s">
        <v>4142</v>
      </c>
      <c r="B243" s="171" t="s">
        <v>4143</v>
      </c>
      <c r="C243" s="171"/>
      <c r="D243" s="171" t="s">
        <v>3563</v>
      </c>
      <c r="E243" s="171" t="s">
        <v>3564</v>
      </c>
      <c r="F243" s="199" t="s">
        <v>157</v>
      </c>
      <c r="G243" s="199" t="s">
        <v>3565</v>
      </c>
      <c r="H243" s="199" t="n">
        <v>242</v>
      </c>
    </row>
    <row r="244" customFormat="false" ht="14.5" hidden="false" customHeight="false" outlineLevel="0" collapsed="false">
      <c r="A244" s="171" t="s">
        <v>4144</v>
      </c>
      <c r="B244" s="171" t="s">
        <v>4145</v>
      </c>
      <c r="C244" s="171"/>
      <c r="D244" s="171" t="s">
        <v>3563</v>
      </c>
      <c r="E244" s="171" t="s">
        <v>3564</v>
      </c>
      <c r="F244" s="199" t="s">
        <v>157</v>
      </c>
      <c r="G244" s="199" t="s">
        <v>3565</v>
      </c>
      <c r="H244" s="199" t="n">
        <v>243</v>
      </c>
    </row>
    <row r="245" customFormat="false" ht="14.5" hidden="false" customHeight="false" outlineLevel="0" collapsed="false">
      <c r="A245" s="171" t="s">
        <v>4146</v>
      </c>
      <c r="B245" s="171" t="s">
        <v>4147</v>
      </c>
      <c r="C245" s="171"/>
      <c r="D245" s="171" t="s">
        <v>3563</v>
      </c>
      <c r="E245" s="171" t="s">
        <v>3564</v>
      </c>
      <c r="F245" s="199" t="s">
        <v>157</v>
      </c>
      <c r="G245" s="199" t="s">
        <v>3565</v>
      </c>
      <c r="H245" s="199" t="n">
        <v>244</v>
      </c>
    </row>
    <row r="246" customFormat="false" ht="14.5" hidden="false" customHeight="false" outlineLevel="0" collapsed="false">
      <c r="A246" s="171" t="s">
        <v>4148</v>
      </c>
      <c r="B246" s="171" t="s">
        <v>4149</v>
      </c>
      <c r="C246" s="171"/>
      <c r="D246" s="171" t="s">
        <v>3563</v>
      </c>
      <c r="E246" s="171" t="s">
        <v>3564</v>
      </c>
      <c r="F246" s="199" t="s">
        <v>157</v>
      </c>
      <c r="G246" s="199" t="s">
        <v>3565</v>
      </c>
      <c r="H246" s="199" t="n">
        <v>245</v>
      </c>
    </row>
    <row r="247" customFormat="false" ht="14.5" hidden="false" customHeight="false" outlineLevel="0" collapsed="false">
      <c r="A247" s="171" t="s">
        <v>4150</v>
      </c>
      <c r="B247" s="171" t="s">
        <v>4151</v>
      </c>
      <c r="C247" s="171"/>
      <c r="D247" s="171" t="s">
        <v>3563</v>
      </c>
      <c r="E247" s="171" t="s">
        <v>3564</v>
      </c>
      <c r="F247" s="199" t="s">
        <v>157</v>
      </c>
      <c r="G247" s="199" t="s">
        <v>3565</v>
      </c>
      <c r="H247" s="199" t="n">
        <v>246</v>
      </c>
    </row>
    <row r="248" customFormat="false" ht="14.5" hidden="false" customHeight="false" outlineLevel="0" collapsed="false">
      <c r="A248" s="171" t="s">
        <v>4152</v>
      </c>
      <c r="B248" s="171" t="s">
        <v>4153</v>
      </c>
      <c r="C248" s="171"/>
      <c r="D248" s="171" t="s">
        <v>3563</v>
      </c>
      <c r="E248" s="171" t="s">
        <v>3564</v>
      </c>
      <c r="F248" s="199" t="s">
        <v>157</v>
      </c>
      <c r="G248" s="199" t="s">
        <v>3565</v>
      </c>
      <c r="H248" s="199" t="n">
        <v>247</v>
      </c>
    </row>
    <row r="249" customFormat="false" ht="14.5" hidden="false" customHeight="false" outlineLevel="0" collapsed="false">
      <c r="A249" s="171" t="s">
        <v>4154</v>
      </c>
      <c r="B249" s="171" t="s">
        <v>4155</v>
      </c>
      <c r="C249" s="171"/>
      <c r="D249" s="171" t="s">
        <v>3563</v>
      </c>
      <c r="E249" s="171" t="s">
        <v>3564</v>
      </c>
      <c r="F249" s="199" t="s">
        <v>157</v>
      </c>
      <c r="G249" s="199" t="s">
        <v>3565</v>
      </c>
      <c r="H249" s="199" t="n">
        <v>248</v>
      </c>
    </row>
    <row r="250" customFormat="false" ht="14.5" hidden="false" customHeight="false" outlineLevel="0" collapsed="false">
      <c r="A250" s="171" t="s">
        <v>4156</v>
      </c>
      <c r="B250" s="171" t="s">
        <v>4157</v>
      </c>
      <c r="C250" s="171"/>
      <c r="D250" s="171" t="s">
        <v>3563</v>
      </c>
      <c r="E250" s="171" t="s">
        <v>3564</v>
      </c>
      <c r="F250" s="199" t="s">
        <v>157</v>
      </c>
      <c r="G250" s="199" t="s">
        <v>3565</v>
      </c>
      <c r="H250" s="199" t="n">
        <v>249</v>
      </c>
    </row>
    <row r="251" customFormat="false" ht="14.5" hidden="false" customHeight="false" outlineLevel="0" collapsed="false">
      <c r="A251" s="171" t="s">
        <v>4158</v>
      </c>
      <c r="B251" s="171" t="s">
        <v>4159</v>
      </c>
      <c r="C251" s="171"/>
      <c r="D251" s="171" t="s">
        <v>3563</v>
      </c>
      <c r="E251" s="171" t="s">
        <v>3564</v>
      </c>
      <c r="F251" s="199" t="s">
        <v>157</v>
      </c>
      <c r="G251" s="199" t="s">
        <v>3565</v>
      </c>
      <c r="H251" s="199" t="n">
        <v>250</v>
      </c>
    </row>
    <row r="252" customFormat="false" ht="14.5" hidden="false" customHeight="false" outlineLevel="0" collapsed="false">
      <c r="A252" s="171" t="s">
        <v>4160</v>
      </c>
      <c r="B252" s="171" t="s">
        <v>4161</v>
      </c>
      <c r="C252" s="171"/>
      <c r="D252" s="171" t="s">
        <v>3563</v>
      </c>
      <c r="E252" s="171" t="s">
        <v>3564</v>
      </c>
      <c r="F252" s="199" t="s">
        <v>157</v>
      </c>
      <c r="G252" s="199" t="s">
        <v>3565</v>
      </c>
      <c r="H252" s="199" t="n">
        <v>251</v>
      </c>
    </row>
    <row r="253" customFormat="false" ht="14.5" hidden="false" customHeight="false" outlineLevel="0" collapsed="false">
      <c r="A253" s="171" t="s">
        <v>4162</v>
      </c>
      <c r="B253" s="171" t="s">
        <v>4163</v>
      </c>
      <c r="C253" s="171"/>
      <c r="D253" s="171" t="s">
        <v>3563</v>
      </c>
      <c r="E253" s="171" t="s">
        <v>3564</v>
      </c>
      <c r="F253" s="199" t="s">
        <v>157</v>
      </c>
      <c r="G253" s="199" t="s">
        <v>3565</v>
      </c>
      <c r="H253" s="199" t="n">
        <v>252</v>
      </c>
    </row>
    <row r="254" customFormat="false" ht="14.5" hidden="false" customHeight="false" outlineLevel="0" collapsed="false">
      <c r="A254" s="171" t="s">
        <v>4164</v>
      </c>
      <c r="B254" s="171" t="s">
        <v>4165</v>
      </c>
      <c r="C254" s="171"/>
      <c r="D254" s="171" t="s">
        <v>3563</v>
      </c>
      <c r="E254" s="171" t="s">
        <v>3564</v>
      </c>
      <c r="F254" s="199" t="s">
        <v>157</v>
      </c>
      <c r="G254" s="199" t="s">
        <v>3565</v>
      </c>
      <c r="H254" s="199" t="n">
        <v>253</v>
      </c>
    </row>
    <row r="255" customFormat="false" ht="14.5" hidden="false" customHeight="false" outlineLevel="0" collapsed="false">
      <c r="A255" s="171" t="s">
        <v>4166</v>
      </c>
      <c r="B255" s="171" t="s">
        <v>4167</v>
      </c>
      <c r="C255" s="171"/>
      <c r="D255" s="171" t="s">
        <v>3563</v>
      </c>
      <c r="E255" s="171" t="s">
        <v>3564</v>
      </c>
      <c r="F255" s="199" t="s">
        <v>157</v>
      </c>
      <c r="G255" s="199" t="s">
        <v>3565</v>
      </c>
      <c r="H255" s="199" t="n">
        <v>254</v>
      </c>
    </row>
    <row r="256" customFormat="false" ht="14.5" hidden="false" customHeight="false" outlineLevel="0" collapsed="false">
      <c r="A256" s="171" t="s">
        <v>4168</v>
      </c>
      <c r="B256" s="171" t="s">
        <v>4169</v>
      </c>
      <c r="C256" s="171"/>
      <c r="D256" s="171" t="s">
        <v>3563</v>
      </c>
      <c r="E256" s="171" t="s">
        <v>3564</v>
      </c>
      <c r="F256" s="199" t="s">
        <v>157</v>
      </c>
      <c r="G256" s="199" t="s">
        <v>3565</v>
      </c>
      <c r="H256" s="199" t="n">
        <v>255</v>
      </c>
    </row>
    <row r="257" customFormat="false" ht="14.5" hidden="false" customHeight="false" outlineLevel="0" collapsed="false">
      <c r="A257" s="171" t="s">
        <v>4170</v>
      </c>
      <c r="B257" s="171" t="s">
        <v>4171</v>
      </c>
      <c r="C257" s="171"/>
      <c r="D257" s="171" t="s">
        <v>3563</v>
      </c>
      <c r="E257" s="171" t="s">
        <v>3564</v>
      </c>
      <c r="F257" s="199" t="s">
        <v>157</v>
      </c>
      <c r="G257" s="199" t="s">
        <v>3565</v>
      </c>
      <c r="H257" s="199" t="n">
        <v>256</v>
      </c>
    </row>
    <row r="258" customFormat="false" ht="14.5" hidden="false" customHeight="false" outlineLevel="0" collapsed="false">
      <c r="A258" s="171" t="s">
        <v>4172</v>
      </c>
      <c r="B258" s="171" t="s">
        <v>4173</v>
      </c>
      <c r="C258" s="171"/>
      <c r="D258" s="171" t="s">
        <v>3563</v>
      </c>
      <c r="E258" s="171" t="s">
        <v>3564</v>
      </c>
      <c r="F258" s="199" t="s">
        <v>157</v>
      </c>
      <c r="G258" s="199" t="s">
        <v>3565</v>
      </c>
      <c r="H258" s="199" t="n">
        <v>257</v>
      </c>
    </row>
    <row r="259" customFormat="false" ht="14.5" hidden="false" customHeight="false" outlineLevel="0" collapsed="false">
      <c r="A259" s="171" t="s">
        <v>4174</v>
      </c>
      <c r="B259" s="171" t="s">
        <v>4175</v>
      </c>
      <c r="C259" s="171"/>
      <c r="D259" s="171" t="s">
        <v>3563</v>
      </c>
      <c r="E259" s="171" t="s">
        <v>3564</v>
      </c>
      <c r="F259" s="199" t="s">
        <v>157</v>
      </c>
      <c r="G259" s="199" t="s">
        <v>3565</v>
      </c>
      <c r="H259" s="199" t="n">
        <v>258</v>
      </c>
    </row>
    <row r="260" customFormat="false" ht="14.5" hidden="false" customHeight="false" outlineLevel="0" collapsed="false">
      <c r="A260" s="171" t="s">
        <v>4176</v>
      </c>
      <c r="B260" s="171" t="s">
        <v>4177</v>
      </c>
      <c r="C260" s="171"/>
      <c r="D260" s="171" t="s">
        <v>3563</v>
      </c>
      <c r="E260" s="171" t="s">
        <v>3564</v>
      </c>
      <c r="F260" s="199" t="s">
        <v>157</v>
      </c>
      <c r="G260" s="199" t="s">
        <v>3565</v>
      </c>
      <c r="H260" s="199" t="n">
        <v>259</v>
      </c>
    </row>
    <row r="261" customFormat="false" ht="14.5" hidden="false" customHeight="false" outlineLevel="0" collapsed="false">
      <c r="A261" s="171" t="s">
        <v>4178</v>
      </c>
      <c r="B261" s="171" t="s">
        <v>4179</v>
      </c>
      <c r="C261" s="171"/>
      <c r="D261" s="171" t="s">
        <v>3563</v>
      </c>
      <c r="E261" s="171" t="s">
        <v>3564</v>
      </c>
      <c r="F261" s="199" t="s">
        <v>157</v>
      </c>
      <c r="G261" s="199" t="s">
        <v>3565</v>
      </c>
      <c r="H261" s="199" t="n">
        <v>260</v>
      </c>
    </row>
    <row r="262" customFormat="false" ht="14.5" hidden="false" customHeight="false" outlineLevel="0" collapsed="false">
      <c r="A262" s="171" t="s">
        <v>4180</v>
      </c>
      <c r="B262" s="171" t="s">
        <v>4181</v>
      </c>
      <c r="C262" s="171"/>
      <c r="D262" s="171" t="s">
        <v>3563</v>
      </c>
      <c r="E262" s="171" t="s">
        <v>3564</v>
      </c>
      <c r="F262" s="199" t="s">
        <v>157</v>
      </c>
      <c r="G262" s="199" t="s">
        <v>3565</v>
      </c>
      <c r="H262" s="199" t="n">
        <v>261</v>
      </c>
    </row>
    <row r="263" customFormat="false" ht="14.5" hidden="false" customHeight="false" outlineLevel="0" collapsed="false">
      <c r="A263" s="171" t="s">
        <v>4182</v>
      </c>
      <c r="B263" s="171" t="s">
        <v>4183</v>
      </c>
      <c r="C263" s="171"/>
      <c r="D263" s="171" t="s">
        <v>3563</v>
      </c>
      <c r="E263" s="171" t="s">
        <v>3564</v>
      </c>
      <c r="F263" s="199" t="s">
        <v>157</v>
      </c>
      <c r="G263" s="199" t="s">
        <v>3565</v>
      </c>
      <c r="H263" s="199" t="n">
        <v>262</v>
      </c>
    </row>
    <row r="264" customFormat="false" ht="14.5" hidden="false" customHeight="false" outlineLevel="0" collapsed="false">
      <c r="A264" s="171" t="s">
        <v>4184</v>
      </c>
      <c r="B264" s="171" t="s">
        <v>4185</v>
      </c>
      <c r="C264" s="171"/>
      <c r="D264" s="171" t="s">
        <v>3563</v>
      </c>
      <c r="E264" s="171" t="s">
        <v>3564</v>
      </c>
      <c r="F264" s="199" t="s">
        <v>157</v>
      </c>
      <c r="G264" s="199" t="s">
        <v>3565</v>
      </c>
      <c r="H264" s="199" t="n">
        <v>263</v>
      </c>
    </row>
    <row r="265" customFormat="false" ht="14.5" hidden="false" customHeight="false" outlineLevel="0" collapsed="false">
      <c r="A265" s="171" t="s">
        <v>4186</v>
      </c>
      <c r="B265" s="171" t="s">
        <v>4187</v>
      </c>
      <c r="C265" s="171"/>
      <c r="D265" s="171" t="s">
        <v>3563</v>
      </c>
      <c r="E265" s="171" t="s">
        <v>3564</v>
      </c>
      <c r="F265" s="199" t="s">
        <v>157</v>
      </c>
      <c r="G265" s="199" t="s">
        <v>3565</v>
      </c>
      <c r="H265" s="199" t="n">
        <v>264</v>
      </c>
    </row>
    <row r="266" customFormat="false" ht="14.5" hidden="false" customHeight="false" outlineLevel="0" collapsed="false">
      <c r="A266" s="171" t="s">
        <v>4188</v>
      </c>
      <c r="B266" s="171" t="s">
        <v>4189</v>
      </c>
      <c r="C266" s="171"/>
      <c r="D266" s="171" t="s">
        <v>3563</v>
      </c>
      <c r="E266" s="171" t="s">
        <v>3564</v>
      </c>
      <c r="F266" s="199" t="s">
        <v>157</v>
      </c>
      <c r="G266" s="199" t="s">
        <v>3565</v>
      </c>
      <c r="H266" s="199" t="n">
        <v>265</v>
      </c>
    </row>
    <row r="267" customFormat="false" ht="14.5" hidden="false" customHeight="false" outlineLevel="0" collapsed="false">
      <c r="A267" s="171" t="s">
        <v>4190</v>
      </c>
      <c r="B267" s="171" t="s">
        <v>4191</v>
      </c>
      <c r="C267" s="171"/>
      <c r="D267" s="171" t="s">
        <v>3563</v>
      </c>
      <c r="E267" s="171" t="s">
        <v>3564</v>
      </c>
      <c r="F267" s="199" t="s">
        <v>157</v>
      </c>
      <c r="G267" s="199" t="s">
        <v>3565</v>
      </c>
      <c r="H267" s="199" t="n">
        <v>266</v>
      </c>
    </row>
    <row r="268" customFormat="false" ht="14.5" hidden="false" customHeight="false" outlineLevel="0" collapsed="false">
      <c r="A268" s="171" t="s">
        <v>4192</v>
      </c>
      <c r="B268" s="171" t="s">
        <v>4193</v>
      </c>
      <c r="C268" s="171"/>
      <c r="D268" s="171" t="s">
        <v>3563</v>
      </c>
      <c r="E268" s="171" t="s">
        <v>3564</v>
      </c>
      <c r="F268" s="199" t="s">
        <v>157</v>
      </c>
      <c r="G268" s="199" t="s">
        <v>3565</v>
      </c>
      <c r="H268" s="199" t="n">
        <v>267</v>
      </c>
    </row>
    <row r="269" customFormat="false" ht="14.5" hidden="false" customHeight="false" outlineLevel="0" collapsed="false">
      <c r="A269" s="171" t="s">
        <v>4194</v>
      </c>
      <c r="B269" s="171" t="s">
        <v>4195</v>
      </c>
      <c r="C269" s="171"/>
      <c r="D269" s="171" t="s">
        <v>3563</v>
      </c>
      <c r="E269" s="171" t="s">
        <v>3564</v>
      </c>
      <c r="F269" s="199" t="s">
        <v>157</v>
      </c>
      <c r="G269" s="199" t="s">
        <v>3565</v>
      </c>
      <c r="H269" s="199" t="n">
        <v>268</v>
      </c>
    </row>
    <row r="270" customFormat="false" ht="14.5" hidden="false" customHeight="false" outlineLevel="0" collapsed="false">
      <c r="A270" s="171" t="s">
        <v>4196</v>
      </c>
      <c r="B270" s="171" t="s">
        <v>4197</v>
      </c>
      <c r="C270" s="171"/>
      <c r="D270" s="171" t="s">
        <v>3563</v>
      </c>
      <c r="E270" s="171" t="s">
        <v>3564</v>
      </c>
      <c r="F270" s="199" t="s">
        <v>157</v>
      </c>
      <c r="G270" s="199" t="s">
        <v>3565</v>
      </c>
      <c r="H270" s="199" t="n">
        <v>269</v>
      </c>
    </row>
    <row r="271" customFormat="false" ht="14.5" hidden="false" customHeight="false" outlineLevel="0" collapsed="false">
      <c r="A271" s="171" t="s">
        <v>4198</v>
      </c>
      <c r="B271" s="171" t="s">
        <v>4199</v>
      </c>
      <c r="C271" s="171"/>
      <c r="D271" s="171" t="s">
        <v>3563</v>
      </c>
      <c r="E271" s="171" t="s">
        <v>3564</v>
      </c>
      <c r="F271" s="199" t="s">
        <v>157</v>
      </c>
      <c r="G271" s="199" t="s">
        <v>3565</v>
      </c>
      <c r="H271" s="199" t="n">
        <v>270</v>
      </c>
    </row>
    <row r="272" customFormat="false" ht="14.5" hidden="false" customHeight="false" outlineLevel="0" collapsed="false">
      <c r="A272" s="171" t="s">
        <v>4200</v>
      </c>
      <c r="B272" s="171" t="s">
        <v>4201</v>
      </c>
      <c r="C272" s="171"/>
      <c r="D272" s="171" t="s">
        <v>3563</v>
      </c>
      <c r="E272" s="171" t="s">
        <v>3564</v>
      </c>
      <c r="F272" s="199" t="s">
        <v>157</v>
      </c>
      <c r="G272" s="199" t="s">
        <v>3565</v>
      </c>
      <c r="H272" s="199" t="n">
        <v>271</v>
      </c>
    </row>
    <row r="273" customFormat="false" ht="14.5" hidden="false" customHeight="false" outlineLevel="0" collapsed="false">
      <c r="A273" s="171" t="s">
        <v>4202</v>
      </c>
      <c r="B273" s="171" t="s">
        <v>4203</v>
      </c>
      <c r="C273" s="171"/>
      <c r="D273" s="171" t="s">
        <v>3563</v>
      </c>
      <c r="E273" s="171" t="s">
        <v>3564</v>
      </c>
      <c r="F273" s="199" t="s">
        <v>157</v>
      </c>
      <c r="G273" s="199" t="s">
        <v>3565</v>
      </c>
      <c r="H273" s="199" t="n">
        <v>272</v>
      </c>
    </row>
    <row r="274" customFormat="false" ht="14.5" hidden="false" customHeight="false" outlineLevel="0" collapsed="false">
      <c r="A274" s="171" t="s">
        <v>4204</v>
      </c>
      <c r="B274" s="171" t="s">
        <v>4205</v>
      </c>
      <c r="C274" s="171"/>
      <c r="D274" s="171" t="s">
        <v>3563</v>
      </c>
      <c r="E274" s="171" t="s">
        <v>3564</v>
      </c>
      <c r="F274" s="199" t="s">
        <v>157</v>
      </c>
      <c r="G274" s="199" t="s">
        <v>3565</v>
      </c>
      <c r="H274" s="199" t="n">
        <v>273</v>
      </c>
    </row>
    <row r="275" customFormat="false" ht="14.5" hidden="false" customHeight="false" outlineLevel="0" collapsed="false">
      <c r="A275" s="171" t="s">
        <v>4206</v>
      </c>
      <c r="B275" s="171" t="s">
        <v>4207</v>
      </c>
      <c r="C275" s="171"/>
      <c r="D275" s="171" t="s">
        <v>3563</v>
      </c>
      <c r="E275" s="171" t="s">
        <v>3564</v>
      </c>
      <c r="F275" s="199" t="s">
        <v>157</v>
      </c>
      <c r="G275" s="199" t="s">
        <v>3565</v>
      </c>
      <c r="H275" s="199" t="n">
        <v>274</v>
      </c>
    </row>
    <row r="276" customFormat="false" ht="14.5" hidden="false" customHeight="false" outlineLevel="0" collapsed="false">
      <c r="A276" s="171" t="s">
        <v>4208</v>
      </c>
      <c r="B276" s="171" t="s">
        <v>4209</v>
      </c>
      <c r="C276" s="171"/>
      <c r="D276" s="171" t="s">
        <v>3563</v>
      </c>
      <c r="E276" s="171" t="s">
        <v>3564</v>
      </c>
      <c r="F276" s="199" t="s">
        <v>157</v>
      </c>
      <c r="G276" s="199" t="s">
        <v>3565</v>
      </c>
      <c r="H276" s="199" t="n">
        <v>275</v>
      </c>
    </row>
    <row r="277" customFormat="false" ht="14.5" hidden="false" customHeight="false" outlineLevel="0" collapsed="false">
      <c r="A277" s="171" t="s">
        <v>4210</v>
      </c>
      <c r="B277" s="171" t="s">
        <v>4211</v>
      </c>
      <c r="C277" s="171"/>
      <c r="D277" s="171" t="s">
        <v>3563</v>
      </c>
      <c r="E277" s="171" t="s">
        <v>3564</v>
      </c>
      <c r="F277" s="199" t="s">
        <v>157</v>
      </c>
      <c r="G277" s="199" t="s">
        <v>3565</v>
      </c>
      <c r="H277" s="199" t="n">
        <v>276</v>
      </c>
    </row>
    <row r="278" customFormat="false" ht="14.5" hidden="false" customHeight="false" outlineLevel="0" collapsed="false">
      <c r="A278" s="171" t="s">
        <v>4212</v>
      </c>
      <c r="B278" s="171" t="s">
        <v>4213</v>
      </c>
      <c r="C278" s="171"/>
      <c r="D278" s="171" t="s">
        <v>3563</v>
      </c>
      <c r="E278" s="171" t="s">
        <v>3564</v>
      </c>
      <c r="F278" s="199" t="s">
        <v>157</v>
      </c>
      <c r="G278" s="199" t="s">
        <v>3565</v>
      </c>
      <c r="H278" s="199" t="n">
        <v>277</v>
      </c>
    </row>
    <row r="279" customFormat="false" ht="14.5" hidden="false" customHeight="false" outlineLevel="0" collapsed="false">
      <c r="A279" s="171" t="s">
        <v>4214</v>
      </c>
      <c r="B279" s="171" t="s">
        <v>4215</v>
      </c>
      <c r="C279" s="171"/>
      <c r="D279" s="171" t="s">
        <v>3563</v>
      </c>
      <c r="E279" s="171" t="s">
        <v>3564</v>
      </c>
      <c r="F279" s="199" t="s">
        <v>157</v>
      </c>
      <c r="G279" s="199" t="s">
        <v>3565</v>
      </c>
      <c r="H279" s="199" t="n">
        <v>278</v>
      </c>
    </row>
    <row r="280" customFormat="false" ht="14.5" hidden="false" customHeight="false" outlineLevel="0" collapsed="false">
      <c r="A280" s="171" t="s">
        <v>4216</v>
      </c>
      <c r="B280" s="171" t="s">
        <v>4217</v>
      </c>
      <c r="C280" s="171"/>
      <c r="D280" s="171" t="s">
        <v>3563</v>
      </c>
      <c r="E280" s="171" t="s">
        <v>3564</v>
      </c>
      <c r="F280" s="199" t="s">
        <v>157</v>
      </c>
      <c r="G280" s="199" t="s">
        <v>3565</v>
      </c>
      <c r="H280" s="199" t="n">
        <v>279</v>
      </c>
    </row>
    <row r="281" customFormat="false" ht="14.5" hidden="false" customHeight="false" outlineLevel="0" collapsed="false">
      <c r="A281" s="171" t="s">
        <v>4218</v>
      </c>
      <c r="B281" s="171" t="s">
        <v>4219</v>
      </c>
      <c r="C281" s="171"/>
      <c r="D281" s="171" t="s">
        <v>3563</v>
      </c>
      <c r="E281" s="171" t="s">
        <v>3564</v>
      </c>
      <c r="F281" s="199" t="s">
        <v>157</v>
      </c>
      <c r="G281" s="199" t="s">
        <v>3565</v>
      </c>
      <c r="H281" s="199" t="n">
        <v>280</v>
      </c>
    </row>
    <row r="282" customFormat="false" ht="14.5" hidden="false" customHeight="false" outlineLevel="0" collapsed="false">
      <c r="A282" s="171" t="s">
        <v>4220</v>
      </c>
      <c r="B282" s="171" t="s">
        <v>4221</v>
      </c>
      <c r="C282" s="171"/>
      <c r="D282" s="171" t="s">
        <v>3563</v>
      </c>
      <c r="E282" s="171" t="s">
        <v>3564</v>
      </c>
      <c r="F282" s="199" t="s">
        <v>157</v>
      </c>
      <c r="G282" s="199" t="s">
        <v>3565</v>
      </c>
      <c r="H282" s="199" t="n">
        <v>281</v>
      </c>
    </row>
    <row r="283" customFormat="false" ht="14.5" hidden="false" customHeight="false" outlineLevel="0" collapsed="false">
      <c r="A283" s="171" t="s">
        <v>4222</v>
      </c>
      <c r="B283" s="171" t="s">
        <v>4223</v>
      </c>
      <c r="C283" s="171"/>
      <c r="D283" s="171" t="s">
        <v>3563</v>
      </c>
      <c r="E283" s="171" t="s">
        <v>3564</v>
      </c>
      <c r="F283" s="199" t="s">
        <v>157</v>
      </c>
      <c r="G283" s="199" t="s">
        <v>3565</v>
      </c>
      <c r="H283" s="199" t="n">
        <v>282</v>
      </c>
    </row>
    <row r="284" customFormat="false" ht="14.5" hidden="false" customHeight="false" outlineLevel="0" collapsed="false">
      <c r="A284" s="171" t="s">
        <v>4224</v>
      </c>
      <c r="B284" s="171" t="s">
        <v>4225</v>
      </c>
      <c r="C284" s="171"/>
      <c r="D284" s="171" t="s">
        <v>3563</v>
      </c>
      <c r="E284" s="171" t="s">
        <v>3564</v>
      </c>
      <c r="F284" s="199" t="s">
        <v>157</v>
      </c>
      <c r="G284" s="199" t="s">
        <v>3565</v>
      </c>
      <c r="H284" s="199" t="n">
        <v>283</v>
      </c>
    </row>
    <row r="285" customFormat="false" ht="14.5" hidden="false" customHeight="false" outlineLevel="0" collapsed="false">
      <c r="A285" s="171" t="s">
        <v>3484</v>
      </c>
      <c r="B285" s="171" t="s">
        <v>83</v>
      </c>
      <c r="C285" s="171"/>
      <c r="D285" s="171" t="s">
        <v>3563</v>
      </c>
      <c r="E285" s="171" t="s">
        <v>3564</v>
      </c>
      <c r="F285" s="199" t="s">
        <v>157</v>
      </c>
      <c r="G285" s="199" t="s">
        <v>3565</v>
      </c>
      <c r="H285" s="199" t="n">
        <v>284</v>
      </c>
    </row>
    <row r="286" customFormat="false" ht="14.5" hidden="false" customHeight="false" outlineLevel="0" collapsed="false">
      <c r="A286" s="171" t="s">
        <v>4226</v>
      </c>
      <c r="B286" s="171" t="s">
        <v>4227</v>
      </c>
      <c r="C286" s="171"/>
      <c r="D286" s="171" t="s">
        <v>3563</v>
      </c>
      <c r="E286" s="171" t="s">
        <v>3564</v>
      </c>
      <c r="F286" s="199" t="s">
        <v>157</v>
      </c>
      <c r="G286" s="199" t="s">
        <v>3565</v>
      </c>
      <c r="H286" s="199" t="n">
        <v>285</v>
      </c>
    </row>
    <row r="287" customFormat="false" ht="14.5" hidden="false" customHeight="false" outlineLevel="0" collapsed="false">
      <c r="A287" s="171" t="s">
        <v>4228</v>
      </c>
      <c r="B287" s="171" t="s">
        <v>4229</v>
      </c>
      <c r="C287" s="171"/>
      <c r="D287" s="171" t="s">
        <v>3563</v>
      </c>
      <c r="E287" s="171" t="s">
        <v>3564</v>
      </c>
      <c r="F287" s="199" t="s">
        <v>157</v>
      </c>
      <c r="G287" s="199" t="s">
        <v>3565</v>
      </c>
      <c r="H287" s="199" t="n">
        <v>286</v>
      </c>
    </row>
    <row r="288" customFormat="false" ht="14.5" hidden="false" customHeight="false" outlineLevel="0" collapsed="false">
      <c r="A288" s="171" t="s">
        <v>4230</v>
      </c>
      <c r="B288" s="171" t="s">
        <v>4231</v>
      </c>
      <c r="C288" s="171"/>
      <c r="D288" s="171" t="s">
        <v>3563</v>
      </c>
      <c r="E288" s="171" t="s">
        <v>3564</v>
      </c>
      <c r="F288" s="199" t="s">
        <v>157</v>
      </c>
      <c r="G288" s="199" t="s">
        <v>3565</v>
      </c>
      <c r="H288" s="199" t="n">
        <v>287</v>
      </c>
    </row>
    <row r="289" customFormat="false" ht="14.5" hidden="false" customHeight="false" outlineLevel="0" collapsed="false">
      <c r="A289" s="171" t="s">
        <v>3506</v>
      </c>
      <c r="B289" s="171" t="s">
        <v>3507</v>
      </c>
      <c r="C289" s="171"/>
      <c r="D289" s="171" t="s">
        <v>3563</v>
      </c>
      <c r="E289" s="171" t="s">
        <v>3564</v>
      </c>
      <c r="F289" s="199" t="s">
        <v>157</v>
      </c>
      <c r="G289" s="199" t="s">
        <v>3565</v>
      </c>
      <c r="H289" s="199" t="n">
        <v>288</v>
      </c>
    </row>
    <row r="290" customFormat="false" ht="14.5" hidden="false" customHeight="false" outlineLevel="0" collapsed="false">
      <c r="A290" s="171" t="s">
        <v>4232</v>
      </c>
      <c r="B290" s="171" t="s">
        <v>280</v>
      </c>
      <c r="C290" s="171"/>
      <c r="D290" s="171" t="s">
        <v>3563</v>
      </c>
      <c r="E290" s="171" t="s">
        <v>3564</v>
      </c>
      <c r="F290" s="199" t="s">
        <v>157</v>
      </c>
      <c r="G290" s="199" t="s">
        <v>3565</v>
      </c>
      <c r="H290" s="199" t="n">
        <v>289</v>
      </c>
    </row>
    <row r="291" customFormat="false" ht="14.5" hidden="false" customHeight="false" outlineLevel="0" collapsed="false">
      <c r="A291" s="171" t="s">
        <v>4233</v>
      </c>
      <c r="B291" s="171" t="s">
        <v>4234</v>
      </c>
      <c r="C291" s="171"/>
      <c r="D291" s="171" t="s">
        <v>3563</v>
      </c>
      <c r="E291" s="171" t="s">
        <v>3564</v>
      </c>
      <c r="F291" s="199" t="s">
        <v>157</v>
      </c>
      <c r="G291" s="199" t="s">
        <v>3565</v>
      </c>
      <c r="H291" s="199" t="n">
        <v>290</v>
      </c>
    </row>
    <row r="292" customFormat="false" ht="14.5" hidden="false" customHeight="false" outlineLevel="0" collapsed="false">
      <c r="A292" s="171" t="s">
        <v>4235</v>
      </c>
      <c r="B292" s="171" t="s">
        <v>4236</v>
      </c>
      <c r="C292" s="171"/>
      <c r="D292" s="171" t="s">
        <v>3563</v>
      </c>
      <c r="E292" s="171" t="s">
        <v>3564</v>
      </c>
      <c r="F292" s="199" t="s">
        <v>157</v>
      </c>
      <c r="G292" s="199" t="s">
        <v>3565</v>
      </c>
      <c r="H292" s="199" t="n">
        <v>291</v>
      </c>
    </row>
    <row r="293" customFormat="false" ht="14.5" hidden="false" customHeight="false" outlineLevel="0" collapsed="false">
      <c r="A293" s="171" t="s">
        <v>4237</v>
      </c>
      <c r="B293" s="171" t="s">
        <v>4238</v>
      </c>
      <c r="C293" s="171"/>
      <c r="D293" s="171" t="s">
        <v>3563</v>
      </c>
      <c r="E293" s="171" t="s">
        <v>3564</v>
      </c>
      <c r="F293" s="199" t="s">
        <v>157</v>
      </c>
      <c r="G293" s="199" t="s">
        <v>3565</v>
      </c>
      <c r="H293" s="199" t="n">
        <v>292</v>
      </c>
    </row>
    <row r="294" customFormat="false" ht="14.5" hidden="false" customHeight="false" outlineLevel="0" collapsed="false">
      <c r="A294" s="171" t="s">
        <v>4239</v>
      </c>
      <c r="B294" s="171" t="s">
        <v>4240</v>
      </c>
      <c r="C294" s="171"/>
      <c r="D294" s="171" t="s">
        <v>3563</v>
      </c>
      <c r="E294" s="171" t="s">
        <v>3564</v>
      </c>
      <c r="F294" s="199" t="s">
        <v>157</v>
      </c>
      <c r="G294" s="199" t="s">
        <v>3565</v>
      </c>
      <c r="H294" s="199" t="n">
        <v>293</v>
      </c>
    </row>
    <row r="295" customFormat="false" ht="14.5" hidden="false" customHeight="false" outlineLevel="0" collapsed="false">
      <c r="A295" s="171" t="s">
        <v>4241</v>
      </c>
      <c r="B295" s="171" t="s">
        <v>4242</v>
      </c>
      <c r="C295" s="171"/>
      <c r="D295" s="171" t="s">
        <v>3563</v>
      </c>
      <c r="E295" s="171" t="s">
        <v>3564</v>
      </c>
      <c r="F295" s="199" t="s">
        <v>157</v>
      </c>
      <c r="G295" s="199" t="s">
        <v>3565</v>
      </c>
      <c r="H295" s="199" t="n">
        <v>294</v>
      </c>
    </row>
    <row r="296" customFormat="false" ht="14.5" hidden="false" customHeight="false" outlineLevel="0" collapsed="false">
      <c r="A296" s="171" t="s">
        <v>4243</v>
      </c>
      <c r="B296" s="171" t="s">
        <v>4244</v>
      </c>
      <c r="C296" s="171"/>
      <c r="D296" s="171" t="s">
        <v>3563</v>
      </c>
      <c r="E296" s="171" t="s">
        <v>3564</v>
      </c>
      <c r="F296" s="199" t="s">
        <v>157</v>
      </c>
      <c r="G296" s="199" t="s">
        <v>3565</v>
      </c>
      <c r="H296" s="199" t="n">
        <v>295</v>
      </c>
    </row>
    <row r="297" customFormat="false" ht="14.5" hidden="false" customHeight="false" outlineLevel="0" collapsed="false">
      <c r="A297" s="171" t="s">
        <v>4245</v>
      </c>
      <c r="B297" s="171" t="s">
        <v>4246</v>
      </c>
      <c r="C297" s="171"/>
      <c r="D297" s="171" t="s">
        <v>3563</v>
      </c>
      <c r="E297" s="171" t="s">
        <v>3564</v>
      </c>
      <c r="F297" s="199" t="s">
        <v>157</v>
      </c>
      <c r="G297" s="199" t="s">
        <v>3565</v>
      </c>
      <c r="H297" s="199" t="n">
        <v>296</v>
      </c>
    </row>
    <row r="298" customFormat="false" ht="14.5" hidden="false" customHeight="false" outlineLevel="0" collapsed="false">
      <c r="A298" s="171" t="s">
        <v>4247</v>
      </c>
      <c r="B298" s="171" t="s">
        <v>4248</v>
      </c>
      <c r="C298" s="171"/>
      <c r="D298" s="171" t="s">
        <v>3563</v>
      </c>
      <c r="E298" s="171" t="s">
        <v>3564</v>
      </c>
      <c r="F298" s="199" t="s">
        <v>157</v>
      </c>
      <c r="G298" s="199" t="s">
        <v>3565</v>
      </c>
      <c r="H298" s="199" t="n">
        <v>297</v>
      </c>
    </row>
    <row r="299" customFormat="false" ht="14.5" hidden="false" customHeight="false" outlineLevel="0" collapsed="false">
      <c r="A299" s="171" t="s">
        <v>3503</v>
      </c>
      <c r="B299" s="171" t="s">
        <v>3504</v>
      </c>
      <c r="C299" s="171"/>
      <c r="D299" s="171" t="s">
        <v>3563</v>
      </c>
      <c r="E299" s="171" t="s">
        <v>3564</v>
      </c>
      <c r="F299" s="199" t="s">
        <v>157</v>
      </c>
      <c r="G299" s="199" t="s">
        <v>3565</v>
      </c>
      <c r="H299" s="199" t="n">
        <v>298</v>
      </c>
    </row>
    <row r="300" customFormat="false" ht="14.5" hidden="false" customHeight="false" outlineLevel="0" collapsed="false">
      <c r="A300" s="171" t="s">
        <v>4249</v>
      </c>
      <c r="B300" s="171" t="s">
        <v>4250</v>
      </c>
      <c r="C300" s="171"/>
      <c r="D300" s="171" t="s">
        <v>3563</v>
      </c>
      <c r="E300" s="171" t="s">
        <v>3564</v>
      </c>
      <c r="F300" s="199" t="s">
        <v>157</v>
      </c>
      <c r="G300" s="199" t="s">
        <v>3565</v>
      </c>
      <c r="H300" s="199" t="n">
        <v>299</v>
      </c>
    </row>
    <row r="301" customFormat="false" ht="14.5" hidden="false" customHeight="false" outlineLevel="0" collapsed="false">
      <c r="A301" s="171" t="s">
        <v>4251</v>
      </c>
      <c r="B301" s="171" t="s">
        <v>4252</v>
      </c>
      <c r="C301" s="171"/>
      <c r="D301" s="171" t="s">
        <v>3563</v>
      </c>
      <c r="E301" s="171" t="s">
        <v>3564</v>
      </c>
      <c r="F301" s="199" t="s">
        <v>157</v>
      </c>
      <c r="G301" s="199" t="s">
        <v>3565</v>
      </c>
      <c r="H301" s="199" t="n">
        <v>300</v>
      </c>
    </row>
    <row r="302" customFormat="false" ht="14.5" hidden="false" customHeight="false" outlineLevel="0" collapsed="false">
      <c r="A302" s="171" t="s">
        <v>4253</v>
      </c>
      <c r="B302" s="171" t="s">
        <v>4254</v>
      </c>
      <c r="C302" s="171"/>
      <c r="D302" s="171" t="s">
        <v>3563</v>
      </c>
      <c r="E302" s="171" t="s">
        <v>3564</v>
      </c>
      <c r="F302" s="199" t="s">
        <v>157</v>
      </c>
      <c r="G302" s="199" t="s">
        <v>3565</v>
      </c>
      <c r="H302" s="199" t="n">
        <v>301</v>
      </c>
    </row>
    <row r="303" customFormat="false" ht="14.5" hidden="false" customHeight="false" outlineLevel="0" collapsed="false">
      <c r="A303" s="171" t="s">
        <v>4255</v>
      </c>
      <c r="B303" s="171" t="s">
        <v>4256</v>
      </c>
      <c r="C303" s="171"/>
      <c r="D303" s="171" t="s">
        <v>3563</v>
      </c>
      <c r="E303" s="171" t="s">
        <v>3564</v>
      </c>
      <c r="F303" s="199" t="s">
        <v>157</v>
      </c>
      <c r="G303" s="199" t="s">
        <v>3565</v>
      </c>
      <c r="H303" s="199" t="n">
        <v>302</v>
      </c>
    </row>
    <row r="304" customFormat="false" ht="14.5" hidden="false" customHeight="false" outlineLevel="0" collapsed="false">
      <c r="A304" s="171" t="s">
        <v>4257</v>
      </c>
      <c r="B304" s="171" t="s">
        <v>4258</v>
      </c>
      <c r="C304" s="171"/>
      <c r="D304" s="171" t="s">
        <v>3563</v>
      </c>
      <c r="E304" s="171" t="s">
        <v>3564</v>
      </c>
      <c r="F304" s="199" t="s">
        <v>157</v>
      </c>
      <c r="G304" s="199" t="s">
        <v>3565</v>
      </c>
      <c r="H304" s="199" t="n">
        <v>303</v>
      </c>
    </row>
    <row r="305" customFormat="false" ht="14.5" hidden="false" customHeight="false" outlineLevel="0" collapsed="false">
      <c r="A305" s="171" t="s">
        <v>3486</v>
      </c>
      <c r="B305" s="171" t="s">
        <v>4259</v>
      </c>
      <c r="C305" s="171"/>
      <c r="D305" s="171" t="s">
        <v>3563</v>
      </c>
      <c r="E305" s="171" t="s">
        <v>3564</v>
      </c>
      <c r="F305" s="199" t="s">
        <v>157</v>
      </c>
      <c r="G305" s="199" t="s">
        <v>3565</v>
      </c>
      <c r="H305" s="199" t="n">
        <v>304</v>
      </c>
    </row>
    <row r="306" customFormat="false" ht="14.5" hidden="false" customHeight="false" outlineLevel="0" collapsed="false">
      <c r="A306" s="171" t="s">
        <v>3457</v>
      </c>
      <c r="B306" s="171" t="s">
        <v>3458</v>
      </c>
      <c r="C306" s="171"/>
      <c r="D306" s="171" t="s">
        <v>3563</v>
      </c>
      <c r="E306" s="171" t="s">
        <v>3564</v>
      </c>
      <c r="F306" s="199" t="s">
        <v>157</v>
      </c>
      <c r="G306" s="199" t="s">
        <v>3565</v>
      </c>
      <c r="H306" s="199" t="n">
        <v>305</v>
      </c>
    </row>
    <row r="307" customFormat="false" ht="14.5" hidden="false" customHeight="false" outlineLevel="0" collapsed="false">
      <c r="A307" s="171" t="s">
        <v>4260</v>
      </c>
      <c r="B307" s="171" t="s">
        <v>4261</v>
      </c>
      <c r="C307" s="171"/>
      <c r="D307" s="171" t="s">
        <v>3563</v>
      </c>
      <c r="E307" s="171" t="s">
        <v>3564</v>
      </c>
      <c r="F307" s="199" t="s">
        <v>157</v>
      </c>
      <c r="G307" s="199" t="s">
        <v>3565</v>
      </c>
      <c r="H307" s="199" t="n">
        <v>306</v>
      </c>
    </row>
    <row r="308" customFormat="false" ht="14.5" hidden="false" customHeight="false" outlineLevel="0" collapsed="false">
      <c r="A308" s="171" t="s">
        <v>3461</v>
      </c>
      <c r="B308" s="171" t="s">
        <v>4262</v>
      </c>
      <c r="C308" s="171"/>
      <c r="D308" s="171" t="s">
        <v>3563</v>
      </c>
      <c r="E308" s="171" t="s">
        <v>3564</v>
      </c>
      <c r="F308" s="199" t="s">
        <v>157</v>
      </c>
      <c r="G308" s="199" t="s">
        <v>3565</v>
      </c>
      <c r="H308" s="199" t="n">
        <v>307</v>
      </c>
    </row>
    <row r="309" customFormat="false" ht="14.5" hidden="false" customHeight="false" outlineLevel="0" collapsed="false">
      <c r="A309" s="171" t="s">
        <v>4263</v>
      </c>
      <c r="B309" s="171" t="s">
        <v>4264</v>
      </c>
      <c r="C309" s="171"/>
      <c r="D309" s="171" t="s">
        <v>3563</v>
      </c>
      <c r="E309" s="171" t="s">
        <v>3564</v>
      </c>
      <c r="F309" s="199" t="s">
        <v>157</v>
      </c>
      <c r="G309" s="199" t="s">
        <v>3565</v>
      </c>
      <c r="H309" s="199" t="n">
        <v>308</v>
      </c>
    </row>
    <row r="310" customFormat="false" ht="14.5" hidden="false" customHeight="false" outlineLevel="0" collapsed="false">
      <c r="A310" s="171" t="s">
        <v>4265</v>
      </c>
      <c r="B310" s="171" t="s">
        <v>4266</v>
      </c>
      <c r="C310" s="171"/>
      <c r="D310" s="171" t="s">
        <v>3563</v>
      </c>
      <c r="E310" s="171" t="s">
        <v>3564</v>
      </c>
      <c r="F310" s="199" t="s">
        <v>157</v>
      </c>
      <c r="G310" s="199" t="s">
        <v>3565</v>
      </c>
      <c r="H310" s="199" t="n">
        <v>309</v>
      </c>
    </row>
    <row r="311" customFormat="false" ht="14.5" hidden="false" customHeight="false" outlineLevel="0" collapsed="false">
      <c r="A311" s="171" t="s">
        <v>4267</v>
      </c>
      <c r="B311" s="171" t="s">
        <v>4268</v>
      </c>
      <c r="C311" s="171"/>
      <c r="D311" s="171" t="s">
        <v>3563</v>
      </c>
      <c r="E311" s="171" t="s">
        <v>3564</v>
      </c>
      <c r="F311" s="199" t="s">
        <v>157</v>
      </c>
      <c r="G311" s="199" t="s">
        <v>3565</v>
      </c>
      <c r="H311" s="199" t="n">
        <v>310</v>
      </c>
    </row>
    <row r="312" customFormat="false" ht="14.5" hidden="false" customHeight="false" outlineLevel="0" collapsed="false">
      <c r="A312" s="171" t="s">
        <v>4269</v>
      </c>
      <c r="B312" s="171" t="s">
        <v>4270</v>
      </c>
      <c r="C312" s="171"/>
      <c r="D312" s="171" t="s">
        <v>3563</v>
      </c>
      <c r="E312" s="171" t="s">
        <v>3564</v>
      </c>
      <c r="F312" s="199" t="s">
        <v>157</v>
      </c>
      <c r="G312" s="199" t="s">
        <v>3565</v>
      </c>
      <c r="H312" s="199" t="n">
        <v>311</v>
      </c>
    </row>
    <row r="313" customFormat="false" ht="14.5" hidden="false" customHeight="false" outlineLevel="0" collapsed="false">
      <c r="A313" s="171" t="s">
        <v>4271</v>
      </c>
      <c r="B313" s="171" t="s">
        <v>4272</v>
      </c>
      <c r="C313" s="171"/>
      <c r="D313" s="171" t="s">
        <v>3563</v>
      </c>
      <c r="E313" s="171" t="s">
        <v>3564</v>
      </c>
      <c r="F313" s="199" t="s">
        <v>157</v>
      </c>
      <c r="G313" s="199" t="s">
        <v>3565</v>
      </c>
      <c r="H313" s="199" t="n">
        <v>312</v>
      </c>
    </row>
    <row r="314" customFormat="false" ht="14.5" hidden="false" customHeight="false" outlineLevel="0" collapsed="false">
      <c r="A314" s="171" t="s">
        <v>4273</v>
      </c>
      <c r="B314" s="171" t="s">
        <v>4274</v>
      </c>
      <c r="C314" s="171"/>
      <c r="D314" s="171" t="s">
        <v>3563</v>
      </c>
      <c r="E314" s="171" t="s">
        <v>3564</v>
      </c>
      <c r="F314" s="199" t="s">
        <v>157</v>
      </c>
      <c r="G314" s="199" t="s">
        <v>3565</v>
      </c>
      <c r="H314" s="199" t="n">
        <v>313</v>
      </c>
    </row>
    <row r="315" customFormat="false" ht="14.5" hidden="false" customHeight="false" outlineLevel="0" collapsed="false">
      <c r="A315" s="171" t="s">
        <v>4275</v>
      </c>
      <c r="B315" s="171" t="s">
        <v>4276</v>
      </c>
      <c r="C315" s="171"/>
      <c r="D315" s="171" t="s">
        <v>3563</v>
      </c>
      <c r="E315" s="171" t="s">
        <v>3564</v>
      </c>
      <c r="F315" s="199" t="s">
        <v>157</v>
      </c>
      <c r="G315" s="199" t="s">
        <v>3565</v>
      </c>
      <c r="H315" s="199" t="n">
        <v>314</v>
      </c>
    </row>
    <row r="316" customFormat="false" ht="14.5" hidden="false" customHeight="false" outlineLevel="0" collapsed="false">
      <c r="A316" s="171" t="s">
        <v>4277</v>
      </c>
      <c r="B316" s="171" t="s">
        <v>4278</v>
      </c>
      <c r="C316" s="171"/>
      <c r="D316" s="171" t="s">
        <v>3563</v>
      </c>
      <c r="E316" s="171" t="s">
        <v>3564</v>
      </c>
      <c r="F316" s="199" t="s">
        <v>157</v>
      </c>
      <c r="G316" s="199" t="s">
        <v>3565</v>
      </c>
      <c r="H316" s="199" t="n">
        <v>315</v>
      </c>
    </row>
    <row r="317" customFormat="false" ht="14.5" hidden="false" customHeight="false" outlineLevel="0" collapsed="false">
      <c r="A317" s="171" t="s">
        <v>4279</v>
      </c>
      <c r="B317" s="171" t="s">
        <v>4280</v>
      </c>
      <c r="C317" s="171"/>
      <c r="D317" s="171" t="s">
        <v>3563</v>
      </c>
      <c r="E317" s="171" t="s">
        <v>3564</v>
      </c>
      <c r="F317" s="199" t="s">
        <v>157</v>
      </c>
      <c r="G317" s="199" t="s">
        <v>3565</v>
      </c>
      <c r="H317" s="199" t="n">
        <v>316</v>
      </c>
    </row>
    <row r="318" customFormat="false" ht="14.5" hidden="false" customHeight="false" outlineLevel="0" collapsed="false">
      <c r="A318" s="171" t="s">
        <v>4281</v>
      </c>
      <c r="B318" s="171" t="s">
        <v>4282</v>
      </c>
      <c r="C318" s="171"/>
      <c r="D318" s="171" t="s">
        <v>3563</v>
      </c>
      <c r="E318" s="171" t="s">
        <v>3564</v>
      </c>
      <c r="F318" s="199" t="s">
        <v>157</v>
      </c>
      <c r="G318" s="199" t="s">
        <v>3565</v>
      </c>
      <c r="H318" s="199" t="n">
        <v>317</v>
      </c>
    </row>
    <row r="319" customFormat="false" ht="14.5" hidden="false" customHeight="false" outlineLevel="0" collapsed="false">
      <c r="A319" s="171" t="s">
        <v>3510</v>
      </c>
      <c r="B319" s="171" t="s">
        <v>4283</v>
      </c>
      <c r="C319" s="171"/>
      <c r="D319" s="171" t="s">
        <v>3563</v>
      </c>
      <c r="E319" s="171" t="s">
        <v>3564</v>
      </c>
      <c r="F319" s="199" t="s">
        <v>157</v>
      </c>
      <c r="G319" s="199" t="s">
        <v>3565</v>
      </c>
      <c r="H319" s="199" t="n">
        <v>318</v>
      </c>
    </row>
    <row r="320" customFormat="false" ht="14.5" hidden="false" customHeight="false" outlineLevel="0" collapsed="false">
      <c r="A320" s="171" t="s">
        <v>4284</v>
      </c>
      <c r="B320" s="171" t="s">
        <v>4285</v>
      </c>
      <c r="C320" s="171"/>
      <c r="D320" s="171" t="s">
        <v>3563</v>
      </c>
      <c r="E320" s="171" t="s">
        <v>3564</v>
      </c>
      <c r="F320" s="199" t="s">
        <v>157</v>
      </c>
      <c r="G320" s="199" t="s">
        <v>3565</v>
      </c>
      <c r="H320" s="199" t="n">
        <v>319</v>
      </c>
    </row>
    <row r="321" customFormat="false" ht="14.5" hidden="false" customHeight="false" outlineLevel="0" collapsed="false">
      <c r="A321" s="171" t="s">
        <v>3452</v>
      </c>
      <c r="B321" s="171" t="s">
        <v>4286</v>
      </c>
      <c r="C321" s="171"/>
      <c r="D321" s="171" t="s">
        <v>3563</v>
      </c>
      <c r="E321" s="171" t="s">
        <v>3564</v>
      </c>
      <c r="F321" s="199" t="s">
        <v>157</v>
      </c>
      <c r="G321" s="199" t="s">
        <v>3565</v>
      </c>
      <c r="H321" s="199" t="n">
        <v>320</v>
      </c>
    </row>
    <row r="322" customFormat="false" ht="14.5" hidden="false" customHeight="false" outlineLevel="0" collapsed="false">
      <c r="A322" s="171" t="s">
        <v>3467</v>
      </c>
      <c r="B322" s="171" t="s">
        <v>3468</v>
      </c>
      <c r="C322" s="171"/>
      <c r="D322" s="171" t="s">
        <v>3563</v>
      </c>
      <c r="E322" s="171" t="s">
        <v>3564</v>
      </c>
      <c r="F322" s="199" t="s">
        <v>157</v>
      </c>
      <c r="G322" s="199" t="s">
        <v>3565</v>
      </c>
      <c r="H322" s="199" t="n">
        <v>321</v>
      </c>
    </row>
    <row r="323" customFormat="false" ht="14.5" hidden="false" customHeight="false" outlineLevel="0" collapsed="false">
      <c r="A323" s="171" t="s">
        <v>4287</v>
      </c>
      <c r="B323" s="171" t="s">
        <v>4288</v>
      </c>
      <c r="C323" s="171"/>
      <c r="D323" s="171" t="s">
        <v>3563</v>
      </c>
      <c r="E323" s="171" t="s">
        <v>3564</v>
      </c>
      <c r="F323" s="199" t="s">
        <v>157</v>
      </c>
      <c r="G323" s="199" t="s">
        <v>3565</v>
      </c>
      <c r="H323" s="199" t="n">
        <v>322</v>
      </c>
    </row>
    <row r="324" customFormat="false" ht="14.5" hidden="false" customHeight="false" outlineLevel="0" collapsed="false">
      <c r="A324" s="171" t="s">
        <v>4289</v>
      </c>
      <c r="B324" s="171" t="s">
        <v>4290</v>
      </c>
      <c r="C324" s="171"/>
      <c r="D324" s="171" t="s">
        <v>3563</v>
      </c>
      <c r="E324" s="171" t="s">
        <v>3564</v>
      </c>
      <c r="F324" s="199" t="s">
        <v>157</v>
      </c>
      <c r="G324" s="199" t="s">
        <v>3565</v>
      </c>
      <c r="H324" s="199" t="n">
        <v>323</v>
      </c>
    </row>
    <row r="325" customFormat="false" ht="14.5" hidden="false" customHeight="false" outlineLevel="0" collapsed="false">
      <c r="A325" s="171" t="s">
        <v>4291</v>
      </c>
      <c r="B325" s="171" t="s">
        <v>4292</v>
      </c>
      <c r="C325" s="171"/>
      <c r="D325" s="171" t="s">
        <v>3563</v>
      </c>
      <c r="E325" s="171" t="s">
        <v>3564</v>
      </c>
      <c r="F325" s="199" t="s">
        <v>157</v>
      </c>
      <c r="G325" s="199" t="s">
        <v>3565</v>
      </c>
      <c r="H325" s="199" t="n">
        <v>324</v>
      </c>
    </row>
    <row r="326" customFormat="false" ht="14.5" hidden="false" customHeight="false" outlineLevel="0" collapsed="false">
      <c r="A326" s="171" t="s">
        <v>4293</v>
      </c>
      <c r="B326" s="171" t="s">
        <v>4294</v>
      </c>
      <c r="C326" s="171"/>
      <c r="D326" s="171" t="s">
        <v>3563</v>
      </c>
      <c r="E326" s="171" t="s">
        <v>3564</v>
      </c>
      <c r="F326" s="199" t="s">
        <v>157</v>
      </c>
      <c r="G326" s="199" t="s">
        <v>3565</v>
      </c>
      <c r="H326" s="199" t="n">
        <v>325</v>
      </c>
    </row>
    <row r="327" customFormat="false" ht="14.5" hidden="false" customHeight="false" outlineLevel="0" collapsed="false">
      <c r="A327" s="171" t="s">
        <v>4295</v>
      </c>
      <c r="B327" s="171" t="s">
        <v>4296</v>
      </c>
      <c r="C327" s="171"/>
      <c r="D327" s="171" t="s">
        <v>3563</v>
      </c>
      <c r="E327" s="171" t="s">
        <v>3564</v>
      </c>
      <c r="F327" s="199" t="s">
        <v>157</v>
      </c>
      <c r="G327" s="199" t="s">
        <v>3565</v>
      </c>
      <c r="H327" s="199" t="n">
        <v>326</v>
      </c>
    </row>
    <row r="328" customFormat="false" ht="14.5" hidden="false" customHeight="false" outlineLevel="0" collapsed="false">
      <c r="A328" s="171" t="s">
        <v>4297</v>
      </c>
      <c r="B328" s="171" t="s">
        <v>4298</v>
      </c>
      <c r="C328" s="171"/>
      <c r="D328" s="171" t="s">
        <v>3563</v>
      </c>
      <c r="E328" s="171" t="s">
        <v>3564</v>
      </c>
      <c r="F328" s="199" t="s">
        <v>157</v>
      </c>
      <c r="G328" s="199" t="s">
        <v>3565</v>
      </c>
      <c r="H328" s="199" t="n">
        <v>327</v>
      </c>
    </row>
    <row r="329" customFormat="false" ht="14.5" hidden="false" customHeight="false" outlineLevel="0" collapsed="false">
      <c r="A329" s="171" t="s">
        <v>4299</v>
      </c>
      <c r="B329" s="171" t="s">
        <v>4300</v>
      </c>
      <c r="C329" s="171"/>
      <c r="D329" s="171" t="s">
        <v>3563</v>
      </c>
      <c r="E329" s="171" t="s">
        <v>3564</v>
      </c>
      <c r="F329" s="199" t="s">
        <v>157</v>
      </c>
      <c r="G329" s="199" t="s">
        <v>3565</v>
      </c>
      <c r="H329" s="199" t="n">
        <v>328</v>
      </c>
    </row>
    <row r="330" customFormat="false" ht="14.5" hidden="false" customHeight="false" outlineLevel="0" collapsed="false">
      <c r="A330" s="171" t="s">
        <v>4301</v>
      </c>
      <c r="B330" s="171" t="s">
        <v>4302</v>
      </c>
      <c r="C330" s="171"/>
      <c r="D330" s="171" t="s">
        <v>3563</v>
      </c>
      <c r="E330" s="171" t="s">
        <v>3564</v>
      </c>
      <c r="F330" s="199" t="s">
        <v>157</v>
      </c>
      <c r="G330" s="199" t="s">
        <v>3565</v>
      </c>
      <c r="H330" s="199" t="n">
        <v>329</v>
      </c>
    </row>
    <row r="331" customFormat="false" ht="14.5" hidden="false" customHeight="false" outlineLevel="0" collapsed="false">
      <c r="A331" s="171" t="s">
        <v>4303</v>
      </c>
      <c r="B331" s="171" t="s">
        <v>4304</v>
      </c>
      <c r="C331" s="171"/>
      <c r="D331" s="171" t="s">
        <v>3563</v>
      </c>
      <c r="E331" s="171" t="s">
        <v>3564</v>
      </c>
      <c r="F331" s="199" t="s">
        <v>157</v>
      </c>
      <c r="G331" s="199" t="s">
        <v>3565</v>
      </c>
      <c r="H331" s="199" t="n">
        <v>330</v>
      </c>
    </row>
    <row r="332" customFormat="false" ht="14.5" hidden="false" customHeight="false" outlineLevel="0" collapsed="false">
      <c r="A332" s="171" t="s">
        <v>4305</v>
      </c>
      <c r="B332" s="171" t="s">
        <v>4306</v>
      </c>
      <c r="C332" s="171"/>
      <c r="D332" s="171" t="s">
        <v>3563</v>
      </c>
      <c r="E332" s="171" t="s">
        <v>3564</v>
      </c>
      <c r="F332" s="199" t="s">
        <v>157</v>
      </c>
      <c r="G332" s="199" t="s">
        <v>3565</v>
      </c>
      <c r="H332" s="199" t="n">
        <v>331</v>
      </c>
    </row>
    <row r="333" customFormat="false" ht="14.5" hidden="false" customHeight="false" outlineLevel="0" collapsed="false">
      <c r="A333" s="171" t="s">
        <v>4307</v>
      </c>
      <c r="B333" s="171" t="s">
        <v>4308</v>
      </c>
      <c r="C333" s="171"/>
      <c r="D333" s="171" t="s">
        <v>3563</v>
      </c>
      <c r="E333" s="171" t="s">
        <v>3564</v>
      </c>
      <c r="F333" s="199" t="s">
        <v>157</v>
      </c>
      <c r="G333" s="199" t="s">
        <v>3565</v>
      </c>
      <c r="H333" s="199" t="n">
        <v>332</v>
      </c>
    </row>
    <row r="334" customFormat="false" ht="14.5" hidden="false" customHeight="false" outlineLevel="0" collapsed="false">
      <c r="A334" s="171" t="s">
        <v>3480</v>
      </c>
      <c r="B334" s="171" t="s">
        <v>4060</v>
      </c>
      <c r="C334" s="171"/>
      <c r="D334" s="171" t="s">
        <v>3563</v>
      </c>
      <c r="E334" s="171" t="s">
        <v>3564</v>
      </c>
      <c r="F334" s="199" t="s">
        <v>157</v>
      </c>
      <c r="G334" s="199" t="s">
        <v>3565</v>
      </c>
      <c r="H334" s="199" t="n">
        <v>333</v>
      </c>
    </row>
    <row r="335" customFormat="false" ht="14.5" hidden="false" customHeight="false" outlineLevel="0" collapsed="false">
      <c r="A335" s="171" t="s">
        <v>4309</v>
      </c>
      <c r="B335" s="171" t="s">
        <v>4310</v>
      </c>
      <c r="C335" s="171"/>
      <c r="D335" s="171" t="s">
        <v>3563</v>
      </c>
      <c r="E335" s="171" t="s">
        <v>3564</v>
      </c>
      <c r="F335" s="199" t="s">
        <v>157</v>
      </c>
      <c r="G335" s="199" t="s">
        <v>3565</v>
      </c>
      <c r="H335" s="199" t="n">
        <v>334</v>
      </c>
    </row>
    <row r="336" customFormat="false" ht="14.5" hidden="false" customHeight="false" outlineLevel="0" collapsed="false">
      <c r="A336" s="171" t="s">
        <v>4311</v>
      </c>
      <c r="B336" s="171" t="s">
        <v>4312</v>
      </c>
      <c r="C336" s="171"/>
      <c r="D336" s="171" t="s">
        <v>3563</v>
      </c>
      <c r="E336" s="171" t="s">
        <v>3564</v>
      </c>
      <c r="F336" s="199" t="s">
        <v>157</v>
      </c>
      <c r="G336" s="199" t="s">
        <v>3565</v>
      </c>
      <c r="H336" s="199" t="n">
        <v>335</v>
      </c>
    </row>
    <row r="337" customFormat="false" ht="14.5" hidden="false" customHeight="false" outlineLevel="0" collapsed="false">
      <c r="A337" s="171" t="s">
        <v>4313</v>
      </c>
      <c r="B337" s="171" t="s">
        <v>4314</v>
      </c>
      <c r="C337" s="171"/>
      <c r="D337" s="171" t="s">
        <v>3563</v>
      </c>
      <c r="E337" s="171" t="s">
        <v>3564</v>
      </c>
      <c r="F337" s="199" t="s">
        <v>157</v>
      </c>
      <c r="G337" s="199" t="s">
        <v>3565</v>
      </c>
      <c r="H337" s="199" t="n">
        <v>336</v>
      </c>
    </row>
    <row r="338" customFormat="false" ht="14.5" hidden="false" customHeight="false" outlineLevel="0" collapsed="false">
      <c r="A338" s="171" t="s">
        <v>4315</v>
      </c>
      <c r="B338" s="171" t="s">
        <v>4316</v>
      </c>
      <c r="C338" s="171"/>
      <c r="D338" s="171" t="s">
        <v>3563</v>
      </c>
      <c r="E338" s="171" t="s">
        <v>3564</v>
      </c>
      <c r="F338" s="199" t="s">
        <v>157</v>
      </c>
      <c r="G338" s="199" t="s">
        <v>3565</v>
      </c>
      <c r="H338" s="199" t="n">
        <v>337</v>
      </c>
    </row>
    <row r="339" customFormat="false" ht="14.5" hidden="false" customHeight="false" outlineLevel="0" collapsed="false">
      <c r="A339" s="171" t="s">
        <v>4317</v>
      </c>
      <c r="B339" s="171" t="s">
        <v>4318</v>
      </c>
      <c r="C339" s="171"/>
      <c r="D339" s="171" t="s">
        <v>3563</v>
      </c>
      <c r="E339" s="171" t="s">
        <v>3564</v>
      </c>
      <c r="F339" s="199" t="s">
        <v>157</v>
      </c>
      <c r="G339" s="199" t="s">
        <v>3565</v>
      </c>
      <c r="H339" s="199" t="n">
        <v>338</v>
      </c>
    </row>
    <row r="340" customFormat="false" ht="14.5" hidden="false" customHeight="false" outlineLevel="0" collapsed="false">
      <c r="A340" s="171" t="s">
        <v>4319</v>
      </c>
      <c r="B340" s="171" t="s">
        <v>4320</v>
      </c>
      <c r="C340" s="171"/>
      <c r="D340" s="171" t="s">
        <v>3563</v>
      </c>
      <c r="E340" s="171" t="s">
        <v>3564</v>
      </c>
      <c r="F340" s="199" t="s">
        <v>157</v>
      </c>
      <c r="G340" s="199" t="s">
        <v>3565</v>
      </c>
      <c r="H340" s="199" t="n">
        <v>339</v>
      </c>
    </row>
    <row r="341" customFormat="false" ht="14.5" hidden="false" customHeight="false" outlineLevel="0" collapsed="false">
      <c r="A341" s="171" t="s">
        <v>4321</v>
      </c>
      <c r="B341" s="171" t="s">
        <v>4322</v>
      </c>
      <c r="C341" s="171"/>
      <c r="D341" s="171" t="s">
        <v>3563</v>
      </c>
      <c r="E341" s="171" t="s">
        <v>3564</v>
      </c>
      <c r="F341" s="199" t="s">
        <v>157</v>
      </c>
      <c r="G341" s="199" t="s">
        <v>3565</v>
      </c>
      <c r="H341" s="199" t="n">
        <v>340</v>
      </c>
    </row>
    <row r="342" customFormat="false" ht="14.5" hidden="false" customHeight="false" outlineLevel="0" collapsed="false">
      <c r="A342" s="171" t="s">
        <v>4323</v>
      </c>
      <c r="B342" s="171" t="s">
        <v>4324</v>
      </c>
      <c r="C342" s="171"/>
      <c r="D342" s="171" t="s">
        <v>3563</v>
      </c>
      <c r="E342" s="171" t="s">
        <v>3564</v>
      </c>
      <c r="F342" s="199" t="s">
        <v>157</v>
      </c>
      <c r="G342" s="199" t="s">
        <v>3565</v>
      </c>
      <c r="H342" s="199" t="n">
        <v>341</v>
      </c>
    </row>
    <row r="343" customFormat="false" ht="14.5" hidden="false" customHeight="false" outlineLevel="0" collapsed="false">
      <c r="A343" s="171" t="s">
        <v>4325</v>
      </c>
      <c r="B343" s="171" t="s">
        <v>4326</v>
      </c>
      <c r="C343" s="171"/>
      <c r="D343" s="171" t="s">
        <v>3563</v>
      </c>
      <c r="E343" s="171" t="s">
        <v>3564</v>
      </c>
      <c r="F343" s="199" t="s">
        <v>157</v>
      </c>
      <c r="G343" s="199" t="s">
        <v>3565</v>
      </c>
      <c r="H343" s="199" t="n">
        <v>342</v>
      </c>
    </row>
    <row r="344" customFormat="false" ht="14.5" hidden="false" customHeight="false" outlineLevel="0" collapsed="false">
      <c r="A344" s="171" t="s">
        <v>4327</v>
      </c>
      <c r="B344" s="171" t="s">
        <v>4328</v>
      </c>
      <c r="C344" s="171"/>
      <c r="D344" s="171" t="s">
        <v>3563</v>
      </c>
      <c r="E344" s="171" t="s">
        <v>3564</v>
      </c>
      <c r="F344" s="199" t="s">
        <v>157</v>
      </c>
      <c r="G344" s="199" t="s">
        <v>3565</v>
      </c>
      <c r="H344" s="199" t="n">
        <v>343</v>
      </c>
    </row>
    <row r="345" customFormat="false" ht="14.5" hidden="false" customHeight="false" outlineLevel="0" collapsed="false">
      <c r="A345" s="171" t="s">
        <v>4329</v>
      </c>
      <c r="B345" s="171" t="s">
        <v>4330</v>
      </c>
      <c r="C345" s="171"/>
      <c r="D345" s="171" t="s">
        <v>3563</v>
      </c>
      <c r="E345" s="171" t="s">
        <v>3564</v>
      </c>
      <c r="F345" s="199" t="s">
        <v>157</v>
      </c>
      <c r="G345" s="199" t="s">
        <v>3565</v>
      </c>
      <c r="H345" s="199" t="n">
        <v>344</v>
      </c>
    </row>
    <row r="346" customFormat="false" ht="14.5" hidden="false" customHeight="false" outlineLevel="0" collapsed="false">
      <c r="A346" s="171" t="s">
        <v>4331</v>
      </c>
      <c r="B346" s="171" t="s">
        <v>4332</v>
      </c>
      <c r="C346" s="171"/>
      <c r="D346" s="171" t="s">
        <v>3563</v>
      </c>
      <c r="E346" s="171" t="s">
        <v>3564</v>
      </c>
      <c r="F346" s="199" t="s">
        <v>157</v>
      </c>
      <c r="G346" s="199" t="s">
        <v>3565</v>
      </c>
      <c r="H346" s="199" t="n">
        <v>345</v>
      </c>
    </row>
    <row r="347" customFormat="false" ht="14.5" hidden="false" customHeight="false" outlineLevel="0" collapsed="false">
      <c r="A347" s="171" t="s">
        <v>4333</v>
      </c>
      <c r="B347" s="171" t="s">
        <v>4334</v>
      </c>
      <c r="C347" s="171"/>
      <c r="D347" s="171" t="s">
        <v>3563</v>
      </c>
      <c r="E347" s="171" t="s">
        <v>3564</v>
      </c>
      <c r="F347" s="199" t="s">
        <v>157</v>
      </c>
      <c r="G347" s="199" t="s">
        <v>3565</v>
      </c>
      <c r="H347" s="199" t="n">
        <v>346</v>
      </c>
    </row>
    <row r="348" customFormat="false" ht="14.5" hidden="false" customHeight="false" outlineLevel="0" collapsed="false">
      <c r="A348" s="171" t="s">
        <v>4335</v>
      </c>
      <c r="B348" s="171" t="s">
        <v>4336</v>
      </c>
      <c r="C348" s="171"/>
      <c r="D348" s="171" t="s">
        <v>3563</v>
      </c>
      <c r="E348" s="171" t="s">
        <v>3564</v>
      </c>
      <c r="F348" s="199" t="s">
        <v>157</v>
      </c>
      <c r="G348" s="199" t="s">
        <v>3565</v>
      </c>
      <c r="H348" s="199" t="n">
        <v>347</v>
      </c>
    </row>
    <row r="349" customFormat="false" ht="14.5" hidden="false" customHeight="false" outlineLevel="0" collapsed="false">
      <c r="A349" s="171" t="s">
        <v>4337</v>
      </c>
      <c r="B349" s="171" t="s">
        <v>4338</v>
      </c>
      <c r="C349" s="171"/>
      <c r="D349" s="171" t="s">
        <v>3563</v>
      </c>
      <c r="E349" s="171" t="s">
        <v>3564</v>
      </c>
      <c r="F349" s="199" t="s">
        <v>157</v>
      </c>
      <c r="G349" s="199" t="s">
        <v>3565</v>
      </c>
      <c r="H349" s="199" t="n">
        <v>348</v>
      </c>
    </row>
    <row r="350" customFormat="false" ht="14.5" hidden="false" customHeight="false" outlineLevel="0" collapsed="false">
      <c r="A350" s="171" t="s">
        <v>4339</v>
      </c>
      <c r="B350" s="171" t="s">
        <v>4340</v>
      </c>
      <c r="C350" s="171"/>
      <c r="D350" s="171" t="s">
        <v>3563</v>
      </c>
      <c r="E350" s="171" t="s">
        <v>3564</v>
      </c>
      <c r="F350" s="199" t="s">
        <v>157</v>
      </c>
      <c r="G350" s="199" t="s">
        <v>3565</v>
      </c>
      <c r="H350" s="199" t="n">
        <v>349</v>
      </c>
    </row>
    <row r="351" customFormat="false" ht="14.5" hidden="false" customHeight="false" outlineLevel="0" collapsed="false">
      <c r="A351" s="171" t="s">
        <v>4341</v>
      </c>
      <c r="B351" s="171" t="s">
        <v>4342</v>
      </c>
      <c r="C351" s="171"/>
      <c r="D351" s="171" t="s">
        <v>3563</v>
      </c>
      <c r="E351" s="171" t="s">
        <v>3564</v>
      </c>
      <c r="F351" s="199" t="s">
        <v>157</v>
      </c>
      <c r="G351" s="199" t="s">
        <v>3565</v>
      </c>
      <c r="H351" s="199" t="n">
        <v>350</v>
      </c>
    </row>
    <row r="352" customFormat="false" ht="14.5" hidden="false" customHeight="false" outlineLevel="0" collapsed="false">
      <c r="A352" s="171" t="s">
        <v>4343</v>
      </c>
      <c r="B352" s="171" t="s">
        <v>4344</v>
      </c>
      <c r="C352" s="171"/>
      <c r="D352" s="171" t="s">
        <v>3563</v>
      </c>
      <c r="E352" s="171" t="s">
        <v>3564</v>
      </c>
      <c r="F352" s="199" t="s">
        <v>157</v>
      </c>
      <c r="G352" s="199" t="s">
        <v>3565</v>
      </c>
      <c r="H352" s="199" t="n">
        <v>351</v>
      </c>
    </row>
    <row r="353" customFormat="false" ht="14.5" hidden="false" customHeight="false" outlineLevel="0" collapsed="false">
      <c r="A353" s="171" t="s">
        <v>4345</v>
      </c>
      <c r="B353" s="171" t="s">
        <v>4346</v>
      </c>
      <c r="C353" s="171"/>
      <c r="D353" s="171" t="s">
        <v>3563</v>
      </c>
      <c r="E353" s="171" t="s">
        <v>3564</v>
      </c>
      <c r="F353" s="199" t="s">
        <v>157</v>
      </c>
      <c r="G353" s="199" t="s">
        <v>3565</v>
      </c>
      <c r="H353" s="199" t="n">
        <v>352</v>
      </c>
    </row>
    <row r="354" customFormat="false" ht="14.5" hidden="false" customHeight="false" outlineLevel="0" collapsed="false">
      <c r="A354" s="171" t="s">
        <v>4347</v>
      </c>
      <c r="B354" s="171" t="s">
        <v>4348</v>
      </c>
      <c r="C354" s="171"/>
      <c r="D354" s="171" t="s">
        <v>3563</v>
      </c>
      <c r="E354" s="171" t="s">
        <v>3564</v>
      </c>
      <c r="F354" s="199" t="s">
        <v>157</v>
      </c>
      <c r="G354" s="199" t="s">
        <v>3565</v>
      </c>
      <c r="H354" s="199" t="n">
        <v>353</v>
      </c>
    </row>
    <row r="355" customFormat="false" ht="14.5" hidden="false" customHeight="false" outlineLevel="0" collapsed="false">
      <c r="A355" s="171" t="s">
        <v>4349</v>
      </c>
      <c r="B355" s="171" t="s">
        <v>4350</v>
      </c>
      <c r="C355" s="171"/>
      <c r="D355" s="171" t="s">
        <v>3563</v>
      </c>
      <c r="E355" s="171" t="s">
        <v>3564</v>
      </c>
      <c r="F355" s="199" t="s">
        <v>157</v>
      </c>
      <c r="G355" s="199" t="s">
        <v>3565</v>
      </c>
      <c r="H355" s="199" t="n">
        <v>354</v>
      </c>
    </row>
    <row r="356" customFormat="false" ht="14.5" hidden="false" customHeight="false" outlineLevel="0" collapsed="false">
      <c r="A356" s="171" t="s">
        <v>4351</v>
      </c>
      <c r="B356" s="171" t="s">
        <v>4352</v>
      </c>
      <c r="C356" s="171"/>
      <c r="D356" s="171" t="s">
        <v>3563</v>
      </c>
      <c r="E356" s="171" t="s">
        <v>3564</v>
      </c>
      <c r="F356" s="199" t="s">
        <v>157</v>
      </c>
      <c r="G356" s="199" t="s">
        <v>3565</v>
      </c>
      <c r="H356" s="199" t="n">
        <v>355</v>
      </c>
    </row>
    <row r="357" customFormat="false" ht="14.5" hidden="false" customHeight="false" outlineLevel="0" collapsed="false">
      <c r="A357" s="171" t="s">
        <v>4353</v>
      </c>
      <c r="B357" s="171" t="s">
        <v>4354</v>
      </c>
      <c r="C357" s="171"/>
      <c r="D357" s="171" t="s">
        <v>3563</v>
      </c>
      <c r="E357" s="171" t="s">
        <v>3564</v>
      </c>
      <c r="F357" s="199" t="s">
        <v>157</v>
      </c>
      <c r="G357" s="199" t="s">
        <v>3565</v>
      </c>
      <c r="H357" s="199" t="n">
        <v>356</v>
      </c>
    </row>
    <row r="358" customFormat="false" ht="14.5" hidden="false" customHeight="false" outlineLevel="0" collapsed="false">
      <c r="A358" s="171" t="s">
        <v>4355</v>
      </c>
      <c r="B358" s="171" t="s">
        <v>4356</v>
      </c>
      <c r="C358" s="171"/>
      <c r="D358" s="171" t="s">
        <v>3563</v>
      </c>
      <c r="E358" s="171" t="s">
        <v>3564</v>
      </c>
      <c r="F358" s="199" t="s">
        <v>157</v>
      </c>
      <c r="G358" s="199" t="s">
        <v>3565</v>
      </c>
      <c r="H358" s="199" t="n">
        <v>357</v>
      </c>
    </row>
    <row r="359" customFormat="false" ht="14.5" hidden="false" customHeight="false" outlineLevel="0" collapsed="false">
      <c r="A359" s="171" t="s">
        <v>4357</v>
      </c>
      <c r="B359" s="171" t="s">
        <v>4358</v>
      </c>
      <c r="C359" s="171"/>
      <c r="D359" s="171" t="s">
        <v>3563</v>
      </c>
      <c r="E359" s="171" t="s">
        <v>3564</v>
      </c>
      <c r="F359" s="199" t="s">
        <v>157</v>
      </c>
      <c r="G359" s="199" t="s">
        <v>3565</v>
      </c>
      <c r="H359" s="199" t="n">
        <v>358</v>
      </c>
    </row>
    <row r="360" customFormat="false" ht="14.5" hidden="false" customHeight="false" outlineLevel="0" collapsed="false">
      <c r="A360" s="171" t="s">
        <v>4359</v>
      </c>
      <c r="B360" s="171" t="s">
        <v>4360</v>
      </c>
      <c r="C360" s="171"/>
      <c r="D360" s="171" t="s">
        <v>3563</v>
      </c>
      <c r="E360" s="171" t="s">
        <v>3564</v>
      </c>
      <c r="F360" s="199" t="s">
        <v>157</v>
      </c>
      <c r="G360" s="199" t="s">
        <v>3565</v>
      </c>
      <c r="H360" s="199" t="n">
        <v>359</v>
      </c>
    </row>
    <row r="361" customFormat="false" ht="14.5" hidden="false" customHeight="false" outlineLevel="0" collapsed="false">
      <c r="A361" s="171" t="s">
        <v>4361</v>
      </c>
      <c r="B361" s="171" t="s">
        <v>4362</v>
      </c>
      <c r="C361" s="171"/>
      <c r="D361" s="171" t="s">
        <v>3563</v>
      </c>
      <c r="E361" s="171" t="s">
        <v>3564</v>
      </c>
      <c r="F361" s="199" t="s">
        <v>157</v>
      </c>
      <c r="G361" s="199" t="s">
        <v>3565</v>
      </c>
      <c r="H361" s="199" t="n">
        <v>360</v>
      </c>
    </row>
    <row r="362" customFormat="false" ht="14.5" hidden="false" customHeight="false" outlineLevel="0" collapsed="false">
      <c r="A362" s="171" t="s">
        <v>4363</v>
      </c>
      <c r="B362" s="171" t="s">
        <v>4364</v>
      </c>
      <c r="C362" s="171"/>
      <c r="D362" s="171" t="s">
        <v>3563</v>
      </c>
      <c r="E362" s="171" t="s">
        <v>3564</v>
      </c>
      <c r="F362" s="199" t="s">
        <v>157</v>
      </c>
      <c r="G362" s="199" t="s">
        <v>3565</v>
      </c>
      <c r="H362" s="199" t="n">
        <v>361</v>
      </c>
    </row>
    <row r="363" customFormat="false" ht="14.5" hidden="false" customHeight="false" outlineLevel="0" collapsed="false">
      <c r="A363" s="171" t="s">
        <v>4365</v>
      </c>
      <c r="B363" s="171" t="s">
        <v>4366</v>
      </c>
      <c r="C363" s="171"/>
      <c r="D363" s="171" t="s">
        <v>3563</v>
      </c>
      <c r="E363" s="171" t="s">
        <v>3564</v>
      </c>
      <c r="F363" s="199" t="s">
        <v>157</v>
      </c>
      <c r="G363" s="199" t="s">
        <v>3565</v>
      </c>
      <c r="H363" s="199" t="n">
        <v>362</v>
      </c>
    </row>
    <row r="364" customFormat="false" ht="14.5" hidden="false" customHeight="false" outlineLevel="0" collapsed="false">
      <c r="A364" s="171" t="s">
        <v>4367</v>
      </c>
      <c r="B364" s="171" t="s">
        <v>4368</v>
      </c>
      <c r="C364" s="171"/>
      <c r="D364" s="171" t="s">
        <v>3563</v>
      </c>
      <c r="E364" s="171" t="s">
        <v>3564</v>
      </c>
      <c r="F364" s="199" t="s">
        <v>157</v>
      </c>
      <c r="G364" s="199" t="s">
        <v>3565</v>
      </c>
      <c r="H364" s="199" t="n">
        <v>363</v>
      </c>
    </row>
    <row r="365" customFormat="false" ht="14.5" hidden="false" customHeight="false" outlineLevel="0" collapsed="false">
      <c r="A365" s="171" t="s">
        <v>4369</v>
      </c>
      <c r="B365" s="171" t="s">
        <v>4370</v>
      </c>
      <c r="C365" s="171"/>
      <c r="D365" s="171" t="s">
        <v>3563</v>
      </c>
      <c r="E365" s="171" t="s">
        <v>3564</v>
      </c>
      <c r="F365" s="199" t="s">
        <v>157</v>
      </c>
      <c r="G365" s="199" t="s">
        <v>3565</v>
      </c>
      <c r="H365" s="199" t="n">
        <v>364</v>
      </c>
    </row>
    <row r="366" customFormat="false" ht="14.5" hidden="false" customHeight="false" outlineLevel="0" collapsed="false">
      <c r="A366" s="171" t="s">
        <v>4371</v>
      </c>
      <c r="B366" s="171" t="s">
        <v>4372</v>
      </c>
      <c r="C366" s="171"/>
      <c r="D366" s="171" t="s">
        <v>3563</v>
      </c>
      <c r="E366" s="171" t="s">
        <v>3564</v>
      </c>
      <c r="F366" s="199" t="s">
        <v>157</v>
      </c>
      <c r="G366" s="199" t="s">
        <v>3565</v>
      </c>
      <c r="H366" s="199" t="n">
        <v>365</v>
      </c>
    </row>
    <row r="367" customFormat="false" ht="14.5" hidden="false" customHeight="false" outlineLevel="0" collapsed="false">
      <c r="A367" s="171" t="s">
        <v>4373</v>
      </c>
      <c r="B367" s="171" t="s">
        <v>4374</v>
      </c>
      <c r="C367" s="171"/>
      <c r="D367" s="171" t="s">
        <v>3563</v>
      </c>
      <c r="E367" s="171" t="s">
        <v>3564</v>
      </c>
      <c r="F367" s="199" t="s">
        <v>157</v>
      </c>
      <c r="G367" s="199" t="s">
        <v>3565</v>
      </c>
      <c r="H367" s="199" t="n">
        <v>366</v>
      </c>
    </row>
    <row r="368" customFormat="false" ht="14.5" hidden="false" customHeight="false" outlineLevel="0" collapsed="false">
      <c r="A368" s="171" t="s">
        <v>4375</v>
      </c>
      <c r="B368" s="171" t="s">
        <v>4376</v>
      </c>
      <c r="C368" s="171"/>
      <c r="D368" s="171" t="s">
        <v>3563</v>
      </c>
      <c r="E368" s="171" t="s">
        <v>3564</v>
      </c>
      <c r="F368" s="199" t="s">
        <v>157</v>
      </c>
      <c r="G368" s="199" t="s">
        <v>3565</v>
      </c>
      <c r="H368" s="199" t="n">
        <v>367</v>
      </c>
    </row>
    <row r="369" customFormat="false" ht="14.5" hidden="false" customHeight="false" outlineLevel="0" collapsed="false">
      <c r="A369" s="171" t="s">
        <v>4377</v>
      </c>
      <c r="B369" s="171" t="s">
        <v>4378</v>
      </c>
      <c r="C369" s="171"/>
      <c r="D369" s="171" t="s">
        <v>3563</v>
      </c>
      <c r="E369" s="171" t="s">
        <v>3564</v>
      </c>
      <c r="F369" s="199" t="s">
        <v>157</v>
      </c>
      <c r="G369" s="199" t="s">
        <v>3565</v>
      </c>
      <c r="H369" s="199" t="n">
        <v>368</v>
      </c>
    </row>
    <row r="370" customFormat="false" ht="14.5" hidden="false" customHeight="false" outlineLevel="0" collapsed="false">
      <c r="A370" s="171" t="s">
        <v>4379</v>
      </c>
      <c r="B370" s="171" t="s">
        <v>4380</v>
      </c>
      <c r="C370" s="171"/>
      <c r="D370" s="171" t="s">
        <v>3563</v>
      </c>
      <c r="E370" s="171" t="s">
        <v>3564</v>
      </c>
      <c r="F370" s="199" t="s">
        <v>157</v>
      </c>
      <c r="G370" s="199" t="s">
        <v>3565</v>
      </c>
      <c r="H370" s="199" t="n">
        <v>369</v>
      </c>
    </row>
    <row r="371" customFormat="false" ht="14.5" hidden="false" customHeight="false" outlineLevel="0" collapsed="false">
      <c r="A371" s="171" t="s">
        <v>4381</v>
      </c>
      <c r="B371" s="171" t="s">
        <v>4382</v>
      </c>
      <c r="C371" s="171"/>
      <c r="D371" s="171" t="s">
        <v>3563</v>
      </c>
      <c r="E371" s="171" t="s">
        <v>3564</v>
      </c>
      <c r="F371" s="199" t="s">
        <v>157</v>
      </c>
      <c r="G371" s="199" t="s">
        <v>3565</v>
      </c>
      <c r="H371" s="199" t="n">
        <v>370</v>
      </c>
    </row>
    <row r="372" customFormat="false" ht="14.5" hidden="false" customHeight="false" outlineLevel="0" collapsed="false">
      <c r="A372" s="171" t="s">
        <v>4383</v>
      </c>
      <c r="B372" s="171" t="s">
        <v>4384</v>
      </c>
      <c r="C372" s="171"/>
      <c r="D372" s="171" t="s">
        <v>3563</v>
      </c>
      <c r="E372" s="171" t="s">
        <v>3564</v>
      </c>
      <c r="F372" s="199" t="s">
        <v>157</v>
      </c>
      <c r="G372" s="199" t="s">
        <v>3565</v>
      </c>
      <c r="H372" s="199" t="n">
        <v>371</v>
      </c>
    </row>
    <row r="373" customFormat="false" ht="14.5" hidden="false" customHeight="false" outlineLevel="0" collapsed="false">
      <c r="A373" s="171" t="s">
        <v>4385</v>
      </c>
      <c r="B373" s="171" t="s">
        <v>4386</v>
      </c>
      <c r="C373" s="171"/>
      <c r="D373" s="171" t="s">
        <v>3563</v>
      </c>
      <c r="E373" s="171" t="s">
        <v>3564</v>
      </c>
      <c r="F373" s="199" t="s">
        <v>157</v>
      </c>
      <c r="G373" s="199" t="s">
        <v>3565</v>
      </c>
      <c r="H373" s="199" t="n">
        <v>372</v>
      </c>
    </row>
    <row r="374" customFormat="false" ht="14.5" hidden="false" customHeight="false" outlineLevel="0" collapsed="false">
      <c r="A374" s="171" t="s">
        <v>4387</v>
      </c>
      <c r="B374" s="171" t="s">
        <v>4388</v>
      </c>
      <c r="C374" s="171"/>
      <c r="D374" s="171" t="s">
        <v>3563</v>
      </c>
      <c r="E374" s="171" t="s">
        <v>3564</v>
      </c>
      <c r="F374" s="199" t="s">
        <v>157</v>
      </c>
      <c r="G374" s="199" t="s">
        <v>3565</v>
      </c>
      <c r="H374" s="199" t="n">
        <v>373</v>
      </c>
    </row>
    <row r="375" customFormat="false" ht="14.5" hidden="false" customHeight="false" outlineLevel="0" collapsed="false">
      <c r="A375" s="171" t="s">
        <v>4389</v>
      </c>
      <c r="B375" s="171" t="s">
        <v>4390</v>
      </c>
      <c r="C375" s="171"/>
      <c r="D375" s="171" t="s">
        <v>3563</v>
      </c>
      <c r="E375" s="171" t="s">
        <v>3564</v>
      </c>
      <c r="F375" s="199" t="s">
        <v>157</v>
      </c>
      <c r="G375" s="199" t="s">
        <v>3565</v>
      </c>
      <c r="H375" s="199" t="n">
        <v>374</v>
      </c>
    </row>
    <row r="376" customFormat="false" ht="14.5" hidden="false" customHeight="false" outlineLevel="0" collapsed="false">
      <c r="A376" s="171" t="s">
        <v>4391</v>
      </c>
      <c r="B376" s="171" t="s">
        <v>4392</v>
      </c>
      <c r="C376" s="171"/>
      <c r="D376" s="171" t="s">
        <v>3563</v>
      </c>
      <c r="E376" s="171" t="s">
        <v>3564</v>
      </c>
      <c r="F376" s="199" t="s">
        <v>157</v>
      </c>
      <c r="G376" s="199" t="s">
        <v>3565</v>
      </c>
      <c r="H376" s="199" t="n">
        <v>375</v>
      </c>
    </row>
    <row r="377" customFormat="false" ht="14.5" hidden="false" customHeight="false" outlineLevel="0" collapsed="false">
      <c r="A377" s="171" t="s">
        <v>4393</v>
      </c>
      <c r="B377" s="171" t="s">
        <v>4394</v>
      </c>
      <c r="C377" s="171"/>
      <c r="D377" s="171" t="s">
        <v>3563</v>
      </c>
      <c r="E377" s="171" t="s">
        <v>3564</v>
      </c>
      <c r="F377" s="199" t="s">
        <v>157</v>
      </c>
      <c r="G377" s="199" t="s">
        <v>3565</v>
      </c>
      <c r="H377" s="199" t="n">
        <v>376</v>
      </c>
    </row>
    <row r="378" customFormat="false" ht="14.5" hidden="false" customHeight="false" outlineLevel="0" collapsed="false">
      <c r="A378" s="171" t="s">
        <v>4395</v>
      </c>
      <c r="B378" s="171" t="s">
        <v>4396</v>
      </c>
      <c r="C378" s="171"/>
      <c r="D378" s="171" t="s">
        <v>3563</v>
      </c>
      <c r="E378" s="171" t="s">
        <v>3564</v>
      </c>
      <c r="F378" s="199" t="s">
        <v>157</v>
      </c>
      <c r="G378" s="199" t="s">
        <v>3565</v>
      </c>
      <c r="H378" s="199" t="n">
        <v>377</v>
      </c>
    </row>
    <row r="379" customFormat="false" ht="14.5" hidden="false" customHeight="false" outlineLevel="0" collapsed="false">
      <c r="A379" s="171" t="s">
        <v>4397</v>
      </c>
      <c r="B379" s="171" t="s">
        <v>4398</v>
      </c>
      <c r="C379" s="171"/>
      <c r="D379" s="171" t="s">
        <v>3563</v>
      </c>
      <c r="E379" s="171" t="s">
        <v>3564</v>
      </c>
      <c r="F379" s="199" t="s">
        <v>157</v>
      </c>
      <c r="G379" s="199" t="s">
        <v>3565</v>
      </c>
      <c r="H379" s="199" t="n">
        <v>378</v>
      </c>
    </row>
    <row r="380" customFormat="false" ht="14.5" hidden="false" customHeight="false" outlineLevel="0" collapsed="false">
      <c r="A380" s="171" t="s">
        <v>4399</v>
      </c>
      <c r="B380" s="171" t="s">
        <v>4400</v>
      </c>
      <c r="C380" s="171"/>
      <c r="D380" s="171" t="s">
        <v>3563</v>
      </c>
      <c r="E380" s="171" t="s">
        <v>3564</v>
      </c>
      <c r="F380" s="199" t="s">
        <v>157</v>
      </c>
      <c r="G380" s="199" t="s">
        <v>3565</v>
      </c>
      <c r="H380" s="199" t="n">
        <v>379</v>
      </c>
    </row>
    <row r="381" customFormat="false" ht="14.5" hidden="false" customHeight="false" outlineLevel="0" collapsed="false">
      <c r="A381" s="171" t="s">
        <v>4401</v>
      </c>
      <c r="B381" s="171" t="s">
        <v>4402</v>
      </c>
      <c r="C381" s="171"/>
      <c r="D381" s="171" t="s">
        <v>3563</v>
      </c>
      <c r="E381" s="171" t="s">
        <v>3564</v>
      </c>
      <c r="F381" s="199" t="s">
        <v>157</v>
      </c>
      <c r="G381" s="199" t="s">
        <v>3565</v>
      </c>
      <c r="H381" s="199" t="n">
        <v>380</v>
      </c>
    </row>
    <row r="382" customFormat="false" ht="14.5" hidden="false" customHeight="false" outlineLevel="0" collapsed="false">
      <c r="A382" s="171" t="s">
        <v>4403</v>
      </c>
      <c r="B382" s="171" t="s">
        <v>4404</v>
      </c>
      <c r="C382" s="171"/>
      <c r="D382" s="171" t="s">
        <v>3563</v>
      </c>
      <c r="E382" s="171" t="s">
        <v>3564</v>
      </c>
      <c r="F382" s="199" t="s">
        <v>157</v>
      </c>
      <c r="G382" s="199" t="s">
        <v>3565</v>
      </c>
      <c r="H382" s="199" t="n">
        <v>381</v>
      </c>
    </row>
    <row r="383" customFormat="false" ht="14.5" hidden="false" customHeight="false" outlineLevel="0" collapsed="false">
      <c r="A383" s="171" t="s">
        <v>4405</v>
      </c>
      <c r="B383" s="171" t="s">
        <v>4406</v>
      </c>
      <c r="C383" s="171"/>
      <c r="D383" s="171" t="s">
        <v>3563</v>
      </c>
      <c r="E383" s="171" t="s">
        <v>3564</v>
      </c>
      <c r="F383" s="199" t="s">
        <v>157</v>
      </c>
      <c r="G383" s="199" t="s">
        <v>3565</v>
      </c>
      <c r="H383" s="199" t="n">
        <v>382</v>
      </c>
    </row>
    <row r="384" customFormat="false" ht="14.5" hidden="false" customHeight="false" outlineLevel="0" collapsed="false">
      <c r="A384" s="171" t="s">
        <v>4407</v>
      </c>
      <c r="B384" s="171" t="s">
        <v>4408</v>
      </c>
      <c r="C384" s="171"/>
      <c r="D384" s="171" t="s">
        <v>3563</v>
      </c>
      <c r="E384" s="171" t="s">
        <v>3564</v>
      </c>
      <c r="F384" s="199" t="s">
        <v>157</v>
      </c>
      <c r="G384" s="199" t="s">
        <v>3565</v>
      </c>
      <c r="H384" s="199" t="n">
        <v>383</v>
      </c>
    </row>
    <row r="385" customFormat="false" ht="14.5" hidden="false" customHeight="false" outlineLevel="0" collapsed="false">
      <c r="A385" s="171" t="s">
        <v>4409</v>
      </c>
      <c r="B385" s="171" t="s">
        <v>4410</v>
      </c>
      <c r="C385" s="171"/>
      <c r="D385" s="171" t="s">
        <v>3563</v>
      </c>
      <c r="E385" s="171" t="s">
        <v>3564</v>
      </c>
      <c r="F385" s="199" t="s">
        <v>157</v>
      </c>
      <c r="G385" s="199" t="s">
        <v>3565</v>
      </c>
      <c r="H385" s="199" t="n">
        <v>384</v>
      </c>
    </row>
    <row r="386" customFormat="false" ht="14.5" hidden="false" customHeight="false" outlineLevel="0" collapsed="false">
      <c r="A386" s="171" t="s">
        <v>4411</v>
      </c>
      <c r="B386" s="171" t="s">
        <v>4412</v>
      </c>
      <c r="C386" s="171"/>
      <c r="D386" s="171" t="s">
        <v>3563</v>
      </c>
      <c r="E386" s="171" t="s">
        <v>3564</v>
      </c>
      <c r="F386" s="199" t="s">
        <v>157</v>
      </c>
      <c r="G386" s="199" t="s">
        <v>3565</v>
      </c>
      <c r="H386" s="199" t="n">
        <v>385</v>
      </c>
    </row>
    <row r="387" customFormat="false" ht="14.5" hidden="false" customHeight="false" outlineLevel="0" collapsed="false">
      <c r="A387" s="171" t="s">
        <v>4413</v>
      </c>
      <c r="B387" s="171" t="s">
        <v>4414</v>
      </c>
      <c r="C387" s="171"/>
      <c r="D387" s="171" t="s">
        <v>3563</v>
      </c>
      <c r="E387" s="171" t="s">
        <v>3564</v>
      </c>
      <c r="F387" s="199" t="s">
        <v>157</v>
      </c>
      <c r="G387" s="199" t="s">
        <v>3565</v>
      </c>
      <c r="H387" s="199" t="n">
        <v>386</v>
      </c>
    </row>
    <row r="388" customFormat="false" ht="14.5" hidden="false" customHeight="false" outlineLevel="0" collapsed="false">
      <c r="A388" s="171" t="s">
        <v>4415</v>
      </c>
      <c r="B388" s="171" t="s">
        <v>4416</v>
      </c>
      <c r="C388" s="171"/>
      <c r="D388" s="171" t="s">
        <v>3563</v>
      </c>
      <c r="E388" s="171" t="s">
        <v>3564</v>
      </c>
      <c r="F388" s="199" t="s">
        <v>157</v>
      </c>
      <c r="G388" s="199" t="s">
        <v>3565</v>
      </c>
      <c r="H388" s="199" t="n">
        <v>387</v>
      </c>
    </row>
    <row r="389" customFormat="false" ht="14.5" hidden="false" customHeight="false" outlineLevel="0" collapsed="false">
      <c r="A389" s="171" t="s">
        <v>4417</v>
      </c>
      <c r="B389" s="171" t="s">
        <v>4418</v>
      </c>
      <c r="C389" s="171"/>
      <c r="D389" s="171" t="s">
        <v>3563</v>
      </c>
      <c r="E389" s="171" t="s">
        <v>3564</v>
      </c>
      <c r="F389" s="199" t="s">
        <v>157</v>
      </c>
      <c r="G389" s="199" t="s">
        <v>3565</v>
      </c>
      <c r="H389" s="199" t="n">
        <v>388</v>
      </c>
    </row>
    <row r="390" customFormat="false" ht="14.5" hidden="false" customHeight="false" outlineLevel="0" collapsed="false">
      <c r="A390" s="171" t="s">
        <v>4419</v>
      </c>
      <c r="B390" s="171" t="s">
        <v>4420</v>
      </c>
      <c r="C390" s="171"/>
      <c r="D390" s="171" t="s">
        <v>3563</v>
      </c>
      <c r="E390" s="171" t="s">
        <v>3564</v>
      </c>
      <c r="F390" s="199" t="s">
        <v>157</v>
      </c>
      <c r="G390" s="199" t="s">
        <v>3565</v>
      </c>
      <c r="H390" s="199" t="n">
        <v>389</v>
      </c>
    </row>
    <row r="391" customFormat="false" ht="14.5" hidden="false" customHeight="false" outlineLevel="0" collapsed="false">
      <c r="A391" s="171" t="s">
        <v>4421</v>
      </c>
      <c r="B391" s="171" t="s">
        <v>4422</v>
      </c>
      <c r="C391" s="171"/>
      <c r="D391" s="171" t="s">
        <v>3563</v>
      </c>
      <c r="E391" s="171" t="s">
        <v>3564</v>
      </c>
      <c r="F391" s="199" t="s">
        <v>157</v>
      </c>
      <c r="G391" s="199" t="s">
        <v>3565</v>
      </c>
      <c r="H391" s="199" t="n">
        <v>390</v>
      </c>
    </row>
    <row r="392" customFormat="false" ht="14.5" hidden="false" customHeight="false" outlineLevel="0" collapsed="false">
      <c r="A392" s="171" t="s">
        <v>4423</v>
      </c>
      <c r="B392" s="171" t="s">
        <v>4424</v>
      </c>
      <c r="C392" s="171"/>
      <c r="D392" s="171" t="s">
        <v>3563</v>
      </c>
      <c r="E392" s="171" t="s">
        <v>3564</v>
      </c>
      <c r="F392" s="199" t="s">
        <v>157</v>
      </c>
      <c r="G392" s="199" t="s">
        <v>3565</v>
      </c>
      <c r="H392" s="199" t="n">
        <v>391</v>
      </c>
    </row>
    <row r="393" customFormat="false" ht="14.5" hidden="false" customHeight="false" outlineLevel="0" collapsed="false">
      <c r="A393" s="171" t="s">
        <v>4425</v>
      </c>
      <c r="B393" s="171" t="s">
        <v>4426</v>
      </c>
      <c r="C393" s="171"/>
      <c r="D393" s="171" t="s">
        <v>3563</v>
      </c>
      <c r="E393" s="171" t="s">
        <v>3564</v>
      </c>
      <c r="F393" s="199" t="s">
        <v>157</v>
      </c>
      <c r="G393" s="199" t="s">
        <v>3565</v>
      </c>
      <c r="H393" s="199" t="n">
        <v>392</v>
      </c>
    </row>
    <row r="394" customFormat="false" ht="14.5" hidden="false" customHeight="false" outlineLevel="0" collapsed="false">
      <c r="A394" s="171" t="s">
        <v>4427</v>
      </c>
      <c r="B394" s="171" t="s">
        <v>4428</v>
      </c>
      <c r="C394" s="171"/>
      <c r="D394" s="171" t="s">
        <v>3563</v>
      </c>
      <c r="E394" s="171" t="s">
        <v>3564</v>
      </c>
      <c r="F394" s="199" t="s">
        <v>157</v>
      </c>
      <c r="G394" s="199" t="s">
        <v>3565</v>
      </c>
      <c r="H394" s="199" t="n">
        <v>393</v>
      </c>
    </row>
    <row r="395" customFormat="false" ht="14.5" hidden="false" customHeight="false" outlineLevel="0" collapsed="false">
      <c r="A395" s="171" t="s">
        <v>4429</v>
      </c>
      <c r="B395" s="171" t="s">
        <v>4430</v>
      </c>
      <c r="C395" s="171"/>
      <c r="D395" s="171" t="s">
        <v>3563</v>
      </c>
      <c r="E395" s="171" t="s">
        <v>3564</v>
      </c>
      <c r="F395" s="199" t="s">
        <v>157</v>
      </c>
      <c r="G395" s="199" t="s">
        <v>3565</v>
      </c>
      <c r="H395" s="199" t="n">
        <v>394</v>
      </c>
    </row>
    <row r="396" customFormat="false" ht="14.5" hidden="false" customHeight="false" outlineLevel="0" collapsed="false">
      <c r="A396" s="171" t="s">
        <v>4431</v>
      </c>
      <c r="B396" s="171" t="s">
        <v>4432</v>
      </c>
      <c r="C396" s="171"/>
      <c r="D396" s="171" t="s">
        <v>3563</v>
      </c>
      <c r="E396" s="171" t="s">
        <v>3564</v>
      </c>
      <c r="F396" s="199" t="s">
        <v>157</v>
      </c>
      <c r="G396" s="199" t="s">
        <v>3565</v>
      </c>
      <c r="H396" s="199" t="n">
        <v>395</v>
      </c>
    </row>
    <row r="397" customFormat="false" ht="14.5" hidden="false" customHeight="false" outlineLevel="0" collapsed="false">
      <c r="A397" s="171" t="s">
        <v>4433</v>
      </c>
      <c r="B397" s="171" t="s">
        <v>4434</v>
      </c>
      <c r="C397" s="171"/>
      <c r="D397" s="171" t="s">
        <v>3563</v>
      </c>
      <c r="E397" s="171" t="s">
        <v>3564</v>
      </c>
      <c r="F397" s="199" t="s">
        <v>157</v>
      </c>
      <c r="G397" s="199" t="s">
        <v>3565</v>
      </c>
      <c r="H397" s="199" t="n">
        <v>396</v>
      </c>
    </row>
    <row r="398" customFormat="false" ht="14.5" hidden="false" customHeight="false" outlineLevel="0" collapsed="false">
      <c r="A398" s="171" t="s">
        <v>4435</v>
      </c>
      <c r="B398" s="171" t="s">
        <v>4436</v>
      </c>
      <c r="C398" s="171"/>
      <c r="D398" s="171" t="s">
        <v>4437</v>
      </c>
      <c r="E398" s="171" t="s">
        <v>3564</v>
      </c>
      <c r="F398" s="199" t="s">
        <v>157</v>
      </c>
      <c r="G398" s="199" t="s">
        <v>3565</v>
      </c>
      <c r="H398" s="199" t="n">
        <v>397</v>
      </c>
    </row>
    <row r="399" customFormat="false" ht="14.5" hidden="false" customHeight="false" outlineLevel="0" collapsed="false">
      <c r="A399" s="171" t="s">
        <v>4438</v>
      </c>
      <c r="B399" s="171" t="s">
        <v>4439</v>
      </c>
      <c r="C399" s="171"/>
      <c r="D399" s="171" t="s">
        <v>4437</v>
      </c>
      <c r="E399" s="171" t="s">
        <v>3564</v>
      </c>
      <c r="F399" s="199" t="s">
        <v>157</v>
      </c>
      <c r="G399" s="199" t="s">
        <v>3565</v>
      </c>
      <c r="H399" s="199" t="n">
        <v>398</v>
      </c>
    </row>
    <row r="400" customFormat="false" ht="14.5" hidden="false" customHeight="false" outlineLevel="0" collapsed="false">
      <c r="A400" s="171" t="s">
        <v>4440</v>
      </c>
      <c r="B400" s="171" t="s">
        <v>4441</v>
      </c>
      <c r="C400" s="171"/>
      <c r="D400" s="171" t="s">
        <v>4437</v>
      </c>
      <c r="E400" s="171" t="s">
        <v>3564</v>
      </c>
      <c r="F400" s="199" t="s">
        <v>157</v>
      </c>
      <c r="G400" s="199" t="s">
        <v>3565</v>
      </c>
      <c r="H400" s="199" t="n">
        <v>399</v>
      </c>
    </row>
    <row r="401" customFormat="false" ht="14.5" hidden="false" customHeight="false" outlineLevel="0" collapsed="false">
      <c r="A401" s="171" t="s">
        <v>4442</v>
      </c>
      <c r="B401" s="171" t="s">
        <v>4443</v>
      </c>
      <c r="C401" s="171"/>
      <c r="D401" s="171" t="s">
        <v>4437</v>
      </c>
      <c r="E401" s="171" t="s">
        <v>3564</v>
      </c>
      <c r="F401" s="199" t="s">
        <v>157</v>
      </c>
      <c r="G401" s="199" t="s">
        <v>3565</v>
      </c>
      <c r="H401" s="199" t="n">
        <v>400</v>
      </c>
    </row>
    <row r="402" customFormat="false" ht="14.5" hidden="false" customHeight="false" outlineLevel="0" collapsed="false">
      <c r="A402" s="171" t="s">
        <v>4444</v>
      </c>
      <c r="B402" s="171" t="s">
        <v>4445</v>
      </c>
      <c r="C402" s="171"/>
      <c r="D402" s="171" t="s">
        <v>4437</v>
      </c>
      <c r="E402" s="171" t="s">
        <v>3564</v>
      </c>
      <c r="F402" s="199" t="s">
        <v>157</v>
      </c>
      <c r="G402" s="199" t="s">
        <v>3565</v>
      </c>
      <c r="H402" s="199" t="n">
        <v>401</v>
      </c>
    </row>
    <row r="403" customFormat="false" ht="14.5" hidden="false" customHeight="false" outlineLevel="0" collapsed="false">
      <c r="A403" s="171" t="s">
        <v>4446</v>
      </c>
      <c r="B403" s="171" t="s">
        <v>4447</v>
      </c>
      <c r="C403" s="171"/>
      <c r="D403" s="171" t="s">
        <v>4437</v>
      </c>
      <c r="E403" s="171" t="s">
        <v>3564</v>
      </c>
      <c r="F403" s="199" t="s">
        <v>157</v>
      </c>
      <c r="G403" s="199" t="s">
        <v>3565</v>
      </c>
      <c r="H403" s="199" t="n">
        <v>402</v>
      </c>
    </row>
    <row r="404" customFormat="false" ht="14.5" hidden="false" customHeight="false" outlineLevel="0" collapsed="false">
      <c r="A404" s="171" t="s">
        <v>4448</v>
      </c>
      <c r="B404" s="171" t="s">
        <v>4449</v>
      </c>
      <c r="C404" s="171"/>
      <c r="D404" s="171" t="s">
        <v>4437</v>
      </c>
      <c r="E404" s="171" t="s">
        <v>3564</v>
      </c>
      <c r="F404" s="199" t="s">
        <v>157</v>
      </c>
      <c r="G404" s="199" t="s">
        <v>3565</v>
      </c>
      <c r="H404" s="199" t="n">
        <v>403</v>
      </c>
    </row>
    <row r="405" customFormat="false" ht="14.5" hidden="false" customHeight="false" outlineLevel="0" collapsed="false">
      <c r="A405" s="171" t="s">
        <v>4450</v>
      </c>
      <c r="B405" s="171" t="s">
        <v>4451</v>
      </c>
      <c r="C405" s="171"/>
      <c r="D405" s="171" t="s">
        <v>4437</v>
      </c>
      <c r="E405" s="171" t="s">
        <v>3564</v>
      </c>
      <c r="F405" s="199" t="s">
        <v>157</v>
      </c>
      <c r="G405" s="199" t="s">
        <v>3565</v>
      </c>
      <c r="H405" s="199" t="n">
        <v>404</v>
      </c>
    </row>
    <row r="406" customFormat="false" ht="14.5" hidden="false" customHeight="false" outlineLevel="0" collapsed="false">
      <c r="A406" s="171" t="s">
        <v>4452</v>
      </c>
      <c r="B406" s="171" t="s">
        <v>4453</v>
      </c>
      <c r="C406" s="171"/>
      <c r="D406" s="171" t="s">
        <v>4437</v>
      </c>
      <c r="E406" s="171" t="s">
        <v>3564</v>
      </c>
      <c r="F406" s="199" t="s">
        <v>157</v>
      </c>
      <c r="G406" s="199" t="s">
        <v>3565</v>
      </c>
      <c r="H406" s="199" t="n">
        <v>405</v>
      </c>
    </row>
    <row r="407" customFormat="false" ht="14.5" hidden="false" customHeight="false" outlineLevel="0" collapsed="false">
      <c r="A407" s="171" t="s">
        <v>4454</v>
      </c>
      <c r="B407" s="171" t="s">
        <v>4455</v>
      </c>
      <c r="C407" s="171"/>
      <c r="D407" s="171" t="s">
        <v>4437</v>
      </c>
      <c r="E407" s="171" t="s">
        <v>3564</v>
      </c>
      <c r="F407" s="199" t="s">
        <v>157</v>
      </c>
      <c r="G407" s="199" t="s">
        <v>3565</v>
      </c>
      <c r="H407" s="199" t="n">
        <v>406</v>
      </c>
    </row>
    <row r="408" customFormat="false" ht="14.5" hidden="false" customHeight="false" outlineLevel="0" collapsed="false">
      <c r="A408" s="171" t="s">
        <v>4456</v>
      </c>
      <c r="B408" s="171" t="s">
        <v>4457</v>
      </c>
      <c r="C408" s="171"/>
      <c r="D408" s="171" t="s">
        <v>4437</v>
      </c>
      <c r="E408" s="171" t="s">
        <v>3564</v>
      </c>
      <c r="F408" s="199" t="s">
        <v>157</v>
      </c>
      <c r="G408" s="199" t="s">
        <v>3565</v>
      </c>
      <c r="H408" s="199" t="n">
        <v>407</v>
      </c>
    </row>
    <row r="409" customFormat="false" ht="14.5" hidden="false" customHeight="false" outlineLevel="0" collapsed="false">
      <c r="A409" s="171" t="s">
        <v>4458</v>
      </c>
      <c r="B409" s="171" t="s">
        <v>4459</v>
      </c>
      <c r="C409" s="171"/>
      <c r="D409" s="171" t="s">
        <v>4437</v>
      </c>
      <c r="E409" s="171" t="s">
        <v>3564</v>
      </c>
      <c r="F409" s="199" t="s">
        <v>157</v>
      </c>
      <c r="G409" s="199" t="s">
        <v>3565</v>
      </c>
      <c r="H409" s="199" t="n">
        <v>408</v>
      </c>
    </row>
    <row r="410" customFormat="false" ht="14.5" hidden="false" customHeight="false" outlineLevel="0" collapsed="false">
      <c r="A410" s="171" t="s">
        <v>4460</v>
      </c>
      <c r="B410" s="171" t="s">
        <v>4461</v>
      </c>
      <c r="C410" s="171"/>
      <c r="D410" s="171" t="s">
        <v>4437</v>
      </c>
      <c r="E410" s="171" t="s">
        <v>3564</v>
      </c>
      <c r="F410" s="199" t="s">
        <v>157</v>
      </c>
      <c r="G410" s="199" t="s">
        <v>3565</v>
      </c>
      <c r="H410" s="199" t="n">
        <v>409</v>
      </c>
    </row>
    <row r="411" customFormat="false" ht="14.5" hidden="false" customHeight="false" outlineLevel="0" collapsed="false">
      <c r="A411" s="171" t="s">
        <v>4462</v>
      </c>
      <c r="B411" s="171" t="s">
        <v>4463</v>
      </c>
      <c r="C411" s="171"/>
      <c r="D411" s="171" t="s">
        <v>4437</v>
      </c>
      <c r="E411" s="171" t="s">
        <v>3564</v>
      </c>
      <c r="F411" s="199" t="s">
        <v>157</v>
      </c>
      <c r="G411" s="199" t="s">
        <v>3565</v>
      </c>
      <c r="H411" s="199" t="n">
        <v>410</v>
      </c>
    </row>
    <row r="412" customFormat="false" ht="14.5" hidden="false" customHeight="false" outlineLevel="0" collapsed="false">
      <c r="A412" s="171" t="s">
        <v>4464</v>
      </c>
      <c r="B412" s="171" t="s">
        <v>4465</v>
      </c>
      <c r="C412" s="171"/>
      <c r="D412" s="171" t="s">
        <v>4437</v>
      </c>
      <c r="E412" s="171" t="s">
        <v>3564</v>
      </c>
      <c r="F412" s="199" t="s">
        <v>157</v>
      </c>
      <c r="G412" s="199" t="s">
        <v>3565</v>
      </c>
      <c r="H412" s="199" t="n">
        <v>411</v>
      </c>
    </row>
    <row r="413" customFormat="false" ht="14.5" hidden="false" customHeight="false" outlineLevel="0" collapsed="false">
      <c r="A413" s="171" t="s">
        <v>4466</v>
      </c>
      <c r="B413" s="171" t="s">
        <v>4467</v>
      </c>
      <c r="C413" s="171"/>
      <c r="D413" s="171" t="s">
        <v>4437</v>
      </c>
      <c r="E413" s="171" t="s">
        <v>3564</v>
      </c>
      <c r="F413" s="199" t="s">
        <v>157</v>
      </c>
      <c r="G413" s="199" t="s">
        <v>3565</v>
      </c>
      <c r="H413" s="199" t="n">
        <v>412</v>
      </c>
    </row>
    <row r="414" customFormat="false" ht="14.5" hidden="false" customHeight="false" outlineLevel="0" collapsed="false">
      <c r="A414" s="171" t="s">
        <v>4468</v>
      </c>
      <c r="B414" s="171" t="s">
        <v>4469</v>
      </c>
      <c r="C414" s="171"/>
      <c r="D414" s="171" t="s">
        <v>4437</v>
      </c>
      <c r="E414" s="171" t="s">
        <v>3564</v>
      </c>
      <c r="F414" s="199" t="s">
        <v>157</v>
      </c>
      <c r="G414" s="199" t="s">
        <v>3565</v>
      </c>
      <c r="H414" s="199" t="n">
        <v>413</v>
      </c>
    </row>
    <row r="415" customFormat="false" ht="14.5" hidden="false" customHeight="false" outlineLevel="0" collapsed="false">
      <c r="A415" s="171" t="s">
        <v>4470</v>
      </c>
      <c r="B415" s="171" t="s">
        <v>4471</v>
      </c>
      <c r="C415" s="171"/>
      <c r="D415" s="171" t="s">
        <v>4437</v>
      </c>
      <c r="E415" s="171" t="s">
        <v>3564</v>
      </c>
      <c r="F415" s="199" t="s">
        <v>157</v>
      </c>
      <c r="G415" s="199" t="s">
        <v>3565</v>
      </c>
      <c r="H415" s="199" t="n">
        <v>414</v>
      </c>
    </row>
    <row r="416" customFormat="false" ht="14.5" hidden="false" customHeight="false" outlineLevel="0" collapsed="false">
      <c r="A416" s="171" t="s">
        <v>4472</v>
      </c>
      <c r="B416" s="171" t="s">
        <v>4473</v>
      </c>
      <c r="C416" s="171"/>
      <c r="D416" s="171" t="s">
        <v>4437</v>
      </c>
      <c r="E416" s="171" t="s">
        <v>3564</v>
      </c>
      <c r="F416" s="199" t="s">
        <v>157</v>
      </c>
      <c r="G416" s="199" t="s">
        <v>3565</v>
      </c>
      <c r="H416" s="199" t="n">
        <v>415</v>
      </c>
    </row>
    <row r="417" customFormat="false" ht="14.5" hidden="false" customHeight="false" outlineLevel="0" collapsed="false">
      <c r="A417" s="171" t="s">
        <v>4474</v>
      </c>
      <c r="B417" s="171" t="s">
        <v>4475</v>
      </c>
      <c r="C417" s="171"/>
      <c r="D417" s="171" t="s">
        <v>4437</v>
      </c>
      <c r="E417" s="171" t="s">
        <v>3564</v>
      </c>
      <c r="F417" s="199" t="s">
        <v>157</v>
      </c>
      <c r="G417" s="199" t="s">
        <v>3565</v>
      </c>
      <c r="H417" s="199" t="n">
        <v>416</v>
      </c>
    </row>
    <row r="418" customFormat="false" ht="14.5" hidden="false" customHeight="false" outlineLevel="0" collapsed="false">
      <c r="A418" s="171" t="s">
        <v>4476</v>
      </c>
      <c r="B418" s="171" t="s">
        <v>4477</v>
      </c>
      <c r="C418" s="171"/>
      <c r="D418" s="171" t="s">
        <v>4437</v>
      </c>
      <c r="E418" s="171" t="s">
        <v>3564</v>
      </c>
      <c r="F418" s="199" t="s">
        <v>157</v>
      </c>
      <c r="G418" s="199" t="s">
        <v>3565</v>
      </c>
      <c r="H418" s="199" t="n">
        <v>417</v>
      </c>
    </row>
    <row r="419" customFormat="false" ht="14.5" hidden="false" customHeight="false" outlineLevel="0" collapsed="false">
      <c r="A419" s="171" t="s">
        <v>4478</v>
      </c>
      <c r="B419" s="171" t="s">
        <v>4479</v>
      </c>
      <c r="C419" s="171"/>
      <c r="D419" s="171" t="s">
        <v>4437</v>
      </c>
      <c r="E419" s="171" t="s">
        <v>3564</v>
      </c>
      <c r="F419" s="199" t="s">
        <v>157</v>
      </c>
      <c r="G419" s="199" t="s">
        <v>3565</v>
      </c>
      <c r="H419" s="199" t="n">
        <v>418</v>
      </c>
    </row>
    <row r="420" customFormat="false" ht="14.5" hidden="false" customHeight="false" outlineLevel="0" collapsed="false">
      <c r="A420" s="171" t="s">
        <v>4480</v>
      </c>
      <c r="B420" s="171" t="s">
        <v>4481</v>
      </c>
      <c r="C420" s="171"/>
      <c r="D420" s="171" t="s">
        <v>4437</v>
      </c>
      <c r="E420" s="171" t="s">
        <v>3564</v>
      </c>
      <c r="F420" s="199" t="s">
        <v>157</v>
      </c>
      <c r="G420" s="199" t="s">
        <v>3565</v>
      </c>
      <c r="H420" s="199" t="n">
        <v>419</v>
      </c>
    </row>
    <row r="421" customFormat="false" ht="14.5" hidden="false" customHeight="false" outlineLevel="0" collapsed="false">
      <c r="A421" s="171" t="s">
        <v>4482</v>
      </c>
      <c r="B421" s="171" t="s">
        <v>4483</v>
      </c>
      <c r="C421" s="171"/>
      <c r="D421" s="171" t="s">
        <v>4437</v>
      </c>
      <c r="E421" s="171" t="s">
        <v>3564</v>
      </c>
      <c r="F421" s="199" t="s">
        <v>157</v>
      </c>
      <c r="G421" s="199" t="s">
        <v>3565</v>
      </c>
      <c r="H421" s="199" t="n">
        <v>420</v>
      </c>
    </row>
    <row r="422" customFormat="false" ht="14.5" hidden="false" customHeight="false" outlineLevel="0" collapsed="false">
      <c r="A422" s="171" t="s">
        <v>4484</v>
      </c>
      <c r="B422" s="171" t="s">
        <v>4485</v>
      </c>
      <c r="C422" s="171"/>
      <c r="D422" s="171" t="s">
        <v>4437</v>
      </c>
      <c r="E422" s="171" t="s">
        <v>3564</v>
      </c>
      <c r="F422" s="199" t="s">
        <v>157</v>
      </c>
      <c r="G422" s="199" t="s">
        <v>3565</v>
      </c>
      <c r="H422" s="199" t="n">
        <v>421</v>
      </c>
    </row>
    <row r="423" customFormat="false" ht="14.5" hidden="false" customHeight="false" outlineLevel="0" collapsed="false">
      <c r="A423" s="171" t="s">
        <v>4486</v>
      </c>
      <c r="B423" s="171" t="s">
        <v>4487</v>
      </c>
      <c r="C423" s="171"/>
      <c r="D423" s="171" t="s">
        <v>4437</v>
      </c>
      <c r="E423" s="171" t="s">
        <v>3564</v>
      </c>
      <c r="F423" s="199" t="s">
        <v>157</v>
      </c>
      <c r="G423" s="199" t="s">
        <v>3565</v>
      </c>
      <c r="H423" s="199" t="n">
        <v>422</v>
      </c>
    </row>
    <row r="424" customFormat="false" ht="14.5" hidden="false" customHeight="false" outlineLevel="0" collapsed="false">
      <c r="A424" s="171" t="s">
        <v>4488</v>
      </c>
      <c r="B424" s="171" t="s">
        <v>4489</v>
      </c>
      <c r="C424" s="171"/>
      <c r="D424" s="171" t="s">
        <v>4437</v>
      </c>
      <c r="E424" s="171" t="s">
        <v>3564</v>
      </c>
      <c r="F424" s="199" t="s">
        <v>157</v>
      </c>
      <c r="G424" s="199" t="s">
        <v>3565</v>
      </c>
      <c r="H424" s="199" t="n">
        <v>423</v>
      </c>
    </row>
    <row r="425" customFormat="false" ht="14.5" hidden="false" customHeight="false" outlineLevel="0" collapsed="false">
      <c r="A425" s="171" t="s">
        <v>4490</v>
      </c>
      <c r="B425" s="171" t="s">
        <v>4491</v>
      </c>
      <c r="C425" s="171"/>
      <c r="D425" s="171" t="s">
        <v>4437</v>
      </c>
      <c r="E425" s="171" t="s">
        <v>3564</v>
      </c>
      <c r="F425" s="199" t="s">
        <v>157</v>
      </c>
      <c r="G425" s="199" t="s">
        <v>3565</v>
      </c>
      <c r="H425" s="199" t="n">
        <v>424</v>
      </c>
    </row>
    <row r="426" customFormat="false" ht="14.5" hidden="false" customHeight="false" outlineLevel="0" collapsed="false">
      <c r="A426" s="171" t="s">
        <v>4492</v>
      </c>
      <c r="B426" s="171" t="s">
        <v>4493</v>
      </c>
      <c r="C426" s="171"/>
      <c r="D426" s="171" t="s">
        <v>4437</v>
      </c>
      <c r="E426" s="171" t="s">
        <v>3564</v>
      </c>
      <c r="F426" s="199" t="s">
        <v>157</v>
      </c>
      <c r="G426" s="199" t="s">
        <v>3565</v>
      </c>
      <c r="H426" s="199" t="n">
        <v>425</v>
      </c>
    </row>
    <row r="427" customFormat="false" ht="14.5" hidden="false" customHeight="false" outlineLevel="0" collapsed="false">
      <c r="A427" s="171" t="s">
        <v>4494</v>
      </c>
      <c r="B427" s="171" t="s">
        <v>4495</v>
      </c>
      <c r="C427" s="171"/>
      <c r="D427" s="171" t="s">
        <v>4437</v>
      </c>
      <c r="E427" s="171" t="s">
        <v>3564</v>
      </c>
      <c r="F427" s="199" t="s">
        <v>157</v>
      </c>
      <c r="G427" s="199" t="s">
        <v>3565</v>
      </c>
      <c r="H427" s="199" t="n">
        <v>426</v>
      </c>
    </row>
    <row r="428" customFormat="false" ht="14.5" hidden="false" customHeight="false" outlineLevel="0" collapsed="false">
      <c r="A428" s="171" t="s">
        <v>4496</v>
      </c>
      <c r="B428" s="171" t="s">
        <v>4497</v>
      </c>
      <c r="C428" s="171"/>
      <c r="D428" s="171" t="s">
        <v>4437</v>
      </c>
      <c r="E428" s="171" t="s">
        <v>3564</v>
      </c>
      <c r="F428" s="199" t="s">
        <v>157</v>
      </c>
      <c r="G428" s="199" t="s">
        <v>3565</v>
      </c>
      <c r="H428" s="199" t="n">
        <v>427</v>
      </c>
    </row>
    <row r="429" customFormat="false" ht="14.5" hidden="false" customHeight="false" outlineLevel="0" collapsed="false">
      <c r="A429" s="171" t="s">
        <v>4498</v>
      </c>
      <c r="B429" s="171" t="s">
        <v>4499</v>
      </c>
      <c r="C429" s="171"/>
      <c r="D429" s="171" t="s">
        <v>4437</v>
      </c>
      <c r="E429" s="171" t="s">
        <v>3564</v>
      </c>
      <c r="F429" s="199" t="s">
        <v>157</v>
      </c>
      <c r="G429" s="199" t="s">
        <v>3565</v>
      </c>
      <c r="H429" s="199" t="n">
        <v>428</v>
      </c>
    </row>
    <row r="430" customFormat="false" ht="14.5" hidden="false" customHeight="false" outlineLevel="0" collapsed="false">
      <c r="A430" s="171" t="s">
        <v>4500</v>
      </c>
      <c r="B430" s="171" t="s">
        <v>4501</v>
      </c>
      <c r="C430" s="171"/>
      <c r="D430" s="171" t="s">
        <v>4437</v>
      </c>
      <c r="E430" s="171" t="s">
        <v>3564</v>
      </c>
      <c r="F430" s="199" t="s">
        <v>157</v>
      </c>
      <c r="G430" s="199" t="s">
        <v>3565</v>
      </c>
      <c r="H430" s="199" t="n">
        <v>429</v>
      </c>
    </row>
    <row r="431" customFormat="false" ht="14.5" hidden="false" customHeight="false" outlineLevel="0" collapsed="false">
      <c r="A431" s="171" t="s">
        <v>4502</v>
      </c>
      <c r="B431" s="171" t="s">
        <v>4503</v>
      </c>
      <c r="C431" s="171"/>
      <c r="D431" s="171" t="s">
        <v>4437</v>
      </c>
      <c r="E431" s="171" t="s">
        <v>3564</v>
      </c>
      <c r="F431" s="199" t="s">
        <v>157</v>
      </c>
      <c r="G431" s="199" t="s">
        <v>3565</v>
      </c>
      <c r="H431" s="199" t="n">
        <v>430</v>
      </c>
    </row>
    <row r="432" customFormat="false" ht="14.5" hidden="false" customHeight="false" outlineLevel="0" collapsed="false">
      <c r="A432" s="171" t="s">
        <v>4504</v>
      </c>
      <c r="B432" s="171" t="s">
        <v>4505</v>
      </c>
      <c r="C432" s="171"/>
      <c r="D432" s="171" t="s">
        <v>4437</v>
      </c>
      <c r="E432" s="171" t="s">
        <v>3691</v>
      </c>
      <c r="F432" s="199" t="s">
        <v>157</v>
      </c>
      <c r="G432" s="199" t="s">
        <v>3565</v>
      </c>
      <c r="H432" s="199" t="n">
        <v>431</v>
      </c>
    </row>
    <row r="433" customFormat="false" ht="14.5" hidden="false" customHeight="false" outlineLevel="0" collapsed="false">
      <c r="A433" s="171" t="s">
        <v>4506</v>
      </c>
      <c r="B433" s="171" t="s">
        <v>4507</v>
      </c>
      <c r="C433" s="171"/>
      <c r="D433" s="171" t="s">
        <v>4437</v>
      </c>
      <c r="E433" s="171" t="s">
        <v>3564</v>
      </c>
      <c r="F433" s="199" t="s">
        <v>157</v>
      </c>
      <c r="G433" s="199" t="s">
        <v>3565</v>
      </c>
      <c r="H433" s="199" t="n">
        <v>432</v>
      </c>
    </row>
    <row r="434" customFormat="false" ht="14.5" hidden="false" customHeight="false" outlineLevel="0" collapsed="false">
      <c r="A434" s="171" t="s">
        <v>4508</v>
      </c>
      <c r="B434" s="171" t="s">
        <v>4509</v>
      </c>
      <c r="C434" s="171"/>
      <c r="D434" s="171" t="s">
        <v>4437</v>
      </c>
      <c r="E434" s="171" t="s">
        <v>3564</v>
      </c>
      <c r="F434" s="199" t="s">
        <v>157</v>
      </c>
      <c r="G434" s="199" t="s">
        <v>3565</v>
      </c>
      <c r="H434" s="199" t="n">
        <v>433</v>
      </c>
    </row>
    <row r="435" customFormat="false" ht="14.5" hidden="false" customHeight="false" outlineLevel="0" collapsed="false">
      <c r="A435" s="171" t="s">
        <v>4510</v>
      </c>
      <c r="B435" s="171" t="s">
        <v>3588</v>
      </c>
      <c r="C435" s="171"/>
      <c r="D435" s="171" t="s">
        <v>3564</v>
      </c>
      <c r="E435" s="171"/>
      <c r="F435" s="199" t="s">
        <v>157</v>
      </c>
      <c r="G435" s="199" t="s">
        <v>3565</v>
      </c>
      <c r="H435" s="199" t="n">
        <v>434</v>
      </c>
    </row>
    <row r="436" customFormat="false" ht="14.5" hidden="false" customHeight="false" outlineLevel="0" collapsed="false">
      <c r="A436" s="171" t="s">
        <v>4511</v>
      </c>
      <c r="B436" s="171" t="s">
        <v>4512</v>
      </c>
      <c r="C436" s="171"/>
      <c r="D436" s="171" t="s">
        <v>3564</v>
      </c>
      <c r="E436" s="171"/>
      <c r="F436" s="199" t="s">
        <v>157</v>
      </c>
      <c r="G436" s="199" t="s">
        <v>3565</v>
      </c>
      <c r="H436" s="199" t="n">
        <v>435</v>
      </c>
    </row>
    <row r="437" customFormat="false" ht="14.5" hidden="false" customHeight="false" outlineLevel="0" collapsed="false">
      <c r="A437" s="171" t="s">
        <v>4513</v>
      </c>
      <c r="B437" s="171" t="s">
        <v>4514</v>
      </c>
      <c r="C437" s="171"/>
      <c r="D437" s="171" t="s">
        <v>3564</v>
      </c>
      <c r="E437" s="171"/>
      <c r="F437" s="199" t="s">
        <v>157</v>
      </c>
      <c r="G437" s="199" t="s">
        <v>3565</v>
      </c>
      <c r="H437" s="199" t="n">
        <v>436</v>
      </c>
    </row>
    <row r="438" customFormat="false" ht="14.5" hidden="false" customHeight="false" outlineLevel="0" collapsed="false">
      <c r="A438" s="171" t="s">
        <v>4515</v>
      </c>
      <c r="B438" s="171" t="s">
        <v>4516</v>
      </c>
      <c r="C438" s="171"/>
      <c r="D438" s="171" t="s">
        <v>3564</v>
      </c>
      <c r="E438" s="171"/>
      <c r="F438" s="199" t="s">
        <v>157</v>
      </c>
      <c r="G438" s="199" t="s">
        <v>3565</v>
      </c>
      <c r="H438" s="199" t="n">
        <v>437</v>
      </c>
    </row>
    <row r="439" customFormat="false" ht="14.5" hidden="false" customHeight="false" outlineLevel="0" collapsed="false">
      <c r="A439" s="171" t="s">
        <v>4517</v>
      </c>
      <c r="B439" s="171" t="s">
        <v>4518</v>
      </c>
      <c r="C439" s="171"/>
      <c r="D439" s="171" t="s">
        <v>3564</v>
      </c>
      <c r="E439" s="171"/>
      <c r="F439" s="199" t="s">
        <v>157</v>
      </c>
      <c r="G439" s="199" t="s">
        <v>3565</v>
      </c>
      <c r="H439" s="199" t="n">
        <v>438</v>
      </c>
    </row>
    <row r="440" customFormat="false" ht="14.5" hidden="false" customHeight="false" outlineLevel="0" collapsed="false">
      <c r="A440" s="171" t="s">
        <v>4519</v>
      </c>
      <c r="B440" s="171" t="s">
        <v>4520</v>
      </c>
      <c r="C440" s="171"/>
      <c r="D440" s="171" t="s">
        <v>4521</v>
      </c>
      <c r="E440" s="171" t="s">
        <v>3564</v>
      </c>
      <c r="F440" s="199" t="s">
        <v>157</v>
      </c>
      <c r="G440" s="199" t="s">
        <v>3565</v>
      </c>
      <c r="H440" s="199" t="n">
        <v>439</v>
      </c>
    </row>
    <row r="441" customFormat="false" ht="14.5" hidden="false" customHeight="false" outlineLevel="0" collapsed="false">
      <c r="A441" s="171" t="s">
        <v>4522</v>
      </c>
      <c r="B441" s="171" t="s">
        <v>4523</v>
      </c>
      <c r="C441" s="171"/>
      <c r="D441" s="171" t="s">
        <v>4521</v>
      </c>
      <c r="E441" s="171" t="s">
        <v>3564</v>
      </c>
      <c r="F441" s="199" t="s">
        <v>157</v>
      </c>
      <c r="G441" s="199" t="s">
        <v>3565</v>
      </c>
      <c r="H441" s="199" t="n">
        <v>440</v>
      </c>
    </row>
    <row r="442" customFormat="false" ht="14.5" hidden="false" customHeight="false" outlineLevel="0" collapsed="false">
      <c r="A442" s="171" t="s">
        <v>4524</v>
      </c>
      <c r="B442" s="171" t="s">
        <v>4525</v>
      </c>
      <c r="C442" s="171"/>
      <c r="D442" s="171" t="s">
        <v>4521</v>
      </c>
      <c r="E442" s="171" t="s">
        <v>3564</v>
      </c>
      <c r="F442" s="199" t="s">
        <v>157</v>
      </c>
      <c r="G442" s="199" t="s">
        <v>3565</v>
      </c>
      <c r="H442" s="199" t="n">
        <v>441</v>
      </c>
    </row>
    <row r="443" customFormat="false" ht="14.5" hidden="false" customHeight="false" outlineLevel="0" collapsed="false">
      <c r="A443" s="171" t="s">
        <v>4526</v>
      </c>
      <c r="B443" s="171" t="s">
        <v>4527</v>
      </c>
      <c r="C443" s="171"/>
      <c r="D443" s="171" t="s">
        <v>3563</v>
      </c>
      <c r="E443" s="171" t="s">
        <v>3564</v>
      </c>
      <c r="F443" s="199" t="s">
        <v>157</v>
      </c>
      <c r="G443" s="199" t="s">
        <v>3565</v>
      </c>
      <c r="H443" s="199" t="n">
        <v>442</v>
      </c>
    </row>
    <row r="444" customFormat="false" ht="14.5" hidden="false" customHeight="false" outlineLevel="0" collapsed="false">
      <c r="A444" s="171" t="s">
        <v>4528</v>
      </c>
      <c r="B444" s="171" t="s">
        <v>4529</v>
      </c>
      <c r="C444" s="171"/>
      <c r="D444" s="171" t="s">
        <v>3563</v>
      </c>
      <c r="E444" s="171" t="s">
        <v>3564</v>
      </c>
      <c r="F444" s="199" t="s">
        <v>157</v>
      </c>
      <c r="G444" s="199" t="s">
        <v>3565</v>
      </c>
      <c r="H444" s="199" t="n">
        <v>443</v>
      </c>
    </row>
    <row r="445" customFormat="false" ht="14.5" hidden="false" customHeight="false" outlineLevel="0" collapsed="false">
      <c r="A445" s="171" t="s">
        <v>4530</v>
      </c>
      <c r="B445" s="171" t="s">
        <v>4531</v>
      </c>
      <c r="C445" s="171"/>
      <c r="D445" s="171" t="s">
        <v>3563</v>
      </c>
      <c r="E445" s="171" t="s">
        <v>3564</v>
      </c>
      <c r="F445" s="199" t="s">
        <v>157</v>
      </c>
      <c r="G445" s="199" t="s">
        <v>3565</v>
      </c>
      <c r="H445" s="199" t="n">
        <v>444</v>
      </c>
    </row>
    <row r="446" customFormat="false" ht="14.5" hidden="false" customHeight="false" outlineLevel="0" collapsed="false">
      <c r="A446" s="171" t="s">
        <v>4532</v>
      </c>
      <c r="B446" s="171" t="s">
        <v>4533</v>
      </c>
      <c r="C446" s="171"/>
      <c r="D446" s="171" t="s">
        <v>3563</v>
      </c>
      <c r="E446" s="171" t="s">
        <v>3564</v>
      </c>
      <c r="F446" s="199" t="s">
        <v>157</v>
      </c>
      <c r="G446" s="199" t="s">
        <v>3565</v>
      </c>
      <c r="H446" s="199" t="n">
        <v>445</v>
      </c>
    </row>
    <row r="447" customFormat="false" ht="14.5" hidden="false" customHeight="false" outlineLevel="0" collapsed="false">
      <c r="A447" s="171" t="s">
        <v>4534</v>
      </c>
      <c r="B447" s="171" t="s">
        <v>4535</v>
      </c>
      <c r="C447" s="171"/>
      <c r="D447" s="171" t="s">
        <v>3563</v>
      </c>
      <c r="E447" s="171" t="s">
        <v>3564</v>
      </c>
      <c r="F447" s="199" t="s">
        <v>157</v>
      </c>
      <c r="G447" s="199" t="s">
        <v>3565</v>
      </c>
      <c r="H447" s="199" t="n">
        <v>446</v>
      </c>
    </row>
    <row r="448" customFormat="false" ht="14.5" hidden="false" customHeight="false" outlineLevel="0" collapsed="false">
      <c r="A448" s="171" t="s">
        <v>4536</v>
      </c>
      <c r="B448" s="171" t="s">
        <v>4537</v>
      </c>
      <c r="C448" s="171"/>
      <c r="D448" s="171" t="s">
        <v>3563</v>
      </c>
      <c r="E448" s="171" t="s">
        <v>3564</v>
      </c>
      <c r="F448" s="199" t="s">
        <v>157</v>
      </c>
      <c r="G448" s="199" t="s">
        <v>3565</v>
      </c>
      <c r="H448" s="199" t="n">
        <v>447</v>
      </c>
    </row>
    <row r="449" customFormat="false" ht="14.5" hidden="false" customHeight="false" outlineLevel="0" collapsed="false">
      <c r="A449" s="171" t="s">
        <v>4538</v>
      </c>
      <c r="B449" s="171" t="s">
        <v>4539</v>
      </c>
      <c r="C449" s="171"/>
      <c r="D449" s="171" t="s">
        <v>3563</v>
      </c>
      <c r="E449" s="171" t="s">
        <v>3564</v>
      </c>
      <c r="F449" s="199" t="s">
        <v>157</v>
      </c>
      <c r="G449" s="199" t="s">
        <v>3565</v>
      </c>
      <c r="H449" s="199" t="n">
        <v>448</v>
      </c>
    </row>
    <row r="450" customFormat="false" ht="14.5" hidden="false" customHeight="false" outlineLevel="0" collapsed="false">
      <c r="A450" s="171" t="s">
        <v>4540</v>
      </c>
      <c r="B450" s="171" t="s">
        <v>4541</v>
      </c>
      <c r="C450" s="171"/>
      <c r="D450" s="171" t="s">
        <v>3563</v>
      </c>
      <c r="E450" s="171" t="s">
        <v>3564</v>
      </c>
      <c r="F450" s="199" t="s">
        <v>157</v>
      </c>
      <c r="G450" s="199" t="s">
        <v>3565</v>
      </c>
      <c r="H450" s="199" t="n">
        <v>449</v>
      </c>
    </row>
    <row r="451" customFormat="false" ht="14.5" hidden="false" customHeight="false" outlineLevel="0" collapsed="false">
      <c r="A451" s="171" t="s">
        <v>4542</v>
      </c>
      <c r="B451" s="171" t="s">
        <v>4543</v>
      </c>
      <c r="C451" s="171"/>
      <c r="D451" s="171" t="s">
        <v>3563</v>
      </c>
      <c r="E451" s="171" t="s">
        <v>3564</v>
      </c>
      <c r="F451" s="199" t="s">
        <v>157</v>
      </c>
      <c r="G451" s="199" t="s">
        <v>3565</v>
      </c>
      <c r="H451" s="199" t="n">
        <v>450</v>
      </c>
    </row>
    <row r="452" customFormat="false" ht="14.5" hidden="false" customHeight="false" outlineLevel="0" collapsed="false">
      <c r="A452" s="171" t="s">
        <v>4544</v>
      </c>
      <c r="B452" s="171" t="s">
        <v>4545</v>
      </c>
      <c r="C452" s="171"/>
      <c r="D452" s="171" t="s">
        <v>3563</v>
      </c>
      <c r="E452" s="171" t="s">
        <v>3564</v>
      </c>
      <c r="F452" s="199" t="s">
        <v>157</v>
      </c>
      <c r="G452" s="199" t="s">
        <v>3565</v>
      </c>
      <c r="H452" s="199" t="n">
        <v>451</v>
      </c>
    </row>
    <row r="453" customFormat="false" ht="14.5" hidden="false" customHeight="false" outlineLevel="0" collapsed="false">
      <c r="A453" s="171" t="s">
        <v>4546</v>
      </c>
      <c r="B453" s="171" t="s">
        <v>4547</v>
      </c>
      <c r="C453" s="171"/>
      <c r="D453" s="171" t="s">
        <v>3563</v>
      </c>
      <c r="E453" s="171" t="s">
        <v>3564</v>
      </c>
      <c r="F453" s="199" t="s">
        <v>157</v>
      </c>
      <c r="G453" s="199" t="s">
        <v>3565</v>
      </c>
      <c r="H453" s="199" t="n">
        <v>452</v>
      </c>
    </row>
    <row r="454" customFormat="false" ht="14.5" hidden="false" customHeight="false" outlineLevel="0" collapsed="false">
      <c r="A454" s="171" t="s">
        <v>4548</v>
      </c>
      <c r="B454" s="171" t="s">
        <v>4549</v>
      </c>
      <c r="C454" s="171"/>
      <c r="D454" s="171" t="s">
        <v>3563</v>
      </c>
      <c r="E454" s="171" t="s">
        <v>3564</v>
      </c>
      <c r="F454" s="199" t="s">
        <v>157</v>
      </c>
      <c r="G454" s="199" t="s">
        <v>3565</v>
      </c>
      <c r="H454" s="199" t="n">
        <v>453</v>
      </c>
    </row>
    <row r="455" customFormat="false" ht="14.5" hidden="false" customHeight="false" outlineLevel="0" collapsed="false">
      <c r="A455" s="171" t="s">
        <v>4550</v>
      </c>
      <c r="B455" s="171" t="s">
        <v>4551</v>
      </c>
      <c r="C455" s="171"/>
      <c r="D455" s="171" t="s">
        <v>3563</v>
      </c>
      <c r="E455" s="171" t="s">
        <v>3564</v>
      </c>
      <c r="F455" s="199" t="s">
        <v>157</v>
      </c>
      <c r="G455" s="199" t="s">
        <v>3565</v>
      </c>
      <c r="H455" s="199" t="n">
        <v>454</v>
      </c>
    </row>
    <row r="456" customFormat="false" ht="14.5" hidden="false" customHeight="false" outlineLevel="0" collapsed="false">
      <c r="A456" s="171" t="s">
        <v>4552</v>
      </c>
      <c r="B456" s="171" t="s">
        <v>4553</v>
      </c>
      <c r="C456" s="171"/>
      <c r="D456" s="171" t="s">
        <v>3563</v>
      </c>
      <c r="E456" s="171" t="s">
        <v>3564</v>
      </c>
      <c r="F456" s="199" t="s">
        <v>157</v>
      </c>
      <c r="G456" s="199" t="s">
        <v>3565</v>
      </c>
      <c r="H456" s="199" t="n">
        <v>455</v>
      </c>
    </row>
    <row r="457" customFormat="false" ht="14.5" hidden="false" customHeight="false" outlineLevel="0" collapsed="false">
      <c r="A457" s="171" t="s">
        <v>4554</v>
      </c>
      <c r="B457" s="171" t="s">
        <v>4555</v>
      </c>
      <c r="C457" s="171"/>
      <c r="D457" s="171" t="s">
        <v>3563</v>
      </c>
      <c r="E457" s="171" t="s">
        <v>3564</v>
      </c>
      <c r="F457" s="199" t="s">
        <v>157</v>
      </c>
      <c r="G457" s="199" t="s">
        <v>3565</v>
      </c>
      <c r="H457" s="199" t="n">
        <v>456</v>
      </c>
    </row>
    <row r="458" customFormat="false" ht="14.5" hidden="false" customHeight="false" outlineLevel="0" collapsed="false">
      <c r="A458" s="171" t="s">
        <v>4556</v>
      </c>
      <c r="B458" s="171" t="s">
        <v>4557</v>
      </c>
      <c r="C458" s="171"/>
      <c r="D458" s="171" t="s">
        <v>3563</v>
      </c>
      <c r="E458" s="171" t="s">
        <v>3564</v>
      </c>
      <c r="F458" s="199" t="s">
        <v>157</v>
      </c>
      <c r="G458" s="199" t="s">
        <v>3565</v>
      </c>
      <c r="H458" s="199" t="n">
        <v>457</v>
      </c>
    </row>
    <row r="459" customFormat="false" ht="14.5" hidden="false" customHeight="false" outlineLevel="0" collapsed="false">
      <c r="A459" s="171" t="s">
        <v>3498</v>
      </c>
      <c r="B459" s="171" t="s">
        <v>3499</v>
      </c>
      <c r="C459" s="171"/>
      <c r="D459" s="171" t="s">
        <v>3563</v>
      </c>
      <c r="E459" s="171" t="s">
        <v>3564</v>
      </c>
      <c r="F459" s="199" t="s">
        <v>157</v>
      </c>
      <c r="G459" s="199" t="s">
        <v>3565</v>
      </c>
      <c r="H459" s="199" t="n">
        <v>458</v>
      </c>
    </row>
    <row r="460" customFormat="false" ht="14.5" hidden="false" customHeight="false" outlineLevel="0" collapsed="false">
      <c r="A460" s="171" t="s">
        <v>4558</v>
      </c>
      <c r="B460" s="171" t="s">
        <v>4559</v>
      </c>
      <c r="C460" s="171"/>
      <c r="D460" s="171" t="s">
        <v>3563</v>
      </c>
      <c r="E460" s="171" t="s">
        <v>3564</v>
      </c>
      <c r="F460" s="199" t="s">
        <v>157</v>
      </c>
      <c r="G460" s="199" t="s">
        <v>3565</v>
      </c>
      <c r="H460" s="199" t="n">
        <v>459</v>
      </c>
    </row>
    <row r="461" customFormat="false" ht="14.5" hidden="false" customHeight="false" outlineLevel="0" collapsed="false">
      <c r="A461" s="171" t="s">
        <v>4560</v>
      </c>
      <c r="B461" s="171" t="s">
        <v>4561</v>
      </c>
      <c r="C461" s="171"/>
      <c r="D461" s="171" t="s">
        <v>3563</v>
      </c>
      <c r="E461" s="171" t="s">
        <v>3564</v>
      </c>
      <c r="F461" s="199" t="s">
        <v>157</v>
      </c>
      <c r="G461" s="199" t="s">
        <v>3565</v>
      </c>
      <c r="H461" s="199" t="n">
        <v>460</v>
      </c>
    </row>
    <row r="462" customFormat="false" ht="14.5" hidden="false" customHeight="false" outlineLevel="0" collapsed="false">
      <c r="A462" s="171" t="s">
        <v>4562</v>
      </c>
      <c r="B462" s="171" t="s">
        <v>4563</v>
      </c>
      <c r="C462" s="171"/>
      <c r="D462" s="171" t="s">
        <v>3563</v>
      </c>
      <c r="E462" s="171" t="s">
        <v>3564</v>
      </c>
      <c r="F462" s="199" t="s">
        <v>157</v>
      </c>
      <c r="G462" s="199" t="s">
        <v>3565</v>
      </c>
      <c r="H462" s="199" t="n">
        <v>461</v>
      </c>
    </row>
    <row r="463" customFormat="false" ht="14.5" hidden="false" customHeight="false" outlineLevel="0" collapsed="false">
      <c r="A463" s="171" t="s">
        <v>4564</v>
      </c>
      <c r="B463" s="171" t="s">
        <v>4565</v>
      </c>
      <c r="C463" s="171"/>
      <c r="D463" s="171" t="s">
        <v>3563</v>
      </c>
      <c r="E463" s="171" t="s">
        <v>3564</v>
      </c>
      <c r="F463" s="199" t="s">
        <v>157</v>
      </c>
      <c r="G463" s="199" t="s">
        <v>3565</v>
      </c>
      <c r="H463" s="199" t="n">
        <v>462</v>
      </c>
    </row>
    <row r="464" customFormat="false" ht="14.5" hidden="false" customHeight="false" outlineLevel="0" collapsed="false">
      <c r="A464" s="171" t="s">
        <v>4566</v>
      </c>
      <c r="B464" s="171" t="s">
        <v>4567</v>
      </c>
      <c r="C464" s="171"/>
      <c r="D464" s="171" t="s">
        <v>3563</v>
      </c>
      <c r="E464" s="171" t="s">
        <v>3564</v>
      </c>
      <c r="F464" s="199" t="s">
        <v>157</v>
      </c>
      <c r="G464" s="199" t="s">
        <v>3565</v>
      </c>
      <c r="H464" s="199" t="n">
        <v>463</v>
      </c>
    </row>
    <row r="465" customFormat="false" ht="14.5" hidden="false" customHeight="false" outlineLevel="0" collapsed="false">
      <c r="A465" s="171" t="s">
        <v>4568</v>
      </c>
      <c r="B465" s="171" t="s">
        <v>4569</v>
      </c>
      <c r="C465" s="171"/>
      <c r="D465" s="171" t="s">
        <v>3563</v>
      </c>
      <c r="E465" s="171" t="s">
        <v>3564</v>
      </c>
      <c r="F465" s="199" t="s">
        <v>157</v>
      </c>
      <c r="G465" s="199" t="s">
        <v>3565</v>
      </c>
      <c r="H465" s="199" t="n">
        <v>464</v>
      </c>
    </row>
    <row r="466" customFormat="false" ht="14.5" hidden="false" customHeight="false" outlineLevel="0" collapsed="false">
      <c r="A466" s="171" t="s">
        <v>4570</v>
      </c>
      <c r="B466" s="171" t="s">
        <v>4571</v>
      </c>
      <c r="C466" s="171"/>
      <c r="D466" s="171" t="s">
        <v>3563</v>
      </c>
      <c r="E466" s="171" t="s">
        <v>3564</v>
      </c>
      <c r="F466" s="199" t="s">
        <v>157</v>
      </c>
      <c r="G466" s="199" t="s">
        <v>3565</v>
      </c>
      <c r="H466" s="199" t="n">
        <v>465</v>
      </c>
    </row>
    <row r="467" customFormat="false" ht="14.5" hidden="false" customHeight="false" outlineLevel="0" collapsed="false">
      <c r="A467" s="171" t="s">
        <v>4572</v>
      </c>
      <c r="B467" s="171" t="s">
        <v>4573</v>
      </c>
      <c r="C467" s="171"/>
      <c r="D467" s="171" t="s">
        <v>3563</v>
      </c>
      <c r="E467" s="171" t="s">
        <v>3564</v>
      </c>
      <c r="F467" s="199" t="s">
        <v>157</v>
      </c>
      <c r="G467" s="199" t="s">
        <v>3565</v>
      </c>
      <c r="H467" s="199" t="n">
        <v>466</v>
      </c>
    </row>
    <row r="468" customFormat="false" ht="14.5" hidden="false" customHeight="false" outlineLevel="0" collapsed="false">
      <c r="A468" s="171" t="s">
        <v>4574</v>
      </c>
      <c r="B468" s="171" t="s">
        <v>4575</v>
      </c>
      <c r="C468" s="171"/>
      <c r="D468" s="171" t="s">
        <v>3563</v>
      </c>
      <c r="E468" s="171" t="s">
        <v>3564</v>
      </c>
      <c r="F468" s="199" t="s">
        <v>157</v>
      </c>
      <c r="G468" s="199" t="s">
        <v>3565</v>
      </c>
      <c r="H468" s="199" t="n">
        <v>467</v>
      </c>
    </row>
    <row r="469" customFormat="false" ht="14.5" hidden="false" customHeight="false" outlineLevel="0" collapsed="false">
      <c r="A469" s="171" t="s">
        <v>4576</v>
      </c>
      <c r="B469" s="171" t="s">
        <v>4577</v>
      </c>
      <c r="C469" s="171"/>
      <c r="D469" s="171" t="s">
        <v>3563</v>
      </c>
      <c r="E469" s="171" t="s">
        <v>3564</v>
      </c>
      <c r="F469" s="199" t="s">
        <v>157</v>
      </c>
      <c r="G469" s="199" t="s">
        <v>3565</v>
      </c>
      <c r="H469" s="199" t="n">
        <v>468</v>
      </c>
    </row>
    <row r="470" customFormat="false" ht="14.5" hidden="false" customHeight="false" outlineLevel="0" collapsed="false">
      <c r="A470" s="171" t="s">
        <v>4578</v>
      </c>
      <c r="B470" s="171" t="s">
        <v>4579</v>
      </c>
      <c r="C470" s="171"/>
      <c r="D470" s="171" t="s">
        <v>3563</v>
      </c>
      <c r="E470" s="171" t="s">
        <v>3564</v>
      </c>
      <c r="F470" s="199" t="s">
        <v>157</v>
      </c>
      <c r="G470" s="199" t="s">
        <v>3565</v>
      </c>
      <c r="H470" s="199" t="n">
        <v>469</v>
      </c>
    </row>
    <row r="471" customFormat="false" ht="14.5" hidden="false" customHeight="false" outlineLevel="0" collapsed="false">
      <c r="A471" s="171" t="s">
        <v>4580</v>
      </c>
      <c r="B471" s="171" t="s">
        <v>4581</v>
      </c>
      <c r="C471" s="171"/>
      <c r="D471" s="171" t="s">
        <v>3563</v>
      </c>
      <c r="E471" s="171" t="s">
        <v>3564</v>
      </c>
      <c r="F471" s="199" t="s">
        <v>157</v>
      </c>
      <c r="G471" s="199" t="s">
        <v>3565</v>
      </c>
      <c r="H471" s="199" t="n">
        <v>470</v>
      </c>
    </row>
    <row r="472" customFormat="false" ht="14.5" hidden="false" customHeight="false" outlineLevel="0" collapsed="false">
      <c r="A472" s="171" t="s">
        <v>4582</v>
      </c>
      <c r="B472" s="171" t="s">
        <v>4583</v>
      </c>
      <c r="C472" s="171"/>
      <c r="D472" s="171" t="s">
        <v>3563</v>
      </c>
      <c r="E472" s="171" t="s">
        <v>3564</v>
      </c>
      <c r="F472" s="199" t="s">
        <v>157</v>
      </c>
      <c r="G472" s="199" t="s">
        <v>3565</v>
      </c>
      <c r="H472" s="199" t="n">
        <v>471</v>
      </c>
    </row>
    <row r="473" customFormat="false" ht="14.5" hidden="false" customHeight="false" outlineLevel="0" collapsed="false">
      <c r="A473" s="171" t="s">
        <v>4584</v>
      </c>
      <c r="B473" s="171" t="s">
        <v>4585</v>
      </c>
      <c r="C473" s="171"/>
      <c r="D473" s="171" t="s">
        <v>3563</v>
      </c>
      <c r="E473" s="171" t="s">
        <v>3564</v>
      </c>
      <c r="F473" s="199" t="s">
        <v>157</v>
      </c>
      <c r="G473" s="199" t="s">
        <v>3565</v>
      </c>
      <c r="H473" s="199" t="n">
        <v>472</v>
      </c>
    </row>
    <row r="474" customFormat="false" ht="14.5" hidden="false" customHeight="false" outlineLevel="0" collapsed="false">
      <c r="A474" s="171" t="s">
        <v>4586</v>
      </c>
      <c r="B474" s="171" t="s">
        <v>4587</v>
      </c>
      <c r="C474" s="171"/>
      <c r="D474" s="171" t="s">
        <v>3563</v>
      </c>
      <c r="E474" s="171" t="s">
        <v>3564</v>
      </c>
      <c r="F474" s="199" t="s">
        <v>157</v>
      </c>
      <c r="G474" s="199" t="s">
        <v>3565</v>
      </c>
      <c r="H474" s="199" t="n">
        <v>473</v>
      </c>
    </row>
    <row r="475" customFormat="false" ht="14.5" hidden="false" customHeight="false" outlineLevel="0" collapsed="false">
      <c r="A475" s="171" t="s">
        <v>4588</v>
      </c>
      <c r="B475" s="171" t="s">
        <v>4589</v>
      </c>
      <c r="C475" s="171"/>
      <c r="D475" s="171" t="s">
        <v>3563</v>
      </c>
      <c r="E475" s="171" t="s">
        <v>3564</v>
      </c>
      <c r="F475" s="199" t="s">
        <v>157</v>
      </c>
      <c r="G475" s="199" t="s">
        <v>3565</v>
      </c>
      <c r="H475" s="199" t="n">
        <v>474</v>
      </c>
    </row>
    <row r="476" customFormat="false" ht="14.5" hidden="false" customHeight="false" outlineLevel="0" collapsed="false">
      <c r="A476" s="171" t="s">
        <v>4590</v>
      </c>
      <c r="B476" s="171" t="s">
        <v>4591</v>
      </c>
      <c r="C476" s="171"/>
      <c r="D476" s="171" t="s">
        <v>3563</v>
      </c>
      <c r="E476" s="171" t="s">
        <v>3564</v>
      </c>
      <c r="F476" s="199" t="s">
        <v>157</v>
      </c>
      <c r="G476" s="199" t="s">
        <v>3565</v>
      </c>
      <c r="H476" s="199" t="n">
        <v>475</v>
      </c>
    </row>
    <row r="477" customFormat="false" ht="14.5" hidden="false" customHeight="false" outlineLevel="0" collapsed="false">
      <c r="A477" s="171" t="s">
        <v>4592</v>
      </c>
      <c r="B477" s="171" t="s">
        <v>4593</v>
      </c>
      <c r="C477" s="171"/>
      <c r="D477" s="171" t="s">
        <v>3563</v>
      </c>
      <c r="E477" s="171" t="s">
        <v>3564</v>
      </c>
      <c r="F477" s="199" t="s">
        <v>157</v>
      </c>
      <c r="G477" s="199" t="s">
        <v>3565</v>
      </c>
      <c r="H477" s="199" t="n">
        <v>476</v>
      </c>
    </row>
    <row r="478" customFormat="false" ht="14.5" hidden="false" customHeight="false" outlineLevel="0" collapsed="false">
      <c r="A478" s="171" t="s">
        <v>4594</v>
      </c>
      <c r="B478" s="171" t="s">
        <v>4595</v>
      </c>
      <c r="C478" s="171"/>
      <c r="D478" s="171" t="s">
        <v>3563</v>
      </c>
      <c r="E478" s="171" t="s">
        <v>3564</v>
      </c>
      <c r="F478" s="199" t="s">
        <v>157</v>
      </c>
      <c r="G478" s="199" t="s">
        <v>3565</v>
      </c>
      <c r="H478" s="199" t="n">
        <v>477</v>
      </c>
    </row>
    <row r="479" customFormat="false" ht="14.5" hidden="false" customHeight="false" outlineLevel="0" collapsed="false">
      <c r="A479" s="171" t="s">
        <v>4596</v>
      </c>
      <c r="B479" s="171" t="s">
        <v>4597</v>
      </c>
      <c r="C479" s="171"/>
      <c r="D479" s="171" t="s">
        <v>3563</v>
      </c>
      <c r="E479" s="171" t="s">
        <v>3564</v>
      </c>
      <c r="F479" s="199" t="s">
        <v>157</v>
      </c>
      <c r="G479" s="199" t="s">
        <v>3565</v>
      </c>
      <c r="H479" s="199" t="n">
        <v>478</v>
      </c>
    </row>
    <row r="480" customFormat="false" ht="14.5" hidden="false" customHeight="false" outlineLevel="0" collapsed="false">
      <c r="A480" s="171" t="s">
        <v>4598</v>
      </c>
      <c r="B480" s="171" t="s">
        <v>4599</v>
      </c>
      <c r="C480" s="171"/>
      <c r="D480" s="171" t="s">
        <v>3563</v>
      </c>
      <c r="E480" s="171" t="s">
        <v>3564</v>
      </c>
      <c r="F480" s="199" t="s">
        <v>157</v>
      </c>
      <c r="G480" s="199" t="s">
        <v>3565</v>
      </c>
      <c r="H480" s="199" t="n">
        <v>479</v>
      </c>
    </row>
    <row r="481" customFormat="false" ht="14.5" hidden="false" customHeight="false" outlineLevel="0" collapsed="false">
      <c r="A481" s="171" t="s">
        <v>4600</v>
      </c>
      <c r="B481" s="171" t="s">
        <v>4601</v>
      </c>
      <c r="C481" s="171"/>
      <c r="D481" s="171" t="s">
        <v>3563</v>
      </c>
      <c r="E481" s="171" t="s">
        <v>3564</v>
      </c>
      <c r="F481" s="199" t="s">
        <v>157</v>
      </c>
      <c r="G481" s="199" t="s">
        <v>3565</v>
      </c>
      <c r="H481" s="199" t="n">
        <v>480</v>
      </c>
    </row>
    <row r="482" customFormat="false" ht="14.5" hidden="false" customHeight="false" outlineLevel="0" collapsed="false">
      <c r="A482" s="171" t="s">
        <v>4602</v>
      </c>
      <c r="B482" s="171" t="s">
        <v>4603</v>
      </c>
      <c r="C482" s="171"/>
      <c r="D482" s="171" t="s">
        <v>3563</v>
      </c>
      <c r="E482" s="171" t="s">
        <v>3564</v>
      </c>
      <c r="F482" s="199" t="s">
        <v>157</v>
      </c>
      <c r="G482" s="199" t="s">
        <v>3565</v>
      </c>
      <c r="H482" s="199" t="n">
        <v>481</v>
      </c>
    </row>
    <row r="483" customFormat="false" ht="14.5" hidden="false" customHeight="false" outlineLevel="0" collapsed="false">
      <c r="A483" s="171" t="s">
        <v>4604</v>
      </c>
      <c r="B483" s="171" t="s">
        <v>4605</v>
      </c>
      <c r="C483" s="171"/>
      <c r="D483" s="171" t="s">
        <v>3563</v>
      </c>
      <c r="E483" s="171" t="s">
        <v>3564</v>
      </c>
      <c r="F483" s="199" t="s">
        <v>157</v>
      </c>
      <c r="G483" s="199" t="s">
        <v>3565</v>
      </c>
      <c r="H483" s="199" t="n">
        <v>482</v>
      </c>
    </row>
    <row r="484" customFormat="false" ht="14.5" hidden="false" customHeight="false" outlineLevel="0" collapsed="false">
      <c r="A484" s="171" t="s">
        <v>4606</v>
      </c>
      <c r="B484" s="171" t="s">
        <v>4607</v>
      </c>
      <c r="C484" s="171"/>
      <c r="D484" s="171" t="s">
        <v>3563</v>
      </c>
      <c r="E484" s="171" t="s">
        <v>3564</v>
      </c>
      <c r="F484" s="199" t="s">
        <v>157</v>
      </c>
      <c r="G484" s="199" t="s">
        <v>3565</v>
      </c>
      <c r="H484" s="199" t="n">
        <v>483</v>
      </c>
    </row>
    <row r="485" customFormat="false" ht="14.5" hidden="false" customHeight="false" outlineLevel="0" collapsed="false">
      <c r="A485" s="171" t="s">
        <v>4608</v>
      </c>
      <c r="B485" s="171" t="s">
        <v>4609</v>
      </c>
      <c r="C485" s="171"/>
      <c r="D485" s="171" t="s">
        <v>3563</v>
      </c>
      <c r="E485" s="171" t="s">
        <v>3564</v>
      </c>
      <c r="F485" s="199" t="s">
        <v>157</v>
      </c>
      <c r="G485" s="199" t="s">
        <v>3565</v>
      </c>
      <c r="H485" s="199" t="n">
        <v>484</v>
      </c>
    </row>
    <row r="486" customFormat="false" ht="14.5" hidden="false" customHeight="false" outlineLevel="0" collapsed="false">
      <c r="A486" s="171" t="s">
        <v>4610</v>
      </c>
      <c r="B486" s="171" t="s">
        <v>4611</v>
      </c>
      <c r="C486" s="171"/>
      <c r="D486" s="171" t="s">
        <v>3563</v>
      </c>
      <c r="E486" s="171" t="s">
        <v>3564</v>
      </c>
      <c r="F486" s="199" t="s">
        <v>157</v>
      </c>
      <c r="G486" s="199" t="s">
        <v>3565</v>
      </c>
      <c r="H486" s="199" t="n">
        <v>485</v>
      </c>
    </row>
    <row r="487" customFormat="false" ht="14.5" hidden="false" customHeight="false" outlineLevel="0" collapsed="false">
      <c r="A487" s="171" t="s">
        <v>4612</v>
      </c>
      <c r="B487" s="171" t="s">
        <v>4613</v>
      </c>
      <c r="C487" s="171"/>
      <c r="D487" s="171" t="s">
        <v>3563</v>
      </c>
      <c r="E487" s="171" t="s">
        <v>3564</v>
      </c>
      <c r="F487" s="199" t="s">
        <v>157</v>
      </c>
      <c r="G487" s="199" t="s">
        <v>3565</v>
      </c>
      <c r="H487" s="199" t="n">
        <v>486</v>
      </c>
    </row>
    <row r="488" customFormat="false" ht="14.5" hidden="false" customHeight="false" outlineLevel="0" collapsed="false">
      <c r="A488" s="171" t="s">
        <v>4614</v>
      </c>
      <c r="B488" s="171" t="s">
        <v>4615</v>
      </c>
      <c r="C488" s="171"/>
      <c r="D488" s="171" t="s">
        <v>3563</v>
      </c>
      <c r="E488" s="171" t="s">
        <v>3564</v>
      </c>
      <c r="F488" s="199" t="s">
        <v>157</v>
      </c>
      <c r="G488" s="199" t="s">
        <v>3565</v>
      </c>
      <c r="H488" s="199" t="n">
        <v>487</v>
      </c>
    </row>
    <row r="489" customFormat="false" ht="14.5" hidden="false" customHeight="false" outlineLevel="0" collapsed="false">
      <c r="A489" s="171" t="s">
        <v>4616</v>
      </c>
      <c r="B489" s="171" t="s">
        <v>4617</v>
      </c>
      <c r="C489" s="171"/>
      <c r="D489" s="171" t="s">
        <v>3563</v>
      </c>
      <c r="E489" s="171" t="s">
        <v>3564</v>
      </c>
      <c r="F489" s="199" t="s">
        <v>157</v>
      </c>
      <c r="G489" s="199" t="s">
        <v>3565</v>
      </c>
      <c r="H489" s="199" t="n">
        <v>488</v>
      </c>
    </row>
    <row r="490" customFormat="false" ht="14.5" hidden="false" customHeight="false" outlineLevel="0" collapsed="false">
      <c r="A490" s="171" t="s">
        <v>4618</v>
      </c>
      <c r="B490" s="171" t="s">
        <v>4619</v>
      </c>
      <c r="C490" s="171"/>
      <c r="D490" s="171" t="s">
        <v>3563</v>
      </c>
      <c r="E490" s="171" t="s">
        <v>3564</v>
      </c>
      <c r="F490" s="199" t="s">
        <v>157</v>
      </c>
      <c r="G490" s="199" t="s">
        <v>3565</v>
      </c>
      <c r="H490" s="199" t="n">
        <v>489</v>
      </c>
    </row>
    <row r="491" customFormat="false" ht="14.5" hidden="false" customHeight="false" outlineLevel="0" collapsed="false">
      <c r="A491" s="171" t="s">
        <v>4620</v>
      </c>
      <c r="B491" s="171" t="s">
        <v>4621</v>
      </c>
      <c r="C491" s="171"/>
      <c r="D491" s="171" t="s">
        <v>3563</v>
      </c>
      <c r="E491" s="171" t="s">
        <v>3564</v>
      </c>
      <c r="F491" s="199" t="s">
        <v>157</v>
      </c>
      <c r="G491" s="199" t="s">
        <v>3565</v>
      </c>
      <c r="H491" s="199" t="n">
        <v>490</v>
      </c>
    </row>
    <row r="492" customFormat="false" ht="14.5" hidden="false" customHeight="false" outlineLevel="0" collapsed="false">
      <c r="A492" s="171" t="s">
        <v>4622</v>
      </c>
      <c r="B492" s="171" t="s">
        <v>4623</v>
      </c>
      <c r="C492" s="171"/>
      <c r="D492" s="171" t="s">
        <v>3563</v>
      </c>
      <c r="E492" s="171" t="s">
        <v>3564</v>
      </c>
      <c r="F492" s="199" t="s">
        <v>157</v>
      </c>
      <c r="G492" s="199" t="s">
        <v>3565</v>
      </c>
      <c r="H492" s="199" t="n">
        <v>491</v>
      </c>
    </row>
    <row r="493" customFormat="false" ht="14.5" hidden="false" customHeight="false" outlineLevel="0" collapsed="false">
      <c r="A493" s="171" t="s">
        <v>4624</v>
      </c>
      <c r="B493" s="171" t="s">
        <v>4625</v>
      </c>
      <c r="C493" s="171"/>
      <c r="D493" s="171" t="s">
        <v>3563</v>
      </c>
      <c r="E493" s="171" t="s">
        <v>3564</v>
      </c>
      <c r="F493" s="199" t="s">
        <v>157</v>
      </c>
      <c r="G493" s="199" t="s">
        <v>3565</v>
      </c>
      <c r="H493" s="199" t="n">
        <v>492</v>
      </c>
    </row>
    <row r="494" customFormat="false" ht="14.5" hidden="false" customHeight="false" outlineLevel="0" collapsed="false">
      <c r="A494" s="171" t="s">
        <v>4626</v>
      </c>
      <c r="B494" s="171" t="s">
        <v>4627</v>
      </c>
      <c r="C494" s="171"/>
      <c r="D494" s="171" t="s">
        <v>3563</v>
      </c>
      <c r="E494" s="171" t="s">
        <v>3564</v>
      </c>
      <c r="F494" s="199" t="s">
        <v>157</v>
      </c>
      <c r="G494" s="199" t="s">
        <v>3565</v>
      </c>
      <c r="H494" s="199" t="n">
        <v>493</v>
      </c>
    </row>
    <row r="495" customFormat="false" ht="14.5" hidden="false" customHeight="false" outlineLevel="0" collapsed="false">
      <c r="A495" s="171" t="s">
        <v>4628</v>
      </c>
      <c r="B495" s="171" t="s">
        <v>4629</v>
      </c>
      <c r="C495" s="171"/>
      <c r="D495" s="171" t="s">
        <v>3563</v>
      </c>
      <c r="E495" s="171" t="s">
        <v>3564</v>
      </c>
      <c r="F495" s="199" t="s">
        <v>157</v>
      </c>
      <c r="G495" s="199" t="s">
        <v>3565</v>
      </c>
      <c r="H495" s="199" t="n">
        <v>494</v>
      </c>
    </row>
    <row r="496" customFormat="false" ht="14.5" hidden="false" customHeight="false" outlineLevel="0" collapsed="false">
      <c r="A496" s="171" t="s">
        <v>4630</v>
      </c>
      <c r="B496" s="171" t="s">
        <v>4631</v>
      </c>
      <c r="C496" s="171"/>
      <c r="D496" s="171" t="s">
        <v>3563</v>
      </c>
      <c r="E496" s="171" t="s">
        <v>3564</v>
      </c>
      <c r="F496" s="199" t="s">
        <v>157</v>
      </c>
      <c r="G496" s="199" t="s">
        <v>3565</v>
      </c>
      <c r="H496" s="199" t="n">
        <v>495</v>
      </c>
    </row>
    <row r="497" customFormat="false" ht="14.5" hidden="false" customHeight="false" outlineLevel="0" collapsed="false">
      <c r="A497" s="171" t="s">
        <v>4632</v>
      </c>
      <c r="B497" s="171" t="s">
        <v>4633</v>
      </c>
      <c r="C497" s="171"/>
      <c r="D497" s="171" t="s">
        <v>3563</v>
      </c>
      <c r="E497" s="171" t="s">
        <v>3564</v>
      </c>
      <c r="F497" s="199" t="s">
        <v>157</v>
      </c>
      <c r="G497" s="199" t="s">
        <v>3565</v>
      </c>
      <c r="H497" s="199" t="n">
        <v>496</v>
      </c>
    </row>
    <row r="498" customFormat="false" ht="14.5" hidden="false" customHeight="false" outlineLevel="0" collapsed="false">
      <c r="A498" s="171" t="s">
        <v>4634</v>
      </c>
      <c r="B498" s="171" t="s">
        <v>4635</v>
      </c>
      <c r="C498" s="171"/>
      <c r="D498" s="171" t="s">
        <v>3563</v>
      </c>
      <c r="E498" s="171" t="s">
        <v>3564</v>
      </c>
      <c r="F498" s="199" t="s">
        <v>157</v>
      </c>
      <c r="G498" s="199" t="s">
        <v>3565</v>
      </c>
      <c r="H498" s="199" t="n">
        <v>497</v>
      </c>
    </row>
    <row r="499" customFormat="false" ht="14.5" hidden="false" customHeight="false" outlineLevel="0" collapsed="false">
      <c r="A499" s="171" t="s">
        <v>4636</v>
      </c>
      <c r="B499" s="171" t="s">
        <v>4637</v>
      </c>
      <c r="C499" s="171"/>
      <c r="D499" s="171" t="s">
        <v>3563</v>
      </c>
      <c r="E499" s="171" t="s">
        <v>3564</v>
      </c>
      <c r="F499" s="199" t="s">
        <v>157</v>
      </c>
      <c r="G499" s="199" t="s">
        <v>3565</v>
      </c>
      <c r="H499" s="199" t="n">
        <v>498</v>
      </c>
    </row>
    <row r="500" customFormat="false" ht="14.5" hidden="false" customHeight="false" outlineLevel="0" collapsed="false">
      <c r="A500" s="171" t="s">
        <v>4638</v>
      </c>
      <c r="B500" s="171" t="s">
        <v>4639</v>
      </c>
      <c r="C500" s="171"/>
      <c r="D500" s="171" t="s">
        <v>3563</v>
      </c>
      <c r="E500" s="171" t="s">
        <v>3564</v>
      </c>
      <c r="F500" s="199" t="s">
        <v>157</v>
      </c>
      <c r="G500" s="199" t="s">
        <v>3565</v>
      </c>
      <c r="H500" s="199" t="n">
        <v>499</v>
      </c>
    </row>
    <row r="501" customFormat="false" ht="14.5" hidden="false" customHeight="false" outlineLevel="0" collapsed="false">
      <c r="A501" s="171" t="s">
        <v>4640</v>
      </c>
      <c r="B501" s="171" t="s">
        <v>4641</v>
      </c>
      <c r="C501" s="171"/>
      <c r="D501" s="171" t="s">
        <v>3563</v>
      </c>
      <c r="E501" s="171" t="s">
        <v>3564</v>
      </c>
      <c r="F501" s="199" t="s">
        <v>157</v>
      </c>
      <c r="G501" s="199" t="s">
        <v>3565</v>
      </c>
      <c r="H501" s="199" t="n">
        <v>500</v>
      </c>
    </row>
    <row r="502" customFormat="false" ht="14.5" hidden="false" customHeight="false" outlineLevel="0" collapsed="false">
      <c r="A502" s="171" t="s">
        <v>4642</v>
      </c>
      <c r="B502" s="171" t="s">
        <v>4643</v>
      </c>
      <c r="C502" s="171"/>
      <c r="D502" s="171" t="s">
        <v>3563</v>
      </c>
      <c r="E502" s="171" t="s">
        <v>3564</v>
      </c>
      <c r="F502" s="199" t="s">
        <v>157</v>
      </c>
      <c r="G502" s="199" t="s">
        <v>3565</v>
      </c>
      <c r="H502" s="199" t="n">
        <v>501</v>
      </c>
    </row>
    <row r="503" customFormat="false" ht="14.5" hidden="false" customHeight="false" outlineLevel="0" collapsed="false">
      <c r="A503" s="171" t="s">
        <v>4644</v>
      </c>
      <c r="B503" s="171" t="s">
        <v>4645</v>
      </c>
      <c r="C503" s="171"/>
      <c r="D503" s="171" t="s">
        <v>3563</v>
      </c>
      <c r="E503" s="171" t="s">
        <v>3564</v>
      </c>
      <c r="F503" s="199" t="s">
        <v>157</v>
      </c>
      <c r="G503" s="199" t="s">
        <v>3565</v>
      </c>
      <c r="H503" s="199" t="n">
        <v>502</v>
      </c>
    </row>
    <row r="504" customFormat="false" ht="14.5" hidden="false" customHeight="false" outlineLevel="0" collapsed="false">
      <c r="A504" s="171" t="s">
        <v>4646</v>
      </c>
      <c r="B504" s="171" t="s">
        <v>4647</v>
      </c>
      <c r="C504" s="171"/>
      <c r="D504" s="171" t="s">
        <v>3563</v>
      </c>
      <c r="E504" s="171" t="s">
        <v>3564</v>
      </c>
      <c r="F504" s="199" t="s">
        <v>157</v>
      </c>
      <c r="G504" s="199" t="s">
        <v>3565</v>
      </c>
      <c r="H504" s="199" t="n">
        <v>503</v>
      </c>
    </row>
    <row r="505" customFormat="false" ht="14.5" hidden="false" customHeight="false" outlineLevel="0" collapsed="false">
      <c r="A505" s="171" t="s">
        <v>4648</v>
      </c>
      <c r="B505" s="171" t="s">
        <v>4649</v>
      </c>
      <c r="C505" s="171"/>
      <c r="D505" s="171" t="s">
        <v>3563</v>
      </c>
      <c r="E505" s="171" t="s">
        <v>3564</v>
      </c>
      <c r="F505" s="199" t="s">
        <v>157</v>
      </c>
      <c r="G505" s="199" t="s">
        <v>3565</v>
      </c>
      <c r="H505" s="199" t="n">
        <v>504</v>
      </c>
    </row>
    <row r="506" customFormat="false" ht="14.5" hidden="false" customHeight="false" outlineLevel="0" collapsed="false">
      <c r="A506" s="171" t="s">
        <v>4650</v>
      </c>
      <c r="B506" s="171" t="s">
        <v>4651</v>
      </c>
      <c r="C506" s="171"/>
      <c r="D506" s="171" t="s">
        <v>3563</v>
      </c>
      <c r="E506" s="171" t="s">
        <v>3564</v>
      </c>
      <c r="F506" s="199" t="s">
        <v>157</v>
      </c>
      <c r="G506" s="199" t="s">
        <v>3565</v>
      </c>
      <c r="H506" s="199" t="n">
        <v>505</v>
      </c>
    </row>
    <row r="507" customFormat="false" ht="14.5" hidden="false" customHeight="false" outlineLevel="0" collapsed="false">
      <c r="A507" s="171" t="s">
        <v>4652</v>
      </c>
      <c r="B507" s="171" t="s">
        <v>4653</v>
      </c>
      <c r="C507" s="171"/>
      <c r="D507" s="171" t="s">
        <v>3563</v>
      </c>
      <c r="E507" s="171" t="s">
        <v>3564</v>
      </c>
      <c r="F507" s="199" t="s">
        <v>157</v>
      </c>
      <c r="G507" s="199" t="s">
        <v>3565</v>
      </c>
      <c r="H507" s="199" t="n">
        <v>506</v>
      </c>
    </row>
    <row r="508" customFormat="false" ht="14.5" hidden="false" customHeight="false" outlineLevel="0" collapsed="false">
      <c r="A508" s="171" t="s">
        <v>4654</v>
      </c>
      <c r="B508" s="171" t="s">
        <v>4655</v>
      </c>
      <c r="C508" s="171"/>
      <c r="D508" s="171" t="s">
        <v>3563</v>
      </c>
      <c r="E508" s="171" t="s">
        <v>3564</v>
      </c>
      <c r="F508" s="199" t="s">
        <v>157</v>
      </c>
      <c r="G508" s="199" t="s">
        <v>3565</v>
      </c>
      <c r="H508" s="199" t="n">
        <v>507</v>
      </c>
    </row>
    <row r="509" customFormat="false" ht="14.5" hidden="false" customHeight="false" outlineLevel="0" collapsed="false">
      <c r="A509" s="171" t="s">
        <v>4656</v>
      </c>
      <c r="B509" s="171" t="s">
        <v>4657</v>
      </c>
      <c r="C509" s="171"/>
      <c r="D509" s="171" t="s">
        <v>3563</v>
      </c>
      <c r="E509" s="171" t="s">
        <v>3564</v>
      </c>
      <c r="F509" s="199" t="s">
        <v>157</v>
      </c>
      <c r="G509" s="199" t="s">
        <v>3565</v>
      </c>
      <c r="H509" s="199" t="n">
        <v>508</v>
      </c>
    </row>
    <row r="510" customFormat="false" ht="14.5" hidden="false" customHeight="false" outlineLevel="0" collapsed="false">
      <c r="A510" s="171" t="s">
        <v>4658</v>
      </c>
      <c r="B510" s="171" t="s">
        <v>4659</v>
      </c>
      <c r="C510" s="171"/>
      <c r="D510" s="171" t="s">
        <v>3563</v>
      </c>
      <c r="E510" s="171" t="s">
        <v>3564</v>
      </c>
      <c r="F510" s="199" t="s">
        <v>157</v>
      </c>
      <c r="G510" s="199" t="s">
        <v>3565</v>
      </c>
      <c r="H510" s="199" t="n">
        <v>509</v>
      </c>
    </row>
    <row r="511" customFormat="false" ht="14.5" hidden="false" customHeight="false" outlineLevel="0" collapsed="false">
      <c r="A511" s="171" t="s">
        <v>4660</v>
      </c>
      <c r="B511" s="171" t="s">
        <v>4661</v>
      </c>
      <c r="C511" s="171"/>
      <c r="D511" s="171" t="s">
        <v>3563</v>
      </c>
      <c r="E511" s="171" t="s">
        <v>3564</v>
      </c>
      <c r="F511" s="199" t="s">
        <v>157</v>
      </c>
      <c r="G511" s="199" t="s">
        <v>3565</v>
      </c>
      <c r="H511" s="199" t="n">
        <v>510</v>
      </c>
    </row>
    <row r="512" customFormat="false" ht="14.5" hidden="false" customHeight="false" outlineLevel="0" collapsed="false">
      <c r="A512" s="171" t="s">
        <v>4662</v>
      </c>
      <c r="B512" s="171" t="s">
        <v>4663</v>
      </c>
      <c r="C512" s="171"/>
      <c r="D512" s="171" t="s">
        <v>3563</v>
      </c>
      <c r="E512" s="171" t="s">
        <v>3564</v>
      </c>
      <c r="F512" s="199" t="s">
        <v>157</v>
      </c>
      <c r="G512" s="199" t="s">
        <v>3565</v>
      </c>
      <c r="H512" s="199" t="n">
        <v>511</v>
      </c>
    </row>
    <row r="513" customFormat="false" ht="14.5" hidden="false" customHeight="false" outlineLevel="0" collapsed="false">
      <c r="A513" s="171" t="s">
        <v>4664</v>
      </c>
      <c r="B513" s="171" t="s">
        <v>4665</v>
      </c>
      <c r="C513" s="171"/>
      <c r="D513" s="171" t="s">
        <v>3563</v>
      </c>
      <c r="E513" s="171" t="s">
        <v>3564</v>
      </c>
      <c r="F513" s="199" t="s">
        <v>157</v>
      </c>
      <c r="G513" s="199" t="s">
        <v>3565</v>
      </c>
      <c r="H513" s="199" t="n">
        <v>512</v>
      </c>
    </row>
    <row r="514" customFormat="false" ht="14.5" hidden="false" customHeight="false" outlineLevel="0" collapsed="false">
      <c r="A514" s="171" t="s">
        <v>4666</v>
      </c>
      <c r="B514" s="171" t="s">
        <v>4667</v>
      </c>
      <c r="C514" s="171"/>
      <c r="D514" s="171" t="s">
        <v>3563</v>
      </c>
      <c r="E514" s="171" t="s">
        <v>3564</v>
      </c>
      <c r="F514" s="199" t="s">
        <v>157</v>
      </c>
      <c r="G514" s="199" t="s">
        <v>3565</v>
      </c>
      <c r="H514" s="199" t="n">
        <v>513</v>
      </c>
    </row>
    <row r="515" customFormat="false" ht="14.5" hidden="false" customHeight="false" outlineLevel="0" collapsed="false">
      <c r="A515" s="171" t="s">
        <v>4668</v>
      </c>
      <c r="B515" s="171" t="s">
        <v>4669</v>
      </c>
      <c r="C515" s="171"/>
      <c r="D515" s="171" t="s">
        <v>3563</v>
      </c>
      <c r="E515" s="171" t="s">
        <v>3564</v>
      </c>
      <c r="F515" s="199" t="s">
        <v>157</v>
      </c>
      <c r="G515" s="199" t="s">
        <v>3565</v>
      </c>
      <c r="H515" s="199" t="n">
        <v>514</v>
      </c>
    </row>
    <row r="516" customFormat="false" ht="14.5" hidden="false" customHeight="false" outlineLevel="0" collapsed="false">
      <c r="A516" s="171" t="s">
        <v>4670</v>
      </c>
      <c r="B516" s="171" t="s">
        <v>4671</v>
      </c>
      <c r="C516" s="171"/>
      <c r="D516" s="171" t="s">
        <v>3563</v>
      </c>
      <c r="E516" s="171" t="s">
        <v>3564</v>
      </c>
      <c r="F516" s="199" t="s">
        <v>157</v>
      </c>
      <c r="G516" s="199" t="s">
        <v>3565</v>
      </c>
      <c r="H516" s="199" t="n">
        <v>515</v>
      </c>
    </row>
    <row r="517" customFormat="false" ht="14.5" hidden="false" customHeight="false" outlineLevel="0" collapsed="false">
      <c r="A517" s="171" t="s">
        <v>4672</v>
      </c>
      <c r="B517" s="171" t="s">
        <v>4673</v>
      </c>
      <c r="C517" s="171"/>
      <c r="D517" s="171" t="s">
        <v>3563</v>
      </c>
      <c r="E517" s="171" t="s">
        <v>3564</v>
      </c>
      <c r="F517" s="199" t="s">
        <v>157</v>
      </c>
      <c r="G517" s="199" t="s">
        <v>3565</v>
      </c>
      <c r="H517" s="199" t="n">
        <v>516</v>
      </c>
    </row>
    <row r="518" customFormat="false" ht="14.5" hidden="false" customHeight="false" outlineLevel="0" collapsed="false">
      <c r="A518" s="171" t="s">
        <v>4674</v>
      </c>
      <c r="B518" s="171" t="s">
        <v>4675</v>
      </c>
      <c r="C518" s="171"/>
      <c r="D518" s="171" t="s">
        <v>3563</v>
      </c>
      <c r="E518" s="171" t="s">
        <v>3564</v>
      </c>
      <c r="F518" s="199" t="s">
        <v>157</v>
      </c>
      <c r="G518" s="199" t="s">
        <v>3565</v>
      </c>
      <c r="H518" s="199" t="n">
        <v>517</v>
      </c>
    </row>
    <row r="519" customFormat="false" ht="14.5" hidden="false" customHeight="false" outlineLevel="0" collapsed="false">
      <c r="A519" s="171" t="s">
        <v>4676</v>
      </c>
      <c r="B519" s="171" t="s">
        <v>4677</v>
      </c>
      <c r="C519" s="171"/>
      <c r="D519" s="171" t="s">
        <v>3563</v>
      </c>
      <c r="E519" s="171" t="s">
        <v>3564</v>
      </c>
      <c r="F519" s="199" t="s">
        <v>157</v>
      </c>
      <c r="G519" s="199" t="s">
        <v>3565</v>
      </c>
      <c r="H519" s="199" t="n">
        <v>518</v>
      </c>
    </row>
    <row r="520" customFormat="false" ht="14.5" hidden="false" customHeight="false" outlineLevel="0" collapsed="false">
      <c r="A520" s="171" t="s">
        <v>4678</v>
      </c>
      <c r="B520" s="171" t="s">
        <v>4679</v>
      </c>
      <c r="C520" s="171"/>
      <c r="D520" s="171" t="s">
        <v>3563</v>
      </c>
      <c r="E520" s="171" t="s">
        <v>3564</v>
      </c>
      <c r="F520" s="199" t="s">
        <v>157</v>
      </c>
      <c r="G520" s="199" t="s">
        <v>3565</v>
      </c>
      <c r="H520" s="199" t="n">
        <v>519</v>
      </c>
    </row>
    <row r="521" customFormat="false" ht="14.5" hidden="false" customHeight="false" outlineLevel="0" collapsed="false">
      <c r="A521" s="171" t="s">
        <v>4680</v>
      </c>
      <c r="B521" s="171" t="s">
        <v>4681</v>
      </c>
      <c r="C521" s="171"/>
      <c r="D521" s="171" t="s">
        <v>3563</v>
      </c>
      <c r="E521" s="171" t="s">
        <v>3564</v>
      </c>
      <c r="F521" s="199" t="s">
        <v>157</v>
      </c>
      <c r="G521" s="199" t="s">
        <v>3565</v>
      </c>
      <c r="H521" s="199" t="n">
        <v>520</v>
      </c>
    </row>
    <row r="522" customFormat="false" ht="14.5" hidden="false" customHeight="false" outlineLevel="0" collapsed="false">
      <c r="A522" s="171" t="s">
        <v>4682</v>
      </c>
      <c r="B522" s="171" t="s">
        <v>4683</v>
      </c>
      <c r="C522" s="171"/>
      <c r="D522" s="171" t="s">
        <v>3563</v>
      </c>
      <c r="E522" s="171" t="s">
        <v>3564</v>
      </c>
      <c r="F522" s="199" t="s">
        <v>157</v>
      </c>
      <c r="G522" s="199" t="s">
        <v>3565</v>
      </c>
      <c r="H522" s="199" t="n">
        <v>521</v>
      </c>
    </row>
    <row r="523" customFormat="false" ht="14.5" hidden="false" customHeight="false" outlineLevel="0" collapsed="false">
      <c r="A523" s="171" t="s">
        <v>4684</v>
      </c>
      <c r="B523" s="171" t="s">
        <v>3562</v>
      </c>
      <c r="C523" s="171"/>
      <c r="D523" s="171" t="s">
        <v>3563</v>
      </c>
      <c r="E523" s="171" t="s">
        <v>3564</v>
      </c>
      <c r="F523" s="199" t="s">
        <v>157</v>
      </c>
      <c r="G523" s="199" t="s">
        <v>3565</v>
      </c>
      <c r="H523" s="199" t="n">
        <v>522</v>
      </c>
    </row>
    <row r="524" customFormat="false" ht="14.5" hidden="false" customHeight="false" outlineLevel="0" collapsed="false">
      <c r="A524" s="171" t="s">
        <v>4685</v>
      </c>
      <c r="B524" s="171" t="s">
        <v>4686</v>
      </c>
      <c r="C524" s="171"/>
      <c r="D524" s="171" t="s">
        <v>3563</v>
      </c>
      <c r="E524" s="171" t="s">
        <v>3564</v>
      </c>
      <c r="F524" s="199" t="s">
        <v>157</v>
      </c>
      <c r="G524" s="199" t="s">
        <v>3565</v>
      </c>
      <c r="H524" s="199" t="n">
        <v>523</v>
      </c>
    </row>
    <row r="525" customFormat="false" ht="14.5" hidden="false" customHeight="false" outlineLevel="0" collapsed="false">
      <c r="A525" s="171" t="s">
        <v>4687</v>
      </c>
      <c r="B525" s="171" t="s">
        <v>4688</v>
      </c>
      <c r="C525" s="171"/>
      <c r="D525" s="171" t="s">
        <v>3563</v>
      </c>
      <c r="E525" s="171" t="s">
        <v>3564</v>
      </c>
      <c r="F525" s="199" t="s">
        <v>157</v>
      </c>
      <c r="G525" s="199" t="s">
        <v>3565</v>
      </c>
      <c r="H525" s="199" t="n">
        <v>524</v>
      </c>
    </row>
    <row r="526" customFormat="false" ht="14.5" hidden="false" customHeight="false" outlineLevel="0" collapsed="false">
      <c r="A526" s="171" t="s">
        <v>4689</v>
      </c>
      <c r="B526" s="171" t="s">
        <v>4690</v>
      </c>
      <c r="C526" s="171"/>
      <c r="D526" s="171" t="s">
        <v>3563</v>
      </c>
      <c r="E526" s="171" t="s">
        <v>3564</v>
      </c>
      <c r="F526" s="199" t="s">
        <v>157</v>
      </c>
      <c r="G526" s="199" t="s">
        <v>3565</v>
      </c>
      <c r="H526" s="199" t="n">
        <v>525</v>
      </c>
    </row>
    <row r="527" customFormat="false" ht="14.5" hidden="false" customHeight="false" outlineLevel="0" collapsed="false">
      <c r="A527" s="171" t="s">
        <v>4691</v>
      </c>
      <c r="B527" s="171" t="s">
        <v>4692</v>
      </c>
      <c r="C527" s="171"/>
      <c r="D527" s="171" t="s">
        <v>3563</v>
      </c>
      <c r="E527" s="171" t="s">
        <v>3564</v>
      </c>
      <c r="F527" s="199" t="s">
        <v>157</v>
      </c>
      <c r="G527" s="199" t="s">
        <v>3565</v>
      </c>
      <c r="H527" s="199" t="n">
        <v>526</v>
      </c>
    </row>
    <row r="528" customFormat="false" ht="14.5" hidden="false" customHeight="false" outlineLevel="0" collapsed="false">
      <c r="A528" s="171" t="s">
        <v>4693</v>
      </c>
      <c r="B528" s="171" t="s">
        <v>4694</v>
      </c>
      <c r="C528" s="171"/>
      <c r="D528" s="171" t="s">
        <v>3563</v>
      </c>
      <c r="E528" s="171" t="s">
        <v>3564</v>
      </c>
      <c r="F528" s="199" t="s">
        <v>157</v>
      </c>
      <c r="G528" s="199" t="s">
        <v>3565</v>
      </c>
      <c r="H528" s="199" t="n">
        <v>527</v>
      </c>
    </row>
    <row r="529" customFormat="false" ht="14.5" hidden="false" customHeight="false" outlineLevel="0" collapsed="false">
      <c r="A529" s="171" t="s">
        <v>4695</v>
      </c>
      <c r="B529" s="171" t="s">
        <v>422</v>
      </c>
      <c r="C529" s="171"/>
      <c r="D529" s="171" t="s">
        <v>3563</v>
      </c>
      <c r="E529" s="171" t="s">
        <v>3564</v>
      </c>
      <c r="F529" s="199" t="s">
        <v>157</v>
      </c>
      <c r="G529" s="199" t="s">
        <v>3565</v>
      </c>
      <c r="H529" s="199" t="n">
        <v>528</v>
      </c>
    </row>
    <row r="530" customFormat="false" ht="14.5" hidden="false" customHeight="false" outlineLevel="0" collapsed="false">
      <c r="A530" s="171" t="s">
        <v>4696</v>
      </c>
      <c r="B530" s="171" t="s">
        <v>4697</v>
      </c>
      <c r="C530" s="171"/>
      <c r="D530" s="171" t="s">
        <v>3563</v>
      </c>
      <c r="E530" s="171" t="s">
        <v>3564</v>
      </c>
      <c r="F530" s="199" t="s">
        <v>157</v>
      </c>
      <c r="G530" s="199" t="s">
        <v>3565</v>
      </c>
      <c r="H530" s="199" t="n">
        <v>529</v>
      </c>
    </row>
    <row r="531" customFormat="false" ht="14.5" hidden="false" customHeight="false" outlineLevel="0" collapsed="false">
      <c r="A531" s="171" t="s">
        <v>3476</v>
      </c>
      <c r="B531" s="171" t="s">
        <v>97</v>
      </c>
      <c r="C531" s="171"/>
      <c r="D531" s="171" t="s">
        <v>3563</v>
      </c>
      <c r="E531" s="171" t="s">
        <v>3564</v>
      </c>
      <c r="F531" s="199" t="s">
        <v>157</v>
      </c>
      <c r="G531" s="199" t="s">
        <v>3565</v>
      </c>
      <c r="H531" s="199" t="n">
        <v>530</v>
      </c>
    </row>
    <row r="532" customFormat="false" ht="14.5" hidden="false" customHeight="false" outlineLevel="0" collapsed="false">
      <c r="A532" s="171" t="s">
        <v>4698</v>
      </c>
      <c r="B532" s="171" t="s">
        <v>4699</v>
      </c>
      <c r="C532" s="171"/>
      <c r="D532" s="171" t="s">
        <v>3563</v>
      </c>
      <c r="E532" s="171" t="s">
        <v>3564</v>
      </c>
      <c r="F532" s="199" t="s">
        <v>157</v>
      </c>
      <c r="G532" s="199" t="s">
        <v>3565</v>
      </c>
      <c r="H532" s="199" t="n">
        <v>531</v>
      </c>
    </row>
    <row r="533" customFormat="false" ht="14.5" hidden="false" customHeight="false" outlineLevel="0" collapsed="false">
      <c r="A533" s="171" t="s">
        <v>3470</v>
      </c>
      <c r="B533" s="171" t="s">
        <v>572</v>
      </c>
      <c r="C533" s="171"/>
      <c r="D533" s="171" t="s">
        <v>3563</v>
      </c>
      <c r="E533" s="171" t="s">
        <v>3564</v>
      </c>
      <c r="F533" s="199" t="s">
        <v>157</v>
      </c>
      <c r="G533" s="199" t="s">
        <v>3565</v>
      </c>
      <c r="H533" s="199" t="n">
        <v>532</v>
      </c>
    </row>
    <row r="534" customFormat="false" ht="14.5" hidden="false" customHeight="false" outlineLevel="0" collapsed="false">
      <c r="A534" s="171" t="s">
        <v>4700</v>
      </c>
      <c r="B534" s="171" t="s">
        <v>4701</v>
      </c>
      <c r="C534" s="171"/>
      <c r="D534" s="171" t="s">
        <v>3563</v>
      </c>
      <c r="E534" s="171" t="s">
        <v>3564</v>
      </c>
      <c r="F534" s="199" t="s">
        <v>157</v>
      </c>
      <c r="G534" s="199" t="s">
        <v>3565</v>
      </c>
      <c r="H534" s="199" t="n">
        <v>533</v>
      </c>
    </row>
    <row r="535" customFormat="false" ht="14.5" hidden="false" customHeight="false" outlineLevel="0" collapsed="false">
      <c r="A535" s="171" t="s">
        <v>4702</v>
      </c>
      <c r="B535" s="171" t="s">
        <v>4703</v>
      </c>
      <c r="C535" s="171"/>
      <c r="D535" s="171" t="s">
        <v>3563</v>
      </c>
      <c r="E535" s="171" t="s">
        <v>3564</v>
      </c>
      <c r="F535" s="199" t="s">
        <v>157</v>
      </c>
      <c r="G535" s="199" t="s">
        <v>3565</v>
      </c>
      <c r="H535" s="199" t="n">
        <v>534</v>
      </c>
    </row>
    <row r="536" customFormat="false" ht="14.5" hidden="false" customHeight="false" outlineLevel="0" collapsed="false">
      <c r="A536" s="171" t="s">
        <v>4704</v>
      </c>
      <c r="B536" s="171" t="s">
        <v>4705</v>
      </c>
      <c r="C536" s="171"/>
      <c r="D536" s="171" t="s">
        <v>3563</v>
      </c>
      <c r="E536" s="171" t="s">
        <v>3564</v>
      </c>
      <c r="F536" s="199" t="s">
        <v>157</v>
      </c>
      <c r="G536" s="199" t="s">
        <v>3565</v>
      </c>
      <c r="H536" s="199" t="n">
        <v>535</v>
      </c>
    </row>
    <row r="537" customFormat="false" ht="14.5" hidden="false" customHeight="false" outlineLevel="0" collapsed="false">
      <c r="A537" s="171" t="s">
        <v>3496</v>
      </c>
      <c r="B537" s="171" t="s">
        <v>502</v>
      </c>
      <c r="C537" s="171"/>
      <c r="D537" s="171" t="s">
        <v>3563</v>
      </c>
      <c r="E537" s="171" t="s">
        <v>3564</v>
      </c>
      <c r="F537" s="199" t="s">
        <v>157</v>
      </c>
      <c r="G537" s="199" t="s">
        <v>3565</v>
      </c>
      <c r="H537" s="199" t="n">
        <v>536</v>
      </c>
    </row>
    <row r="538" customFormat="false" ht="14.5" hidden="false" customHeight="false" outlineLevel="0" collapsed="false">
      <c r="A538" s="171" t="s">
        <v>4706</v>
      </c>
      <c r="B538" s="171" t="s">
        <v>4707</v>
      </c>
      <c r="C538" s="171"/>
      <c r="D538" s="171" t="s">
        <v>3563</v>
      </c>
      <c r="E538" s="171" t="s">
        <v>3564</v>
      </c>
      <c r="F538" s="199" t="s">
        <v>157</v>
      </c>
      <c r="G538" s="199" t="s">
        <v>3565</v>
      </c>
      <c r="H538" s="199" t="n">
        <v>537</v>
      </c>
    </row>
    <row r="539" customFormat="false" ht="14.5" hidden="false" customHeight="false" outlineLevel="0" collapsed="false">
      <c r="A539" s="171" t="s">
        <v>3450</v>
      </c>
      <c r="B539" s="171" t="s">
        <v>103</v>
      </c>
      <c r="C539" s="171"/>
      <c r="D539" s="171" t="s">
        <v>3563</v>
      </c>
      <c r="E539" s="171" t="s">
        <v>3564</v>
      </c>
      <c r="F539" s="199" t="s">
        <v>157</v>
      </c>
      <c r="G539" s="199" t="s">
        <v>3565</v>
      </c>
      <c r="H539" s="199" t="n">
        <v>538</v>
      </c>
      <c r="K539" s="0" t="n">
        <v>538</v>
      </c>
    </row>
    <row r="540" customFormat="false" ht="14.5" hidden="false" customHeight="false" outlineLevel="0" collapsed="false">
      <c r="A540" s="171" t="s">
        <v>3493</v>
      </c>
      <c r="B540" s="171" t="s">
        <v>3494</v>
      </c>
      <c r="C540" s="171"/>
      <c r="D540" s="171" t="s">
        <v>3563</v>
      </c>
      <c r="E540" s="171" t="s">
        <v>3564</v>
      </c>
      <c r="F540" s="199" t="s">
        <v>157</v>
      </c>
      <c r="G540" s="199" t="s">
        <v>3565</v>
      </c>
      <c r="H540" s="199" t="n">
        <v>539</v>
      </c>
    </row>
    <row r="541" customFormat="false" ht="14.5" hidden="false" customHeight="false" outlineLevel="0" collapsed="false">
      <c r="A541" s="171" t="s">
        <v>3478</v>
      </c>
      <c r="B541" s="171" t="s">
        <v>3157</v>
      </c>
      <c r="C541" s="171"/>
      <c r="D541" s="171" t="s">
        <v>3563</v>
      </c>
      <c r="E541" s="171" t="s">
        <v>3564</v>
      </c>
      <c r="F541" s="199" t="s">
        <v>157</v>
      </c>
      <c r="G541" s="199" t="s">
        <v>3565</v>
      </c>
      <c r="H541" s="199" t="n">
        <v>540</v>
      </c>
    </row>
    <row r="542" customFormat="false" ht="14.5" hidden="false" customHeight="false" outlineLevel="0" collapsed="false">
      <c r="A542" s="171" t="s">
        <v>4708</v>
      </c>
      <c r="B542" s="171" t="s">
        <v>4709</v>
      </c>
      <c r="C542" s="171"/>
      <c r="D542" s="171" t="s">
        <v>3563</v>
      </c>
      <c r="E542" s="171" t="s">
        <v>3564</v>
      </c>
      <c r="F542" s="199" t="s">
        <v>157</v>
      </c>
      <c r="G542" s="199" t="s">
        <v>3565</v>
      </c>
      <c r="H542" s="199" t="n">
        <v>541</v>
      </c>
    </row>
    <row r="543" customFormat="false" ht="14.5" hidden="false" customHeight="false" outlineLevel="0" collapsed="false">
      <c r="A543" s="171" t="s">
        <v>4710</v>
      </c>
      <c r="B543" s="171" t="s">
        <v>4711</v>
      </c>
      <c r="C543" s="171"/>
      <c r="D543" s="171" t="s">
        <v>3563</v>
      </c>
      <c r="E543" s="171" t="s">
        <v>3564</v>
      </c>
      <c r="F543" s="199" t="s">
        <v>157</v>
      </c>
      <c r="G543" s="199" t="s">
        <v>3565</v>
      </c>
      <c r="H543" s="199" t="n">
        <v>542</v>
      </c>
    </row>
    <row r="544" customFormat="false" ht="14.5" hidden="false" customHeight="false" outlineLevel="0" collapsed="false">
      <c r="A544" s="171" t="s">
        <v>4712</v>
      </c>
      <c r="B544" s="171" t="s">
        <v>4713</v>
      </c>
      <c r="C544" s="171"/>
      <c r="D544" s="171" t="s">
        <v>3563</v>
      </c>
      <c r="E544" s="171" t="s">
        <v>3564</v>
      </c>
      <c r="F544" s="199" t="s">
        <v>157</v>
      </c>
      <c r="G544" s="199" t="s">
        <v>3565</v>
      </c>
      <c r="H544" s="199" t="n">
        <v>543</v>
      </c>
    </row>
    <row r="545" customFormat="false" ht="14.5" hidden="false" customHeight="false" outlineLevel="0" collapsed="false">
      <c r="A545" s="171" t="s">
        <v>4714</v>
      </c>
      <c r="B545" s="171" t="s">
        <v>99</v>
      </c>
      <c r="C545" s="171"/>
      <c r="D545" s="171" t="s">
        <v>3563</v>
      </c>
      <c r="E545" s="171" t="s">
        <v>3564</v>
      </c>
      <c r="F545" s="199" t="s">
        <v>157</v>
      </c>
      <c r="G545" s="199" t="s">
        <v>3565</v>
      </c>
      <c r="H545" s="199" t="n">
        <v>544</v>
      </c>
    </row>
    <row r="546" customFormat="false" ht="14.5" hidden="false" customHeight="false" outlineLevel="0" collapsed="false">
      <c r="A546" s="171" t="s">
        <v>4715</v>
      </c>
      <c r="B546" s="171" t="s">
        <v>4716</v>
      </c>
      <c r="C546" s="171"/>
      <c r="D546" s="171" t="s">
        <v>3563</v>
      </c>
      <c r="E546" s="171" t="s">
        <v>3564</v>
      </c>
      <c r="F546" s="199" t="s">
        <v>157</v>
      </c>
      <c r="G546" s="199" t="s">
        <v>3565</v>
      </c>
      <c r="H546" s="199" t="n">
        <v>545</v>
      </c>
    </row>
    <row r="547" customFormat="false" ht="14.5" hidden="false" customHeight="false" outlineLevel="0" collapsed="false">
      <c r="A547" s="171" t="s">
        <v>4717</v>
      </c>
      <c r="B547" s="171" t="s">
        <v>4718</v>
      </c>
      <c r="C547" s="171"/>
      <c r="D547" s="171" t="s">
        <v>3563</v>
      </c>
      <c r="E547" s="171" t="s">
        <v>3691</v>
      </c>
      <c r="F547" s="199" t="s">
        <v>157</v>
      </c>
      <c r="G547" s="199" t="s">
        <v>3565</v>
      </c>
      <c r="H547" s="199" t="n">
        <v>546</v>
      </c>
    </row>
    <row r="548" customFormat="false" ht="14.5" hidden="false" customHeight="false" outlineLevel="0" collapsed="false">
      <c r="A548" s="171" t="s">
        <v>4719</v>
      </c>
      <c r="B548" s="171" t="s">
        <v>4720</v>
      </c>
      <c r="C548" s="171"/>
      <c r="D548" s="171" t="s">
        <v>3563</v>
      </c>
      <c r="E548" s="171" t="s">
        <v>3564</v>
      </c>
      <c r="F548" s="199" t="s">
        <v>157</v>
      </c>
      <c r="G548" s="199" t="s">
        <v>3565</v>
      </c>
      <c r="H548" s="199" t="n">
        <v>547</v>
      </c>
    </row>
    <row r="549" customFormat="false" ht="14.5" hidden="false" customHeight="false" outlineLevel="0" collapsed="false">
      <c r="A549" s="171" t="s">
        <v>3474</v>
      </c>
      <c r="B549" s="171" t="s">
        <v>322</v>
      </c>
      <c r="C549" s="171"/>
      <c r="D549" s="171" t="s">
        <v>3563</v>
      </c>
      <c r="E549" s="171" t="s">
        <v>3564</v>
      </c>
      <c r="F549" s="199" t="s">
        <v>157</v>
      </c>
      <c r="G549" s="199" t="s">
        <v>3565</v>
      </c>
      <c r="H549" s="199" t="n">
        <v>548</v>
      </c>
    </row>
    <row r="550" customFormat="false" ht="14.5" hidden="false" customHeight="false" outlineLevel="0" collapsed="false">
      <c r="A550" s="171" t="s">
        <v>4721</v>
      </c>
      <c r="B550" s="171" t="s">
        <v>4722</v>
      </c>
      <c r="C550" s="171"/>
      <c r="D550" s="171" t="s">
        <v>3563</v>
      </c>
      <c r="E550" s="171" t="s">
        <v>3564</v>
      </c>
      <c r="F550" s="199" t="s">
        <v>157</v>
      </c>
      <c r="G550" s="199" t="s">
        <v>3565</v>
      </c>
      <c r="H550" s="199" t="n">
        <v>549</v>
      </c>
    </row>
    <row r="551" customFormat="false" ht="14.5" hidden="false" customHeight="false" outlineLevel="0" collapsed="false">
      <c r="A551" s="171" t="s">
        <v>4723</v>
      </c>
      <c r="B551" s="171" t="s">
        <v>3532</v>
      </c>
      <c r="C551" s="171"/>
      <c r="D551" s="171" t="s">
        <v>3563</v>
      </c>
      <c r="E551" s="171" t="s">
        <v>3564</v>
      </c>
      <c r="F551" s="199" t="s">
        <v>157</v>
      </c>
      <c r="G551" s="199" t="s">
        <v>3565</v>
      </c>
      <c r="H551" s="199" t="n">
        <v>550</v>
      </c>
    </row>
    <row r="552" customFormat="false" ht="14.5" hidden="false" customHeight="false" outlineLevel="0" collapsed="false">
      <c r="A552" s="171" t="s">
        <v>4724</v>
      </c>
      <c r="B552" s="171" t="s">
        <v>4439</v>
      </c>
      <c r="C552" s="171"/>
      <c r="D552" s="171" t="s">
        <v>4725</v>
      </c>
      <c r="E552" s="171" t="s">
        <v>3564</v>
      </c>
      <c r="F552" s="199" t="s">
        <v>157</v>
      </c>
      <c r="G552" s="199" t="s">
        <v>3565</v>
      </c>
      <c r="H552" s="199" t="n">
        <v>551</v>
      </c>
    </row>
    <row r="553" customFormat="false" ht="14.5" hidden="false" customHeight="false" outlineLevel="0" collapsed="false">
      <c r="A553" s="171" t="s">
        <v>4726</v>
      </c>
      <c r="B553" s="171" t="s">
        <v>4727</v>
      </c>
      <c r="C553" s="171"/>
      <c r="D553" s="171" t="s">
        <v>4728</v>
      </c>
      <c r="E553" s="171" t="s">
        <v>3564</v>
      </c>
      <c r="F553" s="199" t="s">
        <v>157</v>
      </c>
      <c r="G553" s="199" t="s">
        <v>3565</v>
      </c>
      <c r="H553" s="199" t="n">
        <v>552</v>
      </c>
    </row>
    <row r="554" customFormat="false" ht="14.5" hidden="false" customHeight="false" outlineLevel="0" collapsed="false">
      <c r="A554" s="171" t="s">
        <v>4729</v>
      </c>
      <c r="B554" s="171" t="s">
        <v>4730</v>
      </c>
      <c r="C554" s="171"/>
      <c r="D554" s="171" t="s">
        <v>4728</v>
      </c>
      <c r="E554" s="171" t="s">
        <v>3564</v>
      </c>
      <c r="F554" s="199" t="s">
        <v>157</v>
      </c>
      <c r="G554" s="199" t="s">
        <v>3565</v>
      </c>
      <c r="H554" s="199" t="n">
        <v>553</v>
      </c>
    </row>
    <row r="555" customFormat="false" ht="14.5" hidden="false" customHeight="false" outlineLevel="0" collapsed="false">
      <c r="A555" s="171" t="s">
        <v>4731</v>
      </c>
      <c r="B555" s="171" t="s">
        <v>4732</v>
      </c>
      <c r="C555" s="171"/>
      <c r="D555" s="171" t="s">
        <v>4728</v>
      </c>
      <c r="E555" s="171" t="s">
        <v>3564</v>
      </c>
      <c r="F555" s="199" t="s">
        <v>157</v>
      </c>
      <c r="G555" s="199" t="s">
        <v>3565</v>
      </c>
      <c r="H555" s="199" t="n">
        <v>554</v>
      </c>
    </row>
    <row r="556" customFormat="false" ht="14.5" hidden="false" customHeight="false" outlineLevel="0" collapsed="false">
      <c r="A556" s="171" t="s">
        <v>4733</v>
      </c>
      <c r="B556" s="171" t="s">
        <v>4734</v>
      </c>
      <c r="C556" s="171"/>
      <c r="D556" s="171" t="s">
        <v>4728</v>
      </c>
      <c r="E556" s="171" t="s">
        <v>3564</v>
      </c>
      <c r="F556" s="199" t="s">
        <v>157</v>
      </c>
      <c r="G556" s="199" t="s">
        <v>3565</v>
      </c>
      <c r="H556" s="199" t="n">
        <v>555</v>
      </c>
    </row>
    <row r="557" customFormat="false" ht="14.5" hidden="false" customHeight="false" outlineLevel="0" collapsed="false">
      <c r="A557" s="171" t="s">
        <v>4735</v>
      </c>
      <c r="B557" s="171" t="s">
        <v>4736</v>
      </c>
      <c r="C557" s="171"/>
      <c r="D557" s="171" t="s">
        <v>4728</v>
      </c>
      <c r="E557" s="171" t="s">
        <v>3564</v>
      </c>
      <c r="F557" s="199" t="s">
        <v>157</v>
      </c>
      <c r="G557" s="199" t="s">
        <v>3565</v>
      </c>
      <c r="H557" s="199" t="n">
        <v>556</v>
      </c>
    </row>
    <row r="558" customFormat="false" ht="14.5" hidden="false" customHeight="false" outlineLevel="0" collapsed="false">
      <c r="A558" s="171" t="s">
        <v>4737</v>
      </c>
      <c r="B558" s="171" t="s">
        <v>4738</v>
      </c>
      <c r="C558" s="171"/>
      <c r="D558" s="171" t="s">
        <v>4728</v>
      </c>
      <c r="E558" s="171" t="s">
        <v>3564</v>
      </c>
      <c r="F558" s="199" t="s">
        <v>157</v>
      </c>
      <c r="G558" s="199" t="s">
        <v>3565</v>
      </c>
      <c r="H558" s="199" t="n">
        <v>557</v>
      </c>
    </row>
    <row r="559" customFormat="false" ht="14.5" hidden="false" customHeight="false" outlineLevel="0" collapsed="false">
      <c r="A559" s="171" t="s">
        <v>4739</v>
      </c>
      <c r="B559" s="171" t="s">
        <v>4740</v>
      </c>
      <c r="C559" s="171"/>
      <c r="D559" s="171" t="s">
        <v>4728</v>
      </c>
      <c r="E559" s="171" t="s">
        <v>3564</v>
      </c>
      <c r="F559" s="199" t="s">
        <v>157</v>
      </c>
      <c r="G559" s="199" t="s">
        <v>3565</v>
      </c>
      <c r="H559" s="199" t="n">
        <v>558</v>
      </c>
    </row>
    <row r="560" customFormat="false" ht="14.5" hidden="false" customHeight="false" outlineLevel="0" collapsed="false">
      <c r="A560" s="171" t="s">
        <v>4741</v>
      </c>
      <c r="B560" s="171" t="s">
        <v>4742</v>
      </c>
      <c r="C560" s="171"/>
      <c r="D560" s="171" t="s">
        <v>4728</v>
      </c>
      <c r="E560" s="171" t="s">
        <v>3564</v>
      </c>
      <c r="F560" s="199" t="s">
        <v>157</v>
      </c>
      <c r="G560" s="199" t="s">
        <v>3565</v>
      </c>
      <c r="H560" s="199" t="n">
        <v>559</v>
      </c>
    </row>
    <row r="561" customFormat="false" ht="14.5" hidden="false" customHeight="false" outlineLevel="0" collapsed="false">
      <c r="A561" s="171" t="s">
        <v>4743</v>
      </c>
      <c r="B561" s="171" t="s">
        <v>4744</v>
      </c>
      <c r="C561" s="171"/>
      <c r="D561" s="171" t="s">
        <v>4728</v>
      </c>
      <c r="E561" s="171" t="s">
        <v>3564</v>
      </c>
      <c r="F561" s="199" t="s">
        <v>157</v>
      </c>
      <c r="G561" s="199" t="s">
        <v>3565</v>
      </c>
      <c r="H561" s="199" t="n">
        <v>560</v>
      </c>
    </row>
    <row r="568" customFormat="false" ht="14.5" hidden="false" customHeight="false" outlineLevel="0" collapsed="false">
      <c r="K568" s="0" t="s">
        <v>4745</v>
      </c>
    </row>
  </sheetData>
  <autoFilter ref="A1:H5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2018-12-13T02:42:01Z</dcterms:created>
  <dc:creator>Dinh Vu Quoc Trung (FHO.FA)</dc:creator>
  <dc:description/>
  <dc:language>en-US</dc:language>
  <cp:lastModifiedBy/>
  <dcterms:modified xsi:type="dcterms:W3CDTF">2019-08-09T21:48:10Z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