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Tin\Desktop\"/>
    </mc:Choice>
  </mc:AlternateContent>
  <bookViews>
    <workbookView xWindow="0" yWindow="0" windowWidth="28800" windowHeight="12330" activeTab="5"/>
  </bookViews>
  <sheets>
    <sheet name="PivotMonthAvg" sheetId="3" r:id="rId1"/>
    <sheet name="PivotMonthNormalize" sheetId="4" r:id="rId2"/>
    <sheet name="PivotDailyReturns" sheetId="5" r:id="rId3"/>
    <sheet name="Dataset" sheetId="1" r:id="rId4"/>
    <sheet name="Net Profit" sheetId="6" r:id="rId5"/>
    <sheet name="Dashboard" sheetId="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chart.0" hidden="1">'Net Profit'!$A$14</definedName>
    <definedName name="_xlchart.1" hidden="1">'Net Profit'!$A$15</definedName>
    <definedName name="_xlchart.10" hidden="1">'Net Profit'!$B$14:$J$14</definedName>
    <definedName name="_xlchart.11" hidden="1">'Net Profit'!$B$15:$J$15</definedName>
    <definedName name="_xlchart.12" hidden="1">'Net Profit'!$B$16:$J$16</definedName>
    <definedName name="_xlchart.13" hidden="1">'Net Profit'!$B$17:$J$17</definedName>
    <definedName name="_xlchart.14" hidden="1">'Net Profit'!$B$18:$J$18</definedName>
    <definedName name="_xlchart.15" hidden="1">'Net Profit'!$A$14</definedName>
    <definedName name="_xlchart.16" hidden="1">'Net Profit'!$A$15</definedName>
    <definedName name="_xlchart.17" hidden="1">'Net Profit'!$A$16</definedName>
    <definedName name="_xlchart.18" hidden="1">'Net Profit'!$A$17</definedName>
    <definedName name="_xlchart.19" hidden="1">'Net Profit'!$A$18</definedName>
    <definedName name="_xlchart.2" hidden="1">'Net Profit'!$A$16</definedName>
    <definedName name="_xlchart.20" hidden="1">'Net Profit'!$B$13:$J$13</definedName>
    <definedName name="_xlchart.21" hidden="1">'Net Profit'!$B$13:$J$13</definedName>
    <definedName name="_xlchart.22" hidden="1">'Net Profit'!$B$13:$J$13</definedName>
    <definedName name="_xlchart.23" hidden="1">'Net Profit'!$B$13:$J$13</definedName>
    <definedName name="_xlchart.24" hidden="1">'Net Profit'!$B$13:$J$13</definedName>
    <definedName name="_xlchart.25" hidden="1">'Net Profit'!$B$14:$J$14</definedName>
    <definedName name="_xlchart.26" hidden="1">'Net Profit'!$B$15:$J$15</definedName>
    <definedName name="_xlchart.27" hidden="1">'Net Profit'!$B$16:$J$16</definedName>
    <definedName name="_xlchart.28" hidden="1">'Net Profit'!$B$17:$J$17</definedName>
    <definedName name="_xlchart.29" hidden="1">'Net Profit'!$B$18:$J$18</definedName>
    <definedName name="_xlchart.3" hidden="1">'Net Profit'!$A$17</definedName>
    <definedName name="_xlchart.4" hidden="1">'Net Profit'!$A$18</definedName>
    <definedName name="_xlchart.5" hidden="1">'Net Profit'!$B$13:$J$13</definedName>
    <definedName name="_xlchart.6" hidden="1">'Net Profit'!$B$13:$J$13</definedName>
    <definedName name="_xlchart.7" hidden="1">'Net Profit'!$B$13:$J$13</definedName>
    <definedName name="_xlchart.8" hidden="1">'Net Profit'!$B$13:$J$13</definedName>
    <definedName name="_xlchart.9" hidden="1">'Net Profit'!$B$13:$J$13</definedName>
  </definedNames>
  <calcPr calcId="162913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6" l="1"/>
  <c r="C13" i="6"/>
  <c r="D13" i="6"/>
  <c r="E13" i="6"/>
  <c r="F13" i="6"/>
  <c r="J13" i="6"/>
  <c r="I13" i="6"/>
  <c r="H13" i="6"/>
  <c r="G13" i="6"/>
  <c r="C11" i="6"/>
  <c r="D11" i="6"/>
  <c r="E11" i="6"/>
  <c r="F11" i="6"/>
  <c r="G11" i="6"/>
  <c r="B11" i="6"/>
  <c r="C10" i="6"/>
  <c r="D10" i="6"/>
  <c r="E10" i="6"/>
  <c r="F10" i="6"/>
  <c r="G10" i="6"/>
  <c r="B10" i="6"/>
  <c r="C9" i="6"/>
  <c r="D9" i="6"/>
  <c r="E9" i="6"/>
  <c r="F9" i="6"/>
  <c r="G9" i="6"/>
  <c r="B9" i="6"/>
  <c r="C8" i="6"/>
  <c r="D8" i="6"/>
  <c r="E8" i="6"/>
  <c r="F8" i="6"/>
  <c r="G8" i="6"/>
  <c r="B8" i="6"/>
  <c r="C7" i="6"/>
  <c r="D7" i="6"/>
  <c r="E7" i="6"/>
  <c r="F7" i="6"/>
  <c r="G7" i="6"/>
  <c r="B7" i="6"/>
  <c r="C6" i="6"/>
  <c r="D6" i="6"/>
  <c r="E6" i="6"/>
  <c r="F6" i="6"/>
  <c r="G6" i="6"/>
  <c r="B6" i="6"/>
  <c r="C5" i="6"/>
  <c r="D5" i="6"/>
  <c r="E5" i="6"/>
  <c r="F5" i="6"/>
  <c r="G5" i="6"/>
  <c r="B5" i="6"/>
  <c r="C4" i="6"/>
  <c r="D4" i="6"/>
  <c r="E4" i="6"/>
  <c r="F4" i="6"/>
  <c r="G4" i="6"/>
  <c r="B4" i="6"/>
  <c r="C3" i="6"/>
  <c r="D3" i="6"/>
  <c r="E3" i="6"/>
  <c r="F3" i="6"/>
  <c r="G3" i="6"/>
  <c r="B3" i="6"/>
  <c r="C2" i="6"/>
  <c r="D2" i="6"/>
  <c r="E2" i="6"/>
  <c r="F2" i="6"/>
  <c r="G2" i="6"/>
  <c r="B2" i="6"/>
  <c r="W3" i="1" l="1"/>
  <c r="X3" i="1"/>
  <c r="Y3" i="1"/>
  <c r="Z3" i="1"/>
  <c r="AA3" i="1"/>
  <c r="AB3" i="1"/>
  <c r="AC3" i="1"/>
  <c r="AD3" i="1"/>
  <c r="AE3" i="1"/>
  <c r="W4" i="1"/>
  <c r="X4" i="1"/>
  <c r="Y4" i="1"/>
  <c r="Z4" i="1"/>
  <c r="AA4" i="1"/>
  <c r="AB4" i="1"/>
  <c r="AC4" i="1"/>
  <c r="AD4" i="1"/>
  <c r="AE4" i="1"/>
  <c r="W5" i="1"/>
  <c r="X5" i="1"/>
  <c r="Y5" i="1"/>
  <c r="Z5" i="1"/>
  <c r="AA5" i="1"/>
  <c r="AB5" i="1"/>
  <c r="AC5" i="1"/>
  <c r="AD5" i="1"/>
  <c r="AE5" i="1"/>
  <c r="W6" i="1"/>
  <c r="X6" i="1"/>
  <c r="Y6" i="1"/>
  <c r="Z6" i="1"/>
  <c r="AA6" i="1"/>
  <c r="AB6" i="1"/>
  <c r="AC6" i="1"/>
  <c r="AD6" i="1"/>
  <c r="AE6" i="1"/>
  <c r="W7" i="1"/>
  <c r="X7" i="1"/>
  <c r="Y7" i="1"/>
  <c r="Z7" i="1"/>
  <c r="AA7" i="1"/>
  <c r="AB7" i="1"/>
  <c r="AC7" i="1"/>
  <c r="AD7" i="1"/>
  <c r="AE7" i="1"/>
  <c r="W8" i="1"/>
  <c r="X8" i="1"/>
  <c r="Y8" i="1"/>
  <c r="Z8" i="1"/>
  <c r="AA8" i="1"/>
  <c r="AB8" i="1"/>
  <c r="AC8" i="1"/>
  <c r="AD8" i="1"/>
  <c r="AE8" i="1"/>
  <c r="W9" i="1"/>
  <c r="X9" i="1"/>
  <c r="Y9" i="1"/>
  <c r="Z9" i="1"/>
  <c r="AA9" i="1"/>
  <c r="AB9" i="1"/>
  <c r="AC9" i="1"/>
  <c r="AD9" i="1"/>
  <c r="AE9" i="1"/>
  <c r="W10" i="1"/>
  <c r="X10" i="1"/>
  <c r="Y10" i="1"/>
  <c r="Z10" i="1"/>
  <c r="AA10" i="1"/>
  <c r="AB10" i="1"/>
  <c r="AC10" i="1"/>
  <c r="AD10" i="1"/>
  <c r="AE10" i="1"/>
  <c r="W11" i="1"/>
  <c r="X11" i="1"/>
  <c r="Y11" i="1"/>
  <c r="Z11" i="1"/>
  <c r="AA11" i="1"/>
  <c r="AB11" i="1"/>
  <c r="AC11" i="1"/>
  <c r="AD11" i="1"/>
  <c r="AE11" i="1"/>
  <c r="W12" i="1"/>
  <c r="X12" i="1"/>
  <c r="Y12" i="1"/>
  <c r="Z12" i="1"/>
  <c r="AA12" i="1"/>
  <c r="AB12" i="1"/>
  <c r="AC12" i="1"/>
  <c r="AD12" i="1"/>
  <c r="AE12" i="1"/>
  <c r="W13" i="1"/>
  <c r="X13" i="1"/>
  <c r="Y13" i="1"/>
  <c r="Z13" i="1"/>
  <c r="AA13" i="1"/>
  <c r="AB13" i="1"/>
  <c r="AC13" i="1"/>
  <c r="AD13" i="1"/>
  <c r="AE13" i="1"/>
  <c r="W14" i="1"/>
  <c r="X14" i="1"/>
  <c r="Y14" i="1"/>
  <c r="Z14" i="1"/>
  <c r="AA14" i="1"/>
  <c r="AB14" i="1"/>
  <c r="AC14" i="1"/>
  <c r="AD14" i="1"/>
  <c r="AE14" i="1"/>
  <c r="W15" i="1"/>
  <c r="X15" i="1"/>
  <c r="Y15" i="1"/>
  <c r="Z15" i="1"/>
  <c r="AA15" i="1"/>
  <c r="AB15" i="1"/>
  <c r="AC15" i="1"/>
  <c r="AD15" i="1"/>
  <c r="AE15" i="1"/>
  <c r="W16" i="1"/>
  <c r="X16" i="1"/>
  <c r="Y16" i="1"/>
  <c r="Z16" i="1"/>
  <c r="AA16" i="1"/>
  <c r="AB16" i="1"/>
  <c r="AC16" i="1"/>
  <c r="AD16" i="1"/>
  <c r="AE16" i="1"/>
  <c r="W17" i="1"/>
  <c r="X17" i="1"/>
  <c r="Y17" i="1"/>
  <c r="Z17" i="1"/>
  <c r="AA17" i="1"/>
  <c r="AB17" i="1"/>
  <c r="AC17" i="1"/>
  <c r="AD17" i="1"/>
  <c r="AE17" i="1"/>
  <c r="W18" i="1"/>
  <c r="X18" i="1"/>
  <c r="Y18" i="1"/>
  <c r="Z18" i="1"/>
  <c r="AA18" i="1"/>
  <c r="AB18" i="1"/>
  <c r="AC18" i="1"/>
  <c r="AD18" i="1"/>
  <c r="AE18" i="1"/>
  <c r="W19" i="1"/>
  <c r="X19" i="1"/>
  <c r="Y19" i="1"/>
  <c r="Z19" i="1"/>
  <c r="AA19" i="1"/>
  <c r="AB19" i="1"/>
  <c r="AC19" i="1"/>
  <c r="AD19" i="1"/>
  <c r="AE19" i="1"/>
  <c r="W20" i="1"/>
  <c r="X20" i="1"/>
  <c r="Y20" i="1"/>
  <c r="Z20" i="1"/>
  <c r="AA20" i="1"/>
  <c r="AB20" i="1"/>
  <c r="AC20" i="1"/>
  <c r="AD20" i="1"/>
  <c r="AE20" i="1"/>
  <c r="W21" i="1"/>
  <c r="X21" i="1"/>
  <c r="Y21" i="1"/>
  <c r="Z21" i="1"/>
  <c r="AA21" i="1"/>
  <c r="AB21" i="1"/>
  <c r="AC21" i="1"/>
  <c r="AD21" i="1"/>
  <c r="AE21" i="1"/>
  <c r="W22" i="1"/>
  <c r="X22" i="1"/>
  <c r="Y22" i="1"/>
  <c r="Z22" i="1"/>
  <c r="AA22" i="1"/>
  <c r="AB22" i="1"/>
  <c r="AC22" i="1"/>
  <c r="AD22" i="1"/>
  <c r="AE22" i="1"/>
  <c r="W23" i="1"/>
  <c r="X23" i="1"/>
  <c r="Y23" i="1"/>
  <c r="Z23" i="1"/>
  <c r="AA23" i="1"/>
  <c r="AB23" i="1"/>
  <c r="AC23" i="1"/>
  <c r="AD23" i="1"/>
  <c r="AE23" i="1"/>
  <c r="W24" i="1"/>
  <c r="X24" i="1"/>
  <c r="Y24" i="1"/>
  <c r="Z24" i="1"/>
  <c r="AA24" i="1"/>
  <c r="AB24" i="1"/>
  <c r="AC24" i="1"/>
  <c r="AD24" i="1"/>
  <c r="AE24" i="1"/>
  <c r="W25" i="1"/>
  <c r="X25" i="1"/>
  <c r="Y25" i="1"/>
  <c r="Z25" i="1"/>
  <c r="AA25" i="1"/>
  <c r="AB25" i="1"/>
  <c r="AC25" i="1"/>
  <c r="AD25" i="1"/>
  <c r="AE25" i="1"/>
  <c r="W26" i="1"/>
  <c r="X26" i="1"/>
  <c r="Y26" i="1"/>
  <c r="Z26" i="1"/>
  <c r="AA26" i="1"/>
  <c r="AB26" i="1"/>
  <c r="AC26" i="1"/>
  <c r="AD26" i="1"/>
  <c r="AE26" i="1"/>
  <c r="W27" i="1"/>
  <c r="X27" i="1"/>
  <c r="Y27" i="1"/>
  <c r="Z27" i="1"/>
  <c r="AA27" i="1"/>
  <c r="AB27" i="1"/>
  <c r="AC27" i="1"/>
  <c r="AD27" i="1"/>
  <c r="AE27" i="1"/>
  <c r="W28" i="1"/>
  <c r="X28" i="1"/>
  <c r="Y28" i="1"/>
  <c r="Z28" i="1"/>
  <c r="AA28" i="1"/>
  <c r="AB28" i="1"/>
  <c r="AC28" i="1"/>
  <c r="AD28" i="1"/>
  <c r="AE28" i="1"/>
  <c r="W29" i="1"/>
  <c r="X29" i="1"/>
  <c r="Y29" i="1"/>
  <c r="Z29" i="1"/>
  <c r="AA29" i="1"/>
  <c r="AB29" i="1"/>
  <c r="AC29" i="1"/>
  <c r="AD29" i="1"/>
  <c r="AE29" i="1"/>
  <c r="W30" i="1"/>
  <c r="X30" i="1"/>
  <c r="Y30" i="1"/>
  <c r="Z30" i="1"/>
  <c r="AA30" i="1"/>
  <c r="AB30" i="1"/>
  <c r="AC30" i="1"/>
  <c r="AD30" i="1"/>
  <c r="AE30" i="1"/>
  <c r="W31" i="1"/>
  <c r="X31" i="1"/>
  <c r="Y31" i="1"/>
  <c r="Z31" i="1"/>
  <c r="AA31" i="1"/>
  <c r="AB31" i="1"/>
  <c r="AC31" i="1"/>
  <c r="AD31" i="1"/>
  <c r="AE31" i="1"/>
  <c r="W32" i="1"/>
  <c r="X32" i="1"/>
  <c r="Y32" i="1"/>
  <c r="Z32" i="1"/>
  <c r="AA32" i="1"/>
  <c r="AB32" i="1"/>
  <c r="AC32" i="1"/>
  <c r="AD32" i="1"/>
  <c r="AE32" i="1"/>
  <c r="W33" i="1"/>
  <c r="X33" i="1"/>
  <c r="Y33" i="1"/>
  <c r="Z33" i="1"/>
  <c r="AA33" i="1"/>
  <c r="AB33" i="1"/>
  <c r="AC33" i="1"/>
  <c r="AD33" i="1"/>
  <c r="AE33" i="1"/>
  <c r="W34" i="1"/>
  <c r="X34" i="1"/>
  <c r="Y34" i="1"/>
  <c r="Z34" i="1"/>
  <c r="AA34" i="1"/>
  <c r="AB34" i="1"/>
  <c r="AC34" i="1"/>
  <c r="AD34" i="1"/>
  <c r="AE34" i="1"/>
  <c r="W35" i="1"/>
  <c r="X35" i="1"/>
  <c r="Y35" i="1"/>
  <c r="Z35" i="1"/>
  <c r="AA35" i="1"/>
  <c r="AB35" i="1"/>
  <c r="AC35" i="1"/>
  <c r="AD35" i="1"/>
  <c r="AE35" i="1"/>
  <c r="W36" i="1"/>
  <c r="X36" i="1"/>
  <c r="Y36" i="1"/>
  <c r="Z36" i="1"/>
  <c r="AA36" i="1"/>
  <c r="AB36" i="1"/>
  <c r="AC36" i="1"/>
  <c r="AD36" i="1"/>
  <c r="AE36" i="1"/>
  <c r="W37" i="1"/>
  <c r="X37" i="1"/>
  <c r="Y37" i="1"/>
  <c r="Z37" i="1"/>
  <c r="AA37" i="1"/>
  <c r="AB37" i="1"/>
  <c r="AC37" i="1"/>
  <c r="AD37" i="1"/>
  <c r="AE37" i="1"/>
  <c r="W38" i="1"/>
  <c r="X38" i="1"/>
  <c r="Y38" i="1"/>
  <c r="Z38" i="1"/>
  <c r="AA38" i="1"/>
  <c r="AB38" i="1"/>
  <c r="AC38" i="1"/>
  <c r="AD38" i="1"/>
  <c r="AE38" i="1"/>
  <c r="W39" i="1"/>
  <c r="X39" i="1"/>
  <c r="Y39" i="1"/>
  <c r="Z39" i="1"/>
  <c r="AA39" i="1"/>
  <c r="AB39" i="1"/>
  <c r="AC39" i="1"/>
  <c r="AD39" i="1"/>
  <c r="AE39" i="1"/>
  <c r="W40" i="1"/>
  <c r="X40" i="1"/>
  <c r="Y40" i="1"/>
  <c r="Z40" i="1"/>
  <c r="AA40" i="1"/>
  <c r="AB40" i="1"/>
  <c r="AC40" i="1"/>
  <c r="AD40" i="1"/>
  <c r="AE40" i="1"/>
  <c r="W41" i="1"/>
  <c r="X41" i="1"/>
  <c r="Y41" i="1"/>
  <c r="Z41" i="1"/>
  <c r="AA41" i="1"/>
  <c r="AB41" i="1"/>
  <c r="AC41" i="1"/>
  <c r="AD41" i="1"/>
  <c r="AE41" i="1"/>
  <c r="W42" i="1"/>
  <c r="X42" i="1"/>
  <c r="Y42" i="1"/>
  <c r="Z42" i="1"/>
  <c r="AA42" i="1"/>
  <c r="AB42" i="1"/>
  <c r="AC42" i="1"/>
  <c r="AD42" i="1"/>
  <c r="AE42" i="1"/>
  <c r="W43" i="1"/>
  <c r="X43" i="1"/>
  <c r="Y43" i="1"/>
  <c r="Z43" i="1"/>
  <c r="AA43" i="1"/>
  <c r="AB43" i="1"/>
  <c r="AC43" i="1"/>
  <c r="AD43" i="1"/>
  <c r="AE43" i="1"/>
  <c r="W44" i="1"/>
  <c r="X44" i="1"/>
  <c r="Y44" i="1"/>
  <c r="Z44" i="1"/>
  <c r="AA44" i="1"/>
  <c r="AB44" i="1"/>
  <c r="AC44" i="1"/>
  <c r="AD44" i="1"/>
  <c r="AE44" i="1"/>
  <c r="W45" i="1"/>
  <c r="X45" i="1"/>
  <c r="Y45" i="1"/>
  <c r="Z45" i="1"/>
  <c r="AA45" i="1"/>
  <c r="AB45" i="1"/>
  <c r="AC45" i="1"/>
  <c r="AD45" i="1"/>
  <c r="AE45" i="1"/>
  <c r="W46" i="1"/>
  <c r="X46" i="1"/>
  <c r="Y46" i="1"/>
  <c r="Z46" i="1"/>
  <c r="AA46" i="1"/>
  <c r="AB46" i="1"/>
  <c r="AC46" i="1"/>
  <c r="AD46" i="1"/>
  <c r="AE46" i="1"/>
  <c r="W47" i="1"/>
  <c r="X47" i="1"/>
  <c r="Y47" i="1"/>
  <c r="Z47" i="1"/>
  <c r="AA47" i="1"/>
  <c r="AB47" i="1"/>
  <c r="AC47" i="1"/>
  <c r="AD47" i="1"/>
  <c r="AE47" i="1"/>
  <c r="W48" i="1"/>
  <c r="X48" i="1"/>
  <c r="Y48" i="1"/>
  <c r="Z48" i="1"/>
  <c r="AA48" i="1"/>
  <c r="AB48" i="1"/>
  <c r="AC48" i="1"/>
  <c r="AD48" i="1"/>
  <c r="AE48" i="1"/>
  <c r="W49" i="1"/>
  <c r="X49" i="1"/>
  <c r="Y49" i="1"/>
  <c r="Z49" i="1"/>
  <c r="AA49" i="1"/>
  <c r="AB49" i="1"/>
  <c r="AC49" i="1"/>
  <c r="AD49" i="1"/>
  <c r="AE49" i="1"/>
  <c r="W50" i="1"/>
  <c r="X50" i="1"/>
  <c r="Y50" i="1"/>
  <c r="Z50" i="1"/>
  <c r="AA50" i="1"/>
  <c r="AB50" i="1"/>
  <c r="AC50" i="1"/>
  <c r="AD50" i="1"/>
  <c r="AE50" i="1"/>
  <c r="W51" i="1"/>
  <c r="X51" i="1"/>
  <c r="Y51" i="1"/>
  <c r="Z51" i="1"/>
  <c r="AA51" i="1"/>
  <c r="AB51" i="1"/>
  <c r="AC51" i="1"/>
  <c r="AD51" i="1"/>
  <c r="AE51" i="1"/>
  <c r="W52" i="1"/>
  <c r="X52" i="1"/>
  <c r="Y52" i="1"/>
  <c r="Z52" i="1"/>
  <c r="AA52" i="1"/>
  <c r="AB52" i="1"/>
  <c r="AC52" i="1"/>
  <c r="AD52" i="1"/>
  <c r="AE52" i="1"/>
  <c r="W53" i="1"/>
  <c r="X53" i="1"/>
  <c r="Y53" i="1"/>
  <c r="Z53" i="1"/>
  <c r="AA53" i="1"/>
  <c r="AB53" i="1"/>
  <c r="AC53" i="1"/>
  <c r="AD53" i="1"/>
  <c r="AE53" i="1"/>
  <c r="W54" i="1"/>
  <c r="X54" i="1"/>
  <c r="Y54" i="1"/>
  <c r="Z54" i="1"/>
  <c r="AA54" i="1"/>
  <c r="AB54" i="1"/>
  <c r="AC54" i="1"/>
  <c r="AD54" i="1"/>
  <c r="AE54" i="1"/>
  <c r="W55" i="1"/>
  <c r="X55" i="1"/>
  <c r="Y55" i="1"/>
  <c r="Z55" i="1"/>
  <c r="AA55" i="1"/>
  <c r="AB55" i="1"/>
  <c r="AC55" i="1"/>
  <c r="AD55" i="1"/>
  <c r="AE55" i="1"/>
  <c r="W56" i="1"/>
  <c r="X56" i="1"/>
  <c r="Y56" i="1"/>
  <c r="Z56" i="1"/>
  <c r="AA56" i="1"/>
  <c r="AB56" i="1"/>
  <c r="AC56" i="1"/>
  <c r="AD56" i="1"/>
  <c r="AE56" i="1"/>
  <c r="W57" i="1"/>
  <c r="X57" i="1"/>
  <c r="Y57" i="1"/>
  <c r="Z57" i="1"/>
  <c r="AA57" i="1"/>
  <c r="AB57" i="1"/>
  <c r="AC57" i="1"/>
  <c r="AD57" i="1"/>
  <c r="AE57" i="1"/>
  <c r="W58" i="1"/>
  <c r="X58" i="1"/>
  <c r="Y58" i="1"/>
  <c r="Z58" i="1"/>
  <c r="AA58" i="1"/>
  <c r="AB58" i="1"/>
  <c r="AC58" i="1"/>
  <c r="AD58" i="1"/>
  <c r="AE58" i="1"/>
  <c r="W59" i="1"/>
  <c r="X59" i="1"/>
  <c r="Y59" i="1"/>
  <c r="Z59" i="1"/>
  <c r="AA59" i="1"/>
  <c r="AB59" i="1"/>
  <c r="AC59" i="1"/>
  <c r="AD59" i="1"/>
  <c r="AE59" i="1"/>
  <c r="W60" i="1"/>
  <c r="X60" i="1"/>
  <c r="Y60" i="1"/>
  <c r="Z60" i="1"/>
  <c r="AA60" i="1"/>
  <c r="AB60" i="1"/>
  <c r="AC60" i="1"/>
  <c r="AD60" i="1"/>
  <c r="AE60" i="1"/>
  <c r="W61" i="1"/>
  <c r="X61" i="1"/>
  <c r="Y61" i="1"/>
  <c r="Z61" i="1"/>
  <c r="AA61" i="1"/>
  <c r="AB61" i="1"/>
  <c r="AC61" i="1"/>
  <c r="AD61" i="1"/>
  <c r="AE61" i="1"/>
  <c r="W62" i="1"/>
  <c r="X62" i="1"/>
  <c r="Y62" i="1"/>
  <c r="Z62" i="1"/>
  <c r="AA62" i="1"/>
  <c r="AB62" i="1"/>
  <c r="AC62" i="1"/>
  <c r="AD62" i="1"/>
  <c r="AE62" i="1"/>
  <c r="W63" i="1"/>
  <c r="X63" i="1"/>
  <c r="Y63" i="1"/>
  <c r="Z63" i="1"/>
  <c r="AA63" i="1"/>
  <c r="AB63" i="1"/>
  <c r="AC63" i="1"/>
  <c r="AD63" i="1"/>
  <c r="AE63" i="1"/>
  <c r="W64" i="1"/>
  <c r="X64" i="1"/>
  <c r="Y64" i="1"/>
  <c r="Z64" i="1"/>
  <c r="AA64" i="1"/>
  <c r="AB64" i="1"/>
  <c r="AC64" i="1"/>
  <c r="AD64" i="1"/>
  <c r="AE64" i="1"/>
  <c r="W65" i="1"/>
  <c r="X65" i="1"/>
  <c r="Y65" i="1"/>
  <c r="Z65" i="1"/>
  <c r="AA65" i="1"/>
  <c r="AB65" i="1"/>
  <c r="AC65" i="1"/>
  <c r="AD65" i="1"/>
  <c r="AE65" i="1"/>
  <c r="W66" i="1"/>
  <c r="X66" i="1"/>
  <c r="Y66" i="1"/>
  <c r="Z66" i="1"/>
  <c r="AA66" i="1"/>
  <c r="AB66" i="1"/>
  <c r="AC66" i="1"/>
  <c r="AD66" i="1"/>
  <c r="AE66" i="1"/>
  <c r="W67" i="1"/>
  <c r="X67" i="1"/>
  <c r="Y67" i="1"/>
  <c r="Z67" i="1"/>
  <c r="AA67" i="1"/>
  <c r="AB67" i="1"/>
  <c r="AC67" i="1"/>
  <c r="AD67" i="1"/>
  <c r="AE67" i="1"/>
  <c r="W68" i="1"/>
  <c r="X68" i="1"/>
  <c r="Y68" i="1"/>
  <c r="Z68" i="1"/>
  <c r="AA68" i="1"/>
  <c r="AB68" i="1"/>
  <c r="AC68" i="1"/>
  <c r="AD68" i="1"/>
  <c r="AE68" i="1"/>
  <c r="W69" i="1"/>
  <c r="X69" i="1"/>
  <c r="Y69" i="1"/>
  <c r="Z69" i="1"/>
  <c r="AA69" i="1"/>
  <c r="AB69" i="1"/>
  <c r="AC69" i="1"/>
  <c r="AD69" i="1"/>
  <c r="AE69" i="1"/>
  <c r="W70" i="1"/>
  <c r="X70" i="1"/>
  <c r="Y70" i="1"/>
  <c r="Z70" i="1"/>
  <c r="AA70" i="1"/>
  <c r="AB70" i="1"/>
  <c r="AC70" i="1"/>
  <c r="AD70" i="1"/>
  <c r="AE70" i="1"/>
  <c r="W71" i="1"/>
  <c r="X71" i="1"/>
  <c r="Y71" i="1"/>
  <c r="Z71" i="1"/>
  <c r="AA71" i="1"/>
  <c r="AB71" i="1"/>
  <c r="AC71" i="1"/>
  <c r="AD71" i="1"/>
  <c r="AE71" i="1"/>
  <c r="W72" i="1"/>
  <c r="X72" i="1"/>
  <c r="Y72" i="1"/>
  <c r="Z72" i="1"/>
  <c r="AA72" i="1"/>
  <c r="AB72" i="1"/>
  <c r="AC72" i="1"/>
  <c r="AD72" i="1"/>
  <c r="AE72" i="1"/>
  <c r="W73" i="1"/>
  <c r="X73" i="1"/>
  <c r="Y73" i="1"/>
  <c r="Z73" i="1"/>
  <c r="AA73" i="1"/>
  <c r="AB73" i="1"/>
  <c r="AC73" i="1"/>
  <c r="AD73" i="1"/>
  <c r="AE73" i="1"/>
  <c r="W74" i="1"/>
  <c r="X74" i="1"/>
  <c r="Y74" i="1"/>
  <c r="Z74" i="1"/>
  <c r="AA74" i="1"/>
  <c r="AB74" i="1"/>
  <c r="AC74" i="1"/>
  <c r="AD74" i="1"/>
  <c r="AE74" i="1"/>
  <c r="W75" i="1"/>
  <c r="X75" i="1"/>
  <c r="Y75" i="1"/>
  <c r="Z75" i="1"/>
  <c r="AA75" i="1"/>
  <c r="AB75" i="1"/>
  <c r="AC75" i="1"/>
  <c r="AD75" i="1"/>
  <c r="AE75" i="1"/>
  <c r="W76" i="1"/>
  <c r="X76" i="1"/>
  <c r="Y76" i="1"/>
  <c r="Z76" i="1"/>
  <c r="AA76" i="1"/>
  <c r="AB76" i="1"/>
  <c r="AC76" i="1"/>
  <c r="AD76" i="1"/>
  <c r="AE76" i="1"/>
  <c r="W77" i="1"/>
  <c r="X77" i="1"/>
  <c r="Y77" i="1"/>
  <c r="Z77" i="1"/>
  <c r="AA77" i="1"/>
  <c r="AB77" i="1"/>
  <c r="AC77" i="1"/>
  <c r="AD77" i="1"/>
  <c r="AE77" i="1"/>
  <c r="W78" i="1"/>
  <c r="X78" i="1"/>
  <c r="Y78" i="1"/>
  <c r="Z78" i="1"/>
  <c r="AA78" i="1"/>
  <c r="AB78" i="1"/>
  <c r="AC78" i="1"/>
  <c r="AD78" i="1"/>
  <c r="AE78" i="1"/>
  <c r="W79" i="1"/>
  <c r="X79" i="1"/>
  <c r="Y79" i="1"/>
  <c r="Z79" i="1"/>
  <c r="AA79" i="1"/>
  <c r="AB79" i="1"/>
  <c r="AC79" i="1"/>
  <c r="AD79" i="1"/>
  <c r="AE79" i="1"/>
  <c r="W80" i="1"/>
  <c r="X80" i="1"/>
  <c r="Y80" i="1"/>
  <c r="Z80" i="1"/>
  <c r="AA80" i="1"/>
  <c r="AB80" i="1"/>
  <c r="AC80" i="1"/>
  <c r="AD80" i="1"/>
  <c r="AE80" i="1"/>
  <c r="W81" i="1"/>
  <c r="X81" i="1"/>
  <c r="Y81" i="1"/>
  <c r="Z81" i="1"/>
  <c r="AA81" i="1"/>
  <c r="AB81" i="1"/>
  <c r="AC81" i="1"/>
  <c r="AD81" i="1"/>
  <c r="AE81" i="1"/>
  <c r="W82" i="1"/>
  <c r="X82" i="1"/>
  <c r="Y82" i="1"/>
  <c r="Z82" i="1"/>
  <c r="AA82" i="1"/>
  <c r="AB82" i="1"/>
  <c r="AC82" i="1"/>
  <c r="AD82" i="1"/>
  <c r="AE82" i="1"/>
  <c r="W83" i="1"/>
  <c r="X83" i="1"/>
  <c r="Y83" i="1"/>
  <c r="Z83" i="1"/>
  <c r="AA83" i="1"/>
  <c r="AB83" i="1"/>
  <c r="AC83" i="1"/>
  <c r="AD83" i="1"/>
  <c r="AE83" i="1"/>
  <c r="W84" i="1"/>
  <c r="X84" i="1"/>
  <c r="Y84" i="1"/>
  <c r="Z84" i="1"/>
  <c r="AA84" i="1"/>
  <c r="AB84" i="1"/>
  <c r="AC84" i="1"/>
  <c r="AD84" i="1"/>
  <c r="AE84" i="1"/>
  <c r="W85" i="1"/>
  <c r="X85" i="1"/>
  <c r="Y85" i="1"/>
  <c r="Z85" i="1"/>
  <c r="AA85" i="1"/>
  <c r="AB85" i="1"/>
  <c r="AC85" i="1"/>
  <c r="AD85" i="1"/>
  <c r="AE85" i="1"/>
  <c r="W86" i="1"/>
  <c r="X86" i="1"/>
  <c r="Y86" i="1"/>
  <c r="Z86" i="1"/>
  <c r="AA86" i="1"/>
  <c r="AB86" i="1"/>
  <c r="AC86" i="1"/>
  <c r="AD86" i="1"/>
  <c r="AE86" i="1"/>
  <c r="W87" i="1"/>
  <c r="X87" i="1"/>
  <c r="Y87" i="1"/>
  <c r="Z87" i="1"/>
  <c r="AA87" i="1"/>
  <c r="AB87" i="1"/>
  <c r="AC87" i="1"/>
  <c r="AD87" i="1"/>
  <c r="AE87" i="1"/>
  <c r="W88" i="1"/>
  <c r="X88" i="1"/>
  <c r="Y88" i="1"/>
  <c r="Z88" i="1"/>
  <c r="AA88" i="1"/>
  <c r="AB88" i="1"/>
  <c r="AC88" i="1"/>
  <c r="AD88" i="1"/>
  <c r="AE88" i="1"/>
  <c r="W89" i="1"/>
  <c r="X89" i="1"/>
  <c r="Y89" i="1"/>
  <c r="Z89" i="1"/>
  <c r="AA89" i="1"/>
  <c r="AB89" i="1"/>
  <c r="AC89" i="1"/>
  <c r="AD89" i="1"/>
  <c r="AE89" i="1"/>
  <c r="W90" i="1"/>
  <c r="X90" i="1"/>
  <c r="Y90" i="1"/>
  <c r="Z90" i="1"/>
  <c r="AA90" i="1"/>
  <c r="AB90" i="1"/>
  <c r="AC90" i="1"/>
  <c r="AD90" i="1"/>
  <c r="AE90" i="1"/>
  <c r="W91" i="1"/>
  <c r="X91" i="1"/>
  <c r="Y91" i="1"/>
  <c r="Z91" i="1"/>
  <c r="AA91" i="1"/>
  <c r="AB91" i="1"/>
  <c r="AC91" i="1"/>
  <c r="AD91" i="1"/>
  <c r="AE91" i="1"/>
  <c r="W92" i="1"/>
  <c r="X92" i="1"/>
  <c r="Y92" i="1"/>
  <c r="Z92" i="1"/>
  <c r="AA92" i="1"/>
  <c r="AB92" i="1"/>
  <c r="AC92" i="1"/>
  <c r="AD92" i="1"/>
  <c r="AE92" i="1"/>
  <c r="W93" i="1"/>
  <c r="X93" i="1"/>
  <c r="Y93" i="1"/>
  <c r="Z93" i="1"/>
  <c r="AA93" i="1"/>
  <c r="AB93" i="1"/>
  <c r="AC93" i="1"/>
  <c r="AD93" i="1"/>
  <c r="AE93" i="1"/>
  <c r="W94" i="1"/>
  <c r="X94" i="1"/>
  <c r="Y94" i="1"/>
  <c r="Z94" i="1"/>
  <c r="AA94" i="1"/>
  <c r="AB94" i="1"/>
  <c r="AC94" i="1"/>
  <c r="AD94" i="1"/>
  <c r="AE94" i="1"/>
  <c r="W95" i="1"/>
  <c r="X95" i="1"/>
  <c r="Y95" i="1"/>
  <c r="Z95" i="1"/>
  <c r="AA95" i="1"/>
  <c r="AB95" i="1"/>
  <c r="AC95" i="1"/>
  <c r="AD95" i="1"/>
  <c r="AE95" i="1"/>
  <c r="W96" i="1"/>
  <c r="X96" i="1"/>
  <c r="Y96" i="1"/>
  <c r="Z96" i="1"/>
  <c r="AA96" i="1"/>
  <c r="AB96" i="1"/>
  <c r="AC96" i="1"/>
  <c r="AD96" i="1"/>
  <c r="AE96" i="1"/>
  <c r="W97" i="1"/>
  <c r="X97" i="1"/>
  <c r="Y97" i="1"/>
  <c r="Z97" i="1"/>
  <c r="AA97" i="1"/>
  <c r="AB97" i="1"/>
  <c r="AC97" i="1"/>
  <c r="AD97" i="1"/>
  <c r="AE97" i="1"/>
  <c r="W98" i="1"/>
  <c r="X98" i="1"/>
  <c r="Y98" i="1"/>
  <c r="Z98" i="1"/>
  <c r="AA98" i="1"/>
  <c r="AB98" i="1"/>
  <c r="AC98" i="1"/>
  <c r="AD98" i="1"/>
  <c r="AE98" i="1"/>
  <c r="W99" i="1"/>
  <c r="X99" i="1"/>
  <c r="Y99" i="1"/>
  <c r="Z99" i="1"/>
  <c r="AA99" i="1"/>
  <c r="AB99" i="1"/>
  <c r="AC99" i="1"/>
  <c r="AD99" i="1"/>
  <c r="AE99" i="1"/>
  <c r="W100" i="1"/>
  <c r="X100" i="1"/>
  <c r="Y100" i="1"/>
  <c r="Z100" i="1"/>
  <c r="AA100" i="1"/>
  <c r="AB100" i="1"/>
  <c r="AC100" i="1"/>
  <c r="AD100" i="1"/>
  <c r="AE100" i="1"/>
  <c r="W101" i="1"/>
  <c r="X101" i="1"/>
  <c r="Y101" i="1"/>
  <c r="Z101" i="1"/>
  <c r="AA101" i="1"/>
  <c r="AB101" i="1"/>
  <c r="AC101" i="1"/>
  <c r="AD101" i="1"/>
  <c r="AE101" i="1"/>
  <c r="W102" i="1"/>
  <c r="X102" i="1"/>
  <c r="Y102" i="1"/>
  <c r="Z102" i="1"/>
  <c r="AA102" i="1"/>
  <c r="AB102" i="1"/>
  <c r="AC102" i="1"/>
  <c r="AD102" i="1"/>
  <c r="AE102" i="1"/>
  <c r="W103" i="1"/>
  <c r="X103" i="1"/>
  <c r="Y103" i="1"/>
  <c r="Z103" i="1"/>
  <c r="AA103" i="1"/>
  <c r="AB103" i="1"/>
  <c r="AC103" i="1"/>
  <c r="AD103" i="1"/>
  <c r="AE103" i="1"/>
  <c r="W104" i="1"/>
  <c r="X104" i="1"/>
  <c r="Y104" i="1"/>
  <c r="Z104" i="1"/>
  <c r="AA104" i="1"/>
  <c r="AB104" i="1"/>
  <c r="AC104" i="1"/>
  <c r="AD104" i="1"/>
  <c r="AE104" i="1"/>
  <c r="W105" i="1"/>
  <c r="X105" i="1"/>
  <c r="Y105" i="1"/>
  <c r="Z105" i="1"/>
  <c r="AA105" i="1"/>
  <c r="AB105" i="1"/>
  <c r="AC105" i="1"/>
  <c r="AD105" i="1"/>
  <c r="AE105" i="1"/>
  <c r="W106" i="1"/>
  <c r="X106" i="1"/>
  <c r="Y106" i="1"/>
  <c r="Z106" i="1"/>
  <c r="AA106" i="1"/>
  <c r="AB106" i="1"/>
  <c r="AC106" i="1"/>
  <c r="AD106" i="1"/>
  <c r="AE106" i="1"/>
  <c r="W107" i="1"/>
  <c r="X107" i="1"/>
  <c r="Y107" i="1"/>
  <c r="Z107" i="1"/>
  <c r="AA107" i="1"/>
  <c r="AB107" i="1"/>
  <c r="AC107" i="1"/>
  <c r="AD107" i="1"/>
  <c r="AE107" i="1"/>
  <c r="W108" i="1"/>
  <c r="X108" i="1"/>
  <c r="Y108" i="1"/>
  <c r="Z108" i="1"/>
  <c r="AA108" i="1"/>
  <c r="AB108" i="1"/>
  <c r="AC108" i="1"/>
  <c r="AD108" i="1"/>
  <c r="AE108" i="1"/>
  <c r="W109" i="1"/>
  <c r="X109" i="1"/>
  <c r="Y109" i="1"/>
  <c r="Z109" i="1"/>
  <c r="AA109" i="1"/>
  <c r="AB109" i="1"/>
  <c r="AC109" i="1"/>
  <c r="AD109" i="1"/>
  <c r="AE109" i="1"/>
  <c r="W110" i="1"/>
  <c r="X110" i="1"/>
  <c r="Y110" i="1"/>
  <c r="Z110" i="1"/>
  <c r="AA110" i="1"/>
  <c r="AB110" i="1"/>
  <c r="AC110" i="1"/>
  <c r="AD110" i="1"/>
  <c r="AE110" i="1"/>
  <c r="W111" i="1"/>
  <c r="X111" i="1"/>
  <c r="Y111" i="1"/>
  <c r="Z111" i="1"/>
  <c r="AA111" i="1"/>
  <c r="AB111" i="1"/>
  <c r="AC111" i="1"/>
  <c r="AD111" i="1"/>
  <c r="AE111" i="1"/>
  <c r="W112" i="1"/>
  <c r="X112" i="1"/>
  <c r="Y112" i="1"/>
  <c r="Z112" i="1"/>
  <c r="AA112" i="1"/>
  <c r="AB112" i="1"/>
  <c r="AC112" i="1"/>
  <c r="AD112" i="1"/>
  <c r="AE112" i="1"/>
  <c r="W113" i="1"/>
  <c r="X113" i="1"/>
  <c r="Y113" i="1"/>
  <c r="Z113" i="1"/>
  <c r="AA113" i="1"/>
  <c r="AB113" i="1"/>
  <c r="AC113" i="1"/>
  <c r="AD113" i="1"/>
  <c r="AE113" i="1"/>
  <c r="W114" i="1"/>
  <c r="X114" i="1"/>
  <c r="Y114" i="1"/>
  <c r="Z114" i="1"/>
  <c r="AA114" i="1"/>
  <c r="AB114" i="1"/>
  <c r="AC114" i="1"/>
  <c r="AD114" i="1"/>
  <c r="AE114" i="1"/>
  <c r="W115" i="1"/>
  <c r="X115" i="1"/>
  <c r="Y115" i="1"/>
  <c r="Z115" i="1"/>
  <c r="AA115" i="1"/>
  <c r="AB115" i="1"/>
  <c r="AC115" i="1"/>
  <c r="AD115" i="1"/>
  <c r="AE115" i="1"/>
  <c r="W116" i="1"/>
  <c r="X116" i="1"/>
  <c r="Y116" i="1"/>
  <c r="Z116" i="1"/>
  <c r="AA116" i="1"/>
  <c r="AB116" i="1"/>
  <c r="AC116" i="1"/>
  <c r="AD116" i="1"/>
  <c r="AE116" i="1"/>
  <c r="W117" i="1"/>
  <c r="X117" i="1"/>
  <c r="Y117" i="1"/>
  <c r="Z117" i="1"/>
  <c r="AA117" i="1"/>
  <c r="AB117" i="1"/>
  <c r="AC117" i="1"/>
  <c r="AD117" i="1"/>
  <c r="AE117" i="1"/>
  <c r="W118" i="1"/>
  <c r="X118" i="1"/>
  <c r="Y118" i="1"/>
  <c r="Z118" i="1"/>
  <c r="AA118" i="1"/>
  <c r="AB118" i="1"/>
  <c r="AC118" i="1"/>
  <c r="AD118" i="1"/>
  <c r="AE118" i="1"/>
  <c r="W119" i="1"/>
  <c r="X119" i="1"/>
  <c r="Y119" i="1"/>
  <c r="Z119" i="1"/>
  <c r="AA119" i="1"/>
  <c r="AB119" i="1"/>
  <c r="AC119" i="1"/>
  <c r="AD119" i="1"/>
  <c r="AE119" i="1"/>
  <c r="W120" i="1"/>
  <c r="X120" i="1"/>
  <c r="Y120" i="1"/>
  <c r="Z120" i="1"/>
  <c r="AA120" i="1"/>
  <c r="AB120" i="1"/>
  <c r="AC120" i="1"/>
  <c r="AD120" i="1"/>
  <c r="AE120" i="1"/>
  <c r="W121" i="1"/>
  <c r="X121" i="1"/>
  <c r="Y121" i="1"/>
  <c r="Z121" i="1"/>
  <c r="AA121" i="1"/>
  <c r="AB121" i="1"/>
  <c r="AC121" i="1"/>
  <c r="AD121" i="1"/>
  <c r="AE121" i="1"/>
  <c r="W122" i="1"/>
  <c r="X122" i="1"/>
  <c r="Y122" i="1"/>
  <c r="Z122" i="1"/>
  <c r="AA122" i="1"/>
  <c r="AB122" i="1"/>
  <c r="AC122" i="1"/>
  <c r="AD122" i="1"/>
  <c r="AE122" i="1"/>
  <c r="W123" i="1"/>
  <c r="X123" i="1"/>
  <c r="Y123" i="1"/>
  <c r="Z123" i="1"/>
  <c r="AA123" i="1"/>
  <c r="AB123" i="1"/>
  <c r="AC123" i="1"/>
  <c r="AD123" i="1"/>
  <c r="AE123" i="1"/>
  <c r="W124" i="1"/>
  <c r="X124" i="1"/>
  <c r="Y124" i="1"/>
  <c r="Z124" i="1"/>
  <c r="AA124" i="1"/>
  <c r="AB124" i="1"/>
  <c r="AC124" i="1"/>
  <c r="AD124" i="1"/>
  <c r="AE124" i="1"/>
  <c r="W125" i="1"/>
  <c r="X125" i="1"/>
  <c r="Y125" i="1"/>
  <c r="Z125" i="1"/>
  <c r="AA125" i="1"/>
  <c r="AB125" i="1"/>
  <c r="AC125" i="1"/>
  <c r="AD125" i="1"/>
  <c r="AE125" i="1"/>
  <c r="W126" i="1"/>
  <c r="X126" i="1"/>
  <c r="Y126" i="1"/>
  <c r="Z126" i="1"/>
  <c r="AA126" i="1"/>
  <c r="AB126" i="1"/>
  <c r="AC126" i="1"/>
  <c r="AD126" i="1"/>
  <c r="AE126" i="1"/>
  <c r="W127" i="1"/>
  <c r="X127" i="1"/>
  <c r="Y127" i="1"/>
  <c r="Z127" i="1"/>
  <c r="AA127" i="1"/>
  <c r="AB127" i="1"/>
  <c r="AC127" i="1"/>
  <c r="AD127" i="1"/>
  <c r="AE127" i="1"/>
  <c r="W128" i="1"/>
  <c r="X128" i="1"/>
  <c r="Y128" i="1"/>
  <c r="Z128" i="1"/>
  <c r="AA128" i="1"/>
  <c r="AB128" i="1"/>
  <c r="AC128" i="1"/>
  <c r="AD128" i="1"/>
  <c r="AE128" i="1"/>
  <c r="W129" i="1"/>
  <c r="X129" i="1"/>
  <c r="Y129" i="1"/>
  <c r="Z129" i="1"/>
  <c r="AA129" i="1"/>
  <c r="AB129" i="1"/>
  <c r="AC129" i="1"/>
  <c r="AD129" i="1"/>
  <c r="AE129" i="1"/>
  <c r="W130" i="1"/>
  <c r="X130" i="1"/>
  <c r="Y130" i="1"/>
  <c r="Z130" i="1"/>
  <c r="AA130" i="1"/>
  <c r="AB130" i="1"/>
  <c r="AC130" i="1"/>
  <c r="AD130" i="1"/>
  <c r="AE130" i="1"/>
  <c r="W131" i="1"/>
  <c r="X131" i="1"/>
  <c r="Y131" i="1"/>
  <c r="Z131" i="1"/>
  <c r="AA131" i="1"/>
  <c r="AB131" i="1"/>
  <c r="AC131" i="1"/>
  <c r="AD131" i="1"/>
  <c r="AE131" i="1"/>
  <c r="W132" i="1"/>
  <c r="X132" i="1"/>
  <c r="Y132" i="1"/>
  <c r="Z132" i="1"/>
  <c r="AA132" i="1"/>
  <c r="AB132" i="1"/>
  <c r="AC132" i="1"/>
  <c r="AD132" i="1"/>
  <c r="AE132" i="1"/>
  <c r="W133" i="1"/>
  <c r="X133" i="1"/>
  <c r="Y133" i="1"/>
  <c r="Z133" i="1"/>
  <c r="AA133" i="1"/>
  <c r="AB133" i="1"/>
  <c r="AC133" i="1"/>
  <c r="AD133" i="1"/>
  <c r="AE133" i="1"/>
  <c r="W134" i="1"/>
  <c r="X134" i="1"/>
  <c r="Y134" i="1"/>
  <c r="Z134" i="1"/>
  <c r="AA134" i="1"/>
  <c r="AB134" i="1"/>
  <c r="AC134" i="1"/>
  <c r="AD134" i="1"/>
  <c r="AE134" i="1"/>
  <c r="W135" i="1"/>
  <c r="X135" i="1"/>
  <c r="Y135" i="1"/>
  <c r="Z135" i="1"/>
  <c r="AA135" i="1"/>
  <c r="AB135" i="1"/>
  <c r="AC135" i="1"/>
  <c r="AD135" i="1"/>
  <c r="AE135" i="1"/>
  <c r="W136" i="1"/>
  <c r="X136" i="1"/>
  <c r="Y136" i="1"/>
  <c r="Z136" i="1"/>
  <c r="AA136" i="1"/>
  <c r="AB136" i="1"/>
  <c r="AC136" i="1"/>
  <c r="AD136" i="1"/>
  <c r="AE136" i="1"/>
  <c r="W137" i="1"/>
  <c r="X137" i="1"/>
  <c r="Y137" i="1"/>
  <c r="Z137" i="1"/>
  <c r="AA137" i="1"/>
  <c r="AB137" i="1"/>
  <c r="AC137" i="1"/>
  <c r="AD137" i="1"/>
  <c r="AE137" i="1"/>
  <c r="W138" i="1"/>
  <c r="X138" i="1"/>
  <c r="Y138" i="1"/>
  <c r="Z138" i="1"/>
  <c r="AA138" i="1"/>
  <c r="AB138" i="1"/>
  <c r="AC138" i="1"/>
  <c r="AD138" i="1"/>
  <c r="AE138" i="1"/>
  <c r="W139" i="1"/>
  <c r="X139" i="1"/>
  <c r="Y139" i="1"/>
  <c r="Z139" i="1"/>
  <c r="AA139" i="1"/>
  <c r="AB139" i="1"/>
  <c r="AC139" i="1"/>
  <c r="AD139" i="1"/>
  <c r="AE139" i="1"/>
  <c r="W140" i="1"/>
  <c r="X140" i="1"/>
  <c r="Y140" i="1"/>
  <c r="Z140" i="1"/>
  <c r="AA140" i="1"/>
  <c r="AB140" i="1"/>
  <c r="AC140" i="1"/>
  <c r="AD140" i="1"/>
  <c r="AE140" i="1"/>
  <c r="W141" i="1"/>
  <c r="X141" i="1"/>
  <c r="Y141" i="1"/>
  <c r="Z141" i="1"/>
  <c r="AA141" i="1"/>
  <c r="AB141" i="1"/>
  <c r="AC141" i="1"/>
  <c r="AD141" i="1"/>
  <c r="AE141" i="1"/>
  <c r="W142" i="1"/>
  <c r="X142" i="1"/>
  <c r="Y142" i="1"/>
  <c r="Z142" i="1"/>
  <c r="AA142" i="1"/>
  <c r="AB142" i="1"/>
  <c r="AC142" i="1"/>
  <c r="AD142" i="1"/>
  <c r="AE142" i="1"/>
  <c r="W143" i="1"/>
  <c r="X143" i="1"/>
  <c r="Y143" i="1"/>
  <c r="Z143" i="1"/>
  <c r="AA143" i="1"/>
  <c r="AB143" i="1"/>
  <c r="AC143" i="1"/>
  <c r="AD143" i="1"/>
  <c r="AE143" i="1"/>
  <c r="W144" i="1"/>
  <c r="X144" i="1"/>
  <c r="Y144" i="1"/>
  <c r="Z144" i="1"/>
  <c r="AA144" i="1"/>
  <c r="AB144" i="1"/>
  <c r="AC144" i="1"/>
  <c r="AD144" i="1"/>
  <c r="AE144" i="1"/>
  <c r="W145" i="1"/>
  <c r="X145" i="1"/>
  <c r="Y145" i="1"/>
  <c r="Z145" i="1"/>
  <c r="AA145" i="1"/>
  <c r="AB145" i="1"/>
  <c r="AC145" i="1"/>
  <c r="AD145" i="1"/>
  <c r="AE145" i="1"/>
  <c r="W146" i="1"/>
  <c r="X146" i="1"/>
  <c r="Y146" i="1"/>
  <c r="Z146" i="1"/>
  <c r="AA146" i="1"/>
  <c r="AB146" i="1"/>
  <c r="AC146" i="1"/>
  <c r="AD146" i="1"/>
  <c r="AE146" i="1"/>
  <c r="W147" i="1"/>
  <c r="X147" i="1"/>
  <c r="Y147" i="1"/>
  <c r="Z147" i="1"/>
  <c r="AA147" i="1"/>
  <c r="AB147" i="1"/>
  <c r="AC147" i="1"/>
  <c r="AD147" i="1"/>
  <c r="AE147" i="1"/>
  <c r="W148" i="1"/>
  <c r="X148" i="1"/>
  <c r="Y148" i="1"/>
  <c r="Z148" i="1"/>
  <c r="AA148" i="1"/>
  <c r="AB148" i="1"/>
  <c r="AC148" i="1"/>
  <c r="AD148" i="1"/>
  <c r="AE148" i="1"/>
  <c r="W149" i="1"/>
  <c r="X149" i="1"/>
  <c r="Y149" i="1"/>
  <c r="Z149" i="1"/>
  <c r="AA149" i="1"/>
  <c r="AB149" i="1"/>
  <c r="AC149" i="1"/>
  <c r="AD149" i="1"/>
  <c r="AE149" i="1"/>
  <c r="W150" i="1"/>
  <c r="X150" i="1"/>
  <c r="Y150" i="1"/>
  <c r="Z150" i="1"/>
  <c r="AA150" i="1"/>
  <c r="AB150" i="1"/>
  <c r="AC150" i="1"/>
  <c r="AD150" i="1"/>
  <c r="AE150" i="1"/>
  <c r="W151" i="1"/>
  <c r="X151" i="1"/>
  <c r="Y151" i="1"/>
  <c r="Z151" i="1"/>
  <c r="AA151" i="1"/>
  <c r="AB151" i="1"/>
  <c r="AC151" i="1"/>
  <c r="AD151" i="1"/>
  <c r="AE151" i="1"/>
  <c r="W152" i="1"/>
  <c r="X152" i="1"/>
  <c r="Y152" i="1"/>
  <c r="Z152" i="1"/>
  <c r="AA152" i="1"/>
  <c r="AB152" i="1"/>
  <c r="AC152" i="1"/>
  <c r="AD152" i="1"/>
  <c r="AE152" i="1"/>
  <c r="W153" i="1"/>
  <c r="X153" i="1"/>
  <c r="Y153" i="1"/>
  <c r="Z153" i="1"/>
  <c r="AA153" i="1"/>
  <c r="AB153" i="1"/>
  <c r="AC153" i="1"/>
  <c r="AD153" i="1"/>
  <c r="AE153" i="1"/>
  <c r="W154" i="1"/>
  <c r="X154" i="1"/>
  <c r="Y154" i="1"/>
  <c r="Z154" i="1"/>
  <c r="AA154" i="1"/>
  <c r="AB154" i="1"/>
  <c r="AC154" i="1"/>
  <c r="AD154" i="1"/>
  <c r="AE154" i="1"/>
  <c r="W155" i="1"/>
  <c r="X155" i="1"/>
  <c r="Y155" i="1"/>
  <c r="Z155" i="1"/>
  <c r="AA155" i="1"/>
  <c r="AB155" i="1"/>
  <c r="AC155" i="1"/>
  <c r="AD155" i="1"/>
  <c r="AE155" i="1"/>
  <c r="W156" i="1"/>
  <c r="X156" i="1"/>
  <c r="Y156" i="1"/>
  <c r="Z156" i="1"/>
  <c r="AA156" i="1"/>
  <c r="AB156" i="1"/>
  <c r="AC156" i="1"/>
  <c r="AD156" i="1"/>
  <c r="AE156" i="1"/>
  <c r="W157" i="1"/>
  <c r="X157" i="1"/>
  <c r="Y157" i="1"/>
  <c r="Z157" i="1"/>
  <c r="AA157" i="1"/>
  <c r="AB157" i="1"/>
  <c r="AC157" i="1"/>
  <c r="AD157" i="1"/>
  <c r="AE157" i="1"/>
  <c r="W158" i="1"/>
  <c r="X158" i="1"/>
  <c r="Y158" i="1"/>
  <c r="Z158" i="1"/>
  <c r="AA158" i="1"/>
  <c r="AB158" i="1"/>
  <c r="AC158" i="1"/>
  <c r="AD158" i="1"/>
  <c r="AE158" i="1"/>
  <c r="W159" i="1"/>
  <c r="X159" i="1"/>
  <c r="Y159" i="1"/>
  <c r="Z159" i="1"/>
  <c r="AA159" i="1"/>
  <c r="AB159" i="1"/>
  <c r="AC159" i="1"/>
  <c r="AD159" i="1"/>
  <c r="AE159" i="1"/>
  <c r="W160" i="1"/>
  <c r="X160" i="1"/>
  <c r="Y160" i="1"/>
  <c r="Z160" i="1"/>
  <c r="AA160" i="1"/>
  <c r="AB160" i="1"/>
  <c r="AC160" i="1"/>
  <c r="AD160" i="1"/>
  <c r="AE160" i="1"/>
  <c r="W161" i="1"/>
  <c r="X161" i="1"/>
  <c r="Y161" i="1"/>
  <c r="Z161" i="1"/>
  <c r="AA161" i="1"/>
  <c r="AB161" i="1"/>
  <c r="AC161" i="1"/>
  <c r="AD161" i="1"/>
  <c r="AE161" i="1"/>
  <c r="W162" i="1"/>
  <c r="X162" i="1"/>
  <c r="Y162" i="1"/>
  <c r="Z162" i="1"/>
  <c r="AA162" i="1"/>
  <c r="AB162" i="1"/>
  <c r="AC162" i="1"/>
  <c r="AD162" i="1"/>
  <c r="AE162" i="1"/>
  <c r="W163" i="1"/>
  <c r="X163" i="1"/>
  <c r="Y163" i="1"/>
  <c r="Z163" i="1"/>
  <c r="AA163" i="1"/>
  <c r="AB163" i="1"/>
  <c r="AC163" i="1"/>
  <c r="AD163" i="1"/>
  <c r="AE163" i="1"/>
  <c r="W164" i="1"/>
  <c r="X164" i="1"/>
  <c r="Y164" i="1"/>
  <c r="Z164" i="1"/>
  <c r="AA164" i="1"/>
  <c r="AB164" i="1"/>
  <c r="AC164" i="1"/>
  <c r="AD164" i="1"/>
  <c r="AE164" i="1"/>
  <c r="W165" i="1"/>
  <c r="X165" i="1"/>
  <c r="Y165" i="1"/>
  <c r="Z165" i="1"/>
  <c r="AA165" i="1"/>
  <c r="AB165" i="1"/>
  <c r="AC165" i="1"/>
  <c r="AD165" i="1"/>
  <c r="AE165" i="1"/>
  <c r="W166" i="1"/>
  <c r="X166" i="1"/>
  <c r="Y166" i="1"/>
  <c r="Z166" i="1"/>
  <c r="AA166" i="1"/>
  <c r="AB166" i="1"/>
  <c r="AC166" i="1"/>
  <c r="AD166" i="1"/>
  <c r="AE166" i="1"/>
  <c r="W167" i="1"/>
  <c r="X167" i="1"/>
  <c r="Y167" i="1"/>
  <c r="Z167" i="1"/>
  <c r="AA167" i="1"/>
  <c r="AB167" i="1"/>
  <c r="AC167" i="1"/>
  <c r="AD167" i="1"/>
  <c r="AE167" i="1"/>
  <c r="W168" i="1"/>
  <c r="X168" i="1"/>
  <c r="Y168" i="1"/>
  <c r="Z168" i="1"/>
  <c r="AA168" i="1"/>
  <c r="AB168" i="1"/>
  <c r="AC168" i="1"/>
  <c r="AD168" i="1"/>
  <c r="AE168" i="1"/>
  <c r="W169" i="1"/>
  <c r="X169" i="1"/>
  <c r="Y169" i="1"/>
  <c r="Z169" i="1"/>
  <c r="AA169" i="1"/>
  <c r="AB169" i="1"/>
  <c r="AC169" i="1"/>
  <c r="AD169" i="1"/>
  <c r="AE169" i="1"/>
  <c r="W170" i="1"/>
  <c r="X170" i="1"/>
  <c r="Y170" i="1"/>
  <c r="Z170" i="1"/>
  <c r="AA170" i="1"/>
  <c r="AB170" i="1"/>
  <c r="AC170" i="1"/>
  <c r="AD170" i="1"/>
  <c r="AE170" i="1"/>
  <c r="W171" i="1"/>
  <c r="X171" i="1"/>
  <c r="Y171" i="1"/>
  <c r="Z171" i="1"/>
  <c r="AA171" i="1"/>
  <c r="AB171" i="1"/>
  <c r="AC171" i="1"/>
  <c r="AD171" i="1"/>
  <c r="AE171" i="1"/>
  <c r="W172" i="1"/>
  <c r="X172" i="1"/>
  <c r="Y172" i="1"/>
  <c r="Z172" i="1"/>
  <c r="AA172" i="1"/>
  <c r="AB172" i="1"/>
  <c r="AC172" i="1"/>
  <c r="AD172" i="1"/>
  <c r="AE172" i="1"/>
  <c r="W173" i="1"/>
  <c r="X173" i="1"/>
  <c r="Y173" i="1"/>
  <c r="Z173" i="1"/>
  <c r="AA173" i="1"/>
  <c r="AB173" i="1"/>
  <c r="AC173" i="1"/>
  <c r="AD173" i="1"/>
  <c r="AE173" i="1"/>
  <c r="W174" i="1"/>
  <c r="X174" i="1"/>
  <c r="Y174" i="1"/>
  <c r="Z174" i="1"/>
  <c r="AA174" i="1"/>
  <c r="AB174" i="1"/>
  <c r="AC174" i="1"/>
  <c r="AD174" i="1"/>
  <c r="AE174" i="1"/>
  <c r="W175" i="1"/>
  <c r="X175" i="1"/>
  <c r="Y175" i="1"/>
  <c r="Z175" i="1"/>
  <c r="AA175" i="1"/>
  <c r="AB175" i="1"/>
  <c r="AC175" i="1"/>
  <c r="AD175" i="1"/>
  <c r="AE175" i="1"/>
  <c r="W176" i="1"/>
  <c r="X176" i="1"/>
  <c r="Y176" i="1"/>
  <c r="Z176" i="1"/>
  <c r="AA176" i="1"/>
  <c r="AB176" i="1"/>
  <c r="AC176" i="1"/>
  <c r="AD176" i="1"/>
  <c r="AE176" i="1"/>
  <c r="W177" i="1"/>
  <c r="X177" i="1"/>
  <c r="Y177" i="1"/>
  <c r="Z177" i="1"/>
  <c r="AA177" i="1"/>
  <c r="AB177" i="1"/>
  <c r="AC177" i="1"/>
  <c r="AD177" i="1"/>
  <c r="AE177" i="1"/>
  <c r="W178" i="1"/>
  <c r="X178" i="1"/>
  <c r="Y178" i="1"/>
  <c r="Z178" i="1"/>
  <c r="AA178" i="1"/>
  <c r="AB178" i="1"/>
  <c r="AC178" i="1"/>
  <c r="AD178" i="1"/>
  <c r="AE178" i="1"/>
  <c r="W179" i="1"/>
  <c r="X179" i="1"/>
  <c r="Y179" i="1"/>
  <c r="Z179" i="1"/>
  <c r="AA179" i="1"/>
  <c r="AB179" i="1"/>
  <c r="AC179" i="1"/>
  <c r="AD179" i="1"/>
  <c r="AE179" i="1"/>
  <c r="W180" i="1"/>
  <c r="X180" i="1"/>
  <c r="Y180" i="1"/>
  <c r="Z180" i="1"/>
  <c r="AA180" i="1"/>
  <c r="AB180" i="1"/>
  <c r="AC180" i="1"/>
  <c r="AD180" i="1"/>
  <c r="AE180" i="1"/>
  <c r="W181" i="1"/>
  <c r="X181" i="1"/>
  <c r="Y181" i="1"/>
  <c r="Z181" i="1"/>
  <c r="AA181" i="1"/>
  <c r="AB181" i="1"/>
  <c r="AC181" i="1"/>
  <c r="AD181" i="1"/>
  <c r="AE181" i="1"/>
  <c r="W182" i="1"/>
  <c r="X182" i="1"/>
  <c r="Y182" i="1"/>
  <c r="Z182" i="1"/>
  <c r="AA182" i="1"/>
  <c r="AB182" i="1"/>
  <c r="AC182" i="1"/>
  <c r="AD182" i="1"/>
  <c r="AE182" i="1"/>
  <c r="W183" i="1"/>
  <c r="X183" i="1"/>
  <c r="Y183" i="1"/>
  <c r="Z183" i="1"/>
  <c r="AA183" i="1"/>
  <c r="AB183" i="1"/>
  <c r="AC183" i="1"/>
  <c r="AD183" i="1"/>
  <c r="AE183" i="1"/>
  <c r="W184" i="1"/>
  <c r="X184" i="1"/>
  <c r="Y184" i="1"/>
  <c r="Z184" i="1"/>
  <c r="AA184" i="1"/>
  <c r="AB184" i="1"/>
  <c r="AC184" i="1"/>
  <c r="AD184" i="1"/>
  <c r="AE184" i="1"/>
  <c r="W185" i="1"/>
  <c r="X185" i="1"/>
  <c r="Y185" i="1"/>
  <c r="Z185" i="1"/>
  <c r="AA185" i="1"/>
  <c r="AB185" i="1"/>
  <c r="AC185" i="1"/>
  <c r="AD185" i="1"/>
  <c r="AE185" i="1"/>
  <c r="W186" i="1"/>
  <c r="X186" i="1"/>
  <c r="Y186" i="1"/>
  <c r="Z186" i="1"/>
  <c r="AA186" i="1"/>
  <c r="AB186" i="1"/>
  <c r="AC186" i="1"/>
  <c r="AD186" i="1"/>
  <c r="AE186" i="1"/>
  <c r="W187" i="1"/>
  <c r="X187" i="1"/>
  <c r="Y187" i="1"/>
  <c r="Z187" i="1"/>
  <c r="AA187" i="1"/>
  <c r="AB187" i="1"/>
  <c r="AC187" i="1"/>
  <c r="AD187" i="1"/>
  <c r="AE187" i="1"/>
  <c r="W188" i="1"/>
  <c r="X188" i="1"/>
  <c r="Y188" i="1"/>
  <c r="Z188" i="1"/>
  <c r="AA188" i="1"/>
  <c r="AB188" i="1"/>
  <c r="AC188" i="1"/>
  <c r="AD188" i="1"/>
  <c r="AE188" i="1"/>
  <c r="W189" i="1"/>
  <c r="X189" i="1"/>
  <c r="Y189" i="1"/>
  <c r="Z189" i="1"/>
  <c r="AA189" i="1"/>
  <c r="AB189" i="1"/>
  <c r="AC189" i="1"/>
  <c r="AD189" i="1"/>
  <c r="AE189" i="1"/>
  <c r="W190" i="1"/>
  <c r="X190" i="1"/>
  <c r="Y190" i="1"/>
  <c r="Z190" i="1"/>
  <c r="AA190" i="1"/>
  <c r="AB190" i="1"/>
  <c r="AC190" i="1"/>
  <c r="AD190" i="1"/>
  <c r="AE190" i="1"/>
  <c r="W191" i="1"/>
  <c r="X191" i="1"/>
  <c r="Y191" i="1"/>
  <c r="Z191" i="1"/>
  <c r="AA191" i="1"/>
  <c r="AB191" i="1"/>
  <c r="AC191" i="1"/>
  <c r="AD191" i="1"/>
  <c r="AE191" i="1"/>
  <c r="W192" i="1"/>
  <c r="X192" i="1"/>
  <c r="Y192" i="1"/>
  <c r="Z192" i="1"/>
  <c r="AA192" i="1"/>
  <c r="AB192" i="1"/>
  <c r="AC192" i="1"/>
  <c r="AD192" i="1"/>
  <c r="AE192" i="1"/>
  <c r="W193" i="1"/>
  <c r="X193" i="1"/>
  <c r="Y193" i="1"/>
  <c r="Z193" i="1"/>
  <c r="AA193" i="1"/>
  <c r="AB193" i="1"/>
  <c r="AC193" i="1"/>
  <c r="AD193" i="1"/>
  <c r="AE193" i="1"/>
  <c r="W194" i="1"/>
  <c r="X194" i="1"/>
  <c r="Y194" i="1"/>
  <c r="Z194" i="1"/>
  <c r="AA194" i="1"/>
  <c r="AB194" i="1"/>
  <c r="AC194" i="1"/>
  <c r="AD194" i="1"/>
  <c r="AE194" i="1"/>
  <c r="W195" i="1"/>
  <c r="X195" i="1"/>
  <c r="Y195" i="1"/>
  <c r="Z195" i="1"/>
  <c r="AA195" i="1"/>
  <c r="AB195" i="1"/>
  <c r="AC195" i="1"/>
  <c r="AD195" i="1"/>
  <c r="AE195" i="1"/>
  <c r="W196" i="1"/>
  <c r="X196" i="1"/>
  <c r="Y196" i="1"/>
  <c r="Z196" i="1"/>
  <c r="AA196" i="1"/>
  <c r="AB196" i="1"/>
  <c r="AC196" i="1"/>
  <c r="AD196" i="1"/>
  <c r="AE196" i="1"/>
  <c r="W197" i="1"/>
  <c r="X197" i="1"/>
  <c r="Y197" i="1"/>
  <c r="Z197" i="1"/>
  <c r="AA197" i="1"/>
  <c r="AB197" i="1"/>
  <c r="AC197" i="1"/>
  <c r="AD197" i="1"/>
  <c r="AE197" i="1"/>
  <c r="W198" i="1"/>
  <c r="X198" i="1"/>
  <c r="Y198" i="1"/>
  <c r="Z198" i="1"/>
  <c r="AA198" i="1"/>
  <c r="AB198" i="1"/>
  <c r="AC198" i="1"/>
  <c r="AD198" i="1"/>
  <c r="AE198" i="1"/>
  <c r="W199" i="1"/>
  <c r="X199" i="1"/>
  <c r="Y199" i="1"/>
  <c r="Z199" i="1"/>
  <c r="AA199" i="1"/>
  <c r="AB199" i="1"/>
  <c r="AC199" i="1"/>
  <c r="AD199" i="1"/>
  <c r="AE199" i="1"/>
  <c r="W200" i="1"/>
  <c r="X200" i="1"/>
  <c r="Y200" i="1"/>
  <c r="Z200" i="1"/>
  <c r="AA200" i="1"/>
  <c r="AB200" i="1"/>
  <c r="AC200" i="1"/>
  <c r="AD200" i="1"/>
  <c r="AE200" i="1"/>
  <c r="W201" i="1"/>
  <c r="X201" i="1"/>
  <c r="Y201" i="1"/>
  <c r="Z201" i="1"/>
  <c r="AA201" i="1"/>
  <c r="AB201" i="1"/>
  <c r="AC201" i="1"/>
  <c r="AD201" i="1"/>
  <c r="AE201" i="1"/>
  <c r="W202" i="1"/>
  <c r="X202" i="1"/>
  <c r="Y202" i="1"/>
  <c r="Z202" i="1"/>
  <c r="AA202" i="1"/>
  <c r="AB202" i="1"/>
  <c r="AC202" i="1"/>
  <c r="AD202" i="1"/>
  <c r="AE202" i="1"/>
  <c r="W203" i="1"/>
  <c r="X203" i="1"/>
  <c r="Y203" i="1"/>
  <c r="Z203" i="1"/>
  <c r="AA203" i="1"/>
  <c r="AB203" i="1"/>
  <c r="AC203" i="1"/>
  <c r="AD203" i="1"/>
  <c r="AE203" i="1"/>
  <c r="W204" i="1"/>
  <c r="X204" i="1"/>
  <c r="Y204" i="1"/>
  <c r="Z204" i="1"/>
  <c r="AA204" i="1"/>
  <c r="AB204" i="1"/>
  <c r="AC204" i="1"/>
  <c r="AD204" i="1"/>
  <c r="AE204" i="1"/>
  <c r="W205" i="1"/>
  <c r="X205" i="1"/>
  <c r="Y205" i="1"/>
  <c r="Z205" i="1"/>
  <c r="AA205" i="1"/>
  <c r="AB205" i="1"/>
  <c r="AC205" i="1"/>
  <c r="AD205" i="1"/>
  <c r="AE205" i="1"/>
  <c r="W206" i="1"/>
  <c r="X206" i="1"/>
  <c r="Y206" i="1"/>
  <c r="Z206" i="1"/>
  <c r="AA206" i="1"/>
  <c r="AB206" i="1"/>
  <c r="AC206" i="1"/>
  <c r="AD206" i="1"/>
  <c r="AE206" i="1"/>
  <c r="W207" i="1"/>
  <c r="X207" i="1"/>
  <c r="Y207" i="1"/>
  <c r="Z207" i="1"/>
  <c r="AA207" i="1"/>
  <c r="AB207" i="1"/>
  <c r="AC207" i="1"/>
  <c r="AD207" i="1"/>
  <c r="AE207" i="1"/>
  <c r="W208" i="1"/>
  <c r="X208" i="1"/>
  <c r="Y208" i="1"/>
  <c r="Z208" i="1"/>
  <c r="AA208" i="1"/>
  <c r="AB208" i="1"/>
  <c r="AC208" i="1"/>
  <c r="AD208" i="1"/>
  <c r="AE208" i="1"/>
  <c r="W209" i="1"/>
  <c r="X209" i="1"/>
  <c r="Y209" i="1"/>
  <c r="Z209" i="1"/>
  <c r="AA209" i="1"/>
  <c r="AB209" i="1"/>
  <c r="AC209" i="1"/>
  <c r="AD209" i="1"/>
  <c r="AE209" i="1"/>
  <c r="W210" i="1"/>
  <c r="X210" i="1"/>
  <c r="Y210" i="1"/>
  <c r="Z210" i="1"/>
  <c r="AA210" i="1"/>
  <c r="AB210" i="1"/>
  <c r="AC210" i="1"/>
  <c r="AD210" i="1"/>
  <c r="AE210" i="1"/>
  <c r="W211" i="1"/>
  <c r="X211" i="1"/>
  <c r="Y211" i="1"/>
  <c r="Z211" i="1"/>
  <c r="AA211" i="1"/>
  <c r="AB211" i="1"/>
  <c r="AC211" i="1"/>
  <c r="AD211" i="1"/>
  <c r="AE211" i="1"/>
  <c r="W212" i="1"/>
  <c r="X212" i="1"/>
  <c r="Y212" i="1"/>
  <c r="Z212" i="1"/>
  <c r="AA212" i="1"/>
  <c r="AB212" i="1"/>
  <c r="AC212" i="1"/>
  <c r="AD212" i="1"/>
  <c r="AE212" i="1"/>
  <c r="W213" i="1"/>
  <c r="X213" i="1"/>
  <c r="Y213" i="1"/>
  <c r="Z213" i="1"/>
  <c r="AA213" i="1"/>
  <c r="AB213" i="1"/>
  <c r="AC213" i="1"/>
  <c r="AD213" i="1"/>
  <c r="AE213" i="1"/>
  <c r="W214" i="1"/>
  <c r="X214" i="1"/>
  <c r="Y214" i="1"/>
  <c r="Z214" i="1"/>
  <c r="AA214" i="1"/>
  <c r="AB214" i="1"/>
  <c r="AC214" i="1"/>
  <c r="AD214" i="1"/>
  <c r="AE214" i="1"/>
  <c r="W215" i="1"/>
  <c r="X215" i="1"/>
  <c r="Y215" i="1"/>
  <c r="Z215" i="1"/>
  <c r="AA215" i="1"/>
  <c r="AB215" i="1"/>
  <c r="AC215" i="1"/>
  <c r="AD215" i="1"/>
  <c r="AE215" i="1"/>
  <c r="W216" i="1"/>
  <c r="X216" i="1"/>
  <c r="Y216" i="1"/>
  <c r="Z216" i="1"/>
  <c r="AA216" i="1"/>
  <c r="AB216" i="1"/>
  <c r="AC216" i="1"/>
  <c r="AD216" i="1"/>
  <c r="AE216" i="1"/>
  <c r="W217" i="1"/>
  <c r="X217" i="1"/>
  <c r="Y217" i="1"/>
  <c r="Z217" i="1"/>
  <c r="AA217" i="1"/>
  <c r="AB217" i="1"/>
  <c r="AC217" i="1"/>
  <c r="AD217" i="1"/>
  <c r="AE217" i="1"/>
  <c r="W218" i="1"/>
  <c r="X218" i="1"/>
  <c r="Y218" i="1"/>
  <c r="Z218" i="1"/>
  <c r="AA218" i="1"/>
  <c r="AB218" i="1"/>
  <c r="AC218" i="1"/>
  <c r="AD218" i="1"/>
  <c r="AE218" i="1"/>
  <c r="W219" i="1"/>
  <c r="X219" i="1"/>
  <c r="Y219" i="1"/>
  <c r="Z219" i="1"/>
  <c r="AA219" i="1"/>
  <c r="AB219" i="1"/>
  <c r="AC219" i="1"/>
  <c r="AD219" i="1"/>
  <c r="AE219" i="1"/>
  <c r="W220" i="1"/>
  <c r="X220" i="1"/>
  <c r="Y220" i="1"/>
  <c r="Z220" i="1"/>
  <c r="AA220" i="1"/>
  <c r="AB220" i="1"/>
  <c r="AC220" i="1"/>
  <c r="AD220" i="1"/>
  <c r="AE220" i="1"/>
  <c r="W221" i="1"/>
  <c r="X221" i="1"/>
  <c r="Y221" i="1"/>
  <c r="Z221" i="1"/>
  <c r="AA221" i="1"/>
  <c r="AB221" i="1"/>
  <c r="AC221" i="1"/>
  <c r="AD221" i="1"/>
  <c r="AE221" i="1"/>
  <c r="W222" i="1"/>
  <c r="X222" i="1"/>
  <c r="Y222" i="1"/>
  <c r="Z222" i="1"/>
  <c r="AA222" i="1"/>
  <c r="AB222" i="1"/>
  <c r="AC222" i="1"/>
  <c r="AD222" i="1"/>
  <c r="AE222" i="1"/>
  <c r="W223" i="1"/>
  <c r="X223" i="1"/>
  <c r="Y223" i="1"/>
  <c r="Z223" i="1"/>
  <c r="AA223" i="1"/>
  <c r="AB223" i="1"/>
  <c r="AC223" i="1"/>
  <c r="AD223" i="1"/>
  <c r="AE223" i="1"/>
  <c r="W224" i="1"/>
  <c r="X224" i="1"/>
  <c r="Y224" i="1"/>
  <c r="Z224" i="1"/>
  <c r="AA224" i="1"/>
  <c r="AB224" i="1"/>
  <c r="AC224" i="1"/>
  <c r="AD224" i="1"/>
  <c r="AE224" i="1"/>
  <c r="W225" i="1"/>
  <c r="X225" i="1"/>
  <c r="Y225" i="1"/>
  <c r="Z225" i="1"/>
  <c r="AA225" i="1"/>
  <c r="AB225" i="1"/>
  <c r="AC225" i="1"/>
  <c r="AD225" i="1"/>
  <c r="AE225" i="1"/>
  <c r="W226" i="1"/>
  <c r="X226" i="1"/>
  <c r="Y226" i="1"/>
  <c r="Z226" i="1"/>
  <c r="AA226" i="1"/>
  <c r="AB226" i="1"/>
  <c r="AC226" i="1"/>
  <c r="AD226" i="1"/>
  <c r="AE226" i="1"/>
  <c r="W227" i="1"/>
  <c r="X227" i="1"/>
  <c r="Y227" i="1"/>
  <c r="Z227" i="1"/>
  <c r="AA227" i="1"/>
  <c r="AB227" i="1"/>
  <c r="AC227" i="1"/>
  <c r="AD227" i="1"/>
  <c r="AE227" i="1"/>
  <c r="W228" i="1"/>
  <c r="X228" i="1"/>
  <c r="Y228" i="1"/>
  <c r="Z228" i="1"/>
  <c r="AA228" i="1"/>
  <c r="AB228" i="1"/>
  <c r="AC228" i="1"/>
  <c r="AD228" i="1"/>
  <c r="AE228" i="1"/>
  <c r="W229" i="1"/>
  <c r="X229" i="1"/>
  <c r="Y229" i="1"/>
  <c r="Z229" i="1"/>
  <c r="AA229" i="1"/>
  <c r="AB229" i="1"/>
  <c r="AC229" i="1"/>
  <c r="AD229" i="1"/>
  <c r="AE229" i="1"/>
  <c r="W230" i="1"/>
  <c r="X230" i="1"/>
  <c r="Y230" i="1"/>
  <c r="Z230" i="1"/>
  <c r="AA230" i="1"/>
  <c r="AB230" i="1"/>
  <c r="AC230" i="1"/>
  <c r="AD230" i="1"/>
  <c r="AE230" i="1"/>
  <c r="W231" i="1"/>
  <c r="X231" i="1"/>
  <c r="Y231" i="1"/>
  <c r="Z231" i="1"/>
  <c r="AA231" i="1"/>
  <c r="AB231" i="1"/>
  <c r="AC231" i="1"/>
  <c r="AD231" i="1"/>
  <c r="AE231" i="1"/>
  <c r="W232" i="1"/>
  <c r="X232" i="1"/>
  <c r="Y232" i="1"/>
  <c r="Z232" i="1"/>
  <c r="AA232" i="1"/>
  <c r="AB232" i="1"/>
  <c r="AC232" i="1"/>
  <c r="AD232" i="1"/>
  <c r="AE232" i="1"/>
  <c r="W233" i="1"/>
  <c r="X233" i="1"/>
  <c r="Y233" i="1"/>
  <c r="Z233" i="1"/>
  <c r="AA233" i="1"/>
  <c r="AB233" i="1"/>
  <c r="AC233" i="1"/>
  <c r="AD233" i="1"/>
  <c r="AE233" i="1"/>
  <c r="W234" i="1"/>
  <c r="X234" i="1"/>
  <c r="Y234" i="1"/>
  <c r="Z234" i="1"/>
  <c r="AA234" i="1"/>
  <c r="AB234" i="1"/>
  <c r="AC234" i="1"/>
  <c r="AD234" i="1"/>
  <c r="AE234" i="1"/>
  <c r="W235" i="1"/>
  <c r="X235" i="1"/>
  <c r="Y235" i="1"/>
  <c r="Z235" i="1"/>
  <c r="AA235" i="1"/>
  <c r="AB235" i="1"/>
  <c r="AC235" i="1"/>
  <c r="AD235" i="1"/>
  <c r="AE235" i="1"/>
  <c r="W236" i="1"/>
  <c r="X236" i="1"/>
  <c r="Y236" i="1"/>
  <c r="Z236" i="1"/>
  <c r="AA236" i="1"/>
  <c r="AB236" i="1"/>
  <c r="AC236" i="1"/>
  <c r="AD236" i="1"/>
  <c r="AE236" i="1"/>
  <c r="W237" i="1"/>
  <c r="X237" i="1"/>
  <c r="Y237" i="1"/>
  <c r="Z237" i="1"/>
  <c r="AA237" i="1"/>
  <c r="AB237" i="1"/>
  <c r="AC237" i="1"/>
  <c r="AD237" i="1"/>
  <c r="AE237" i="1"/>
  <c r="W238" i="1"/>
  <c r="X238" i="1"/>
  <c r="Y238" i="1"/>
  <c r="Z238" i="1"/>
  <c r="AA238" i="1"/>
  <c r="AB238" i="1"/>
  <c r="AC238" i="1"/>
  <c r="AD238" i="1"/>
  <c r="AE238" i="1"/>
  <c r="W239" i="1"/>
  <c r="X239" i="1"/>
  <c r="Y239" i="1"/>
  <c r="Z239" i="1"/>
  <c r="AA239" i="1"/>
  <c r="AB239" i="1"/>
  <c r="AC239" i="1"/>
  <c r="AD239" i="1"/>
  <c r="AE239" i="1"/>
  <c r="W240" i="1"/>
  <c r="X240" i="1"/>
  <c r="Y240" i="1"/>
  <c r="Z240" i="1"/>
  <c r="AA240" i="1"/>
  <c r="AB240" i="1"/>
  <c r="AC240" i="1"/>
  <c r="AD240" i="1"/>
  <c r="AE240" i="1"/>
  <c r="W241" i="1"/>
  <c r="X241" i="1"/>
  <c r="Y241" i="1"/>
  <c r="Z241" i="1"/>
  <c r="AA241" i="1"/>
  <c r="AB241" i="1"/>
  <c r="AC241" i="1"/>
  <c r="AD241" i="1"/>
  <c r="AE241" i="1"/>
  <c r="W242" i="1"/>
  <c r="X242" i="1"/>
  <c r="Y242" i="1"/>
  <c r="Z242" i="1"/>
  <c r="AA242" i="1"/>
  <c r="AB242" i="1"/>
  <c r="AC242" i="1"/>
  <c r="AD242" i="1"/>
  <c r="AE242" i="1"/>
  <c r="W243" i="1"/>
  <c r="X243" i="1"/>
  <c r="Y243" i="1"/>
  <c r="Z243" i="1"/>
  <c r="AA243" i="1"/>
  <c r="AB243" i="1"/>
  <c r="AC243" i="1"/>
  <c r="AD243" i="1"/>
  <c r="AE243" i="1"/>
  <c r="W244" i="1"/>
  <c r="X244" i="1"/>
  <c r="Y244" i="1"/>
  <c r="Z244" i="1"/>
  <c r="AA244" i="1"/>
  <c r="AB244" i="1"/>
  <c r="AC244" i="1"/>
  <c r="AD244" i="1"/>
  <c r="AE244" i="1"/>
  <c r="W245" i="1"/>
  <c r="X245" i="1"/>
  <c r="Y245" i="1"/>
  <c r="Z245" i="1"/>
  <c r="AA245" i="1"/>
  <c r="AB245" i="1"/>
  <c r="AC245" i="1"/>
  <c r="AD245" i="1"/>
  <c r="AE245" i="1"/>
  <c r="W246" i="1"/>
  <c r="X246" i="1"/>
  <c r="Y246" i="1"/>
  <c r="Z246" i="1"/>
  <c r="AA246" i="1"/>
  <c r="AB246" i="1"/>
  <c r="AC246" i="1"/>
  <c r="AD246" i="1"/>
  <c r="AE246" i="1"/>
  <c r="W247" i="1"/>
  <c r="X247" i="1"/>
  <c r="Y247" i="1"/>
  <c r="Z247" i="1"/>
  <c r="AA247" i="1"/>
  <c r="AB247" i="1"/>
  <c r="AC247" i="1"/>
  <c r="AD247" i="1"/>
  <c r="AE247" i="1"/>
  <c r="W248" i="1"/>
  <c r="X248" i="1"/>
  <c r="Y248" i="1"/>
  <c r="Z248" i="1"/>
  <c r="AA248" i="1"/>
  <c r="AB248" i="1"/>
  <c r="AC248" i="1"/>
  <c r="AD248" i="1"/>
  <c r="AE248" i="1"/>
  <c r="W249" i="1"/>
  <c r="X249" i="1"/>
  <c r="Y249" i="1"/>
  <c r="Z249" i="1"/>
  <c r="AA249" i="1"/>
  <c r="AB249" i="1"/>
  <c r="AC249" i="1"/>
  <c r="AD249" i="1"/>
  <c r="AE249" i="1"/>
  <c r="W250" i="1"/>
  <c r="X250" i="1"/>
  <c r="Y250" i="1"/>
  <c r="Z250" i="1"/>
  <c r="AA250" i="1"/>
  <c r="AB250" i="1"/>
  <c r="AC250" i="1"/>
  <c r="AD250" i="1"/>
  <c r="AE250" i="1"/>
  <c r="W251" i="1"/>
  <c r="X251" i="1"/>
  <c r="Y251" i="1"/>
  <c r="Z251" i="1"/>
  <c r="AA251" i="1"/>
  <c r="AB251" i="1"/>
  <c r="AC251" i="1"/>
  <c r="AD251" i="1"/>
  <c r="AE251" i="1"/>
  <c r="W252" i="1"/>
  <c r="X252" i="1"/>
  <c r="Y252" i="1"/>
  <c r="Z252" i="1"/>
  <c r="AA252" i="1"/>
  <c r="AB252" i="1"/>
  <c r="AC252" i="1"/>
  <c r="AD252" i="1"/>
  <c r="AE252" i="1"/>
  <c r="W253" i="1"/>
  <c r="X253" i="1"/>
  <c r="Y253" i="1"/>
  <c r="Z253" i="1"/>
  <c r="AA253" i="1"/>
  <c r="AB253" i="1"/>
  <c r="AC253" i="1"/>
  <c r="AD253" i="1"/>
  <c r="AE253" i="1"/>
  <c r="W254" i="1"/>
  <c r="X254" i="1"/>
  <c r="Y254" i="1"/>
  <c r="Z254" i="1"/>
  <c r="AA254" i="1"/>
  <c r="AB254" i="1"/>
  <c r="AC254" i="1"/>
  <c r="AD254" i="1"/>
  <c r="AE25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3" i="1"/>
  <c r="V255" i="1"/>
  <c r="W255" i="1"/>
  <c r="X255" i="1"/>
  <c r="Y255" i="1"/>
  <c r="Z255" i="1"/>
  <c r="AA255" i="1"/>
  <c r="AB255" i="1"/>
  <c r="AC255" i="1"/>
  <c r="AD255" i="1"/>
  <c r="AE255" i="1"/>
  <c r="V256" i="1"/>
  <c r="W256" i="1"/>
  <c r="X256" i="1"/>
  <c r="Y256" i="1"/>
  <c r="Z256" i="1"/>
  <c r="AA256" i="1"/>
  <c r="AB256" i="1"/>
  <c r="AC256" i="1"/>
  <c r="AD256" i="1"/>
  <c r="AE256" i="1"/>
  <c r="V257" i="1"/>
  <c r="W257" i="1"/>
  <c r="X257" i="1"/>
  <c r="Y257" i="1"/>
  <c r="Z257" i="1"/>
  <c r="AA257" i="1"/>
  <c r="AB257" i="1"/>
  <c r="AC257" i="1"/>
  <c r="AD257" i="1"/>
  <c r="AE257" i="1"/>
  <c r="V258" i="1"/>
  <c r="W258" i="1"/>
  <c r="X258" i="1"/>
  <c r="Y258" i="1"/>
  <c r="Z258" i="1"/>
  <c r="AA258" i="1"/>
  <c r="AB258" i="1"/>
  <c r="AC258" i="1"/>
  <c r="AD258" i="1"/>
  <c r="AE258" i="1"/>
  <c r="M1" i="1"/>
  <c r="N1" i="1"/>
  <c r="O1" i="1"/>
  <c r="P1" i="1"/>
  <c r="Q1" i="1"/>
  <c r="R1" i="1"/>
  <c r="S1" i="1"/>
  <c r="T1" i="1"/>
  <c r="U1" i="1"/>
  <c r="L1" i="1"/>
  <c r="AE1" i="1"/>
  <c r="AB1" i="1"/>
  <c r="AC1" i="1"/>
  <c r="AD1" i="1"/>
  <c r="W1" i="1"/>
  <c r="X1" i="1"/>
  <c r="Y1" i="1"/>
  <c r="Z1" i="1"/>
  <c r="AA1" i="1"/>
  <c r="V1" i="1"/>
  <c r="A10" i="2"/>
  <c r="A11" i="2"/>
  <c r="A12" i="2"/>
  <c r="A7" i="2"/>
  <c r="A8" i="2"/>
  <c r="A9" i="2"/>
  <c r="A3" i="2"/>
  <c r="A6" i="2"/>
  <c r="A5" i="2"/>
  <c r="A4" i="2"/>
  <c r="T156" i="1" l="1"/>
  <c r="T188" i="1"/>
  <c r="Q215" i="1"/>
  <c r="Q223" i="1"/>
  <c r="Q231" i="1"/>
  <c r="Q239" i="1"/>
  <c r="Q247" i="1"/>
  <c r="T2" i="1"/>
  <c r="C255" i="1"/>
  <c r="B4" i="2" s="1"/>
  <c r="D255" i="1"/>
  <c r="E255" i="1"/>
  <c r="F255" i="1"/>
  <c r="G255" i="1"/>
  <c r="Q218" i="1" s="1"/>
  <c r="H255" i="1"/>
  <c r="I255" i="1"/>
  <c r="J255" i="1"/>
  <c r="T145" i="1" s="1"/>
  <c r="K255" i="1"/>
  <c r="C256" i="1"/>
  <c r="C4" i="2" s="1"/>
  <c r="D256" i="1"/>
  <c r="C5" i="2" s="1"/>
  <c r="E256" i="1"/>
  <c r="C6" i="2" s="1"/>
  <c r="F256" i="1"/>
  <c r="G256" i="1"/>
  <c r="H256" i="1"/>
  <c r="C9" i="2" s="1"/>
  <c r="I256" i="1"/>
  <c r="C10" i="2" s="1"/>
  <c r="J256" i="1"/>
  <c r="C11" i="2" s="1"/>
  <c r="K256" i="1"/>
  <c r="C12" i="2" s="1"/>
  <c r="B256" i="1"/>
  <c r="C3" i="2" s="1"/>
  <c r="B255" i="1"/>
  <c r="C257" i="1"/>
  <c r="D4" i="2" s="1"/>
  <c r="D257" i="1"/>
  <c r="D5" i="2" s="1"/>
  <c r="E257" i="1"/>
  <c r="D6" i="2" s="1"/>
  <c r="F257" i="1"/>
  <c r="D7" i="2" s="1"/>
  <c r="G257" i="1"/>
  <c r="D8" i="2" s="1"/>
  <c r="H257" i="1"/>
  <c r="D9" i="2" s="1"/>
  <c r="I257" i="1"/>
  <c r="D10" i="2" s="1"/>
  <c r="J257" i="1"/>
  <c r="D11" i="2" s="1"/>
  <c r="K257" i="1"/>
  <c r="D12" i="2" s="1"/>
  <c r="B257" i="1"/>
  <c r="D3" i="2" s="1"/>
  <c r="L250" i="1" l="1"/>
  <c r="L210" i="1"/>
  <c r="L170" i="1"/>
  <c r="L130" i="1"/>
  <c r="L106" i="1"/>
  <c r="L66" i="1"/>
  <c r="L26" i="1"/>
  <c r="L10" i="1"/>
  <c r="M231" i="1"/>
  <c r="M199" i="1"/>
  <c r="B3" i="2"/>
  <c r="M7" i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8" i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9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3" i="1"/>
  <c r="M11" i="1"/>
  <c r="M19" i="1"/>
  <c r="M27" i="1"/>
  <c r="M35" i="1"/>
  <c r="M43" i="1"/>
  <c r="M51" i="1"/>
  <c r="M59" i="1"/>
  <c r="M6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4" i="1"/>
  <c r="M12" i="1"/>
  <c r="M20" i="1"/>
  <c r="M28" i="1"/>
  <c r="M36" i="1"/>
  <c r="M44" i="1"/>
  <c r="M52" i="1"/>
  <c r="M60" i="1"/>
  <c r="M68" i="1"/>
  <c r="M76" i="1"/>
  <c r="M84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B7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2" i="1"/>
  <c r="P214" i="1"/>
  <c r="P2" i="1"/>
  <c r="P210" i="1"/>
  <c r="P213" i="1"/>
  <c r="P211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M248" i="1"/>
  <c r="M240" i="1"/>
  <c r="M232" i="1"/>
  <c r="M224" i="1"/>
  <c r="M216" i="1"/>
  <c r="M208" i="1"/>
  <c r="M200" i="1"/>
  <c r="M192" i="1"/>
  <c r="M184" i="1"/>
  <c r="M174" i="1"/>
  <c r="M142" i="1"/>
  <c r="M110" i="1"/>
  <c r="M70" i="1"/>
  <c r="M6" i="1"/>
  <c r="Q248" i="1"/>
  <c r="Q240" i="1"/>
  <c r="Q232" i="1"/>
  <c r="Q224" i="1"/>
  <c r="Q216" i="1"/>
  <c r="T192" i="1"/>
  <c r="T160" i="1"/>
  <c r="B6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6" i="1"/>
  <c r="O149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7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50" i="1"/>
  <c r="O102" i="1"/>
  <c r="O118" i="1"/>
  <c r="O134" i="1"/>
  <c r="O148" i="1"/>
  <c r="O2" i="1"/>
  <c r="O90" i="1"/>
  <c r="O106" i="1"/>
  <c r="O122" i="1"/>
  <c r="O138" i="1"/>
  <c r="O94" i="1"/>
  <c r="O110" i="1"/>
  <c r="O126" i="1"/>
  <c r="O142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145" i="1"/>
  <c r="L202" i="1"/>
  <c r="L154" i="1"/>
  <c r="L114" i="1"/>
  <c r="L90" i="1"/>
  <c r="L42" i="1"/>
  <c r="L18" i="1"/>
  <c r="M247" i="1"/>
  <c r="M223" i="1"/>
  <c r="M215" i="1"/>
  <c r="M191" i="1"/>
  <c r="M183" i="1"/>
  <c r="M172" i="1"/>
  <c r="M140" i="1"/>
  <c r="M108" i="1"/>
  <c r="M62" i="1"/>
  <c r="B258" i="1"/>
  <c r="E3" i="2" s="1"/>
  <c r="B5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6" i="1"/>
  <c r="N149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7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50" i="1"/>
  <c r="N145" i="1"/>
  <c r="N102" i="1"/>
  <c r="N118" i="1"/>
  <c r="N134" i="1"/>
  <c r="N148" i="1"/>
  <c r="N90" i="1"/>
  <c r="N106" i="1"/>
  <c r="N122" i="1"/>
  <c r="N138" i="1"/>
  <c r="N2" i="1"/>
  <c r="N94" i="1"/>
  <c r="N110" i="1"/>
  <c r="N126" i="1"/>
  <c r="N142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98" i="1"/>
  <c r="N114" i="1"/>
  <c r="N130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9" i="1"/>
  <c r="M254" i="1"/>
  <c r="M246" i="1"/>
  <c r="M238" i="1"/>
  <c r="M230" i="1"/>
  <c r="M222" i="1"/>
  <c r="M214" i="1"/>
  <c r="M206" i="1"/>
  <c r="M198" i="1"/>
  <c r="M190" i="1"/>
  <c r="M182" i="1"/>
  <c r="M166" i="1"/>
  <c r="M134" i="1"/>
  <c r="M102" i="1"/>
  <c r="M54" i="1"/>
  <c r="Q254" i="1"/>
  <c r="Q246" i="1"/>
  <c r="Q238" i="1"/>
  <c r="Q230" i="1"/>
  <c r="Q222" i="1"/>
  <c r="O214" i="1"/>
  <c r="T184" i="1"/>
  <c r="T152" i="1"/>
  <c r="K258" i="1"/>
  <c r="E12" i="2" s="1"/>
  <c r="B1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85" i="1"/>
  <c r="U2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M253" i="1"/>
  <c r="M245" i="1"/>
  <c r="M237" i="1"/>
  <c r="M229" i="1"/>
  <c r="M221" i="1"/>
  <c r="M213" i="1"/>
  <c r="M205" i="1"/>
  <c r="M197" i="1"/>
  <c r="M189" i="1"/>
  <c r="M181" i="1"/>
  <c r="M164" i="1"/>
  <c r="M132" i="1"/>
  <c r="M100" i="1"/>
  <c r="M46" i="1"/>
  <c r="Q253" i="1"/>
  <c r="Q245" i="1"/>
  <c r="Q237" i="1"/>
  <c r="Q229" i="1"/>
  <c r="Q221" i="1"/>
  <c r="T211" i="1"/>
  <c r="T180" i="1"/>
  <c r="L242" i="1"/>
  <c r="L194" i="1"/>
  <c r="L138" i="1"/>
  <c r="L50" i="1"/>
  <c r="H258" i="1"/>
  <c r="E9" i="2" s="1"/>
  <c r="J258" i="1"/>
  <c r="E11" i="2" s="1"/>
  <c r="B11" i="2"/>
  <c r="T86" i="1"/>
  <c r="T3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4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5" i="1"/>
  <c r="T21" i="1"/>
  <c r="T37" i="1"/>
  <c r="T53" i="1"/>
  <c r="T69" i="1"/>
  <c r="T85" i="1"/>
  <c r="T148" i="1"/>
  <c r="T150" i="1"/>
  <c r="T9" i="1"/>
  <c r="T25" i="1"/>
  <c r="T41" i="1"/>
  <c r="T57" i="1"/>
  <c r="T73" i="1"/>
  <c r="T146" i="1"/>
  <c r="T149" i="1"/>
  <c r="T13" i="1"/>
  <c r="T29" i="1"/>
  <c r="T45" i="1"/>
  <c r="T61" i="1"/>
  <c r="T77" i="1"/>
  <c r="T144" i="1"/>
  <c r="T147" i="1"/>
  <c r="T17" i="1"/>
  <c r="T81" i="1"/>
  <c r="T153" i="1"/>
  <c r="T157" i="1"/>
  <c r="T161" i="1"/>
  <c r="T165" i="1"/>
  <c r="T169" i="1"/>
  <c r="T173" i="1"/>
  <c r="T177" i="1"/>
  <c r="T181" i="1"/>
  <c r="T185" i="1"/>
  <c r="T189" i="1"/>
  <c r="T193" i="1"/>
  <c r="T197" i="1"/>
  <c r="T201" i="1"/>
  <c r="T205" i="1"/>
  <c r="T209" i="1"/>
  <c r="T33" i="1"/>
  <c r="T212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154" i="1"/>
  <c r="T158" i="1"/>
  <c r="T162" i="1"/>
  <c r="T166" i="1"/>
  <c r="T170" i="1"/>
  <c r="T174" i="1"/>
  <c r="T178" i="1"/>
  <c r="T182" i="1"/>
  <c r="T186" i="1"/>
  <c r="T190" i="1"/>
  <c r="T194" i="1"/>
  <c r="T198" i="1"/>
  <c r="T202" i="1"/>
  <c r="T206" i="1"/>
  <c r="T214" i="1"/>
  <c r="T49" i="1"/>
  <c r="T210" i="1"/>
  <c r="T151" i="1"/>
  <c r="T155" i="1"/>
  <c r="T159" i="1"/>
  <c r="T163" i="1"/>
  <c r="T167" i="1"/>
  <c r="T171" i="1"/>
  <c r="T175" i="1"/>
  <c r="T179" i="1"/>
  <c r="T183" i="1"/>
  <c r="T187" i="1"/>
  <c r="T191" i="1"/>
  <c r="T195" i="1"/>
  <c r="T199" i="1"/>
  <c r="T203" i="1"/>
  <c r="T207" i="1"/>
  <c r="T65" i="1"/>
  <c r="T213" i="1"/>
  <c r="L2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M252" i="1"/>
  <c r="M244" i="1"/>
  <c r="M236" i="1"/>
  <c r="M228" i="1"/>
  <c r="M220" i="1"/>
  <c r="M212" i="1"/>
  <c r="M204" i="1"/>
  <c r="M196" i="1"/>
  <c r="M188" i="1"/>
  <c r="M180" i="1"/>
  <c r="M158" i="1"/>
  <c r="M126" i="1"/>
  <c r="M94" i="1"/>
  <c r="M38" i="1"/>
  <c r="Q252" i="1"/>
  <c r="Q244" i="1"/>
  <c r="Q236" i="1"/>
  <c r="Q228" i="1"/>
  <c r="Q220" i="1"/>
  <c r="T208" i="1"/>
  <c r="T176" i="1"/>
  <c r="O130" i="1"/>
  <c r="L218" i="1"/>
  <c r="L162" i="1"/>
  <c r="L122" i="1"/>
  <c r="L98" i="1"/>
  <c r="L58" i="1"/>
  <c r="L34" i="1"/>
  <c r="M2" i="1"/>
  <c r="M239" i="1"/>
  <c r="M207" i="1"/>
  <c r="E258" i="1"/>
  <c r="E6" i="2" s="1"/>
  <c r="I258" i="1"/>
  <c r="E10" i="2" s="1"/>
  <c r="B10" i="2"/>
  <c r="S3" i="1"/>
  <c r="S7" i="1"/>
  <c r="S11" i="1"/>
  <c r="S15" i="1"/>
  <c r="S19" i="1"/>
  <c r="S23" i="1"/>
  <c r="S27" i="1"/>
  <c r="S31" i="1"/>
  <c r="S35" i="1"/>
  <c r="S39" i="1"/>
  <c r="S43" i="1"/>
  <c r="S47" i="1"/>
  <c r="S51" i="1"/>
  <c r="S55" i="1"/>
  <c r="S59" i="1"/>
  <c r="S63" i="1"/>
  <c r="S67" i="1"/>
  <c r="S71" i="1"/>
  <c r="S75" i="1"/>
  <c r="S79" i="1"/>
  <c r="S83" i="1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6" i="1"/>
  <c r="S6" i="1"/>
  <c r="S22" i="1"/>
  <c r="S38" i="1"/>
  <c r="S54" i="1"/>
  <c r="S70" i="1"/>
  <c r="S10" i="1"/>
  <c r="S26" i="1"/>
  <c r="S42" i="1"/>
  <c r="S58" i="1"/>
  <c r="S74" i="1"/>
  <c r="S14" i="1"/>
  <c r="S30" i="1"/>
  <c r="S46" i="1"/>
  <c r="S62" i="1"/>
  <c r="S78" i="1"/>
  <c r="S153" i="1"/>
  <c r="S157" i="1"/>
  <c r="S161" i="1"/>
  <c r="S165" i="1"/>
  <c r="S169" i="1"/>
  <c r="S173" i="1"/>
  <c r="S177" i="1"/>
  <c r="S181" i="1"/>
  <c r="S185" i="1"/>
  <c r="S189" i="1"/>
  <c r="S193" i="1"/>
  <c r="S197" i="1"/>
  <c r="S201" i="1"/>
  <c r="S205" i="1"/>
  <c r="S209" i="1"/>
  <c r="S18" i="1"/>
  <c r="S82" i="1"/>
  <c r="S212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154" i="1"/>
  <c r="S158" i="1"/>
  <c r="S162" i="1"/>
  <c r="S166" i="1"/>
  <c r="S170" i="1"/>
  <c r="S174" i="1"/>
  <c r="S178" i="1"/>
  <c r="S182" i="1"/>
  <c r="S186" i="1"/>
  <c r="S190" i="1"/>
  <c r="S194" i="1"/>
  <c r="S198" i="1"/>
  <c r="S202" i="1"/>
  <c r="S206" i="1"/>
  <c r="S214" i="1"/>
  <c r="S34" i="1"/>
  <c r="S150" i="1"/>
  <c r="S210" i="1"/>
  <c r="S151" i="1"/>
  <c r="S155" i="1"/>
  <c r="S159" i="1"/>
  <c r="S163" i="1"/>
  <c r="S167" i="1"/>
  <c r="S171" i="1"/>
  <c r="S175" i="1"/>
  <c r="S179" i="1"/>
  <c r="S183" i="1"/>
  <c r="S187" i="1"/>
  <c r="S191" i="1"/>
  <c r="S195" i="1"/>
  <c r="S199" i="1"/>
  <c r="S203" i="1"/>
  <c r="S207" i="1"/>
  <c r="S50" i="1"/>
  <c r="S213" i="1"/>
  <c r="S152" i="1"/>
  <c r="S156" i="1"/>
  <c r="S160" i="1"/>
  <c r="S164" i="1"/>
  <c r="S168" i="1"/>
  <c r="S172" i="1"/>
  <c r="S176" i="1"/>
  <c r="S180" i="1"/>
  <c r="S184" i="1"/>
  <c r="S188" i="1"/>
  <c r="S192" i="1"/>
  <c r="S196" i="1"/>
  <c r="S200" i="1"/>
  <c r="S204" i="1"/>
  <c r="S208" i="1"/>
  <c r="S211" i="1"/>
  <c r="S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M251" i="1"/>
  <c r="M243" i="1"/>
  <c r="M235" i="1"/>
  <c r="M227" i="1"/>
  <c r="M219" i="1"/>
  <c r="M211" i="1"/>
  <c r="M203" i="1"/>
  <c r="M195" i="1"/>
  <c r="M187" i="1"/>
  <c r="M179" i="1"/>
  <c r="M156" i="1"/>
  <c r="M124" i="1"/>
  <c r="M92" i="1"/>
  <c r="M30" i="1"/>
  <c r="Q251" i="1"/>
  <c r="Q243" i="1"/>
  <c r="Q235" i="1"/>
  <c r="Q227" i="1"/>
  <c r="Q219" i="1"/>
  <c r="T204" i="1"/>
  <c r="T172" i="1"/>
  <c r="O114" i="1"/>
  <c r="L226" i="1"/>
  <c r="L178" i="1"/>
  <c r="L74" i="1"/>
  <c r="D258" i="1"/>
  <c r="E5" i="2" s="1"/>
  <c r="G258" i="1"/>
  <c r="E8" i="2" s="1"/>
  <c r="C8" i="2"/>
  <c r="B9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14" i="1"/>
  <c r="R213" i="1"/>
  <c r="R2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M250" i="1"/>
  <c r="M242" i="1"/>
  <c r="M234" i="1"/>
  <c r="M226" i="1"/>
  <c r="M218" i="1"/>
  <c r="M210" i="1"/>
  <c r="M202" i="1"/>
  <c r="M194" i="1"/>
  <c r="M186" i="1"/>
  <c r="M178" i="1"/>
  <c r="M150" i="1"/>
  <c r="M118" i="1"/>
  <c r="M86" i="1"/>
  <c r="M22" i="1"/>
  <c r="Q250" i="1"/>
  <c r="Q242" i="1"/>
  <c r="Q234" i="1"/>
  <c r="Q226" i="1"/>
  <c r="T200" i="1"/>
  <c r="T168" i="1"/>
  <c r="O98" i="1"/>
  <c r="L234" i="1"/>
  <c r="L186" i="1"/>
  <c r="L146" i="1"/>
  <c r="L82" i="1"/>
  <c r="C258" i="1"/>
  <c r="E4" i="2" s="1"/>
  <c r="F258" i="1"/>
  <c r="E7" i="2" s="1"/>
  <c r="C7" i="2"/>
  <c r="B8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150" i="1"/>
  <c r="Q2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M249" i="1"/>
  <c r="M241" i="1"/>
  <c r="M233" i="1"/>
  <c r="M225" i="1"/>
  <c r="M217" i="1"/>
  <c r="M209" i="1"/>
  <c r="M201" i="1"/>
  <c r="M193" i="1"/>
  <c r="M185" i="1"/>
  <c r="M177" i="1"/>
  <c r="M148" i="1"/>
  <c r="M116" i="1"/>
  <c r="M78" i="1"/>
  <c r="M14" i="1"/>
  <c r="Q249" i="1"/>
  <c r="Q241" i="1"/>
  <c r="Q233" i="1"/>
  <c r="Q225" i="1"/>
  <c r="Q217" i="1"/>
  <c r="T196" i="1"/>
  <c r="T164" i="1"/>
  <c r="S66" i="1"/>
</calcChain>
</file>

<file path=xl/sharedStrings.xml><?xml version="1.0" encoding="utf-8"?>
<sst xmlns="http://schemas.openxmlformats.org/spreadsheetml/2006/main" count="119" uniqueCount="73">
  <si>
    <t>Date</t>
  </si>
  <si>
    <t>ABT</t>
  </si>
  <si>
    <t>AMD</t>
  </si>
  <si>
    <t>GOOGL</t>
  </si>
  <si>
    <t>AAPL</t>
  </si>
  <si>
    <t>SP500</t>
  </si>
  <si>
    <t>WMT</t>
  </si>
  <si>
    <t>V</t>
  </si>
  <si>
    <t>CRM</t>
  </si>
  <si>
    <t>NFLX</t>
  </si>
  <si>
    <t>MSFT</t>
  </si>
  <si>
    <t>Standard Deviation:</t>
  </si>
  <si>
    <t>Averages:</t>
  </si>
  <si>
    <t>Minimum:</t>
  </si>
  <si>
    <t>Maximum: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</si>
  <si>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</si>
  <si>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</si>
  <si>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</si>
  <si>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</si>
  <si>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</si>
  <si>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</si>
  <si>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</si>
  <si>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</si>
  <si>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</si>
  <si>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</si>
  <si>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</si>
  <si>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</si>
  <si>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</si>
  <si>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</si>
  <si>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AMD</t>
  </si>
  <si>
    <t>Average of ABT</t>
  </si>
  <si>
    <t>Average of AAPL</t>
  </si>
  <si>
    <t>Average of GOOGL</t>
  </si>
  <si>
    <t>Average of SP500</t>
  </si>
  <si>
    <t>Average of WMT</t>
  </si>
  <si>
    <t>Average of CRM</t>
  </si>
  <si>
    <t>Average of NFLX</t>
  </si>
  <si>
    <t>Average of MSFT</t>
  </si>
  <si>
    <t>Average of V</t>
  </si>
  <si>
    <t>Average of Normalize ABT</t>
  </si>
  <si>
    <t>Average of Normalize AMD</t>
  </si>
  <si>
    <t>Average of Normalize AAPL</t>
  </si>
  <si>
    <t>Average of Normalize SP500</t>
  </si>
  <si>
    <t>Average of Normalize WMT</t>
  </si>
  <si>
    <t>Average of Normalize V</t>
  </si>
  <si>
    <t>Average of Normalize MSFT</t>
  </si>
  <si>
    <t>Average of Normalize NFLX</t>
  </si>
  <si>
    <t>Average of Normalize GOOGL</t>
  </si>
  <si>
    <t>Average of Normalize CRM</t>
  </si>
  <si>
    <t xml:space="preserve">Stocks Analysis Dasboard </t>
  </si>
  <si>
    <t>Symbols</t>
  </si>
  <si>
    <t>Max</t>
  </si>
  <si>
    <t>Min</t>
  </si>
  <si>
    <t>Std</t>
  </si>
  <si>
    <t>Average</t>
  </si>
  <si>
    <t>Trend</t>
  </si>
  <si>
    <t>Average of ABT Returns</t>
  </si>
  <si>
    <t>Average of AMD Returns</t>
  </si>
  <si>
    <t>Average of AAPL Returns</t>
  </si>
  <si>
    <t>Average of GOOGL Returns</t>
  </si>
  <si>
    <t>Average of CRM Returns</t>
  </si>
  <si>
    <t>Average of NFLX Returns</t>
  </si>
  <si>
    <t>Average of MSFT Returns</t>
  </si>
  <si>
    <t>Average of V Returns</t>
  </si>
  <si>
    <t>Average of WMT Returns</t>
  </si>
  <si>
    <t>Average of SP500 Returns</t>
  </si>
  <si>
    <t>Bar Chart</t>
  </si>
  <si>
    <r>
      <t>Profit</t>
    </r>
    <r>
      <rPr>
        <b/>
        <sz val="11"/>
        <color theme="0"/>
        <rFont val="Calibri"/>
        <family val="2"/>
        <scheme val="minor"/>
      </rPr>
      <t>/</t>
    </r>
    <r>
      <rPr>
        <b/>
        <sz val="11"/>
        <color rgb="FFFF0000"/>
        <rFont val="Calibri"/>
        <family val="2"/>
        <scheme val="minor"/>
      </rPr>
      <t>Loss</t>
    </r>
  </si>
  <si>
    <t>Net Profit</t>
  </si>
  <si>
    <t xml:space="preserve">CRM </t>
  </si>
  <si>
    <t xml:space="preserve">V </t>
  </si>
  <si>
    <t>Net Income</t>
  </si>
  <si>
    <t>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</si>
</sst>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Elephant"/>
      <family val="1"/>
    </font>
    <font>
      <b/>
      <sz val="11"/>
      <color theme="9" tint="0.39997558519241921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50"/>
      <color rgb="FFC00000"/>
      <name val="Calibri"/>
      <family val="2"/>
      <scheme val="minor"/>
    </font>
    <font>
      <sz val="50"/>
      <color rgb="FFFFC000"/>
      <name val="Calibri"/>
      <family val="2"/>
      <scheme val="minor"/>
    </font>
    <font>
      <sz val="50"/>
      <color theme="9" tint="-0.249977111117893"/>
      <name val="Calibri"/>
      <family val="2"/>
      <scheme val="minor"/>
    </font>
    <font>
      <sz val="50"/>
      <color theme="7" tint="-0.249977111117893"/>
      <name val="Calibri"/>
      <family val="2"/>
      <scheme val="minor"/>
    </font>
    <font>
      <sz val="50"/>
      <color theme="4" tint="-0.249977111117893"/>
      <name val="Calibri"/>
      <family val="2"/>
      <scheme val="minor"/>
    </font>
    <font>
      <sz val="50"/>
      <color theme="5" tint="-0.249977111117893"/>
      <name val="Calibri"/>
      <family val="2"/>
      <scheme val="minor"/>
    </font>
    <font>
      <sz val="50"/>
      <color theme="4" tint="-0.499984740745262"/>
      <name val="Calibri"/>
      <family val="2"/>
      <scheme val="minor"/>
    </font>
    <font>
      <sz val="50"/>
      <color theme="9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2" fontId="0" fillId="0" borderId="0" xfId="0" applyNumberFormat="1"/>
    <xf numFmtId="14" fontId="0" fillId="0" borderId="1" xfId="0" applyNumberFormat="1" applyBorder="1"/>
    <xf numFmtId="2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3" borderId="2" xfId="0" applyFont="1" applyFill="1" applyBorder="1"/>
    <xf numFmtId="2" fontId="0" fillId="0" borderId="0" xfId="0" applyNumberFormat="1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4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/>
    <xf numFmtId="0" fontId="0" fillId="3" borderId="0" xfId="0" applyFill="1"/>
    <xf numFmtId="0" fontId="11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[Dashboard_Financial.xlsx]PivotMonthAvg!PivotTable1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Averge Price</a:t>
            </a:r>
          </a:p>
        </c:rich>
      </c:tx>
      <c:layout>
        <c:manualLayout>
          <c:xMode val="edge"/>
          <c:yMode val="edge"/>
          <c:x val="0.31504855643044621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PivotMonthAvg!$B$3</c:f>
              <c:strCache>
                <c:ptCount val="1"/>
                <c:pt idx="0">
                  <c:v>Average of ABT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PivotMonthAvg!$A$4:$A$16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PivotMonthAvg!$B$4:$B$16</c:f>
              <c:numCache>
                <c:formatCode>General</c:formatCode>
                <c:ptCount val="12"/>
                <c:pt idx="0">
                  <c:v>86.764345441904766</c:v>
                </c:pt>
                <c:pt idx="1">
                  <c:v>85.559712058947397</c:v>
                </c:pt>
                <c:pt idx="2">
                  <c:v>75.637914483636351</c:v>
                </c:pt>
                <c:pt idx="3">
                  <c:v>88.53174954238095</c:v>
                </c:pt>
                <c:pt idx="4">
                  <c:v>90.986334228000004</c:v>
                </c:pt>
                <c:pt idx="5">
                  <c:v>89.615425457272721</c:v>
                </c:pt>
                <c:pt idx="6">
                  <c:v>96.396063714545463</c:v>
                </c:pt>
                <c:pt idx="7">
                  <c:v>102.10492158857141</c:v>
                </c:pt>
                <c:pt idx="8">
                  <c:v>104.92789348095238</c:v>
                </c:pt>
                <c:pt idx="9">
                  <c:v>107.7504591409091</c:v>
                </c:pt>
                <c:pt idx="10">
                  <c:v>110.57199936500001</c:v>
                </c:pt>
                <c:pt idx="11">
                  <c:v>107.79363561818185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6-4494-9038-6B93142D05C2}"/>
            </c:ext>
          </c:extLst>
        </c:ser>
        <c:ser>
          <c:idx val="1"/>
          <c:order val="1"/>
          <c:tx>
            <c:strRef>
              <c:f>PivotMonthAvg!$C$3</c:f>
              <c:strCache>
                <c:ptCount val="1"/>
                <c:pt idx="0">
                  <c:v>Average of AMD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PivotMonthAvg!$A$4:$A$16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PivotMonthAvg!$C$4:$C$16</c:f>
              <c:numCache>
                <c:formatCode>General</c:formatCode>
                <c:ptCount val="12"/>
                <c:pt idx="0">
                  <c:v>49.197142282857143</c:v>
                </c:pt>
                <c:pt idx="1">
                  <c:v>51.376841895789468</c:v>
                </c:pt>
                <c:pt idx="2">
                  <c:v>44.424091165</c:v>
                </c:pt>
                <c:pt idx="3">
                  <c:v>52.063809713809512</c:v>
                </c:pt>
                <c:pt idx="4">
                  <c:v>53.50300006949999</c:v>
                </c:pt>
                <c:pt idx="5">
                  <c:v>53.489999945000001</c:v>
                </c:pt>
                <c:pt idx="6">
                  <c:v>60.225000035454556</c:v>
                </c:pt>
                <c:pt idx="7">
                  <c:v>83.41999925761904</c:v>
                </c:pt>
                <c:pt idx="8">
                  <c:v>79.777619862380945</c:v>
                </c:pt>
                <c:pt idx="9">
                  <c:v>82.210454420909116</c:v>
                </c:pt>
                <c:pt idx="10">
                  <c:v>83.195999908499999</c:v>
                </c:pt>
                <c:pt idx="11">
                  <c:v>93.196818265000005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6-4494-9038-6B93142D05C2}"/>
            </c:ext>
          </c:extLst>
        </c:ser>
        <c:ser>
          <c:idx val="2"/>
          <c:order val="2"/>
          <c:tx>
            <c:strRef>
              <c:f>PivotMonthAvg!$D$3</c:f>
              <c:strCache>
                <c:ptCount val="1"/>
                <c:pt idx="0">
                  <c:v>Average of AAPL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PivotMonthAvg!$A$4:$A$16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PivotMonthAvg!$D$4:$D$16</c:f>
              <c:numCache>
                <c:formatCode>General</c:formatCode>
                <c:ptCount val="12"/>
                <c:pt idx="0">
                  <c:v>77.311383571428564</c:v>
                </c:pt>
                <c:pt idx="1">
                  <c:v>77.295005473684199</c:v>
                </c:pt>
                <c:pt idx="2">
                  <c:v>65.203636772727265</c:v>
                </c:pt>
                <c:pt idx="3">
                  <c:v>67.673726142857163</c:v>
                </c:pt>
                <c:pt idx="4">
                  <c:v>77.173761399999975</c:v>
                </c:pt>
                <c:pt idx="5">
                  <c:v>86.147372818181807</c:v>
                </c:pt>
                <c:pt idx="6">
                  <c:v>95.229959727272728</c:v>
                </c:pt>
                <c:pt idx="7">
                  <c:v>117.05987514285714</c:v>
                </c:pt>
                <c:pt idx="8">
                  <c:v>114.92695976190477</c:v>
                </c:pt>
                <c:pt idx="9">
                  <c:v>116.21268677272728</c:v>
                </c:pt>
                <c:pt idx="10">
                  <c:v>116.78697345</c:v>
                </c:pt>
                <c:pt idx="11">
                  <c:v>127.29045486363636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6-4494-9038-6B93142D05C2}"/>
            </c:ext>
          </c:extLst>
        </c:ser>
        <c:ser>
          <c:idx val="3"/>
          <c:order val="3"/>
          <c:tx>
            <c:strRef>
              <c:f>PivotMonthAvg!$E$3</c:f>
              <c:strCache>
                <c:ptCount val="1"/>
                <c:pt idx="0">
                  <c:v>Average of GOOGL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PivotMonthAvg!$A$4:$A$16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PivotMonthAvg!$E$4:$E$16</c:f>
              <c:numCache>
                <c:formatCode>General</c:formatCode>
                <c:ptCount val="12"/>
                <c:pt idx="0">
                  <c:v>1436.1595284285713</c:v>
                </c:pt>
                <c:pt idx="1">
                  <c:v>1462.8536762105261</c:v>
                </c:pt>
                <c:pt idx="2">
                  <c:v>1185.1431885454542</c:v>
                </c:pt>
                <c:pt idx="3">
                  <c:v>1230.1114327142855</c:v>
                </c:pt>
                <c:pt idx="4">
                  <c:v>1381.3725097500001</c:v>
                </c:pt>
                <c:pt idx="5">
                  <c:v>1431.5954645454547</c:v>
                </c:pt>
                <c:pt idx="6">
                  <c:v>1515.3177324090909</c:v>
                </c:pt>
                <c:pt idx="7">
                  <c:v>1545.0195253809525</c:v>
                </c:pt>
                <c:pt idx="8">
                  <c:v>1511.5023775714285</c:v>
                </c:pt>
                <c:pt idx="9">
                  <c:v>1541.920898409091</c:v>
                </c:pt>
                <c:pt idx="10">
                  <c:v>1743.3900024000002</c:v>
                </c:pt>
                <c:pt idx="11">
                  <c:v>1767.7109042272727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96-4494-9038-6B93142D05C2}"/>
            </c:ext>
          </c:extLst>
        </c:ser>
        <c:ser>
          <c:idx val="4"/>
          <c:order val="4"/>
          <c:tx>
            <c:strRef>
              <c:f>PivotMonthAvg!$F$3</c:f>
              <c:strCache>
                <c:ptCount val="1"/>
                <c:pt idx="0">
                  <c:v>Average of CRM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PivotMonthAvg!$A$4:$A$16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PivotMonthAvg!$F$4:$F$16</c:f>
              <c:numCache>
                <c:formatCode>General</c:formatCode>
                <c:ptCount val="12"/>
                <c:pt idx="0">
                  <c:v>179.95761980000003</c:v>
                </c:pt>
                <c:pt idx="1">
                  <c:v>185.96999880000001</c:v>
                </c:pt>
                <c:pt idx="2">
                  <c:v>150.79727380454543</c:v>
                </c:pt>
                <c:pt idx="3">
                  <c:v>152.10142880952381</c:v>
                </c:pt>
                <c:pt idx="4">
                  <c:v>172.31649857000002</c:v>
                </c:pt>
                <c:pt idx="5">
                  <c:v>180.67272741363635</c:v>
                </c:pt>
                <c:pt idx="6">
                  <c:v>192.38863650454547</c:v>
                </c:pt>
                <c:pt idx="7">
                  <c:v>215.53571574285715</c:v>
                </c:pt>
                <c:pt idx="8">
                  <c:v>250.04904902380952</c:v>
                </c:pt>
                <c:pt idx="9">
                  <c:v>253.03045377272727</c:v>
                </c:pt>
                <c:pt idx="10">
                  <c:v>252.26900177000002</c:v>
                </c:pt>
                <c:pt idx="11">
                  <c:v>225.07727189999997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96-4494-9038-6B93142D05C2}"/>
            </c:ext>
          </c:extLst>
        </c:ser>
        <c:ser>
          <c:idx val="5"/>
          <c:order val="5"/>
          <c:tx>
            <c:strRef>
              <c:f>PivotMonthAvg!$G$3</c:f>
              <c:strCache>
                <c:ptCount val="1"/>
                <c:pt idx="0">
                  <c:v>Average of NFLX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PivotMonthAvg!$A$4:$A$16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PivotMonthAvg!$G$4:$G$16</c:f>
              <c:numCache>
                <c:formatCode>General</c:formatCode>
                <c:ptCount val="12"/>
                <c:pt idx="0">
                  <c:v>338.83285668095237</c:v>
                </c:pt>
                <c:pt idx="1">
                  <c:v>373.9884225894736</c:v>
                </c:pt>
                <c:pt idx="2">
                  <c:v>350.58727055454546</c:v>
                </c:pt>
                <c:pt idx="3">
                  <c:v>404.31095087142853</c:v>
                </c:pt>
                <c:pt idx="4">
                  <c:v>433.29400023499994</c:v>
                </c:pt>
                <c:pt idx="5">
                  <c:v>438.97772771363651</c:v>
                </c:pt>
                <c:pt idx="6">
                  <c:v>499.38500283636353</c:v>
                </c:pt>
                <c:pt idx="7">
                  <c:v>498.07476226190471</c:v>
                </c:pt>
                <c:pt idx="8">
                  <c:v>495.55333310952386</c:v>
                </c:pt>
                <c:pt idx="9">
                  <c:v>515.14181379545448</c:v>
                </c:pt>
                <c:pt idx="10">
                  <c:v>487.44400024000004</c:v>
                </c:pt>
                <c:pt idx="11">
                  <c:v>516.56909040909079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96-4494-9038-6B93142D05C2}"/>
            </c:ext>
          </c:extLst>
        </c:ser>
        <c:ser>
          <c:idx val="6"/>
          <c:order val="6"/>
          <c:tx>
            <c:strRef>
              <c:f>PivotMonthAvg!$H$3</c:f>
              <c:strCache>
                <c:ptCount val="1"/>
                <c:pt idx="0">
                  <c:v>Average of MSFT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PivotMonthAvg!$A$4:$A$16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PivotMonthAvg!$H$4:$H$16</c:f>
              <c:numCache>
                <c:formatCode>General</c:formatCode>
                <c:ptCount val="12"/>
                <c:pt idx="0">
                  <c:v>162.27991520952378</c:v>
                </c:pt>
                <c:pt idx="1">
                  <c:v>177.04228693157893</c:v>
                </c:pt>
                <c:pt idx="2">
                  <c:v>151.36724992272727</c:v>
                </c:pt>
                <c:pt idx="3">
                  <c:v>167.72442772380953</c:v>
                </c:pt>
                <c:pt idx="4">
                  <c:v>181.100855255</c:v>
                </c:pt>
                <c:pt idx="5">
                  <c:v>191.73288796818181</c:v>
                </c:pt>
                <c:pt idx="6">
                  <c:v>206.04165372272729</c:v>
                </c:pt>
                <c:pt idx="7">
                  <c:v>213.5036373904762</c:v>
                </c:pt>
                <c:pt idx="8">
                  <c:v>208.26190113809528</c:v>
                </c:pt>
                <c:pt idx="9">
                  <c:v>212.33455242272723</c:v>
                </c:pt>
                <c:pt idx="10">
                  <c:v>213.80192337000003</c:v>
                </c:pt>
                <c:pt idx="11">
                  <c:v>217.96318123636365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96-4494-9038-6B93142D05C2}"/>
            </c:ext>
          </c:extLst>
        </c:ser>
        <c:ser>
          <c:idx val="7"/>
          <c:order val="7"/>
          <c:tx>
            <c:strRef>
              <c:f>PivotMonthAvg!$I$3</c:f>
              <c:strCache>
                <c:ptCount val="1"/>
                <c:pt idx="0">
                  <c:v>Average of 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PivotMonthAvg!$A$4:$A$16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PivotMonthAvg!$I$4:$I$16</c:f>
              <c:numCache>
                <c:formatCode>General</c:formatCode>
                <c:ptCount val="12"/>
                <c:pt idx="0">
                  <c:v>197.7191612523809</c:v>
                </c:pt>
                <c:pt idx="1">
                  <c:v>200.45791064210525</c:v>
                </c:pt>
                <c:pt idx="2">
                  <c:v>166.16896404090912</c:v>
                </c:pt>
                <c:pt idx="3">
                  <c:v>166.79222542380953</c:v>
                </c:pt>
                <c:pt idx="4">
                  <c:v>184.96492233499995</c:v>
                </c:pt>
                <c:pt idx="5">
                  <c:v>193.84987293181823</c:v>
                </c:pt>
                <c:pt idx="6">
                  <c:v>194.49474405000001</c:v>
                </c:pt>
                <c:pt idx="7">
                  <c:v>201.15281169047623</c:v>
                </c:pt>
                <c:pt idx="8">
                  <c:v>202.50963120476194</c:v>
                </c:pt>
                <c:pt idx="9">
                  <c:v>197.57957111363638</c:v>
                </c:pt>
                <c:pt idx="10">
                  <c:v>205.547501375</c:v>
                </c:pt>
                <c:pt idx="11">
                  <c:v>210.46681699090911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96-4494-9038-6B93142D05C2}"/>
            </c:ext>
          </c:extLst>
        </c:ser>
        <c:ser>
          <c:idx val="8"/>
          <c:order val="8"/>
          <c:tx>
            <c:strRef>
              <c:f>PivotMonthAvg!$J$3</c:f>
              <c:strCache>
                <c:ptCount val="1"/>
                <c:pt idx="0">
                  <c:v>Average of WMT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PivotMonthAvg!$A$4:$A$16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PivotMonthAvg!$J$4:$J$16</c:f>
              <c:numCache>
                <c:formatCode>General</c:formatCode>
                <c:ptCount val="12"/>
                <c:pt idx="0">
                  <c:v>114.30285245714285</c:v>
                </c:pt>
                <c:pt idx="1">
                  <c:v>113.73765122631578</c:v>
                </c:pt>
                <c:pt idx="2">
                  <c:v>112.74047193636366</c:v>
                </c:pt>
                <c:pt idx="3">
                  <c:v>124.27018882857143</c:v>
                </c:pt>
                <c:pt idx="4">
                  <c:v>123.00799484000001</c:v>
                </c:pt>
                <c:pt idx="5">
                  <c:v>119.5758850818182</c:v>
                </c:pt>
                <c:pt idx="6">
                  <c:v>127.98589741363635</c:v>
                </c:pt>
                <c:pt idx="7">
                  <c:v>131.78378586190479</c:v>
                </c:pt>
                <c:pt idx="8">
                  <c:v>138.40124004285713</c:v>
                </c:pt>
                <c:pt idx="9">
                  <c:v>142.07566556818179</c:v>
                </c:pt>
                <c:pt idx="10">
                  <c:v>147.56061553500001</c:v>
                </c:pt>
                <c:pt idx="11">
                  <c:v>146.4034576409091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96-4494-9038-6B93142D05C2}"/>
            </c:ext>
          </c:extLst>
        </c:ser>
        <c:ser>
          <c:idx val="9"/>
          <c:order val="9"/>
          <c:tx>
            <c:strRef>
              <c:f>PivotMonthAvg!$K$3</c:f>
              <c:strCache>
                <c:ptCount val="1"/>
                <c:pt idx="0">
                  <c:v>Average of SP500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PivotMonthAvg!$A$4:$A$16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PivotMonthAvg!$K$4:$K$16</c:f>
              <c:numCache>
                <c:formatCode>General</c:formatCode>
                <c:ptCount val="12"/>
                <c:pt idx="0">
                  <c:v>3278.2028576666662</c:v>
                </c:pt>
                <c:pt idx="1">
                  <c:v>3277.3141832631577</c:v>
                </c:pt>
                <c:pt idx="2">
                  <c:v>2652.3936323636367</c:v>
                </c:pt>
                <c:pt idx="3">
                  <c:v>2761.9752255714288</c:v>
                </c:pt>
                <c:pt idx="4">
                  <c:v>2919.6084838000006</c:v>
                </c:pt>
                <c:pt idx="5">
                  <c:v>3104.6609330909091</c:v>
                </c:pt>
                <c:pt idx="6">
                  <c:v>3207.6190962272722</c:v>
                </c:pt>
                <c:pt idx="7">
                  <c:v>3391.7100190952383</c:v>
                </c:pt>
                <c:pt idx="8">
                  <c:v>3365.5166713809526</c:v>
                </c:pt>
                <c:pt idx="9">
                  <c:v>3418.6999956818181</c:v>
                </c:pt>
                <c:pt idx="10">
                  <c:v>3548.9924803499998</c:v>
                </c:pt>
                <c:pt idx="11">
                  <c:v>3695.3100141818181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96-4494-9038-6B93142D0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51615"/>
        <c:axId val="72952031"/>
      </c:lineChart>
      <c:catAx>
        <c:axId val="7295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2031"/>
        <c:crosses val="autoZero"/>
        <c:auto val="1"/>
        <c:lblAlgn val="ctr"/>
        <c:lblOffset val="100"/>
        <c:noMultiLvlLbl val="0"/>
      </c:catAx>
      <c:valAx>
        <c:axId val="729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[Dashboard_Financial.xlsx]PivotMonthNormalize!PivotTable2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Normalize</a:t>
            </a:r>
            <a:r>
              <a:rPr lang="en-US" baseline="0"/>
              <a:t> Price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PivotMonthNormalize!$B$3</c:f>
              <c:strCache>
                <c:ptCount val="1"/>
                <c:pt idx="0">
                  <c:v>Average of Normalize ABT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PivotMonthNormalize!$A$4:$A$16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PivotMonthNormalize!$B$4:$B$16</c:f>
              <c:numCache>
                <c:formatCode>General</c:formatCode>
                <c:ptCount val="12"/>
                <c:pt idx="0">
                  <c:v>0.47133603993177575</c:v>
                </c:pt>
                <c:pt idx="1">
                  <c:v>0.44830833343592308</c:v>
                </c:pt>
                <c:pt idx="2">
                  <c:v>0.258643788431689</c:v>
                </c:pt>
                <c:pt idx="3">
                  <c:v>0.50512164097946965</c:v>
                </c:pt>
                <c:pt idx="4">
                  <c:v>0.55204334886945383</c:v>
                </c:pt>
                <c:pt idx="5">
                  <c:v>0.52583713106782204</c:v>
                </c:pt>
                <c:pt idx="6">
                  <c:v>0.65545544469922301</c:v>
                </c:pt>
                <c:pt idx="7">
                  <c:v>0.76458566258083849</c:v>
                </c:pt>
                <c:pt idx="8">
                  <c:v>0.81854944036043031</c:v>
                </c:pt>
                <c:pt idx="9">
                  <c:v>0.87250545262300505</c:v>
                </c:pt>
                <c:pt idx="10">
                  <c:v>0.9264418627091151</c:v>
                </c:pt>
                <c:pt idx="11">
                  <c:v>0.8733308118237606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C-4301-949D-E3B97C8CABE1}"/>
            </c:ext>
          </c:extLst>
        </c:ser>
        <c:ser>
          <c:idx val="1"/>
          <c:order val="1"/>
          <c:tx>
            <c:strRef>
              <c:f>PivotMonthNormalize!$C$3</c:f>
              <c:strCache>
                <c:ptCount val="1"/>
                <c:pt idx="0">
                  <c:v>Average of Normalize AMD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PivotMonthNormalize!$A$4:$A$16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PivotMonthNormalize!$C$4:$C$16</c:f>
              <c:numCache>
                <c:formatCode>General</c:formatCode>
                <c:ptCount val="12"/>
                <c:pt idx="0">
                  <c:v>-0.24679658071071367</c:v>
                </c:pt>
                <c:pt idx="1">
                  <c:v>-0.20512956098019305</c:v>
                </c:pt>
                <c:pt idx="2">
                  <c:v>-0.33803796733232588</c:v>
                </c:pt>
                <c:pt idx="3">
                  <c:v>-0.19199752138269702</c:v>
                </c:pt>
                <c:pt idx="4">
                  <c:v>-0.16448603650159577</c:v>
                </c:pt>
                <c:pt idx="5">
                  <c:v>-0.16473454617734509</c:v>
                </c:pt>
                <c:pt idx="6">
                  <c:v>-3.5988649270705594E-2</c:v>
                </c:pt>
                <c:pt idx="7">
                  <c:v>0.40740569943001298</c:v>
                </c:pt>
                <c:pt idx="8">
                  <c:v>0.33777817221159201</c:v>
                </c:pt>
                <c:pt idx="9">
                  <c:v>0.38428410585027062</c:v>
                </c:pt>
                <c:pt idx="10">
                  <c:v>0.40312374000588341</c:v>
                </c:pt>
                <c:pt idx="11">
                  <c:v>0.59429884198291683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C-4301-949D-E3B97C8CABE1}"/>
            </c:ext>
          </c:extLst>
        </c:ser>
        <c:ser>
          <c:idx val="2"/>
          <c:order val="2"/>
          <c:tx>
            <c:strRef>
              <c:f>PivotMonthNormalize!$D$3</c:f>
              <c:strCache>
                <c:ptCount val="1"/>
                <c:pt idx="0">
                  <c:v>Average of Normalize AAPL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PivotMonthNormalize!$A$4:$A$16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PivotMonthNormalize!$D$4:$D$16</c:f>
              <c:numCache>
                <c:formatCode>General</c:formatCode>
                <c:ptCount val="12"/>
                <c:pt idx="0">
                  <c:v>0.26643964934589953</c:v>
                </c:pt>
                <c:pt idx="1">
                  <c:v>0.26623731518181226</c:v>
                </c:pt>
                <c:pt idx="2">
                  <c:v>0.11686117779606775</c:v>
                </c:pt>
                <c:pt idx="3">
                  <c:v>0.14737653285908761</c:v>
                </c:pt>
                <c:pt idx="4">
                  <c:v>0.26473947222823269</c:v>
                </c:pt>
                <c:pt idx="5">
                  <c:v>0.3755989989865664</c:v>
                </c:pt>
                <c:pt idx="6">
                  <c:v>0.4878048032676775</c:v>
                </c:pt>
                <c:pt idx="7">
                  <c:v>0.75749043811060868</c:v>
                </c:pt>
                <c:pt idx="8">
                  <c:v>0.73114051289890836</c:v>
                </c:pt>
                <c:pt idx="9">
                  <c:v>0.74702431723563223</c:v>
                </c:pt>
                <c:pt idx="10">
                  <c:v>0.75411902485101601</c:v>
                </c:pt>
                <c:pt idx="11">
                  <c:v>0.88387848562635296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4C-4301-949D-E3B97C8CABE1}"/>
            </c:ext>
          </c:extLst>
        </c:ser>
        <c:ser>
          <c:idx val="3"/>
          <c:order val="3"/>
          <c:tx>
            <c:strRef>
              <c:f>PivotMonthNormalize!$E$3</c:f>
              <c:strCache>
                <c:ptCount val="1"/>
                <c:pt idx="0">
                  <c:v>Average of Normalize GOOGL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PivotMonthNormalize!$A$4:$A$16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PivotMonthNormalize!$E$4:$E$16</c:f>
              <c:numCache>
                <c:formatCode>General</c:formatCode>
                <c:ptCount val="12"/>
                <c:pt idx="0">
                  <c:v>0.49560160380756829</c:v>
                </c:pt>
                <c:pt idx="1">
                  <c:v>0.5302315516039634</c:v>
                </c:pt>
                <c:pt idx="2">
                  <c:v>0.16996158648247175</c:v>
                </c:pt>
                <c:pt idx="3">
                  <c:v>0.22829826614657614</c:v>
                </c:pt>
                <c:pt idx="4">
                  <c:v>0.42452716411177882</c:v>
                </c:pt>
                <c:pt idx="5">
                  <c:v>0.48968070701390526</c:v>
                </c:pt>
                <c:pt idx="6">
                  <c:v>0.5982924442829044</c:v>
                </c:pt>
                <c:pt idx="7">
                  <c:v>0.6368241684824012</c:v>
                </c:pt>
                <c:pt idx="8">
                  <c:v>0.59334283735286841</c:v>
                </c:pt>
                <c:pt idx="9">
                  <c:v>0.6328043626750548</c:v>
                </c:pt>
                <c:pt idx="10">
                  <c:v>0.89416743786219333</c:v>
                </c:pt>
                <c:pt idx="11">
                  <c:v>0.92571860658723648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4C-4301-949D-E3B97C8CABE1}"/>
            </c:ext>
          </c:extLst>
        </c:ser>
        <c:ser>
          <c:idx val="4"/>
          <c:order val="4"/>
          <c:tx>
            <c:strRef>
              <c:f>PivotMonthNormalize!$F$3</c:f>
              <c:strCache>
                <c:ptCount val="1"/>
                <c:pt idx="0">
                  <c:v>Average of Normalize CRM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PivotMonthNormalize!$A$4:$A$16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PivotMonthNormalize!$F$4:$F$16</c:f>
              <c:numCache>
                <c:formatCode>General</c:formatCode>
                <c:ptCount val="12"/>
                <c:pt idx="0">
                  <c:v>0.35462005606449298</c:v>
                </c:pt>
                <c:pt idx="1">
                  <c:v>0.39292766433944415</c:v>
                </c:pt>
                <c:pt idx="2">
                  <c:v>0.16882619450721029</c:v>
                </c:pt>
                <c:pt idx="3">
                  <c:v>0.17713556074319239</c:v>
                </c:pt>
                <c:pt idx="4">
                  <c:v>0.30593498833003163</c:v>
                </c:pt>
                <c:pt idx="5">
                  <c:v>0.3591763327625549</c:v>
                </c:pt>
                <c:pt idx="6">
                  <c:v>0.43382373207645131</c:v>
                </c:pt>
                <c:pt idx="7">
                  <c:v>0.58130432905320517</c:v>
                </c:pt>
                <c:pt idx="8">
                  <c:v>0.80120451358740685</c:v>
                </c:pt>
                <c:pt idx="9">
                  <c:v>0.82020040277380379</c:v>
                </c:pt>
                <c:pt idx="10">
                  <c:v>0.81534884483963954</c:v>
                </c:pt>
                <c:pt idx="11">
                  <c:v>0.6420979343134986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4C-4301-949D-E3B97C8CABE1}"/>
            </c:ext>
          </c:extLst>
        </c:ser>
        <c:ser>
          <c:idx val="5"/>
          <c:order val="5"/>
          <c:tx>
            <c:strRef>
              <c:f>PivotMonthNormalize!$G$3</c:f>
              <c:strCache>
                <c:ptCount val="1"/>
                <c:pt idx="0">
                  <c:v>Average of Normalize NFLX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PivotMonthNormalize!$A$4:$A$16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PivotMonthNormalize!$G$4:$G$16</c:f>
              <c:numCache>
                <c:formatCode>General</c:formatCode>
                <c:ptCount val="12"/>
                <c:pt idx="0">
                  <c:v>0.15518552520286114</c:v>
                </c:pt>
                <c:pt idx="1">
                  <c:v>0.29160074800388047</c:v>
                </c:pt>
                <c:pt idx="2">
                  <c:v>0.20079653859499447</c:v>
                </c:pt>
                <c:pt idx="3">
                  <c:v>0.40926218637288858</c:v>
                </c:pt>
                <c:pt idx="4">
                  <c:v>0.52172600352982434</c:v>
                </c:pt>
                <c:pt idx="5">
                  <c:v>0.54378074593835191</c:v>
                </c:pt>
                <c:pt idx="6">
                  <c:v>0.77818095204261251</c:v>
                </c:pt>
                <c:pt idx="7">
                  <c:v>0.77309678527502768</c:v>
                </c:pt>
                <c:pt idx="8">
                  <c:v>0.76331280624610065</c:v>
                </c:pt>
                <c:pt idx="9">
                  <c:v>0.83932258984787744</c:v>
                </c:pt>
                <c:pt idx="10">
                  <c:v>0.73184591269523969</c:v>
                </c:pt>
                <c:pt idx="11">
                  <c:v>0.84486089515505214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4C-4301-949D-E3B97C8CABE1}"/>
            </c:ext>
          </c:extLst>
        </c:ser>
        <c:ser>
          <c:idx val="6"/>
          <c:order val="6"/>
          <c:tx>
            <c:strRef>
              <c:f>PivotMonthNormalize!$H$3</c:f>
              <c:strCache>
                <c:ptCount val="1"/>
                <c:pt idx="0">
                  <c:v>Average of Normalize MSFT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PivotMonthNormalize!$A$4:$A$16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PivotMonthNormalize!$H$4:$H$16</c:f>
              <c:numCache>
                <c:formatCode>General</c:formatCode>
                <c:ptCount val="12"/>
                <c:pt idx="0">
                  <c:v>0.28872402880058268</c:v>
                </c:pt>
                <c:pt idx="1">
                  <c:v>0.44141931424667658</c:v>
                </c:pt>
                <c:pt idx="2">
                  <c:v>0.1758483627275228</c:v>
                </c:pt>
                <c:pt idx="3">
                  <c:v>0.34503959977632492</c:v>
                </c:pt>
                <c:pt idx="4">
                  <c:v>0.48339930637228978</c:v>
                </c:pt>
                <c:pt idx="5">
                  <c:v>0.59337223623599444</c:v>
                </c:pt>
                <c:pt idx="6">
                  <c:v>0.74137562704665783</c:v>
                </c:pt>
                <c:pt idx="7">
                  <c:v>0.81855900567942319</c:v>
                </c:pt>
                <c:pt idx="8">
                  <c:v>0.76434086049515992</c:v>
                </c:pt>
                <c:pt idx="9">
                  <c:v>0.80646652039167921</c:v>
                </c:pt>
                <c:pt idx="10">
                  <c:v>0.82164434072215953</c:v>
                </c:pt>
                <c:pt idx="11">
                  <c:v>0.86468650695957383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4C-4301-949D-E3B97C8CABE1}"/>
            </c:ext>
          </c:extLst>
        </c:ser>
        <c:ser>
          <c:idx val="7"/>
          <c:order val="7"/>
          <c:tx>
            <c:strRef>
              <c:f>PivotMonthNormalize!$I$3</c:f>
              <c:strCache>
                <c:ptCount val="1"/>
                <c:pt idx="0">
                  <c:v>Average of Normalize 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PivotMonthNormalize!$A$4:$A$16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PivotMonthNormalize!$I$4:$I$16</c:f>
              <c:numCache>
                <c:formatCode>General</c:formatCode>
                <c:ptCount val="12"/>
                <c:pt idx="0">
                  <c:v>0.74874945549204852</c:v>
                </c:pt>
                <c:pt idx="1">
                  <c:v>0.78149980994153745</c:v>
                </c:pt>
                <c:pt idx="2">
                  <c:v>0.37146771313774402</c:v>
                </c:pt>
                <c:pt idx="3">
                  <c:v>0.37892076133603947</c:v>
                </c:pt>
                <c:pt idx="4">
                  <c:v>0.59623245381058476</c:v>
                </c:pt>
                <c:pt idx="5">
                  <c:v>0.70247995582875378</c:v>
                </c:pt>
                <c:pt idx="6">
                  <c:v>0.71019141631284666</c:v>
                </c:pt>
                <c:pt idx="7">
                  <c:v>0.78980953544137988</c:v>
                </c:pt>
                <c:pt idx="8">
                  <c:v>0.80603457603237483</c:v>
                </c:pt>
                <c:pt idx="9">
                  <c:v>0.74708021677356951</c:v>
                </c:pt>
                <c:pt idx="10">
                  <c:v>0.84236185928805152</c:v>
                </c:pt>
                <c:pt idx="11">
                  <c:v>0.90118773458515022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4C-4301-949D-E3B97C8CABE1}"/>
            </c:ext>
          </c:extLst>
        </c:ser>
        <c:ser>
          <c:idx val="8"/>
          <c:order val="8"/>
          <c:tx>
            <c:strRef>
              <c:f>PivotMonthNormalize!$J$3</c:f>
              <c:strCache>
                <c:ptCount val="1"/>
                <c:pt idx="0">
                  <c:v>Average of Normalize WMT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PivotMonthNormalize!$A$4:$A$16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PivotMonthNormalize!$J$4:$J$16</c:f>
              <c:numCache>
                <c:formatCode>General</c:formatCode>
                <c:ptCount val="12"/>
                <c:pt idx="0">
                  <c:v>0.23974345676575515</c:v>
                </c:pt>
                <c:pt idx="1">
                  <c:v>0.22841495181644361</c:v>
                </c:pt>
                <c:pt idx="2">
                  <c:v>0.20842817559332125</c:v>
                </c:pt>
                <c:pt idx="3">
                  <c:v>0.4395218954113177</c:v>
                </c:pt>
                <c:pt idx="4">
                  <c:v>0.41422334674114031</c:v>
                </c:pt>
                <c:pt idx="5">
                  <c:v>0.34543249799290154</c:v>
                </c:pt>
                <c:pt idx="6">
                  <c:v>0.51399700409873439</c:v>
                </c:pt>
                <c:pt idx="7">
                  <c:v>0.59011926947346394</c:v>
                </c:pt>
                <c:pt idx="8">
                  <c:v>0.72275497221434948</c:v>
                </c:pt>
                <c:pt idx="9">
                  <c:v>0.79640263163045821</c:v>
                </c:pt>
                <c:pt idx="10">
                  <c:v>0.90633919839076271</c:v>
                </c:pt>
                <c:pt idx="11">
                  <c:v>0.88314592099615874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4C-4301-949D-E3B97C8CABE1}"/>
            </c:ext>
          </c:extLst>
        </c:ser>
        <c:ser>
          <c:idx val="9"/>
          <c:order val="9"/>
          <c:tx>
            <c:strRef>
              <c:f>PivotMonthNormalize!$K$3</c:f>
              <c:strCache>
                <c:ptCount val="1"/>
                <c:pt idx="0">
                  <c:v>Average of Normalize SP500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PivotMonthNormalize!$A$4:$A$16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PivotMonthNormalize!$K$4:$K$16</c:f>
              <c:numCache>
                <c:formatCode>General</c:formatCode>
                <c:ptCount val="12"/>
                <c:pt idx="0">
                  <c:v>0.6853383828616455</c:v>
                </c:pt>
                <c:pt idx="1">
                  <c:v>0.68475321669231881</c:v>
                </c:pt>
                <c:pt idx="2">
                  <c:v>0.27326126479239488</c:v>
                </c:pt>
                <c:pt idx="3">
                  <c:v>0.34541754708535477</c:v>
                </c:pt>
                <c:pt idx="4">
                  <c:v>0.44921444897864671</c:v>
                </c:pt>
                <c:pt idx="5">
                  <c:v>0.57106608828378669</c:v>
                </c:pt>
                <c:pt idx="6">
                  <c:v>0.63886103510067427</c:v>
                </c:pt>
                <c:pt idx="7">
                  <c:v>0.76007953730700872</c:v>
                </c:pt>
                <c:pt idx="8">
                  <c:v>0.74283198197820677</c:v>
                </c:pt>
                <c:pt idx="9">
                  <c:v>0.7778516495080855</c:v>
                </c:pt>
                <c:pt idx="10">
                  <c:v>0.86364544962688095</c:v>
                </c:pt>
                <c:pt idx="11">
                  <c:v>0.95999127711962839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4C-4301-949D-E3B97C8CA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54943"/>
        <c:axId val="72956607"/>
      </c:lineChart>
      <c:catAx>
        <c:axId val="7295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607"/>
        <c:crosses val="autoZero"/>
        <c:auto val="1"/>
        <c:lblAlgn val="ctr"/>
        <c:lblOffset val="100"/>
        <c:noMultiLvlLbl val="0"/>
      </c:catAx>
      <c:valAx>
        <c:axId val="7295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 2015-2019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Profit'!$A$14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 Profit'!$B$13:$J$13</c:f>
              <c:strCache>
                <c:ptCount val="9"/>
                <c:pt idx="0">
                  <c:v>ABT</c:v>
                </c:pt>
                <c:pt idx="1">
                  <c:v>AMD</c:v>
                </c:pt>
                <c:pt idx="2">
                  <c:v>AAPL</c:v>
                </c:pt>
                <c:pt idx="3">
                  <c:v>GOOGL</c:v>
                </c:pt>
                <c:pt idx="4">
                  <c:v>CRM </c:v>
                </c:pt>
                <c:pt idx="5">
                  <c:v>NFLX</c:v>
                </c:pt>
                <c:pt idx="6">
                  <c:v>MSFT</c:v>
                </c:pt>
                <c:pt idx="7">
                  <c:v>V </c:v>
                </c:pt>
                <c:pt idx="8">
                  <c:v>WMT</c:v>
                </c:pt>
              </c:strCache>
            </c:strRef>
          </c:cat>
          <c:val>
            <c:numRef>
              <c:f>'Net Profit'!$B$14:$J$14</c:f>
              <c:numCache>
                <c:formatCode>#,##0</c:formatCode>
                <c:ptCount val="9"/>
                <c:pt idx="0">
                  <c:v>4423000000</c:v>
                </c:pt>
                <c:pt idx="1">
                  <c:v>-497000000</c:v>
                </c:pt>
                <c:pt idx="2">
                  <c:v>45687000000</c:v>
                </c:pt>
                <c:pt idx="3">
                  <c:v>19478000000</c:v>
                </c:pt>
                <c:pt idx="4">
                  <c:v>-47426000</c:v>
                </c:pt>
                <c:pt idx="5">
                  <c:v>186678000</c:v>
                </c:pt>
                <c:pt idx="6">
                  <c:v>16798000000</c:v>
                </c:pt>
                <c:pt idx="7">
                  <c:v>5929000000</c:v>
                </c:pt>
                <c:pt idx="8">
                  <c:v>14694000000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A-48B1-88CD-7F0CB45BE56E}"/>
            </c:ext>
          </c:extLst>
        </c:ser>
        <c:ser>
          <c:idx val="1"/>
          <c:order val="1"/>
          <c:tx>
            <c:strRef>
              <c:f>'Net Profit'!$A$15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'Net Profit'!$B$13:$J$13</c:f>
              <c:strCache>
                <c:ptCount val="9"/>
                <c:pt idx="0">
                  <c:v>ABT</c:v>
                </c:pt>
                <c:pt idx="1">
                  <c:v>AMD</c:v>
                </c:pt>
                <c:pt idx="2">
                  <c:v>AAPL</c:v>
                </c:pt>
                <c:pt idx="3">
                  <c:v>GOOGL</c:v>
                </c:pt>
                <c:pt idx="4">
                  <c:v>CRM </c:v>
                </c:pt>
                <c:pt idx="5">
                  <c:v>NFLX</c:v>
                </c:pt>
                <c:pt idx="6">
                  <c:v>MSFT</c:v>
                </c:pt>
                <c:pt idx="7">
                  <c:v>V </c:v>
                </c:pt>
                <c:pt idx="8">
                  <c:v>WMT</c:v>
                </c:pt>
              </c:strCache>
            </c:strRef>
          </c:cat>
          <c:val>
            <c:numRef>
              <c:f>'Net Profit'!$B$15:$J$15</c:f>
              <c:numCache>
                <c:formatCode>#,##0</c:formatCode>
                <c:ptCount val="9"/>
                <c:pt idx="0">
                  <c:v>1400000000</c:v>
                </c:pt>
                <c:pt idx="1">
                  <c:v>43000000</c:v>
                </c:pt>
                <c:pt idx="2">
                  <c:v>48351000000</c:v>
                </c:pt>
                <c:pt idx="3">
                  <c:v>12662000000</c:v>
                </c:pt>
                <c:pt idx="4">
                  <c:v>179632000</c:v>
                </c:pt>
                <c:pt idx="5">
                  <c:v>558929000</c:v>
                </c:pt>
                <c:pt idx="6">
                  <c:v>21204000000</c:v>
                </c:pt>
                <c:pt idx="7">
                  <c:v>6467000000</c:v>
                </c:pt>
                <c:pt idx="8">
                  <c:v>13643000000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A-48B1-88CD-7F0CB45BE56E}"/>
            </c:ext>
          </c:extLst>
        </c:ser>
        <c:ser>
          <c:idx val="2"/>
          <c:order val="2"/>
          <c:tx>
            <c:strRef>
              <c:f>'Net Profit'!$A$16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'Net Profit'!$B$13:$J$13</c:f>
              <c:strCache>
                <c:ptCount val="9"/>
                <c:pt idx="0">
                  <c:v>ABT</c:v>
                </c:pt>
                <c:pt idx="1">
                  <c:v>AMD</c:v>
                </c:pt>
                <c:pt idx="2">
                  <c:v>AAPL</c:v>
                </c:pt>
                <c:pt idx="3">
                  <c:v>GOOGL</c:v>
                </c:pt>
                <c:pt idx="4">
                  <c:v>CRM </c:v>
                </c:pt>
                <c:pt idx="5">
                  <c:v>NFLX</c:v>
                </c:pt>
                <c:pt idx="6">
                  <c:v>MSFT</c:v>
                </c:pt>
                <c:pt idx="7">
                  <c:v>V </c:v>
                </c:pt>
                <c:pt idx="8">
                  <c:v>WMT</c:v>
                </c:pt>
              </c:strCache>
            </c:strRef>
          </c:cat>
          <c:val>
            <c:numRef>
              <c:f>'Net Profit'!$B$16:$J$16</c:f>
              <c:numCache>
                <c:formatCode>#,##0</c:formatCode>
                <c:ptCount val="9"/>
                <c:pt idx="0">
                  <c:v>477000000</c:v>
                </c:pt>
                <c:pt idx="1">
                  <c:v>337000000</c:v>
                </c:pt>
                <c:pt idx="2">
                  <c:v>59531000000</c:v>
                </c:pt>
                <c:pt idx="3">
                  <c:v>30736000000</c:v>
                </c:pt>
                <c:pt idx="4">
                  <c:v>127478000</c:v>
                </c:pt>
                <c:pt idx="5">
                  <c:v>1211242000</c:v>
                </c:pt>
                <c:pt idx="6">
                  <c:v>16571000000</c:v>
                </c:pt>
                <c:pt idx="7">
                  <c:v>9942000000</c:v>
                </c:pt>
                <c:pt idx="8">
                  <c:v>9862000000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9A-48B1-88CD-7F0CB45BE56E}"/>
            </c:ext>
          </c:extLst>
        </c:ser>
        <c:ser>
          <c:idx val="3"/>
          <c:order val="3"/>
          <c:tx>
            <c:strRef>
              <c:f>'Net Profit'!$A$17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'Net Profit'!$B$13:$J$13</c:f>
              <c:strCache>
                <c:ptCount val="9"/>
                <c:pt idx="0">
                  <c:v>ABT</c:v>
                </c:pt>
                <c:pt idx="1">
                  <c:v>AMD</c:v>
                </c:pt>
                <c:pt idx="2">
                  <c:v>AAPL</c:v>
                </c:pt>
                <c:pt idx="3">
                  <c:v>GOOGL</c:v>
                </c:pt>
                <c:pt idx="4">
                  <c:v>CRM </c:v>
                </c:pt>
                <c:pt idx="5">
                  <c:v>NFLX</c:v>
                </c:pt>
                <c:pt idx="6">
                  <c:v>MSFT</c:v>
                </c:pt>
                <c:pt idx="7">
                  <c:v>V </c:v>
                </c:pt>
                <c:pt idx="8">
                  <c:v>WMT</c:v>
                </c:pt>
              </c:strCache>
            </c:strRef>
          </c:cat>
          <c:val>
            <c:numRef>
              <c:f>'Net Profit'!$B$17:$J$17</c:f>
              <c:numCache>
                <c:formatCode>#,##0</c:formatCode>
                <c:ptCount val="9"/>
                <c:pt idx="0">
                  <c:v>2368000000</c:v>
                </c:pt>
                <c:pt idx="1">
                  <c:v>341000000</c:v>
                </c:pt>
                <c:pt idx="2">
                  <c:v>55256000000</c:v>
                </c:pt>
                <c:pt idx="3">
                  <c:v>34343000000</c:v>
                </c:pt>
                <c:pt idx="4">
                  <c:v>1110000000</c:v>
                </c:pt>
                <c:pt idx="5">
                  <c:v>1866916000</c:v>
                </c:pt>
                <c:pt idx="6">
                  <c:v>39240000000</c:v>
                </c:pt>
                <c:pt idx="7">
                  <c:v>12080000000</c:v>
                </c:pt>
                <c:pt idx="8">
                  <c:v>6670000000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9A-48B1-88CD-7F0CB45BE56E}"/>
            </c:ext>
          </c:extLst>
        </c:ser>
        <c:ser>
          <c:idx val="4"/>
          <c:order val="4"/>
          <c:tx>
            <c:strRef>
              <c:f>'Net Profit'!$A$18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'Net Profit'!$B$13:$J$13</c:f>
              <c:strCache>
                <c:ptCount val="9"/>
                <c:pt idx="0">
                  <c:v>ABT</c:v>
                </c:pt>
                <c:pt idx="1">
                  <c:v>AMD</c:v>
                </c:pt>
                <c:pt idx="2">
                  <c:v>AAPL</c:v>
                </c:pt>
                <c:pt idx="3">
                  <c:v>GOOGL</c:v>
                </c:pt>
                <c:pt idx="4">
                  <c:v>CRM </c:v>
                </c:pt>
                <c:pt idx="5">
                  <c:v>NFLX</c:v>
                </c:pt>
                <c:pt idx="6">
                  <c:v>MSFT</c:v>
                </c:pt>
                <c:pt idx="7">
                  <c:v>V </c:v>
                </c:pt>
                <c:pt idx="8">
                  <c:v>WMT</c:v>
                </c:pt>
              </c:strCache>
            </c:strRef>
          </c:cat>
          <c:val>
            <c:numRef>
              <c:f>'Net Profit'!$B$18:$J$18</c:f>
              <c:numCache>
                <c:formatCode>#,##0</c:formatCode>
                <c:ptCount val="9"/>
                <c:pt idx="0">
                  <c:v>3687000000</c:v>
                </c:pt>
                <c:pt idx="1">
                  <c:v>2490000000</c:v>
                </c:pt>
                <c:pt idx="2">
                  <c:v>57411000000</c:v>
                </c:pt>
                <c:pt idx="3">
                  <c:v>40269000000</c:v>
                </c:pt>
                <c:pt idx="4">
                  <c:v>126000000</c:v>
                </c:pt>
                <c:pt idx="5">
                  <c:v>2761395000</c:v>
                </c:pt>
                <c:pt idx="6">
                  <c:v>44281000000</c:v>
                </c:pt>
                <c:pt idx="7">
                  <c:v>10866000000</c:v>
                </c:pt>
                <c:pt idx="8">
                  <c:v>14881000000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9A-48B1-88CD-7F0CB45BE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826431"/>
        <c:axId val="1308836415"/>
      </c:barChart>
      <c:catAx>
        <c:axId val="130882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36415"/>
        <c:crosses val="autoZero"/>
        <c:auto val="1"/>
        <c:lblAlgn val="ctr"/>
        <c:lblOffset val="100"/>
        <c:noMultiLvlLbl val="0"/>
      </c:catAx>
      <c:valAx>
        <c:axId val="130883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2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Bar Net Income 2015-2019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'Net Profit'!$A$14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 Profit'!$B$13:$J$13</c:f>
              <c:strCache>
                <c:ptCount val="9"/>
                <c:pt idx="0">
                  <c:v>ABT</c:v>
                </c:pt>
                <c:pt idx="1">
                  <c:v>AMD</c:v>
                </c:pt>
                <c:pt idx="2">
                  <c:v>AAPL</c:v>
                </c:pt>
                <c:pt idx="3">
                  <c:v>GOOGL</c:v>
                </c:pt>
                <c:pt idx="4">
                  <c:v>CRM </c:v>
                </c:pt>
                <c:pt idx="5">
                  <c:v>NFLX</c:v>
                </c:pt>
                <c:pt idx="6">
                  <c:v>MSFT</c:v>
                </c:pt>
                <c:pt idx="7">
                  <c:v>V </c:v>
                </c:pt>
                <c:pt idx="8">
                  <c:v>WMT</c:v>
                </c:pt>
              </c:strCache>
            </c:strRef>
          </c:cat>
          <c:val>
            <c:numRef>
              <c:f>'Net Profit'!$B$14:$J$14</c:f>
              <c:numCache>
                <c:formatCode>#,##0</c:formatCode>
                <c:ptCount val="9"/>
                <c:pt idx="0">
                  <c:v>4423000000</c:v>
                </c:pt>
                <c:pt idx="1">
                  <c:v>-497000000</c:v>
                </c:pt>
                <c:pt idx="2">
                  <c:v>45687000000</c:v>
                </c:pt>
                <c:pt idx="3">
                  <c:v>19478000000</c:v>
                </c:pt>
                <c:pt idx="4">
                  <c:v>-47426000</c:v>
                </c:pt>
                <c:pt idx="5">
                  <c:v>186678000</c:v>
                </c:pt>
                <c:pt idx="6">
                  <c:v>16798000000</c:v>
                </c:pt>
                <c:pt idx="7">
                  <c:v>5929000000</c:v>
                </c:pt>
                <c:pt idx="8">
                  <c:v>14694000000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7-460C-A2A9-FDBC1D52DADA}"/>
            </c:ext>
          </c:extLst>
        </c:ser>
        <c:ser>
          <c:idx val="1"/>
          <c:order val="1"/>
          <c:tx>
            <c:strRef>
              <c:f>'Net Profit'!$A$15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'Net Profit'!$B$13:$J$13</c:f>
              <c:strCache>
                <c:ptCount val="9"/>
                <c:pt idx="0">
                  <c:v>ABT</c:v>
                </c:pt>
                <c:pt idx="1">
                  <c:v>AMD</c:v>
                </c:pt>
                <c:pt idx="2">
                  <c:v>AAPL</c:v>
                </c:pt>
                <c:pt idx="3">
                  <c:v>GOOGL</c:v>
                </c:pt>
                <c:pt idx="4">
                  <c:v>CRM </c:v>
                </c:pt>
                <c:pt idx="5">
                  <c:v>NFLX</c:v>
                </c:pt>
                <c:pt idx="6">
                  <c:v>MSFT</c:v>
                </c:pt>
                <c:pt idx="7">
                  <c:v>V </c:v>
                </c:pt>
                <c:pt idx="8">
                  <c:v>WMT</c:v>
                </c:pt>
              </c:strCache>
            </c:strRef>
          </c:cat>
          <c:val>
            <c:numRef>
              <c:f>'Net Profit'!$B$15:$J$15</c:f>
              <c:numCache>
                <c:formatCode>#,##0</c:formatCode>
                <c:ptCount val="9"/>
                <c:pt idx="0">
                  <c:v>1400000000</c:v>
                </c:pt>
                <c:pt idx="1">
                  <c:v>43000000</c:v>
                </c:pt>
                <c:pt idx="2">
                  <c:v>48351000000</c:v>
                </c:pt>
                <c:pt idx="3">
                  <c:v>12662000000</c:v>
                </c:pt>
                <c:pt idx="4">
                  <c:v>179632000</c:v>
                </c:pt>
                <c:pt idx="5">
                  <c:v>558929000</c:v>
                </c:pt>
                <c:pt idx="6">
                  <c:v>21204000000</c:v>
                </c:pt>
                <c:pt idx="7">
                  <c:v>6467000000</c:v>
                </c:pt>
                <c:pt idx="8">
                  <c:v>13643000000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7-460C-A2A9-FDBC1D52DADA}"/>
            </c:ext>
          </c:extLst>
        </c:ser>
        <c:ser>
          <c:idx val="2"/>
          <c:order val="2"/>
          <c:tx>
            <c:strRef>
              <c:f>'Net Profit'!$A$16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'Net Profit'!$B$13:$J$13</c:f>
              <c:strCache>
                <c:ptCount val="9"/>
                <c:pt idx="0">
                  <c:v>ABT</c:v>
                </c:pt>
                <c:pt idx="1">
                  <c:v>AMD</c:v>
                </c:pt>
                <c:pt idx="2">
                  <c:v>AAPL</c:v>
                </c:pt>
                <c:pt idx="3">
                  <c:v>GOOGL</c:v>
                </c:pt>
                <c:pt idx="4">
                  <c:v>CRM </c:v>
                </c:pt>
                <c:pt idx="5">
                  <c:v>NFLX</c:v>
                </c:pt>
                <c:pt idx="6">
                  <c:v>MSFT</c:v>
                </c:pt>
                <c:pt idx="7">
                  <c:v>V </c:v>
                </c:pt>
                <c:pt idx="8">
                  <c:v>WMT</c:v>
                </c:pt>
              </c:strCache>
            </c:strRef>
          </c:cat>
          <c:val>
            <c:numRef>
              <c:f>'Net Profit'!$B$16:$J$16</c:f>
              <c:numCache>
                <c:formatCode>#,##0</c:formatCode>
                <c:ptCount val="9"/>
                <c:pt idx="0">
                  <c:v>477000000</c:v>
                </c:pt>
                <c:pt idx="1">
                  <c:v>337000000</c:v>
                </c:pt>
                <c:pt idx="2">
                  <c:v>59531000000</c:v>
                </c:pt>
                <c:pt idx="3">
                  <c:v>30736000000</c:v>
                </c:pt>
                <c:pt idx="4">
                  <c:v>127478000</c:v>
                </c:pt>
                <c:pt idx="5">
                  <c:v>1211242000</c:v>
                </c:pt>
                <c:pt idx="6">
                  <c:v>16571000000</c:v>
                </c:pt>
                <c:pt idx="7">
                  <c:v>9942000000</c:v>
                </c:pt>
                <c:pt idx="8">
                  <c:v>9862000000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7-460C-A2A9-FDBC1D52DADA}"/>
            </c:ext>
          </c:extLst>
        </c:ser>
        <c:ser>
          <c:idx val="3"/>
          <c:order val="3"/>
          <c:tx>
            <c:strRef>
              <c:f>'Net Profit'!$A$17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'Net Profit'!$B$13:$J$13</c:f>
              <c:strCache>
                <c:ptCount val="9"/>
                <c:pt idx="0">
                  <c:v>ABT</c:v>
                </c:pt>
                <c:pt idx="1">
                  <c:v>AMD</c:v>
                </c:pt>
                <c:pt idx="2">
                  <c:v>AAPL</c:v>
                </c:pt>
                <c:pt idx="3">
                  <c:v>GOOGL</c:v>
                </c:pt>
                <c:pt idx="4">
                  <c:v>CRM </c:v>
                </c:pt>
                <c:pt idx="5">
                  <c:v>NFLX</c:v>
                </c:pt>
                <c:pt idx="6">
                  <c:v>MSFT</c:v>
                </c:pt>
                <c:pt idx="7">
                  <c:v>V </c:v>
                </c:pt>
                <c:pt idx="8">
                  <c:v>WMT</c:v>
                </c:pt>
              </c:strCache>
            </c:strRef>
          </c:cat>
          <c:val>
            <c:numRef>
              <c:f>'Net Profit'!$B$17:$J$17</c:f>
              <c:numCache>
                <c:formatCode>#,##0</c:formatCode>
                <c:ptCount val="9"/>
                <c:pt idx="0">
                  <c:v>2368000000</c:v>
                </c:pt>
                <c:pt idx="1">
                  <c:v>341000000</c:v>
                </c:pt>
                <c:pt idx="2">
                  <c:v>55256000000</c:v>
                </c:pt>
                <c:pt idx="3">
                  <c:v>34343000000</c:v>
                </c:pt>
                <c:pt idx="4">
                  <c:v>1110000000</c:v>
                </c:pt>
                <c:pt idx="5">
                  <c:v>1866916000</c:v>
                </c:pt>
                <c:pt idx="6">
                  <c:v>39240000000</c:v>
                </c:pt>
                <c:pt idx="7">
                  <c:v>12080000000</c:v>
                </c:pt>
                <c:pt idx="8">
                  <c:v>6670000000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37-460C-A2A9-FDBC1D52DADA}"/>
            </c:ext>
          </c:extLst>
        </c:ser>
        <c:ser>
          <c:idx val="4"/>
          <c:order val="4"/>
          <c:tx>
            <c:strRef>
              <c:f>'Net Profit'!$A$18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'Net Profit'!$B$13:$J$13</c:f>
              <c:strCache>
                <c:ptCount val="9"/>
                <c:pt idx="0">
                  <c:v>ABT</c:v>
                </c:pt>
                <c:pt idx="1">
                  <c:v>AMD</c:v>
                </c:pt>
                <c:pt idx="2">
                  <c:v>AAPL</c:v>
                </c:pt>
                <c:pt idx="3">
                  <c:v>GOOGL</c:v>
                </c:pt>
                <c:pt idx="4">
                  <c:v>CRM </c:v>
                </c:pt>
                <c:pt idx="5">
                  <c:v>NFLX</c:v>
                </c:pt>
                <c:pt idx="6">
                  <c:v>MSFT</c:v>
                </c:pt>
                <c:pt idx="7">
                  <c:v>V </c:v>
                </c:pt>
                <c:pt idx="8">
                  <c:v>WMT</c:v>
                </c:pt>
              </c:strCache>
            </c:strRef>
          </c:cat>
          <c:val>
            <c:numRef>
              <c:f>'Net Profit'!$B$18:$J$18</c:f>
              <c:numCache>
                <c:formatCode>#,##0</c:formatCode>
                <c:ptCount val="9"/>
                <c:pt idx="0">
                  <c:v>3687000000</c:v>
                </c:pt>
                <c:pt idx="1">
                  <c:v>2490000000</c:v>
                </c:pt>
                <c:pt idx="2">
                  <c:v>57411000000</c:v>
                </c:pt>
                <c:pt idx="3">
                  <c:v>40269000000</c:v>
                </c:pt>
                <c:pt idx="4">
                  <c:v>126000000</c:v>
                </c:pt>
                <c:pt idx="5">
                  <c:v>2761395000</c:v>
                </c:pt>
                <c:pt idx="6">
                  <c:v>44281000000</c:v>
                </c:pt>
                <c:pt idx="7">
                  <c:v>10866000000</c:v>
                </c:pt>
                <c:pt idx="8">
                  <c:v>14881000000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37-460C-A2A9-FDBC1D52D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8839327"/>
        <c:axId val="1308843903"/>
      </c:barChart>
      <c:catAx>
        <c:axId val="1308839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43903"/>
        <c:crosses val="autoZero"/>
        <c:auto val="1"/>
        <c:lblAlgn val="ctr"/>
        <c:lblOffset val="100"/>
        <c:noMultiLvlLbl val="0"/>
      </c:catAx>
      <c:valAx>
        <c:axId val="130884390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3932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Column</a:t>
            </a:r>
            <a:r>
              <a:rPr lang="en-US" baseline="0"/>
              <a:t> Net income 2015-2019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'Net Profit'!$A$14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 Profit'!$B$13:$J$13</c:f>
              <c:strCache>
                <c:ptCount val="9"/>
                <c:pt idx="0">
                  <c:v>ABT</c:v>
                </c:pt>
                <c:pt idx="1">
                  <c:v>AMD</c:v>
                </c:pt>
                <c:pt idx="2">
                  <c:v>AAPL</c:v>
                </c:pt>
                <c:pt idx="3">
                  <c:v>GOOGL</c:v>
                </c:pt>
                <c:pt idx="4">
                  <c:v>CRM </c:v>
                </c:pt>
                <c:pt idx="5">
                  <c:v>NFLX</c:v>
                </c:pt>
                <c:pt idx="6">
                  <c:v>MSFT</c:v>
                </c:pt>
                <c:pt idx="7">
                  <c:v>V </c:v>
                </c:pt>
                <c:pt idx="8">
                  <c:v>WMT</c:v>
                </c:pt>
              </c:strCache>
            </c:strRef>
          </c:cat>
          <c:val>
            <c:numRef>
              <c:f>'Net Profit'!$B$14:$J$14</c:f>
              <c:numCache>
                <c:formatCode>#,##0</c:formatCode>
                <c:ptCount val="9"/>
                <c:pt idx="0">
                  <c:v>4423000000</c:v>
                </c:pt>
                <c:pt idx="1">
                  <c:v>-497000000</c:v>
                </c:pt>
                <c:pt idx="2">
                  <c:v>45687000000</c:v>
                </c:pt>
                <c:pt idx="3">
                  <c:v>19478000000</c:v>
                </c:pt>
                <c:pt idx="4">
                  <c:v>-47426000</c:v>
                </c:pt>
                <c:pt idx="5">
                  <c:v>186678000</c:v>
                </c:pt>
                <c:pt idx="6">
                  <c:v>16798000000</c:v>
                </c:pt>
                <c:pt idx="7">
                  <c:v>5929000000</c:v>
                </c:pt>
                <c:pt idx="8">
                  <c:v>14694000000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0-4BD6-83AD-C1F87CFC50B9}"/>
            </c:ext>
          </c:extLst>
        </c:ser>
        <c:ser>
          <c:idx val="1"/>
          <c:order val="1"/>
          <c:tx>
            <c:strRef>
              <c:f>'Net Profit'!$A$15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'Net Profit'!$B$13:$J$13</c:f>
              <c:strCache>
                <c:ptCount val="9"/>
                <c:pt idx="0">
                  <c:v>ABT</c:v>
                </c:pt>
                <c:pt idx="1">
                  <c:v>AMD</c:v>
                </c:pt>
                <c:pt idx="2">
                  <c:v>AAPL</c:v>
                </c:pt>
                <c:pt idx="3">
                  <c:v>GOOGL</c:v>
                </c:pt>
                <c:pt idx="4">
                  <c:v>CRM </c:v>
                </c:pt>
                <c:pt idx="5">
                  <c:v>NFLX</c:v>
                </c:pt>
                <c:pt idx="6">
                  <c:v>MSFT</c:v>
                </c:pt>
                <c:pt idx="7">
                  <c:v>V </c:v>
                </c:pt>
                <c:pt idx="8">
                  <c:v>WMT</c:v>
                </c:pt>
              </c:strCache>
            </c:strRef>
          </c:cat>
          <c:val>
            <c:numRef>
              <c:f>'Net Profit'!$B$15:$J$15</c:f>
              <c:numCache>
                <c:formatCode>#,##0</c:formatCode>
                <c:ptCount val="9"/>
                <c:pt idx="0">
                  <c:v>1400000000</c:v>
                </c:pt>
                <c:pt idx="1">
                  <c:v>43000000</c:v>
                </c:pt>
                <c:pt idx="2">
                  <c:v>48351000000</c:v>
                </c:pt>
                <c:pt idx="3">
                  <c:v>12662000000</c:v>
                </c:pt>
                <c:pt idx="4">
                  <c:v>179632000</c:v>
                </c:pt>
                <c:pt idx="5">
                  <c:v>558929000</c:v>
                </c:pt>
                <c:pt idx="6">
                  <c:v>21204000000</c:v>
                </c:pt>
                <c:pt idx="7">
                  <c:v>6467000000</c:v>
                </c:pt>
                <c:pt idx="8">
                  <c:v>13643000000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0-4BD6-83AD-C1F87CFC50B9}"/>
            </c:ext>
          </c:extLst>
        </c:ser>
        <c:ser>
          <c:idx val="2"/>
          <c:order val="2"/>
          <c:tx>
            <c:strRef>
              <c:f>'Net Profit'!$A$16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'Net Profit'!$B$13:$J$13</c:f>
              <c:strCache>
                <c:ptCount val="9"/>
                <c:pt idx="0">
                  <c:v>ABT</c:v>
                </c:pt>
                <c:pt idx="1">
                  <c:v>AMD</c:v>
                </c:pt>
                <c:pt idx="2">
                  <c:v>AAPL</c:v>
                </c:pt>
                <c:pt idx="3">
                  <c:v>GOOGL</c:v>
                </c:pt>
                <c:pt idx="4">
                  <c:v>CRM </c:v>
                </c:pt>
                <c:pt idx="5">
                  <c:v>NFLX</c:v>
                </c:pt>
                <c:pt idx="6">
                  <c:v>MSFT</c:v>
                </c:pt>
                <c:pt idx="7">
                  <c:v>V </c:v>
                </c:pt>
                <c:pt idx="8">
                  <c:v>WMT</c:v>
                </c:pt>
              </c:strCache>
            </c:strRef>
          </c:cat>
          <c:val>
            <c:numRef>
              <c:f>'Net Profit'!$B$16:$J$16</c:f>
              <c:numCache>
                <c:formatCode>#,##0</c:formatCode>
                <c:ptCount val="9"/>
                <c:pt idx="0">
                  <c:v>477000000</c:v>
                </c:pt>
                <c:pt idx="1">
                  <c:v>337000000</c:v>
                </c:pt>
                <c:pt idx="2">
                  <c:v>59531000000</c:v>
                </c:pt>
                <c:pt idx="3">
                  <c:v>30736000000</c:v>
                </c:pt>
                <c:pt idx="4">
                  <c:v>127478000</c:v>
                </c:pt>
                <c:pt idx="5">
                  <c:v>1211242000</c:v>
                </c:pt>
                <c:pt idx="6">
                  <c:v>16571000000</c:v>
                </c:pt>
                <c:pt idx="7">
                  <c:v>9942000000</c:v>
                </c:pt>
                <c:pt idx="8">
                  <c:v>9862000000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90-4BD6-83AD-C1F87CFC50B9}"/>
            </c:ext>
          </c:extLst>
        </c:ser>
        <c:ser>
          <c:idx val="3"/>
          <c:order val="3"/>
          <c:tx>
            <c:strRef>
              <c:f>'Net Profit'!$A$17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'Net Profit'!$B$13:$J$13</c:f>
              <c:strCache>
                <c:ptCount val="9"/>
                <c:pt idx="0">
                  <c:v>ABT</c:v>
                </c:pt>
                <c:pt idx="1">
                  <c:v>AMD</c:v>
                </c:pt>
                <c:pt idx="2">
                  <c:v>AAPL</c:v>
                </c:pt>
                <c:pt idx="3">
                  <c:v>GOOGL</c:v>
                </c:pt>
                <c:pt idx="4">
                  <c:v>CRM </c:v>
                </c:pt>
                <c:pt idx="5">
                  <c:v>NFLX</c:v>
                </c:pt>
                <c:pt idx="6">
                  <c:v>MSFT</c:v>
                </c:pt>
                <c:pt idx="7">
                  <c:v>V </c:v>
                </c:pt>
                <c:pt idx="8">
                  <c:v>WMT</c:v>
                </c:pt>
              </c:strCache>
            </c:strRef>
          </c:cat>
          <c:val>
            <c:numRef>
              <c:f>'Net Profit'!$B$17:$J$17</c:f>
              <c:numCache>
                <c:formatCode>#,##0</c:formatCode>
                <c:ptCount val="9"/>
                <c:pt idx="0">
                  <c:v>2368000000</c:v>
                </c:pt>
                <c:pt idx="1">
                  <c:v>341000000</c:v>
                </c:pt>
                <c:pt idx="2">
                  <c:v>55256000000</c:v>
                </c:pt>
                <c:pt idx="3">
                  <c:v>34343000000</c:v>
                </c:pt>
                <c:pt idx="4">
                  <c:v>1110000000</c:v>
                </c:pt>
                <c:pt idx="5">
                  <c:v>1866916000</c:v>
                </c:pt>
                <c:pt idx="6">
                  <c:v>39240000000</c:v>
                </c:pt>
                <c:pt idx="7">
                  <c:v>12080000000</c:v>
                </c:pt>
                <c:pt idx="8">
                  <c:v>6670000000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90-4BD6-83AD-C1F87CFC50B9}"/>
            </c:ext>
          </c:extLst>
        </c:ser>
        <c:ser>
          <c:idx val="4"/>
          <c:order val="4"/>
          <c:tx>
            <c:strRef>
              <c:f>'Net Profit'!$A$18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'Net Profit'!$B$13:$J$13</c:f>
              <c:strCache>
                <c:ptCount val="9"/>
                <c:pt idx="0">
                  <c:v>ABT</c:v>
                </c:pt>
                <c:pt idx="1">
                  <c:v>AMD</c:v>
                </c:pt>
                <c:pt idx="2">
                  <c:v>AAPL</c:v>
                </c:pt>
                <c:pt idx="3">
                  <c:v>GOOGL</c:v>
                </c:pt>
                <c:pt idx="4">
                  <c:v>CRM </c:v>
                </c:pt>
                <c:pt idx="5">
                  <c:v>NFLX</c:v>
                </c:pt>
                <c:pt idx="6">
                  <c:v>MSFT</c:v>
                </c:pt>
                <c:pt idx="7">
                  <c:v>V </c:v>
                </c:pt>
                <c:pt idx="8">
                  <c:v>WMT</c:v>
                </c:pt>
              </c:strCache>
            </c:strRef>
          </c:cat>
          <c:val>
            <c:numRef>
              <c:f>'Net Profit'!$B$18:$J$18</c:f>
              <c:numCache>
                <c:formatCode>#,##0</c:formatCode>
                <c:ptCount val="9"/>
                <c:pt idx="0">
                  <c:v>3687000000</c:v>
                </c:pt>
                <c:pt idx="1">
                  <c:v>2490000000</c:v>
                </c:pt>
                <c:pt idx="2">
                  <c:v>57411000000</c:v>
                </c:pt>
                <c:pt idx="3">
                  <c:v>40269000000</c:v>
                </c:pt>
                <c:pt idx="4">
                  <c:v>126000000</c:v>
                </c:pt>
                <c:pt idx="5">
                  <c:v>2761395000</c:v>
                </c:pt>
                <c:pt idx="6">
                  <c:v>44281000000</c:v>
                </c:pt>
                <c:pt idx="7">
                  <c:v>10866000000</c:v>
                </c:pt>
                <c:pt idx="8">
                  <c:v>14881000000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90-4BD6-83AD-C1F87CFC5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5772335"/>
        <c:axId val="1225763599"/>
      </c:barChart>
      <c:catAx>
        <c:axId val="122577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63599"/>
        <c:crosses val="autoZero"/>
        <c:auto val="1"/>
        <c:lblAlgn val="ctr"/>
        <c:lblOffset val="100"/>
        <c:noMultiLvlLbl val="0"/>
      </c:catAx>
      <c:valAx>
        <c:axId val="12257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7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_xlchart.23</cx:f>
      </cx:strDim>
      <cx:numDim type="val">
        <cx:f dir="row">_xlchart.25</cx:f>
      </cx:numDim>
    </cx:data>
    <cx:data id="1">
      <cx:strDim type="cat">
        <cx:f dir="row">_xlchart.24</cx:f>
      </cx:strDim>
      <cx:numDim type="val">
        <cx:f dir="row">_xlchart.26</cx:f>
      </cx:numDim>
    </cx:data>
    <cx:data id="2">
      <cx:strDim type="cat">
        <cx:f dir="row">_xlchart.20</cx:f>
      </cx:strDim>
      <cx:numDim type="val">
        <cx:f dir="row">_xlchart.27</cx:f>
      </cx:numDim>
    </cx:data>
    <cx:data id="3">
      <cx:strDim type="cat">
        <cx:f dir="row">_xlchart.22</cx:f>
      </cx:strDim>
      <cx:numDim type="val">
        <cx:f dir="row">_xlchart.28</cx:f>
      </cx:numDim>
    </cx:data>
    <cx:data id="4">
      <cx:strDim type="cat">
        <cx:f dir="row">_xlchart.21</cx:f>
      </cx:strDim>
      <cx:numDim type="val">
        <cx:f dir="row">_xlchart.29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baseline="0">
                <a:effectLst/>
              </a:rPr>
              <a:t>Waterfall Net income 2015-2019</a:t>
            </a:r>
            <a:endParaRPr lang="en-US"/>
          </a:p>
        </cx:rich>
      </cx:tx>
    </cx:title>
    <cx:plotArea>
      <cx:plotAreaRegion>
        <cx:series layoutId="waterfall" uniqueId="{41953FBA-A0EF-4818-A91F-6DBBCA219DA5}" formatIdx="0">
          <cx:tx>
            <cx:txData>
              <cx:f>_xlchart.15</cx:f>
              <cx:v>2015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A06A2881-EC46-42A3-87E5-32148232F5C4}" formatIdx="1">
          <cx:tx>
            <cx:txData>
              <cx:f>_xlchart.16</cx:f>
              <cx:v>2016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D3C8EAB2-58B5-4B24-87CE-B369A69C1930}" formatIdx="2">
          <cx:tx>
            <cx:txData>
              <cx:f>_xlchart.17</cx:f>
              <cx:v>2017</cx:v>
            </cx:txData>
          </cx:tx>
          <cx:dataLabels pos="outEnd"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628A96B0-482D-46FC-8583-99D7CA7066EE}" formatIdx="3">
          <cx:tx>
            <cx:txData>
              <cx:f>_xlchart.18</cx:f>
              <cx:v>2018</cx:v>
            </cx:txData>
          </cx:tx>
          <cx:dataLabels pos="outEnd">
            <cx:visibility seriesName="0" categoryName="0" value="1"/>
          </cx:dataLabels>
          <cx:dataId val="3"/>
          <cx:layoutPr>
            <cx:subtotals/>
          </cx:layoutPr>
        </cx:series>
        <cx:series layoutId="waterfall" hidden="1" uniqueId="{0397B5D6-CF66-4BD2-B174-AAA421B814B7}" formatIdx="4">
          <cx:tx>
            <cx:txData>
              <cx:f>_xlchart.19</cx:f>
              <cx:v>2019</cx:v>
            </cx:txData>
          </cx:tx>
          <cx:dataLabels pos="outEnd">
            <cx:visibility seriesName="0" categoryName="0" value="1"/>
          </cx:dataLabels>
          <cx:dataId val="4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</a:t>
            </a:r>
            <a:r>
              <a:rPr lang="en-US" baseline="0"/>
              <a:t>ed Bar Net Income 2015-2019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'Net Profit'!$A$14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 Profit'!$B$13:$J$13</c:f>
              <c:strCache>
                <c:ptCount val="9"/>
                <c:pt idx="0">
                  <c:v>ABT</c:v>
                </c:pt>
                <c:pt idx="1">
                  <c:v>AMD</c:v>
                </c:pt>
                <c:pt idx="2">
                  <c:v>AAPL</c:v>
                </c:pt>
                <c:pt idx="3">
                  <c:v>GOOGL</c:v>
                </c:pt>
                <c:pt idx="4">
                  <c:v>CRM </c:v>
                </c:pt>
                <c:pt idx="5">
                  <c:v>NFLX</c:v>
                </c:pt>
                <c:pt idx="6">
                  <c:v>MSFT</c:v>
                </c:pt>
                <c:pt idx="7">
                  <c:v>V </c:v>
                </c:pt>
                <c:pt idx="8">
                  <c:v>WMT</c:v>
                </c:pt>
              </c:strCache>
            </c:strRef>
          </c:cat>
          <c:val>
            <c:numRef>
              <c:f>'Net Profit'!$B$14:$J$14</c:f>
              <c:numCache>
                <c:formatCode>#,##0</c:formatCode>
                <c:ptCount val="9"/>
                <c:pt idx="0">
                  <c:v>4423000000</c:v>
                </c:pt>
                <c:pt idx="1">
                  <c:v>-497000000</c:v>
                </c:pt>
                <c:pt idx="2">
                  <c:v>45687000000</c:v>
                </c:pt>
                <c:pt idx="3">
                  <c:v>19478000000</c:v>
                </c:pt>
                <c:pt idx="4">
                  <c:v>-47426000</c:v>
                </c:pt>
                <c:pt idx="5">
                  <c:v>186678000</c:v>
                </c:pt>
                <c:pt idx="6">
                  <c:v>16798000000</c:v>
                </c:pt>
                <c:pt idx="7">
                  <c:v>5929000000</c:v>
                </c:pt>
                <c:pt idx="8">
                  <c:v>14694000000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7-4844-A7E6-A3881820DE28}"/>
            </c:ext>
          </c:extLst>
        </c:ser>
        <c:ser>
          <c:idx val="1"/>
          <c:order val="1"/>
          <c:tx>
            <c:strRef>
              <c:f>'Net Profit'!$A$15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'Net Profit'!$B$13:$J$13</c:f>
              <c:strCache>
                <c:ptCount val="9"/>
                <c:pt idx="0">
                  <c:v>ABT</c:v>
                </c:pt>
                <c:pt idx="1">
                  <c:v>AMD</c:v>
                </c:pt>
                <c:pt idx="2">
                  <c:v>AAPL</c:v>
                </c:pt>
                <c:pt idx="3">
                  <c:v>GOOGL</c:v>
                </c:pt>
                <c:pt idx="4">
                  <c:v>CRM </c:v>
                </c:pt>
                <c:pt idx="5">
                  <c:v>NFLX</c:v>
                </c:pt>
                <c:pt idx="6">
                  <c:v>MSFT</c:v>
                </c:pt>
                <c:pt idx="7">
                  <c:v>V </c:v>
                </c:pt>
                <c:pt idx="8">
                  <c:v>WMT</c:v>
                </c:pt>
              </c:strCache>
            </c:strRef>
          </c:cat>
          <c:val>
            <c:numRef>
              <c:f>'Net Profit'!$B$15:$J$15</c:f>
              <c:numCache>
                <c:formatCode>#,##0</c:formatCode>
                <c:ptCount val="9"/>
                <c:pt idx="0">
                  <c:v>1400000000</c:v>
                </c:pt>
                <c:pt idx="1">
                  <c:v>43000000</c:v>
                </c:pt>
                <c:pt idx="2">
                  <c:v>48351000000</c:v>
                </c:pt>
                <c:pt idx="3">
                  <c:v>12662000000</c:v>
                </c:pt>
                <c:pt idx="4">
                  <c:v>179632000</c:v>
                </c:pt>
                <c:pt idx="5">
                  <c:v>558929000</c:v>
                </c:pt>
                <c:pt idx="6">
                  <c:v>21204000000</c:v>
                </c:pt>
                <c:pt idx="7">
                  <c:v>6467000000</c:v>
                </c:pt>
                <c:pt idx="8">
                  <c:v>13643000000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7-4844-A7E6-A3881820DE28}"/>
            </c:ext>
          </c:extLst>
        </c:ser>
        <c:ser>
          <c:idx val="2"/>
          <c:order val="2"/>
          <c:tx>
            <c:strRef>
              <c:f>'Net Profit'!$A$16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'Net Profit'!$B$13:$J$13</c:f>
              <c:strCache>
                <c:ptCount val="9"/>
                <c:pt idx="0">
                  <c:v>ABT</c:v>
                </c:pt>
                <c:pt idx="1">
                  <c:v>AMD</c:v>
                </c:pt>
                <c:pt idx="2">
                  <c:v>AAPL</c:v>
                </c:pt>
                <c:pt idx="3">
                  <c:v>GOOGL</c:v>
                </c:pt>
                <c:pt idx="4">
                  <c:v>CRM </c:v>
                </c:pt>
                <c:pt idx="5">
                  <c:v>NFLX</c:v>
                </c:pt>
                <c:pt idx="6">
                  <c:v>MSFT</c:v>
                </c:pt>
                <c:pt idx="7">
                  <c:v>V </c:v>
                </c:pt>
                <c:pt idx="8">
                  <c:v>WMT</c:v>
                </c:pt>
              </c:strCache>
            </c:strRef>
          </c:cat>
          <c:val>
            <c:numRef>
              <c:f>'Net Profit'!$B$16:$J$16</c:f>
              <c:numCache>
                <c:formatCode>#,##0</c:formatCode>
                <c:ptCount val="9"/>
                <c:pt idx="0">
                  <c:v>477000000</c:v>
                </c:pt>
                <c:pt idx="1">
                  <c:v>337000000</c:v>
                </c:pt>
                <c:pt idx="2">
                  <c:v>59531000000</c:v>
                </c:pt>
                <c:pt idx="3">
                  <c:v>30736000000</c:v>
                </c:pt>
                <c:pt idx="4">
                  <c:v>127478000</c:v>
                </c:pt>
                <c:pt idx="5">
                  <c:v>1211242000</c:v>
                </c:pt>
                <c:pt idx="6">
                  <c:v>16571000000</c:v>
                </c:pt>
                <c:pt idx="7">
                  <c:v>9942000000</c:v>
                </c:pt>
                <c:pt idx="8">
                  <c:v>9862000000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47-4844-A7E6-A3881820DE28}"/>
            </c:ext>
          </c:extLst>
        </c:ser>
        <c:ser>
          <c:idx val="3"/>
          <c:order val="3"/>
          <c:tx>
            <c:strRef>
              <c:f>'Net Profit'!$A$17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'Net Profit'!$B$13:$J$13</c:f>
              <c:strCache>
                <c:ptCount val="9"/>
                <c:pt idx="0">
                  <c:v>ABT</c:v>
                </c:pt>
                <c:pt idx="1">
                  <c:v>AMD</c:v>
                </c:pt>
                <c:pt idx="2">
                  <c:v>AAPL</c:v>
                </c:pt>
                <c:pt idx="3">
                  <c:v>GOOGL</c:v>
                </c:pt>
                <c:pt idx="4">
                  <c:v>CRM </c:v>
                </c:pt>
                <c:pt idx="5">
                  <c:v>NFLX</c:v>
                </c:pt>
                <c:pt idx="6">
                  <c:v>MSFT</c:v>
                </c:pt>
                <c:pt idx="7">
                  <c:v>V </c:v>
                </c:pt>
                <c:pt idx="8">
                  <c:v>WMT</c:v>
                </c:pt>
              </c:strCache>
            </c:strRef>
          </c:cat>
          <c:val>
            <c:numRef>
              <c:f>'Net Profit'!$B$17:$J$17</c:f>
              <c:numCache>
                <c:formatCode>#,##0</c:formatCode>
                <c:ptCount val="9"/>
                <c:pt idx="0">
                  <c:v>2368000000</c:v>
                </c:pt>
                <c:pt idx="1">
                  <c:v>341000000</c:v>
                </c:pt>
                <c:pt idx="2">
                  <c:v>55256000000</c:v>
                </c:pt>
                <c:pt idx="3">
                  <c:v>34343000000</c:v>
                </c:pt>
                <c:pt idx="4">
                  <c:v>1110000000</c:v>
                </c:pt>
                <c:pt idx="5">
                  <c:v>1866916000</c:v>
                </c:pt>
                <c:pt idx="6">
                  <c:v>39240000000</c:v>
                </c:pt>
                <c:pt idx="7">
                  <c:v>12080000000</c:v>
                </c:pt>
                <c:pt idx="8">
                  <c:v>6670000000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47-4844-A7E6-A3881820DE28}"/>
            </c:ext>
          </c:extLst>
        </c:ser>
        <c:ser>
          <c:idx val="4"/>
          <c:order val="4"/>
          <c:tx>
            <c:strRef>
              <c:f>'Net Profit'!$A$18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'Net Profit'!$B$13:$J$13</c:f>
              <c:strCache>
                <c:ptCount val="9"/>
                <c:pt idx="0">
                  <c:v>ABT</c:v>
                </c:pt>
                <c:pt idx="1">
                  <c:v>AMD</c:v>
                </c:pt>
                <c:pt idx="2">
                  <c:v>AAPL</c:v>
                </c:pt>
                <c:pt idx="3">
                  <c:v>GOOGL</c:v>
                </c:pt>
                <c:pt idx="4">
                  <c:v>CRM </c:v>
                </c:pt>
                <c:pt idx="5">
                  <c:v>NFLX</c:v>
                </c:pt>
                <c:pt idx="6">
                  <c:v>MSFT</c:v>
                </c:pt>
                <c:pt idx="7">
                  <c:v>V </c:v>
                </c:pt>
                <c:pt idx="8">
                  <c:v>WMT</c:v>
                </c:pt>
              </c:strCache>
            </c:strRef>
          </c:cat>
          <c:val>
            <c:numRef>
              <c:f>'Net Profit'!$B$18:$J$18</c:f>
              <c:numCache>
                <c:formatCode>#,##0</c:formatCode>
                <c:ptCount val="9"/>
                <c:pt idx="0">
                  <c:v>3687000000</c:v>
                </c:pt>
                <c:pt idx="1">
                  <c:v>2490000000</c:v>
                </c:pt>
                <c:pt idx="2">
                  <c:v>57411000000</c:v>
                </c:pt>
                <c:pt idx="3">
                  <c:v>40269000000</c:v>
                </c:pt>
                <c:pt idx="4">
                  <c:v>126000000</c:v>
                </c:pt>
                <c:pt idx="5">
                  <c:v>2761395000</c:v>
                </c:pt>
                <c:pt idx="6">
                  <c:v>44281000000</c:v>
                </c:pt>
                <c:pt idx="7">
                  <c:v>10866000000</c:v>
                </c:pt>
                <c:pt idx="8">
                  <c:v>14881000000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47-4844-A7E6-A3881820D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8765695"/>
        <c:axId val="1308766111"/>
      </c:barChart>
      <c:catAx>
        <c:axId val="1308765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66111"/>
        <c:crosses val="autoZero"/>
        <c:auto val="1"/>
        <c:lblAlgn val="ctr"/>
        <c:lblOffset val="100"/>
        <c:noMultiLvlLbl val="0"/>
      </c:catAx>
      <c:valAx>
        <c:axId val="130876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6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Area Net Income 2015-2019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'Net Profit'!$B$13</c:f>
              <c:strCache>
                <c:ptCount val="1"/>
                <c:pt idx="0">
                  <c:v>ABT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'Net Profit'!$A$14:$A$18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'Net Profit'!$B$14:$B$18</c:f>
              <c:numCache>
                <c:formatCode>#,##0</c:formatCode>
                <c:ptCount val="5"/>
                <c:pt idx="0">
                  <c:v>4423000000</c:v>
                </c:pt>
                <c:pt idx="1">
                  <c:v>1400000000</c:v>
                </c:pt>
                <c:pt idx="2">
                  <c:v>477000000</c:v>
                </c:pt>
                <c:pt idx="3">
                  <c:v>2368000000</c:v>
                </c:pt>
                <c:pt idx="4">
                  <c:v>3687000000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D-4110-A26C-32952D96B098}"/>
            </c:ext>
          </c:extLst>
        </c:ser>
        <c:ser>
          <c:idx val="1"/>
          <c:order val="1"/>
          <c:tx>
            <c:strRef>
              <c:f>'Net Profit'!$C$13</c:f>
              <c:strCache>
                <c:ptCount val="1"/>
                <c:pt idx="0">
                  <c:v>AMD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'Net Profit'!$A$14:$A$18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'Net Profit'!$C$14:$C$18</c:f>
              <c:numCache>
                <c:formatCode>#,##0</c:formatCode>
                <c:ptCount val="5"/>
                <c:pt idx="0">
                  <c:v>-497000000</c:v>
                </c:pt>
                <c:pt idx="1">
                  <c:v>43000000</c:v>
                </c:pt>
                <c:pt idx="2">
                  <c:v>337000000</c:v>
                </c:pt>
                <c:pt idx="3">
                  <c:v>341000000</c:v>
                </c:pt>
                <c:pt idx="4">
                  <c:v>2490000000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D-4110-A26C-32952D96B098}"/>
            </c:ext>
          </c:extLst>
        </c:ser>
        <c:ser>
          <c:idx val="2"/>
          <c:order val="2"/>
          <c:tx>
            <c:strRef>
              <c:f>'Net Profit'!$D$13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'Net Profit'!$A$14:$A$18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'Net Profit'!$D$14:$D$18</c:f>
              <c:numCache>
                <c:formatCode>#,##0</c:formatCode>
                <c:ptCount val="5"/>
                <c:pt idx="0">
                  <c:v>45687000000</c:v>
                </c:pt>
                <c:pt idx="1">
                  <c:v>48351000000</c:v>
                </c:pt>
                <c:pt idx="2">
                  <c:v>59531000000</c:v>
                </c:pt>
                <c:pt idx="3">
                  <c:v>55256000000</c:v>
                </c:pt>
                <c:pt idx="4">
                  <c:v>57411000000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D-4110-A26C-32952D96B098}"/>
            </c:ext>
          </c:extLst>
        </c:ser>
        <c:ser>
          <c:idx val="3"/>
          <c:order val="3"/>
          <c:tx>
            <c:strRef>
              <c:f>'Net Profit'!$E$13</c:f>
              <c:strCache>
                <c:ptCount val="1"/>
                <c:pt idx="0">
                  <c:v>GOOGL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'Net Profit'!$A$14:$A$18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'Net Profit'!$E$14:$E$18</c:f>
              <c:numCache>
                <c:formatCode>#,##0</c:formatCode>
                <c:ptCount val="5"/>
                <c:pt idx="0">
                  <c:v>19478000000</c:v>
                </c:pt>
                <c:pt idx="1">
                  <c:v>12662000000</c:v>
                </c:pt>
                <c:pt idx="2">
                  <c:v>30736000000</c:v>
                </c:pt>
                <c:pt idx="3">
                  <c:v>34343000000</c:v>
                </c:pt>
                <c:pt idx="4">
                  <c:v>40269000000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2D-4110-A26C-32952D96B098}"/>
            </c:ext>
          </c:extLst>
        </c:ser>
        <c:ser>
          <c:idx val="4"/>
          <c:order val="4"/>
          <c:tx>
            <c:strRef>
              <c:f>'Net Profit'!$F$13</c:f>
              <c:strCache>
                <c:ptCount val="1"/>
                <c:pt idx="0">
                  <c:v>CRM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'Net Profit'!$A$14:$A$18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'Net Profit'!$F$14:$F$18</c:f>
              <c:numCache>
                <c:formatCode>#,##0</c:formatCode>
                <c:ptCount val="5"/>
                <c:pt idx="0">
                  <c:v>-47426000</c:v>
                </c:pt>
                <c:pt idx="1">
                  <c:v>179632000</c:v>
                </c:pt>
                <c:pt idx="2">
                  <c:v>127478000</c:v>
                </c:pt>
                <c:pt idx="3">
                  <c:v>1110000000</c:v>
                </c:pt>
                <c:pt idx="4">
                  <c:v>126000000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2D-4110-A26C-32952D96B098}"/>
            </c:ext>
          </c:extLst>
        </c:ser>
        <c:ser>
          <c:idx val="5"/>
          <c:order val="5"/>
          <c:tx>
            <c:strRef>
              <c:f>'Net Profit'!$G$13</c:f>
              <c:strCache>
                <c:ptCount val="1"/>
                <c:pt idx="0">
                  <c:v>NFLX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'Net Profit'!$A$14:$A$18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'Net Profit'!$G$14:$G$18</c:f>
              <c:numCache>
                <c:formatCode>#,##0</c:formatCode>
                <c:ptCount val="5"/>
                <c:pt idx="0">
                  <c:v>186678000</c:v>
                </c:pt>
                <c:pt idx="1">
                  <c:v>558929000</c:v>
                </c:pt>
                <c:pt idx="2">
                  <c:v>1211242000</c:v>
                </c:pt>
                <c:pt idx="3">
                  <c:v>1866916000</c:v>
                </c:pt>
                <c:pt idx="4">
                  <c:v>2761395000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2D-4110-A26C-32952D96B098}"/>
            </c:ext>
          </c:extLst>
        </c:ser>
        <c:ser>
          <c:idx val="6"/>
          <c:order val="6"/>
          <c:tx>
            <c:strRef>
              <c:f>'Net Profit'!$H$13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'Net Profit'!$A$14:$A$18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'Net Profit'!$H$14:$H$18</c:f>
              <c:numCache>
                <c:formatCode>#,##0</c:formatCode>
                <c:ptCount val="5"/>
                <c:pt idx="0">
                  <c:v>16798000000</c:v>
                </c:pt>
                <c:pt idx="1">
                  <c:v>21204000000</c:v>
                </c:pt>
                <c:pt idx="2">
                  <c:v>16571000000</c:v>
                </c:pt>
                <c:pt idx="3">
                  <c:v>39240000000</c:v>
                </c:pt>
                <c:pt idx="4">
                  <c:v>44281000000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2D-4110-A26C-32952D96B098}"/>
            </c:ext>
          </c:extLst>
        </c:ser>
        <c:ser>
          <c:idx val="7"/>
          <c:order val="7"/>
          <c:tx>
            <c:strRef>
              <c:f>'Net Profit'!$I$13</c:f>
              <c:strCache>
                <c:ptCount val="1"/>
                <c:pt idx="0">
                  <c:v>V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'Net Profit'!$A$14:$A$18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'Net Profit'!$I$14:$I$18</c:f>
              <c:numCache>
                <c:formatCode>#,##0</c:formatCode>
                <c:ptCount val="5"/>
                <c:pt idx="0">
                  <c:v>5929000000</c:v>
                </c:pt>
                <c:pt idx="1">
                  <c:v>6467000000</c:v>
                </c:pt>
                <c:pt idx="2">
                  <c:v>9942000000</c:v>
                </c:pt>
                <c:pt idx="3">
                  <c:v>12080000000</c:v>
                </c:pt>
                <c:pt idx="4">
                  <c:v>10866000000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2D-4110-A26C-32952D96B098}"/>
            </c:ext>
          </c:extLst>
        </c:ser>
        <c:ser>
          <c:idx val="8"/>
          <c:order val="8"/>
          <c:tx>
            <c:strRef>
              <c:f>'Net Profit'!$J$13</c:f>
              <c:strCache>
                <c:ptCount val="1"/>
                <c:pt idx="0">
                  <c:v>WMT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'Net Profit'!$A$14:$A$18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'Net Profit'!$J$14:$J$18</c:f>
              <c:numCache>
                <c:formatCode>#,##0</c:formatCode>
                <c:ptCount val="5"/>
                <c:pt idx="0">
                  <c:v>14694000000</c:v>
                </c:pt>
                <c:pt idx="1">
                  <c:v>13643000000</c:v>
                </c:pt>
                <c:pt idx="2">
                  <c:v>9862000000</c:v>
                </c:pt>
                <c:pt idx="3">
                  <c:v>6670000000</c:v>
                </c:pt>
                <c:pt idx="4">
                  <c:v>14881000000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2D-4110-A26C-32952D96B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838495"/>
        <c:axId val="1308825599"/>
      </c:areaChart>
      <c:catAx>
        <c:axId val="1308838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25599"/>
        <c:crosses val="autoZero"/>
        <c:auto val="1"/>
        <c:lblAlgn val="ctr"/>
        <c:lblOffset val="100"/>
        <c:noMultiLvlLbl val="0"/>
      </c:catAx>
      <c:valAx>
        <c:axId val="13088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38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_xlchart.8</cx:f>
      </cx:strDim>
      <cx:numDim type="val">
        <cx:f dir="row">_xlchart.10</cx:f>
      </cx:numDim>
    </cx:data>
    <cx:data id="1">
      <cx:strDim type="cat">
        <cx:f dir="row">_xlchart.9</cx:f>
      </cx:strDim>
      <cx:numDim type="val">
        <cx:f dir="row">_xlchart.11</cx:f>
      </cx:numDim>
    </cx:data>
    <cx:data id="2">
      <cx:strDim type="cat">
        <cx:f dir="row">_xlchart.5</cx:f>
      </cx:strDim>
      <cx:numDim type="val">
        <cx:f dir="row">_xlchart.12</cx:f>
      </cx:numDim>
    </cx:data>
    <cx:data id="3">
      <cx:strDim type="cat">
        <cx:f dir="row">_xlchart.7</cx:f>
      </cx:strDim>
      <cx:numDim type="val">
        <cx:f dir="row">_xlchart.13</cx:f>
      </cx:numDim>
    </cx:data>
    <cx:data id="4">
      <cx:strDim type="cat">
        <cx:f dir="row">_xlchart.6</cx:f>
      </cx:strDim>
      <cx:numDim type="val">
        <cx:f dir="row">_xlchart.14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Pareto Net Income 2015-2019 </a:t>
            </a:r>
          </a:p>
        </cx:rich>
      </cx:tx>
    </cx:title>
    <cx:plotArea>
      <cx:plotAreaRegion>
        <cx:series layoutId="clusteredColumn" uniqueId="{AEFBFDDF-E495-481A-9EE8-312E32A94DCF}" formatIdx="0">
          <cx:tx>
            <cx:txData>
              <cx:f>_xlchart.0</cx:f>
              <cx:v>2015</cx:v>
            </cx:txData>
          </cx:tx>
          <cx:dataId val="0"/>
          <cx:layoutPr>
            <cx:aggregation/>
          </cx:layoutPr>
          <cx:axisId val="1"/>
        </cx:series>
        <cx:series layoutId="clusteredColumn" hidden="1" uniqueId="{5D3F7653-1649-4BF2-9B90-9F1ED24DFDB6}" formatIdx="2">
          <cx:tx>
            <cx:txData>
              <cx:f>_xlchart.1</cx:f>
              <cx:v>2016</cx:v>
            </cx:txData>
          </cx:tx>
          <cx:dataId val="1"/>
          <cx:layoutPr>
            <cx:aggregation/>
          </cx:layoutPr>
          <cx:axisId val="1"/>
        </cx:series>
        <cx:series layoutId="clusteredColumn" hidden="1" uniqueId="{24AF43CB-DBA0-4539-B882-CAD6DA343DF8}" formatIdx="4">
          <cx:tx>
            <cx:txData>
              <cx:f>_xlchart.2</cx:f>
              <cx:v>2017</cx:v>
            </cx:txData>
          </cx:tx>
          <cx:dataId val="2"/>
          <cx:layoutPr>
            <cx:aggregation/>
          </cx:layoutPr>
          <cx:axisId val="1"/>
        </cx:series>
        <cx:series layoutId="clusteredColumn" hidden="1" uniqueId="{ED493F14-EBFC-4EB7-8A1A-FCA561C25FA0}" formatIdx="6">
          <cx:tx>
            <cx:txData>
              <cx:f>_xlchart.3</cx:f>
              <cx:v>2018</cx:v>
            </cx:txData>
          </cx:tx>
          <cx:dataId val="3"/>
          <cx:layoutPr>
            <cx:aggregation/>
          </cx:layoutPr>
          <cx:axisId val="1"/>
        </cx:series>
        <cx:series layoutId="clusteredColumn" hidden="1" uniqueId="{4041823E-57F2-440D-B91C-66DA2ABBB786}" formatIdx="8">
          <cx:tx>
            <cx:txData>
              <cx:f>_xlchart.4</cx:f>
              <cx:v>2019</cx:v>
            </cx:txData>
          </cx:tx>
          <cx:dataId val="4"/>
          <cx:layoutPr>
            <cx:aggregation/>
          </cx:layoutPr>
          <cx:axisId val="1"/>
        </cx:series>
        <cx:series layoutId="paretoLine" ownerIdx="0" uniqueId="{92081F6D-0B86-4404-8AC8-5102053D6456}" formatIdx="1">
          <cx:axisId val="2"/>
        </cx:series>
        <cx:series layoutId="paretoLine" ownerIdx="1" uniqueId="{89B08852-45C8-4A69-BA86-071E83AD4F9B}" formatIdx="3">
          <cx:axisId val="2"/>
        </cx:series>
        <cx:series layoutId="paretoLine" ownerIdx="2" uniqueId="{14C30C50-68E9-4130-86A1-71C6DFFF201C}" formatIdx="5">
          <cx:axisId val="2"/>
        </cx:series>
        <cx:series layoutId="paretoLine" ownerIdx="3" uniqueId="{EEF7404A-0644-4D22-9916-157A7BAE6875}" formatIdx="7">
          <cx:axisId val="2"/>
        </cx:series>
        <cx:series layoutId="paretoLine" ownerIdx="4" uniqueId="{83C89AE0-7D7D-4190-B767-EB88991E1655}" formatIdx="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781049</xdr:colOff>
      <xdr:row>0</xdr:row>
      <xdr:rowOff>428624</xdr:rowOff>
    </xdr:from>
    <xdr:to>
      <xdr:col>15</xdr:col>
      <xdr:colOff>600074</xdr:colOff>
      <xdr:row>16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26</xdr:col>
      <xdr:colOff>0</xdr:colOff>
      <xdr:row>16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9524</xdr:rowOff>
    </xdr:from>
    <xdr:to>
      <xdr:col>8</xdr:col>
      <xdr:colOff>0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9524</xdr:colOff>
      <xdr:row>16</xdr:row>
      <xdr:rowOff>0</xdr:rowOff>
    </xdr:from>
    <xdr:to>
      <xdr:col>18</xdr:col>
      <xdr:colOff>514349</xdr:colOff>
      <xdr:row>30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85724</xdr:rowOff>
    </xdr:from>
    <xdr:to>
      <xdr:col>9</xdr:col>
      <xdr:colOff>342900</xdr:colOff>
      <xdr:row>51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342899</xdr:colOff>
      <xdr:row>30</xdr:row>
      <xdr:rowOff>76199</xdr:rowOff>
    </xdr:from>
    <xdr:to>
      <xdr:col>20</xdr:col>
      <xdr:colOff>9525</xdr:colOff>
      <xdr:row>51</xdr:row>
      <xdr:rowOff>85724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51</xdr:row>
      <xdr:rowOff>85725</xdr:rowOff>
    </xdr:from>
    <xdr:to>
      <xdr:col>11</xdr:col>
      <xdr:colOff>66674</xdr:colOff>
      <xdr:row>65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66675</xdr:colOff>
      <xdr:row>51</xdr:row>
      <xdr:rowOff>85725</xdr:rowOff>
    </xdr:from>
    <xdr:to>
      <xdr:col>20</xdr:col>
      <xdr:colOff>19050</xdr:colOff>
      <xdr:row>65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457200</xdr:colOff>
      <xdr:row>15</xdr:row>
      <xdr:rowOff>171449</xdr:rowOff>
    </xdr:from>
    <xdr:to>
      <xdr:col>26</xdr:col>
      <xdr:colOff>9525</xdr:colOff>
      <xdr:row>30</xdr:row>
      <xdr:rowOff>85724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Chart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n/Downloads/Income%20Statement_Annual_AB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n/Downloads/Income%20Statement_Annual_AM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n/Downloads/Income%20Statement_Annual_AA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n/Downloads/Income%20Statement_Annual_GOOG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n/Downloads/Income%20Statement_Annual_CR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n/Downloads/Income%20Statement_Annual_NFL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n/Downloads/Income%20Statement_Annual_MSF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n/Downloads/Income%20Statement_Annual_V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n/Downloads/Income%20Statement_Annual_WM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T"/>
    </sheetNames>
    <sheetDataSet>
      <sheetData sheetId="0">
        <row r="1">
          <cell r="B1" t="str">
            <v>2015</v>
          </cell>
          <cell r="C1" t="str">
            <v>2016</v>
          </cell>
          <cell r="D1" t="str">
            <v>2017</v>
          </cell>
          <cell r="E1" t="str">
            <v>2018</v>
          </cell>
          <cell r="F1" t="str">
            <v>2019</v>
          </cell>
          <cell r="G1" t="str">
            <v>TTM</v>
          </cell>
        </row>
        <row r="33">
          <cell r="B33" t="str">
            <v>4,423,000,000</v>
          </cell>
          <cell r="C33" t="str">
            <v>1,400,000,000</v>
          </cell>
          <cell r="D33" t="str">
            <v>477,000,000</v>
          </cell>
          <cell r="E33" t="str">
            <v>2,368,000,000</v>
          </cell>
          <cell r="F33" t="str">
            <v>3,687,000,000</v>
          </cell>
          <cell r="G33" t="str">
            <v>3,382,000,000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D"/>
    </sheetNames>
    <sheetDataSet>
      <sheetData sheetId="0">
        <row r="39">
          <cell r="B39" t="str">
            <v>-497,000,000</v>
          </cell>
          <cell r="C39" t="str">
            <v>43,000,000</v>
          </cell>
          <cell r="D39" t="str">
            <v>337,000,000</v>
          </cell>
          <cell r="E39" t="str">
            <v>341,000,000</v>
          </cell>
          <cell r="F39" t="str">
            <v>2,490,000,000</v>
          </cell>
          <cell r="G39" t="str">
            <v>2,490,000,000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PL"/>
    </sheetNames>
    <sheetDataSet>
      <sheetData sheetId="0">
        <row r="22">
          <cell r="B22" t="str">
            <v>45,687,000,000</v>
          </cell>
          <cell r="C22" t="str">
            <v>48,351,000,000</v>
          </cell>
          <cell r="D22" t="str">
            <v>59,531,000,000</v>
          </cell>
          <cell r="E22" t="str">
            <v>55,256,000,000</v>
          </cell>
          <cell r="F22" t="str">
            <v>57,411,000,000</v>
          </cell>
          <cell r="G22" t="str">
            <v>63,930,000,000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GL"/>
    </sheetNames>
    <sheetDataSet>
      <sheetData sheetId="0">
        <row r="35">
          <cell r="B35" t="str">
            <v>19,478,000,000</v>
          </cell>
          <cell r="C35" t="str">
            <v>12,662,000,000</v>
          </cell>
          <cell r="D35" t="str">
            <v>30,736,000,000</v>
          </cell>
          <cell r="E35" t="str">
            <v>34,343,000,000</v>
          </cell>
          <cell r="F35" t="str">
            <v>40,269,000,000</v>
          </cell>
          <cell r="G35" t="str">
            <v>40,269,000,000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M"/>
    </sheetNames>
    <sheetDataSet>
      <sheetData sheetId="0">
        <row r="31">
          <cell r="B31" t="str">
            <v>-47,426,000</v>
          </cell>
          <cell r="C31" t="str">
            <v>179,632,000</v>
          </cell>
          <cell r="D31" t="str">
            <v>127,478,000</v>
          </cell>
          <cell r="E31" t="str">
            <v>1,110,000,000</v>
          </cell>
          <cell r="F31" t="str">
            <v>126,000,000</v>
          </cell>
          <cell r="G31" t="str">
            <v>3,557,000,000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LX"/>
    </sheetNames>
    <sheetDataSet>
      <sheetData sheetId="0">
        <row r="25">
          <cell r="B25" t="str">
            <v>186,678,000</v>
          </cell>
          <cell r="C25" t="str">
            <v>558,929,000</v>
          </cell>
          <cell r="D25" t="str">
            <v>1,211,242,000</v>
          </cell>
          <cell r="E25" t="str">
            <v>1,866,916,000</v>
          </cell>
          <cell r="F25" t="str">
            <v>2,761,395,000</v>
          </cell>
          <cell r="G25" t="str">
            <v>2,761,395,000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FT"/>
    </sheetNames>
    <sheetDataSet>
      <sheetData sheetId="0">
        <row r="33">
          <cell r="B33" t="str">
            <v>16,798,000,000</v>
          </cell>
          <cell r="C33" t="str">
            <v>21,204,000,000</v>
          </cell>
          <cell r="D33" t="str">
            <v>16,571,000,000</v>
          </cell>
          <cell r="E33" t="str">
            <v>39,240,000,000</v>
          </cell>
          <cell r="F33" t="str">
            <v>44,281,000,000</v>
          </cell>
          <cell r="G33" t="str">
            <v>51,310,000,000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"/>
    </sheetNames>
    <sheetDataSet>
      <sheetData sheetId="0">
        <row r="37">
          <cell r="B37" t="str">
            <v>5,929,000,000</v>
          </cell>
          <cell r="C37" t="str">
            <v>6,467,000,000</v>
          </cell>
          <cell r="D37" t="str">
            <v>9,942,000,000</v>
          </cell>
          <cell r="E37" t="str">
            <v>12,080,000,000</v>
          </cell>
          <cell r="F37" t="str">
            <v>10,866,000,000</v>
          </cell>
          <cell r="G37" t="str">
            <v>10,720,000,000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MT"/>
    </sheetNames>
    <sheetDataSet>
      <sheetData sheetId="0">
        <row r="26">
          <cell r="B26" t="str">
            <v>14,694,000,000</v>
          </cell>
          <cell r="C26" t="str">
            <v>13,643,000,000</v>
          </cell>
          <cell r="D26" t="str">
            <v>9,862,000,000</v>
          </cell>
          <cell r="E26" t="str">
            <v>6,670,000,000</v>
          </cell>
          <cell r="F26" t="str">
            <v>14,881,000,000</v>
          </cell>
          <cell r="G26" t="str">
            <v>19,742,000,000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n" refreshedDate="44221.740513773148" createdVersion="6" refreshedVersion="6" minRefreshableVersion="3" recordCount="253">
  <cacheSource type="worksheet">
    <worksheetSource ref="A1:U254" sheet="Dataset"/>
  </cacheSource>
  <cacheFields count="22">
    <cacheField name="Date" numFmtId="14">
      <sharedItems containsSemiMixedTypes="0" containsNonDate="0" containsDate="1" containsString="0" minDate="2020-01-02T00:00:00" maxDate="2021-01-01T00:00:00" count="253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</sharedItems>
      <fieldGroup par="21" base="0">
        <rangePr groupBy="days" startDate="2020-01-02T00:00:00" endDate="2021-01-01T00:00:00"/>
        <groupItems count="368">
          <s v="&lt;1/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1"/>
        </groupItems>
      </fieldGroup>
    </cacheField>
    <cacheField name="ABT" numFmtId="2">
      <sharedItems containsSemiMixedTypes="0" containsString="0" containsNumber="1" minValue="62.107650759999999" maxValue="114.41999819999999" count="248">
        <n v="85.600448610000001"/>
        <n v="84.556907649999999"/>
        <n v="84.999916080000006"/>
        <n v="84.527366639999997"/>
        <n v="84.871948239999995"/>
        <n v="85.098381040000007"/>
        <n v="84.035133360000003"/>
        <n v="83.798866270000005"/>
        <n v="84.767745969999993"/>
        <n v="86.389152530000004"/>
        <n v="87.278945919999998"/>
        <n v="87.990776060000002"/>
        <n v="88.712501529999997"/>
        <n v="90.818344120000006"/>
        <n v="89.701164250000005"/>
        <n v="89.374908450000007"/>
        <n v="88.574081419999999"/>
        <n v="88.524650570000006"/>
        <n v="88.129180910000002"/>
        <n v="88.148963929999994"/>
        <n v="86.151870729999999"/>
        <n v="86.072776790000006"/>
        <n v="87.22950745"/>
        <n v="88.544418329999999"/>
        <n v="88.455451969999999"/>
        <n v="86.873588560000002"/>
        <n v="87.298721310000005"/>
        <n v="88.158843989999994"/>
        <n v="87.783157349999996"/>
        <n v="87.674400329999997"/>
        <n v="88.643302919999996"/>
        <n v="87.872131350000004"/>
        <n v="88.34669495"/>
        <n v="87.456901549999998"/>
        <n v="86.458351140000005"/>
        <n v="83.670326230000001"/>
        <n v="80.210014340000001"/>
        <n v="80.437408450000007"/>
        <n v="78.292022709999998"/>
        <n v="76.156509400000004"/>
        <n v="80.684577939999997"/>
        <n v="77.105628969999998"/>
        <n v="81.159133909999994"/>
        <n v="79.606933589999997"/>
        <n v="80.813095090000004"/>
        <n v="76.146621699999997"/>
        <n v="79.962852479999995"/>
        <n v="77.204490660000005"/>
        <n v="73.892478940000004"/>
        <n v="80.724121089999997"/>
        <n v="72.824729919999996"/>
        <n v="78.588615419999996"/>
        <n v="78.361228940000004"/>
        <n v="73.655204769999997"/>
        <n v="67.228912350000002"/>
        <n v="62.107650759999999"/>
        <n v="68.899742130000007"/>
        <n v="69.947723389999993"/>
        <n v="74.950340269999998"/>
        <n v="73.714523319999998"/>
        <n v="78.440315249999998"/>
        <n v="78.015197749999999"/>
        <n v="75.701721190000001"/>
        <n v="78.539184570000003"/>
        <n v="78.549064639999997"/>
        <n v="81.791877749999998"/>
        <n v="81.000953670000001"/>
        <n v="83.986701969999999"/>
        <n v="85.064346310000005"/>
        <n v="84.876502990000006"/>
        <n v="88.500305179999998"/>
        <n v="90.287384029999998"/>
        <n v="95.311073300000004"/>
        <n v="95.321006769999997"/>
        <n v="97.296722410000001"/>
        <n v="93.375068659999997"/>
        <n v="94.794815060000005"/>
        <n v="93.265861509999993"/>
        <n v="93.384994509999999"/>
        <n v="94.268600460000002"/>
        <n v="90.803657529999995"/>
        <n v="91.617767330000007"/>
        <n v="91.429130549999996"/>
        <n v="89.205207819999998"/>
        <n v="89.185356139999996"/>
        <n v="92.362380979999998"/>
        <n v="90.426376340000004"/>
        <n v="93.31549072"/>
        <n v="93.027580259999993"/>
        <n v="95.380577090000003"/>
        <n v="93.126861570000003"/>
        <n v="91.498634339999995"/>
        <n v="91.121360780000003"/>
        <n v="89.244926449999994"/>
        <n v="89.622192380000001"/>
        <n v="87.586906429999999"/>
        <n v="89.443489069999998"/>
        <n v="89.741333010000005"/>
        <n v="90.813583370000003"/>
        <n v="88.837867739999993"/>
        <n v="90.108680730000003"/>
        <n v="91.439056399999998"/>
        <n v="94.238822940000006"/>
        <n v="92.342529299999995"/>
        <n v="91.955329899999995"/>
        <n v="90.744087219999997"/>
        <n v="87.616691590000002"/>
        <n v="89.215141299999999"/>
        <n v="91.895759580000004"/>
        <n v="87.150062559999995"/>
        <n v="88.381156919999995"/>
        <n v="88.907363889999999"/>
        <n v="89.095993039999996"/>
        <n v="90.247673030000001"/>
        <n v="89.632125849999994"/>
        <n v="90.029258729999995"/>
        <n v="89.691688540000001"/>
        <n v="90.644805910000002"/>
        <n v="86.673507689999994"/>
        <n v="88.976860049999999"/>
        <n v="88.073387150000002"/>
        <n v="88.37123871"/>
        <n v="90.77387238"/>
        <n v="90.982368469999997"/>
        <n v="91.568130490000001"/>
        <n v="92.302825929999997"/>
        <n v="91.796478269999994"/>
        <n v="91.915618899999998"/>
        <n v="92.997795100000005"/>
        <n v="92.372314450000005"/>
        <n v="92.421951289999996"/>
        <n v="94.50501251"/>
        <n v="96.408668520000006"/>
        <n v="96.079765320000007"/>
        <n v="98.920295719999999"/>
        <n v="98.750862119999994"/>
        <n v="97.863822940000006"/>
        <n v="99.857177730000004"/>
        <n v="100.4850845"/>
        <n v="98.621292109999999"/>
        <n v="99.65783691"/>
        <n v="99.528274539999998"/>
        <n v="102.1794281"/>
        <n v="101.1927185"/>
        <n v="100.30567929999999"/>
        <n v="100.3455505"/>
        <n v="99.598037719999994"/>
        <n v="101.8006973"/>
        <n v="101.4119949"/>
        <n v="100.8937225"/>
        <n v="99.707672119999998"/>
        <n v="98.730926510000003"/>
        <n v="100.31565089999999"/>
        <n v="100.76415249999999"/>
        <n v="100.37544250000001"/>
        <n v="100.6246185"/>
        <n v="100.1462173"/>
        <n v="101.29238890000001"/>
        <n v="102.0598373"/>
        <n v="101.0531845"/>
        <n v="102.1296005"/>
        <n v="102.8472137"/>
        <n v="110.9203033"/>
        <n v="110.42195890000001"/>
        <n v="109.1063461"/>
        <n v="106.1960526"/>
        <n v="109.0764465"/>
        <n v="105.1794357"/>
        <n v="103.8139877"/>
        <n v="102.4983673"/>
        <n v="105.45850369999999"/>
        <n v="103.6545181"/>
        <n v="104.35218810000001"/>
        <n v="105.33890529999999"/>
        <n v="106.2259521"/>
        <n v="105.3488693"/>
        <n v="106.30568700000001"/>
        <n v="106.5050201"/>
        <n v="105.59803770000001"/>
        <n v="104.4518661"/>
        <n v="102.3887405"/>
        <n v="100.5847473"/>
        <n v="103.10633850000001"/>
        <n v="104.09305569999999"/>
        <n v="104.8405685"/>
        <n v="108.46847529999999"/>
        <n v="108.27910610000001"/>
        <n v="106.1462097"/>
        <n v="108.19936370000001"/>
        <n v="105.8970413"/>
        <n v="107.3820877"/>
        <n v="108.1794357"/>
        <n v="109.2857513"/>
        <n v="110.68109889999999"/>
        <n v="108.01000209999999"/>
        <n v="107.75"/>
        <n v="107.3199997"/>
        <n v="109.66999819999999"/>
        <n v="108.0400009"/>
        <n v="108.36000060000001"/>
        <n v="105.9300003"/>
        <n v="109.4800034"/>
        <n v="107.7900009"/>
        <n v="109"/>
        <n v="108.58000180000001"/>
        <n v="106.41999819999999"/>
        <n v="105"/>
        <n v="105.11000060000001"/>
        <n v="107.4800034"/>
        <n v="109.5599976"/>
        <n v="111.5299988"/>
        <n v="113.5299988"/>
        <n v="114.41999819999999"/>
        <n v="109.38999939999999"/>
        <n v="110.8099976"/>
        <n v="112.6500015"/>
        <n v="111.9499969"/>
        <n v="112.5999985"/>
        <n v="113.66999819999999"/>
        <n v="113.0599976"/>
        <n v="109.7699966"/>
        <n v="111"/>
        <n v="110.88999939999999"/>
        <n v="109.2699966"/>
        <n v="107.61000060000001"/>
        <n v="106.4100037"/>
        <n v="107.6200027"/>
        <n v="108.2200012"/>
        <n v="108.48999790000001"/>
        <n v="108.1500015"/>
        <n v="107.5299988"/>
        <n v="107.9000015"/>
        <n v="107.1800003"/>
        <n v="106.8000031"/>
        <n v="106.3199997"/>
        <n v="106.5199966"/>
        <n v="107.0199966"/>
        <n v="106.7900009"/>
        <n v="107.4499969"/>
        <n v="107.3399963"/>
        <n v="108.7799988"/>
        <n v="108.9700012"/>
        <n v="108.0899963"/>
        <n v="108.2799988"/>
        <n v="108.3499985"/>
        <n v="108.33000180000001"/>
        <n v="108.4400024"/>
        <n v="109.48999790000001"/>
      </sharedItems>
    </cacheField>
    <cacheField name="AMD" numFmtId="2">
      <sharedItems containsSemiMixedTypes="0" containsString="0" containsNumber="1" minValue="38.709999080000003" maxValue="97.120002749999998"/>
    </cacheField>
    <cacheField name="AAPL" numFmtId="2">
      <sharedItems containsSemiMixedTypes="0" containsString="0" containsNumber="1" minValue="55.744216999999999" maxValue="136.69000199999999"/>
    </cacheField>
    <cacheField name="GOOGL" numFmtId="2">
      <sharedItems containsSemiMixedTypes="0" containsString="0" containsNumber="1" minValue="1054.130005" maxValue="1824.969971"/>
    </cacheField>
    <cacheField name="CRM" numFmtId="2">
      <sharedItems containsSemiMixedTypes="0" containsString="0" containsNumber="1" minValue="124.3000031" maxValue="281.25"/>
    </cacheField>
    <cacheField name="NFLX" numFmtId="2">
      <sharedItems containsSemiMixedTypes="0" containsString="0" containsNumber="1" minValue="298.8399963" maxValue="556.54998780000005"/>
    </cacheField>
    <cacheField name="MSFT" numFmtId="2">
      <sharedItems containsSemiMixedTypes="0" containsString="0" containsNumber="1" minValue="134.3664703" maxValue="231.04510500000001"/>
    </cacheField>
    <cacheField name="V" numFmtId="2">
      <sharedItems containsSemiMixedTypes="0" containsString="0" containsNumber="1" minValue="135.10496520000001" maxValue="218.72999569999999"/>
    </cacheField>
    <cacheField name="WMT" numFmtId="2">
      <sharedItems containsSemiMixedTypes="0" containsString="0" containsNumber="1" minValue="102.3415833" maxValue="152.2335358"/>
    </cacheField>
    <cacheField name="SP500" numFmtId="2">
      <sharedItems containsSemiMixedTypes="0" containsString="0" containsNumber="1" minValue="2237.3999020000001" maxValue="3756.070068"/>
    </cacheField>
    <cacheField name="Normalize ABT" numFmtId="2">
      <sharedItems containsSemiMixedTypes="0" containsString="0" containsNumber="1" minValue="0" maxValue="1"/>
    </cacheField>
    <cacheField name="Normalize AMD" numFmtId="2">
      <sharedItems containsSemiMixedTypes="0" containsString="0" containsNumber="1" minValue="-0.4472682421073933" maxValue="0.66929422408653438"/>
    </cacheField>
    <cacheField name="Normalize AAPL" numFmtId="2">
      <sharedItems containsSemiMixedTypes="0" containsString="0" containsNumber="1" minValue="0" maxValue="1"/>
    </cacheField>
    <cacheField name="Normalize GOOGL" numFmtId="2">
      <sharedItems containsSemiMixedTypes="0" containsString="0" containsNumber="1" minValue="0" maxValue="1"/>
    </cacheField>
    <cacheField name="Normalize CRM" numFmtId="2">
      <sharedItems containsSemiMixedTypes="0" containsString="0" containsNumber="1" minValue="0" maxValue="1"/>
    </cacheField>
    <cacheField name="Normalize NFLX" numFmtId="2">
      <sharedItems containsSemiMixedTypes="0" containsString="0" containsNumber="1" minValue="0" maxValue="1"/>
    </cacheField>
    <cacheField name="Normalize MSFT" numFmtId="2">
      <sharedItems containsSemiMixedTypes="0" containsString="0" containsNumber="1" minValue="0" maxValue="1"/>
    </cacheField>
    <cacheField name="Normalize V" numFmtId="2">
      <sharedItems containsSemiMixedTypes="0" containsString="0" containsNumber="1" minValue="0" maxValue="1"/>
    </cacheField>
    <cacheField name="Normalize WMT" numFmtId="2">
      <sharedItems containsSemiMixedTypes="0" containsString="0" containsNumber="1" minValue="0" maxValue="1"/>
    </cacheField>
    <cacheField name="Normalize SP500" numFmtId="2">
      <sharedItems containsSemiMixedTypes="0" containsString="0" containsNumber="1" minValue="0" maxValue="1"/>
    </cacheField>
    <cacheField name="Months" numFmtId="0" databaseField="0">
      <fieldGroup base="0">
        <rangePr groupBy="months" startDate="2020-01-02T00:00:00" endDate="2021-01-01T00:00:00"/>
        <groupItems count="14">
          <s v="&lt;1/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in" refreshedDate="44221.791233449076" createdVersion="6" refreshedVersion="6" minRefreshableVersion="3" recordCount="253">
  <cacheSource type="worksheet">
    <worksheetSource ref="A1:AE254" sheet="Dataset"/>
  </cacheSource>
  <cacheFields count="32">
    <cacheField name="Date" numFmtId="14">
      <sharedItems containsSemiMixedTypes="0" containsNonDate="0" containsDate="1" containsString="0" minDate="2020-01-02T00:00:00" maxDate="2021-01-01T00:00:00" count="253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</sharedItems>
      <fieldGroup par="31" base="0">
        <rangePr groupBy="days" startDate="2020-01-02T00:00:00" endDate="2021-01-01T00:00:00"/>
        <groupItems count="368">
          <s v="&lt;1/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1"/>
        </groupItems>
      </fieldGroup>
    </cacheField>
    <cacheField name="ABT" numFmtId="2">
      <sharedItems containsSemiMixedTypes="0" containsString="0" containsNumber="1" minValue="62.107650759999999" maxValue="114.41999819999999"/>
    </cacheField>
    <cacheField name="AMD" numFmtId="2">
      <sharedItems containsSemiMixedTypes="0" containsString="0" containsNumber="1" minValue="38.709999080000003" maxValue="97.120002749999998"/>
    </cacheField>
    <cacheField name="AAPL" numFmtId="2">
      <sharedItems containsSemiMixedTypes="0" containsString="0" containsNumber="1" minValue="55.744216999999999" maxValue="136.69000199999999"/>
    </cacheField>
    <cacheField name="GOOGL" numFmtId="2">
      <sharedItems containsSemiMixedTypes="0" containsString="0" containsNumber="1" minValue="1054.130005" maxValue="1824.969971"/>
    </cacheField>
    <cacheField name="CRM" numFmtId="2">
      <sharedItems containsSemiMixedTypes="0" containsString="0" containsNumber="1" minValue="124.3000031" maxValue="281.25"/>
    </cacheField>
    <cacheField name="NFLX" numFmtId="2">
      <sharedItems containsSemiMixedTypes="0" containsString="0" containsNumber="1" minValue="298.8399963" maxValue="556.54998780000005"/>
    </cacheField>
    <cacheField name="MSFT" numFmtId="2">
      <sharedItems containsSemiMixedTypes="0" containsString="0" containsNumber="1" minValue="134.3664703" maxValue="231.04510500000001"/>
    </cacheField>
    <cacheField name="V" numFmtId="2">
      <sharedItems containsSemiMixedTypes="0" containsString="0" containsNumber="1" minValue="135.10496520000001" maxValue="218.72999569999999"/>
    </cacheField>
    <cacheField name="WMT" numFmtId="2">
      <sharedItems containsSemiMixedTypes="0" containsString="0" containsNumber="1" minValue="102.3415833" maxValue="152.2335358"/>
    </cacheField>
    <cacheField name="SP500" numFmtId="2">
      <sharedItems containsSemiMixedTypes="0" containsString="0" containsNumber="1" minValue="2237.3999020000001" maxValue="3756.070068"/>
    </cacheField>
    <cacheField name="ABT Normalize" numFmtId="2">
      <sharedItems containsSemiMixedTypes="0" containsString="0" containsNumber="1" minValue="0" maxValue="1"/>
    </cacheField>
    <cacheField name="AMD Normalize" numFmtId="2">
      <sharedItems containsSemiMixedTypes="0" containsString="0" containsNumber="1" minValue="-0.4472682421073933" maxValue="0.66929422408653438"/>
    </cacheField>
    <cacheField name="AAPL Normalize" numFmtId="2">
      <sharedItems containsSemiMixedTypes="0" containsString="0" containsNumber="1" minValue="0" maxValue="1"/>
    </cacheField>
    <cacheField name="GOOGL Normalize" numFmtId="2">
      <sharedItems containsSemiMixedTypes="0" containsString="0" containsNumber="1" minValue="0" maxValue="1"/>
    </cacheField>
    <cacheField name="CRM Normalize" numFmtId="2">
      <sharedItems containsSemiMixedTypes="0" containsString="0" containsNumber="1" minValue="0" maxValue="1"/>
    </cacheField>
    <cacheField name="NFLX Normalize" numFmtId="2">
      <sharedItems containsSemiMixedTypes="0" containsString="0" containsNumber="1" minValue="0" maxValue="1"/>
    </cacheField>
    <cacheField name="MSFT Normalize" numFmtId="2">
      <sharedItems containsSemiMixedTypes="0" containsString="0" containsNumber="1" minValue="0" maxValue="1"/>
    </cacheField>
    <cacheField name="V Normalize" numFmtId="2">
      <sharedItems containsSemiMixedTypes="0" containsString="0" containsNumber="1" minValue="0" maxValue="1"/>
    </cacheField>
    <cacheField name="WMT Normalize" numFmtId="2">
      <sharedItems containsSemiMixedTypes="0" containsString="0" containsNumber="1" minValue="0" maxValue="1"/>
    </cacheField>
    <cacheField name="SP500 Normalize" numFmtId="2">
      <sharedItems containsSemiMixedTypes="0" containsString="0" containsNumber="1" minValue="0" maxValue="1"/>
    </cacheField>
    <cacheField name="ABT Returns" numFmtId="2">
      <sharedItems containsString="0" containsBlank="1" containsNumber="1" minValue="-9.7856638924478396" maxValue="10.935997879305408" count="253">
        <m/>
        <n v="-1.2190835176044779"/>
        <n v="0.52391749215063232"/>
        <n v="-0.55594106652441377"/>
        <n v="0.40765684972485017"/>
        <n v="0.26679345142367622"/>
        <n v="-1.249433499211025"/>
        <n v="-0.28115275189467298"/>
        <n v="1.1561966684349367"/>
        <n v="1.9127635652525672"/>
        <n v="1.029982774389411"/>
        <n v="0.8155805876167066"/>
        <n v="0.82022855385189275"/>
        <n v="2.3737833492248823"/>
        <n v="-1.2301257866184503"/>
        <n v="-0.36371411979750129"/>
        <n v="-0.89603116119332682"/>
        <n v="-5.5807352678716768E-2"/>
        <n v="-0.44673394072003664"/>
        <n v="2.2447752033681444E-2"/>
        <n v="-2.2655889654992509"/>
        <n v="-9.1807571129677801E-2"/>
        <n v="1.3438983882467048"/>
        <n v="1.5074152295927006"/>
        <n v="-0.10047653107667164"/>
        <n v="-1.7883164629993547"/>
        <n v="0.48936938953129738"/>
        <n v="0.98526377831545964"/>
        <n v="-0.42614742094691332"/>
        <n v="-0.12389280960398125"/>
        <n v="1.1051145902944541"/>
        <n v="-0.86997161048474259"/>
        <n v="0.5400615561602583"/>
        <n v="-1.0071609362450769"/>
        <n v="-1.141762848103087"/>
        <n v="-3.2247028462125309"/>
        <n v="-4.1356500517136805"/>
        <n v="0.28349840337406162"/>
        <n v="-2.6671492547321232"/>
        <n v="-2.7276256712770186"/>
        <n v="5.9457406539170927"/>
        <n v="-4.435728687409676"/>
        <n v="5.2570804416589612"/>
        <n v="-1.9125392857460537"/>
        <n v="1.5151462889050686"/>
        <n v="-5.7744025084091195"/>
        <n v="5.0116875769421014"/>
        <n v="-3.4495540547279768"/>
        <n v="-4.2899210806088117"/>
        <n v="9.2453822743546361"/>
        <n v="-9.7856638924478396"/>
        <n v="7.9147365274567987"/>
        <n v="-0.28933768432587148"/>
        <n v="-6.0055517679582806"/>
        <n v="-8.7248313816614971"/>
        <n v="-7.6176475432745905"/>
        <n v="10.935997879305408"/>
        <n v="1.521023486593978"/>
        <n v="7.1519366714874373"/>
        <n v="-1.6488476844109201"/>
        <n v="6.410937379985489"/>
        <n v="-0.54196301818151982"/>
        <n v="-2.9654177989954502"/>
        <n v="3.7482151467578841"/>
        <n v="1.2579797019904472E-2"/>
        <n v="4.1283917572567042"/>
        <n v="-0.96699587019812172"/>
        <n v="3.6860656137013073"/>
        <n v="1.2831130580469039"/>
        <n v="-0.22082497326840261"/>
        <n v="4.2694998761046294"/>
        <n v="2.0192911723471192"/>
        <n v="5.5641098963846076"/>
        <n v="1.0422157317152878E-2"/>
        <n v="2.0726969919308629"/>
        <n v="-4.0306123915197203"/>
        <n v="1.5204769542602745"/>
        <n v="-1.612908415963749"/>
        <n v="0.12773484109963598"/>
        <n v="0.94619692878536665"/>
        <n v="-3.6756066315742633"/>
        <n v="0.89656058152838525"/>
        <n v="-0.20589541253560056"/>
        <n v="-2.4324006108576062"/>
        <n v="-2.2253947370493497E-2"/>
        <n v="3.5622718543757577"/>
        <n v="-2.0960965053718272"/>
        <n v="3.1949907725341404"/>
        <n v="-0.30853447565731901"/>
        <n v="2.5293540081593964"/>
        <n v="-2.3628663075433276"/>
        <n v="-1.748396974353237"/>
        <n v="-0.41232698468272233"/>
        <n v="-2.0592694335748583"/>
        <n v="0.42273095514440556"/>
        <n v="-2.2709620195077873"/>
        <n v="2.1197034073623682"/>
        <n v="0.33299678165160718"/>
        <n v="1.1948233038621299"/>
        <n v="-2.1755728126599641"/>
        <n v="1.4304856952659797"/>
        <n v="1.4764123270057725"/>
        <n v="3.0618935170901516"/>
        <n v="-2.0122212702161435"/>
        <n v="-0.41930776959993893"/>
        <n v="-1.3172076934716082"/>
        <n v="-3.4463905316695027"/>
        <n v="1.8243666600422443"/>
        <n v="3.0046674151263204"/>
        <n v="-2.4740719380209755"/>
        <n v="2.0937246793113919"/>
        <n v="-4.7526083983298939"/>
        <n v="1.4126144306005881"/>
        <n v="0.5953836635973333"/>
        <n v="0.21216369684897768"/>
        <n v="1.2926282661027797"/>
        <n v="-0.6820643229165454"/>
        <n v="0.44306979917513684"/>
        <n v="-0.37495609178831002"/>
        <n v="1.0626596349280872"/>
        <n v="-4.3811646791356766"/>
        <n v="2.6575044917280484"/>
        <n v="-1.0154020938615904"/>
        <n v="0.33818565362170022"/>
        <n v="2.7187959624335565"/>
        <n v="0.2296873368221917"/>
        <n v="0.64381926943696788"/>
        <n v="0.80234841103393584"/>
        <n v="-0.54857221856241278"/>
        <n v="0.12978780040948512"/>
        <n v="1.1773583346888681"/>
        <n v="-0.67257578454136924"/>
        <n v="5.3735624462304364E-2"/>
        <n v="2.2538598146059603"/>
        <n v="2.0143439585266139"/>
        <n v="-0.34115521461824577"/>
        <n v="2.9564293694300954"/>
        <n v="-0.17128294933488394"/>
        <n v="-0.89825968194796757"/>
        <n v="2.0368658510531694"/>
        <n v="0.62880484335113962"/>
        <n v="-1.8547950666250379"/>
        <n v="1.0510355094961263"/>
        <n v="-0.13000720667558602"/>
        <n v="2.6637190007092002"/>
        <n v="-0.96566365495247619"/>
        <n v="-0.87658402022276327"/>
        <n v="3.9749693415423025E-2"/>
        <n v="-0.74493864080202343"/>
        <n v="2.211549173481048"/>
        <n v="-0.38182685414670503"/>
        <n v="-0.51105631095321324"/>
        <n v="-1.1755442763051958"/>
        <n v="-0.97960928104355249"/>
        <n v="1.6050942151742915"/>
        <n v="0.44709035526977792"/>
        <n v="-1.0979257628351453"/>
        <n v="0.72006940171505784"/>
        <n v="0.24824398657071067"/>
        <n v="-0.47543156648091378"/>
        <n v="1.144498145712791"/>
        <n v="0.75765653109203357"/>
        <n v="-0.98633588552663487"/>
        <n v="1.0651975049831257"/>
        <n v="0.70264957121809413"/>
        <n v="7.8495948597584642"/>
        <n v="-0.44928149777245829"/>
        <n v="-1.1914412795297826"/>
        <n v="-2.6673915899746135"/>
        <n v="2.7123361268891468"/>
        <n v="-3.5727335506845681"/>
        <n v="-1.2982081439328359"/>
        <n v="-1.2672862579962336"/>
        <n v="2.8879839532819527"/>
        <n v="-1.7106117920389099"/>
        <n v="0.67307244564769453"/>
        <n v="0.94556445625694241"/>
        <n v="0.84208849282583853"/>
        <n v="-0.82567657211894896"/>
        <n v="0.90823727521487685"/>
        <n v="0.18750934745381009"/>
        <n v="-0.85158652535664825"/>
        <n v="-1.0854099422341845"/>
        <n v="-1.975192667237571"/>
        <n v="-1.7619058415900661"/>
        <n v="2.5069319829170591"/>
        <n v="0.95698985567214834"/>
        <n v="0.71811975830008201"/>
        <n v="3.4604035936718436"/>
        <n v="-0.17458455046614579"/>
        <n v="-1.9698134541581764"/>
        <n v="1.934269726448844"/>
        <n v="-2.1278520697991943"/>
        <n v="1.4023492835772"/>
        <n v="0.74253352405254047"/>
        <n v="1.0226671944083749"/>
        <n v="1.2767882211557746"/>
        <n v="-2.4133269605620087"/>
        <n v="-0.24072039157935926"/>
        <n v="-0.3990722041763371"/>
        <n v="2.1897116162589758"/>
        <n v="-1.4862745753195421"/>
        <n v="0.29618631741423002"/>
        <n v="-2.2425251813813696"/>
        <n v="3.3512726233797601"/>
        <n v="-1.5436631782201842"/>
        <n v="1.1225522682039466"/>
        <n v="-0.38531944954127972"/>
        <n v="-1.989319915446907"/>
        <n v="-1.334333982351068"/>
        <n v="0.10476247619048233"/>
        <n v="2.2547833569320654"/>
        <n v="1.9352383087103637"/>
        <n v="1.798102631575814"/>
        <n v="1.7932395064277538"/>
        <n v="0.78393324179264723"/>
        <n v="-4.3960836209836627"/>
        <n v="1.2981060497199428"/>
        <n v="1.660503510380005"/>
        <n v="-0.62139777246252392"/>
        <n v="0.58061779187060969"/>
        <n v="0.95026617606926245"/>
        <n v="-0.53664169055999178"/>
        <n v="-2.9099602598965593"/>
        <n v="1.1205278656262627"/>
        <n v="-9.9099639639645437E-2"/>
        <n v="-1.4609097382680614"/>
        <n v="-1.519169078110864"/>
        <n v="-1.1151351113364849"/>
        <n v="1.1371101944619104"/>
        <n v="0.55751578233327626"/>
        <n v="0.24948872390144383"/>
        <n v="-0.31338962722940927"/>
        <n v="-0.57328034341266343"/>
        <n v="0.34409253615652469"/>
        <n v="-0.6672856255706342"/>
        <n v="-0.35454114474377862"/>
        <n v="-0.44944137272220841"/>
        <n v="0.18810844673093255"/>
        <n v="0.46939543368329401"/>
        <n v="-0.21490908924211596"/>
        <n v="0.61803164569502944"/>
        <n v="-0.10237375818854626"/>
        <n v="1.3415339571797671"/>
        <n v="0.17466666859348903"/>
        <n v="-0.80756620199064744"/>
        <n v="0.17578176196126452"/>
        <n v="-0.76653297857258496"/>
        <n v="0.83760039643146422"/>
        <n v="-0.51684135464016889"/>
        <n v="0.50097494711126744"/>
        <n v="0.10154213807092563"/>
        <n v="0.96827321722745419"/>
      </sharedItems>
    </cacheField>
    <cacheField name="AMD Returns" numFmtId="0">
      <sharedItems containsString="0" containsBlank="1" containsNumber="1" minValue="-14.638954767492219" maxValue="16.501597937141092" count="253">
        <m/>
        <n v="-1.0183299706322781"/>
        <n v="-0.43209688603103957"/>
        <n v="-0.28931471743091469"/>
        <n v="-0.87046252849740835"/>
        <n v="2.3834399882564252"/>
        <n v="-1.6336594446995214"/>
        <n v="1.2040727673542291"/>
        <n v="-1.1076941948717889"/>
        <n v="0.70524821922480596"/>
        <n v="2.5128758786773573"/>
        <n v="2.3307209951349845"/>
        <n v="0.23561541187825155"/>
        <n v="0.74437037347152513"/>
        <n v="0.5444269265259235"/>
        <n v="-2.6300534407203475"/>
        <n v="-2.1648464411562105"/>
        <n v="2.578157741195795"/>
        <n v="-5.9766485907680815"/>
        <n v="2.6731225108576231"/>
        <n v="-3.649034080603148"/>
        <n v="2.170213744680848"/>
        <n v="2.9779264604363633"/>
        <n v="0.7886741840365542"/>
        <n v="-1.043339603601503"/>
        <n v="0.83130545940195721"/>
        <n v="5.0874699445050497"/>
        <n v="2.9468062945012301"/>
        <n v="0.16728652652672715"/>
        <n v="1.1876032607986264"/>
        <n v="1.4304100631780763"/>
        <n v="2.8566226376139356"/>
        <n v="3.5331379180034079"/>
        <n v="-2.7674041216616563"/>
        <n v="-6.9670013060097666"/>
        <n v="-7.8078077050586572"/>
        <n v="-3.1555359807903769"/>
        <n v="-0.16816903620207732"/>
        <n v="-7.3278653124697"/>
        <n v="3.3401528655182191"/>
        <n v="4.3535610378768297"/>
        <n v="-1.495994719264969"/>
        <n v="7.1871670802139036"/>
        <n v="-3.9912192689155108"/>
        <n v="0.99771260426928821"/>
        <n v="-10.948754216046247"/>
        <n v="4.8763591115524569"/>
        <n v="0.70515575684186094"/>
        <n v="-14.638954767492219"/>
        <n v="12.53525614096975"/>
        <n v="-11.822328631249126"/>
        <n v="8.1891037595963585"/>
        <n v="-6.5902628211179204"/>
        <n v="1.7893680448523512"/>
        <n v="-0.52737087301570207"/>
        <n v="5.1249652833570094"/>
        <n v="10.99904394114834"/>
        <n v="-3.440069467830277"/>
        <n v="6.430649476119318"/>
        <n v="-1.9368382526315779"/>
        <n v="2.7479577709582923"/>
        <n v="-4.972839614846797"/>
        <n v="-4.0017583738084683"/>
        <n v="1.901057793979815"/>
        <n v="-4.270625889533564"/>
        <n v="11.575487890670967"/>
        <n v="8.4176998343411608E-2"/>
        <n v="2.586205875880939"/>
        <n v="-0.84033581116808553"/>
        <n v="5.291437584501069"/>
        <n v="7.832747913837153"/>
        <n v="0.10923242246747031"/>
        <n v="3.5642826334243587"/>
        <n v="-0.61457820075365177"/>
        <n v="0.65371512367816076"/>
        <n v="-7.1090099407935394"/>
        <n v="5.668934436397393"/>
        <n v="-3.5759371699568547E-2"/>
        <n v="0.50089225820455829"/>
        <n v="0.55180022835425635"/>
        <n v="-1.7348262185429584"/>
        <n v="-3.3327301855339031"/>
        <n v="-2.3667544978571193"/>
        <n v="-4.7909874961348065"/>
        <n v="5.3728954340617925"/>
        <n v="-0.70396257678028262"/>
        <n v="-5.7479940194433511E-2"/>
        <n v="-0.40260561848908183"/>
        <n v="2.3869063558412087"/>
        <n v="4.7941400934004887"/>
        <n v="-3.5522125947664622"/>
        <n v="-2.9389844854444633"/>
        <n v="4.4653085399723036"/>
        <n v="-0.56869853156142847"/>
        <n v="0.71955606002098482"/>
        <n v="1.6120188085399716"/>
        <n v="1.6585508378685401"/>
        <n v="-3.0856497230403721"/>
        <n v="0.95150343173284491"/>
        <n v="-3.5889062999401609"/>
        <n v="-0.84601797629337372"/>
        <n v="-1.8960939858657964"/>
        <n v="3.9814408448237208"/>
        <n v="-0.31598173308821692"/>
        <n v="-0.16781679695014337"/>
        <n v="-1.5128901122177936"/>
        <n v="-0.18964246325120054"/>
        <n v="0.89302183249984879"/>
        <n v="-0.24481592042502068"/>
        <n v="6.4564811992277304"/>
        <n v="1.862030947611965"/>
        <n v="-8.0257606371046641"/>
        <n v="1.2682153071960238"/>
        <n v="2.2056080560747606"/>
        <n v="-0.40234313963557122"/>
        <n v="0.16525920220414983"/>
        <n v="-0.93491902310794806"/>
        <n v="0.35158885411803642"/>
        <n v="0.97731658583008663"/>
        <n v="-1.4061297728688502"/>
        <n v="-2.9635159107481606"/>
        <n v="-0.87802841259014364"/>
        <n v="-3.5239781033615678"/>
        <n v="0.35928206686030451"/>
        <n v="4.6340530758461576"/>
        <n v="-5.7021059973714504E-2"/>
        <n v="-0.45645049761687861"/>
        <n v="2.0252223480362286"/>
        <n v="-0.88015207216043756"/>
        <n v="0.94464386372870601"/>
        <n v="7.168253767131608"/>
        <n v="-2.4100546463306327"/>
        <n v="-4.0980688549582327"/>
        <n v="2.1086043419240386"/>
        <n v="1.1330389550016922"/>
        <n v="-0.75894828128221847"/>
        <n v="0.21850465039809308"/>
        <n v="4.3967989090651454"/>
        <n v="-0.80055532085818271"/>
        <n v="8.403510385964907"/>
        <n v="-3.5928163083768965"/>
        <n v="16.501597937141092"/>
        <n v="-0.61959697481291531"/>
        <n v="-1.9718726778935096"/>
        <n v="12.542516866573946"/>
        <n v="2.7730328709331098"/>
        <n v="-0.98465047318649823"/>
        <n v="0.30995461583254974"/>
        <n v="9.4888669031109334"/>
        <n v="0.31749369364894198"/>
        <n v="1.6410755597728839"/>
        <n v="-2.1450820317549932"/>
        <n v="-3.0760172740872886"/>
        <n v="-6.517510638952734"/>
        <n v="7.4531784143631681"/>
        <n v="-0.93209570792182217"/>
        <n v="-0.65981587750398252"/>
        <n v="1.3776077219962646"/>
        <n v="-0.9220996443513978"/>
        <n v="-0.6980250972964529"/>
        <n v="2.0717725685372788"/>
        <n v="1.2564950612761039"/>
        <n v="-0.87101270880886406"/>
        <n v="3.9359612036253155"/>
        <n v="-0.3821677311490061"/>
        <n v="-2.5807878129673005"/>
        <n v="2.0883054132538006"/>
        <n v="6.1601361217017541"/>
        <n v="1.497468205948189"/>
        <n v="-2.1262736856243745"/>
        <n v="-8.51252515644779"/>
        <n v="-0.64211142972204327"/>
        <n v="-4.0482863228468107"/>
        <n v="4.0920080317130569"/>
        <n v="-3.5770970199954246"/>
        <n v="-3.3426271305238378"/>
        <n v="2.0434965480638878"/>
        <n v="1.3222063668424162"/>
        <n v="-2.8759617903009178"/>
        <n v="-0.14349152719568259"/>
        <n v="-2.1162673748580652"/>
        <n v="4.017085436470091"/>
        <n v="-0.307936210529071"/>
        <n v="-3.8223857227577431"/>
        <n v="1.4585792599916261"/>
        <n v="2.9543628055374844"/>
        <n v="1.8191209894780305"/>
        <n v="2.8812194051220841"/>
        <n v="0.26904883091603404"/>
        <n v="3.5004303267583929"/>
        <n v="-3.6059362927218808"/>
        <n v="5.3178463542856758"/>
        <n v="-1.9384772377728356"/>
        <n v="2.6160025948180823"/>
        <n v="-0.20763674579959238"/>
        <n v="-3.9417449839864198"/>
        <n v="1.4320126015761578"/>
        <n v="1.1745139983325115"/>
        <n v="-1.2546900976866979"/>
        <n v="-1.2825102028251922"/>
        <n v="4.8118514763931509E-2"/>
        <n v="-1.4067550748390254"/>
        <n v="-0.53658834146341539"/>
        <n v="-2.8935761164826599"/>
        <n v="0.2777793288791286"/>
        <n v="3.1981880741964805"/>
        <n v="0.32943421550852814"/>
        <n v="-4.0739462156334705"/>
        <n v="-3.1440109108269589"/>
        <n v="2.1204124051802293"/>
        <n v="-3.4990974590741861"/>
        <n v="-0.78364186849580653"/>
        <n v="2.5167402366272804"/>
        <n v="6.2287758239924322"/>
        <n v="2.0282748138077467"/>
        <n v="3.4698762048192799"/>
        <n v="-3.2137803777118825"/>
        <n v="-6.1718054863755345"/>
        <n v="4.2184908453336343"/>
        <n v="0.68897338632563321"/>
        <n v="-0.50097268858211441"/>
        <n v="2.8245155854648196"/>
        <n v="-0.44189983894919749"/>
        <n v="-0.9836848416501025"/>
        <n v="3.6346013648675402"/>
        <n v="-1.0521411273325918"/>
        <n v="0.79158574530797798"/>
        <n v="-0.28132443660099937"/>
        <n v="1.9278234347904697"/>
        <n v="0.55357325002061086"/>
        <n v="6.2736564593677979"/>
        <n v="-3.2383346443738525E-2"/>
        <n v="1.1983165744939068"/>
        <n v="-1.5254964077721638"/>
        <n v="1.8741235031184176"/>
        <n v="3.1900010321699118E-2"/>
        <n v="-1.2224955073772079"/>
        <n v="-3.3254373663963652"/>
        <n v="2.0371833382161251"/>
        <n v="-1.091220772487117E-2"/>
        <n v="3.4151633363317"/>
        <n v="2.4688795105721963"/>
        <n v="-0.27801098883308556"/>
        <n v="-1.0327444664959856E-2"/>
        <n v="-0.95001879881318418"/>
        <n v="-2.8044149930366933"/>
        <n v="-7.5082803257765299E-2"/>
        <n v="-1.7282101188788213"/>
        <n v="0.28399180921709266"/>
        <n v="-0.22873226835972549"/>
        <n v="-1.0698643410141153"/>
        <n v="1.8428582203943926"/>
        <n v="-0.62845577442648293"/>
      </sharedItems>
    </cacheField>
    <cacheField name="AAPL Returns" numFmtId="0">
      <sharedItems containsString="0" containsBlank="1" containsNumber="1" minValue="-12.864692744438797" maxValue="11.980825842759311"/>
    </cacheField>
    <cacheField name="GOOGL Returns" numFmtId="0">
      <sharedItems containsString="0" containsBlank="1" containsNumber="1" minValue="-11.634152015051804" maxValue="9.2411467295072729"/>
    </cacheField>
    <cacheField name="CRM Returns" numFmtId="0">
      <sharedItems containsString="0" containsBlank="1" containsNumber="1" minValue="-15.888480099243301" maxValue="26.044898584868381"/>
    </cacheField>
    <cacheField name="NFLX Returns" numFmtId="0">
      <sharedItems containsString="0" containsBlank="1" containsNumber="1" minValue="-11.138861986006887" maxValue="11.608717080918124"/>
    </cacheField>
    <cacheField name="MSFT Returns" numFmtId="0">
      <sharedItems containsString="0" containsBlank="1" containsNumber="1" minValue="-14.739028094733328" maxValue="14.216898216326221"/>
    </cacheField>
    <cacheField name="V Returns" numFmtId="0">
      <sharedItems containsString="0" containsBlank="1" containsNumber="1" minValue="-13.547189090502098" maxValue="13.842657723433534"/>
    </cacheField>
    <cacheField name="WMT Returns" numFmtId="0">
      <sharedItems containsString="0" containsBlank="1" containsNumber="1" minValue="-9.071037857228351" maxValue="11.708499177813115"/>
    </cacheField>
    <cacheField name="SP500 Returns" numFmtId="0">
      <sharedItems containsString="0" containsBlank="1" containsNumber="1" minValue="-11.98405524869565" maxValue="9.3827739874460683"/>
    </cacheField>
    <cacheField name="Months" numFmtId="0" databaseField="0">
      <fieldGroup base="0">
        <rangePr groupBy="months" startDate="2020-01-02T00:00:00" endDate="2021-01-01T00:00:00"/>
        <groupItems count="14">
          <s v="&lt;1/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">
  <r>
    <x v="0"/>
    <x v="0"/>
    <n v="49.099998470000003"/>
    <n v="74.444603000000001"/>
    <n v="1368.6800539999999"/>
    <n v="166.9900055"/>
    <n v="329.80999759999997"/>
    <n v="158.9362793"/>
    <n v="189.95077509999999"/>
    <n v="116.9870911"/>
    <n v="3257.8500979999999"/>
    <n v="0.44908705113922154"/>
    <n v="-0.24865357657519024"/>
    <n v="0.23102359190166605"/>
    <n v="0.40806141725142459"/>
    <n v="0.27199747208150471"/>
    <n v="0.12017384781916758"/>
    <n v="0.25413897368577537"/>
    <n v="0.65585398979316356"/>
    <n v="0.29354449096775687"/>
    <n v="0.6719366843741631"/>
  </r>
  <r>
    <x v="1"/>
    <x v="1"/>
    <n v="48.599998470000003"/>
    <n v="73.720839999999995"/>
    <n v="1361.5200199999999"/>
    <n v="166.16999820000001"/>
    <n v="325.89999390000003"/>
    <n v="156.95726010000001"/>
    <n v="188.44007869999999"/>
    <n v="115.9543304"/>
    <n v="3234.8500979999999"/>
    <n v="0.42913877867454386"/>
    <n v="-0.25821154949111563"/>
    <n v="0.22208226160262695"/>
    <n v="0.3987728044189135"/>
    <n v="0.2667728316469945"/>
    <n v="0.10500174029923098"/>
    <n v="0.23366889561587911"/>
    <n v="0.6377888675329092"/>
    <n v="0.27284454542042641"/>
    <n v="0.65679185535537798"/>
  </r>
  <r>
    <x v="2"/>
    <x v="2"/>
    <n v="48.38999939"/>
    <n v="74.308266000000003"/>
    <n v="1397.8100589999999"/>
    <n v="173.4499969"/>
    <n v="335.82998659999998"/>
    <n v="157.3629608"/>
    <n v="188.0325928"/>
    <n v="115.7182693"/>
    <n v="3246.280029"/>
    <n v="0.4376073038254773"/>
    <n v="-0.2622258805291342"/>
    <n v="0.22933929172470197"/>
    <n v="0.44585136884301085"/>
    <n v="0.31315702306968318"/>
    <n v="0.14353339614308272"/>
    <n v="0.2378652798662246"/>
    <n v="0.63291609322641751"/>
    <n v="0.26811309900128694"/>
    <n v="0.66431813147240026"/>
  </r>
  <r>
    <x v="3"/>
    <x v="3"/>
    <n v="48.25"/>
    <n v="73.958793999999997"/>
    <n v="1395.1099850000001"/>
    <n v="176"/>
    <n v="330.75"/>
    <n v="155.92817690000001"/>
    <n v="187.53565979999999"/>
    <n v="114.6461716"/>
    <n v="3237.179932"/>
    <n v="0.42857407432756567"/>
    <n v="-0.26490210128486635"/>
    <n v="0.22502193289002012"/>
    <n v="0.44234860028002243"/>
    <n v="0.32940425563015735"/>
    <n v="0.12382136802018402"/>
    <n v="0.22302452519015567"/>
    <n v="0.6269736977853777"/>
    <n v="0.24662470966635361"/>
    <n v="0.6583259830759064"/>
  </r>
  <r>
    <x v="4"/>
    <x v="4"/>
    <n v="47.83000183"/>
    <n v="75.148521000000002"/>
    <n v="1405.040039"/>
    <n v="177.33000179999999"/>
    <n v="339.26000979999998"/>
    <n v="158.41183469999999"/>
    <n v="190.74588009999999"/>
    <n v="114.25273900000001"/>
    <n v="3253.0500489999999"/>
    <n v="0.43516107752781813"/>
    <n v="-0.27293076355206281"/>
    <n v="0.23971975810723192"/>
    <n v="0.45523072165150297"/>
    <n v="0.33787830358345161"/>
    <n v="0.15684302057803595"/>
    <n v="0.24871435632716876"/>
    <n v="0.66536196838816097"/>
    <n v="0.23873901707895695"/>
    <n v="0.66877599213995487"/>
  </r>
  <r>
    <x v="5"/>
    <x v="5"/>
    <n v="48.97000122"/>
    <n v="76.744727999999995"/>
    <n v="1419.790039"/>
    <n v="179.6000061"/>
    <n v="335.6600037"/>
    <n v="160.3908691"/>
    <n v="192.06774899999999"/>
    <n v="115.43302919999999"/>
    <n v="3274.6999510000001"/>
    <n v="0.43948955466717265"/>
    <n v="-0.25113859696447982"/>
    <n v="0.25943921601353298"/>
    <n v="0.47436569213900875"/>
    <n v="0.35234153610868918"/>
    <n v="0.14287380627227253"/>
    <n v="0.26918459161897951"/>
    <n v="0.68116906456614079"/>
    <n v="0.26239594251197118"/>
    <n v="0.68303182101227899"/>
  </r>
  <r>
    <x v="6"/>
    <x v="6"/>
    <n v="48.16999817"/>
    <n v="76.918221000000003"/>
    <n v="1428.959961"/>
    <n v="180.1999969"/>
    <n v="329.0499878"/>
    <n v="159.64872740000001"/>
    <n v="192.58457949999999"/>
    <n v="114.4691162"/>
    <n v="3265.3500979999999"/>
    <n v="0.41916456961045151"/>
    <n v="-0.26643141193359532"/>
    <n v="0.26158253947379723"/>
    <n v="0.48626170480631259"/>
    <n v="0.35616435109340233"/>
    <n v="0.11722475843549121"/>
    <n v="0.2615082140790721"/>
    <n v="0.6873493971401301"/>
    <n v="0.24307593293728091"/>
    <n v="0.67687521557594088"/>
  </r>
  <r>
    <x v="7"/>
    <x v="7"/>
    <n v="48.75"/>
    <n v="78.561531000000002"/>
    <n v="1440.030029"/>
    <n v="183.8500061"/>
    <n v="338.92001340000002"/>
    <n v="161.5684052"/>
    <n v="194.13504030000001"/>
    <n v="113.9773331"/>
    <n v="3288.1298830000001"/>
    <n v="0.41464810071616254"/>
    <n v="-0.25534412836894094"/>
    <n v="0.28188390538185532"/>
    <n v="0.50062275053340977"/>
    <n v="0.37942022412362342"/>
    <n v="0.15552372209829518"/>
    <n v="0.28136449159019822"/>
    <n v="0.70589002774713505"/>
    <n v="0.23321897053437624"/>
    <n v="0.69187503944157946"/>
  </r>
  <r>
    <x v="8"/>
    <x v="8"/>
    <n v="48.209999080000003"/>
    <n v="77.500702000000004"/>
    <n v="1430.589966"/>
    <n v="182.11999510000001"/>
    <n v="338.69000240000003"/>
    <n v="160.43045040000001"/>
    <n v="194.85063170000001"/>
    <n v="114.2724152"/>
    <n v="3283.1499020000001"/>
    <n v="0.43316915257894217"/>
    <n v="-0.26566675670481049"/>
    <n v="0.26877847932415511"/>
    <n v="0.48837628769237951"/>
    <n v="0.36839753515152834"/>
    <n v="0.15463120334626226"/>
    <n v="0.26959400265506656"/>
    <n v="0.714447171412392"/>
    <n v="0.23913339330626518"/>
    <n v="0.6885958672345448"/>
  </r>
  <r>
    <x v="9"/>
    <x v="9"/>
    <n v="48.549999239999998"/>
    <n v="77.168564000000003"/>
    <n v="1439.1999510000001"/>
    <n v="181.0599976"/>
    <n v="339.07000729999999"/>
    <n v="161.4694519"/>
    <n v="198.57768250000001"/>
    <n v="113.3871918"/>
    <n v="3289.290039"/>
    <n v="0.46416387255130998"/>
    <n v="-0.25916733206342996"/>
    <n v="0.26467526382009893"/>
    <n v="0.49954590185325193"/>
    <n v="0.3616438077164435"/>
    <n v="0.15610574803810034"/>
    <n v="0.28034096348280341"/>
    <n v="0.75901577458916458"/>
    <n v="0.2213905839824569"/>
    <n v="0.6926389683222367"/>
  </r>
  <r>
    <x v="10"/>
    <x v="10"/>
    <n v="49.770000459999999"/>
    <n v="78.135222999999996"/>
    <n v="1450.160034"/>
    <n v="182.6900024"/>
    <n v="338.61999509999998"/>
    <n v="164.4281158"/>
    <n v="199.7206573"/>
    <n v="113.9970016"/>
    <n v="3316.8100589999999"/>
    <n v="0.48117311479608876"/>
    <n v="-0.23584585482711806"/>
    <n v="0.27661731861640476"/>
    <n v="0.51376426556481891"/>
    <n v="0.37202931158516001"/>
    <n v="0.15435955186859715"/>
    <n v="0.3109440425310433"/>
    <n v="0.77268362969386306"/>
    <n v="0.23361319242817782"/>
    <n v="0.71076009864804301"/>
  </r>
  <r>
    <x v="11"/>
    <x v="11"/>
    <n v="50.930000309999997"/>
    <n v="79.000243999999995"/>
    <n v="1479.5200199999999"/>
    <n v="182.22999569999999"/>
    <n v="339.67001340000002"/>
    <n v="165.34835820000001"/>
    <n v="203.4477081"/>
    <n v="113.0724335"/>
    <n v="3329.6201169999999"/>
    <n v="0.49478042119380766"/>
    <n v="-0.21367136052956301"/>
    <n v="0.28730374286937849"/>
    <n v="0.55185256831896023"/>
    <n v="0.36909839913478831"/>
    <n v="0.15843397014740893"/>
    <n v="0.3204626130286054"/>
    <n v="0.81725223287063564"/>
    <n v="0.21508178498325969"/>
    <n v="0.71919514813198737"/>
  </r>
  <r>
    <x v="12"/>
    <x v="12"/>
    <n v="51.049999239999998"/>
    <n v="78.464882000000003"/>
    <n v="1482.25"/>
    <n v="185.27000430000001"/>
    <n v="338.10998540000003"/>
    <n v="164.75465389999999"/>
    <n v="206.0218658"/>
    <n v="113.69209290000001"/>
    <n v="3320.790039"/>
    <n v="0.5085768861837946"/>
    <n v="-0.21137746748380293"/>
    <n v="0.280689908683942"/>
    <n v="0.55539413352109457"/>
    <n v="0.3884676801799925"/>
    <n v="0.15238054555599184"/>
    <n v="0.31432160470921494"/>
    <n v="0.84803437650166247"/>
    <n v="0.22750181204072958"/>
    <n v="0.71338079936970322"/>
  </r>
  <r>
    <x v="13"/>
    <x v="13"/>
    <n v="51.430000309999997"/>
    <n v="78.744956999999999"/>
    <n v="1483.869995"/>
    <n v="182.75"/>
    <n v="326"/>
    <n v="163.96304319999999"/>
    <n v="206.6281433"/>
    <n v="114.19372559999999"/>
    <n v="3321.75"/>
    <n v="0.54883205906463928"/>
    <n v="-0.20411338761363759"/>
    <n v="0.28414994060530763"/>
    <n v="0.55749573057295276"/>
    <n v="0.37241158365387644"/>
    <n v="0.10538979704246351"/>
    <n v="0.30613354224374439"/>
    <n v="0.85528432901438534"/>
    <n v="0.23755619305538295"/>
    <n v="0.71401290568316855"/>
  </r>
  <r>
    <x v="14"/>
    <x v="14"/>
    <n v="51.709999080000003"/>
    <n v="79.124184"/>
    <n v="1484.6899410000001"/>
    <n v="183.97999569999999"/>
    <n v="349.60000609999997"/>
    <n v="164.9723511"/>
    <n v="205.2565918"/>
    <n v="113.9084854"/>
    <n v="3325.540039"/>
    <n v="0.52747610918528509"/>
    <n v="-0.19876094629333263"/>
    <n v="0.28883489115585204"/>
    <n v="0.5585594351499934"/>
    <n v="0.38024844714093775"/>
    <n v="0.19696562599126066"/>
    <n v="0.31657336592487062"/>
    <n v="0.83888312124442221"/>
    <n v="0.23183903456173632"/>
    <n v="0.71650853579749585"/>
  </r>
  <r>
    <x v="15"/>
    <x v="15"/>
    <n v="50.349998470000003"/>
    <n v="78.896148999999994"/>
    <n v="1466.170044"/>
    <n v="182.11000060000001"/>
    <n v="353.1600037"/>
    <n v="163.30995179999999"/>
    <n v="203.74588009999999"/>
    <n v="112.4921341"/>
    <n v="3295.469971"/>
    <n v="0.52123942098515796"/>
    <n v="-0.2247586442853767"/>
    <n v="0.28601775867637819"/>
    <n v="0.5345338295549662"/>
    <n v="0.36833385563450116"/>
    <n v="0.21077959408492702"/>
    <n v="0.29937826066548689"/>
    <n v="0.82081781602459325"/>
    <n v="0.20345066270958237"/>
    <n v="0.69670827325648532"/>
  </r>
  <r>
    <x v="16"/>
    <x v="16"/>
    <n v="49.259998320000001"/>
    <n v="76.576187000000004"/>
    <n v="1431.7299800000001"/>
    <n v="180.71000670000001"/>
    <n v="342.88000490000002"/>
    <n v="160.57888790000001"/>
    <n v="200.456131"/>
    <n v="113.95766450000001"/>
    <n v="3243.6298830000001"/>
    <n v="0.5059308548589958"/>
    <n v="-0.245595028109486"/>
    <n v="0.25735706930262031"/>
    <n v="0.48985521204799609"/>
    <n v="0.35941385609546328"/>
    <n v="0.17088979881480462"/>
    <n v="0.27112937290993838"/>
    <n v="0.78147852872830947"/>
    <n v="0.23282474663624381"/>
    <n v="0.66257308764436484"/>
  </r>
  <r>
    <x v="17"/>
    <x v="17"/>
    <n v="50.52999878"/>
    <n v="78.742476999999994"/>
    <n v="1450.5"/>
    <n v="182.8500061"/>
    <n v="348.51998900000001"/>
    <n v="163.72555539999999"/>
    <n v="201.60902400000001"/>
    <n v="114.6855011"/>
    <n v="3276.23999"/>
    <n v="0.5049859374079736"/>
    <n v="-0.22131776810970041"/>
    <n v="0.28411930281484077"/>
    <n v="0.5142052987429041"/>
    <n v="0.37304876812010951"/>
    <n v="0.19277480244688147"/>
    <n v="0.30367707602722266"/>
    <n v="0.795264987078241"/>
    <n v="0.24741300312911185"/>
    <n v="0.68404589176607289"/>
  </r>
  <r>
    <x v="18"/>
    <x v="18"/>
    <n v="47.509998320000001"/>
    <n v="80.390747000000005"/>
    <n v="1456.6999510000001"/>
    <n v="181.77000430000001"/>
    <n v="343.1600037"/>
    <n v="166.27850340000001"/>
    <n v="203.60672"/>
    <n v="113.9871674"/>
    <n v="3273.3999020000001"/>
    <n v="0.4974261608092731"/>
    <n v="-0.27904793331522493"/>
    <n v="0.30448194430383257"/>
    <n v="0.52224840921130977"/>
    <n v="0.36616758416769368"/>
    <n v="0.17197628676341017"/>
    <n v="0.33008361360320287"/>
    <n v="0.81915371977054174"/>
    <n v="0.23341608248344273"/>
    <n v="0.68217577667223372"/>
  </r>
  <r>
    <x v="19"/>
    <x v="19"/>
    <n v="48.77999878"/>
    <n v="80.274246000000005"/>
    <n v="1454.25"/>
    <n v="185.66999820000001"/>
    <n v="347.73999020000002"/>
    <n v="170.96882629999999"/>
    <n v="206.93624879999999"/>
    <n v="114.66584779999999"/>
    <n v="3283.6599120000001"/>
    <n v="0.49780433194798335"/>
    <n v="-0.25477067331543934"/>
    <n v="0.30304269703481168"/>
    <n v="0.51907012174820211"/>
    <n v="0.39101622371551642"/>
    <n v="0.18974814913220009"/>
    <n v="0.37859818887160995"/>
    <n v="0.85896869837315026"/>
    <n v="0.24701908589366187"/>
    <n v="0.68893169394097387"/>
  </r>
  <r>
    <x v="20"/>
    <x v="20"/>
    <n v="47"/>
    <n v="76.714989000000003"/>
    <n v="1432.780029"/>
    <n v="182.3099976"/>
    <n v="345.0899963"/>
    <n v="168.4455566"/>
    <n v="197.75274659999999"/>
    <n v="112.6101608"/>
    <n v="3225.5200199999999"/>
    <n v="0.45962800651562585"/>
    <n v="-0.2887970335746799"/>
    <n v="0.25907182196083467"/>
    <n v="0.49121742605650009"/>
    <n v="0.36960812772083596"/>
    <n v="0.17946529636201547"/>
    <n v="0.35249863018597222"/>
    <n v="0.74915107385222424"/>
    <n v="0.20581630875239862"/>
    <n v="0.65064827117964197"/>
  </r>
  <r>
    <x v="21"/>
    <x v="21"/>
    <n v="48.020000459999999"/>
    <n v="76.504311000000001"/>
    <n v="1482.599976"/>
    <n v="185.41999820000001"/>
    <n v="358"/>
    <n v="172.5520477"/>
    <n v="199.5815125"/>
    <n v="112.3937683"/>
    <n v="3248.919922"/>
    <n v="0.45811605104295833"/>
    <n v="-0.26929876003285702"/>
    <n v="0.25646911695278513"/>
    <n v="0.55584815253338848"/>
    <n v="0.38942335971463793"/>
    <n v="0.22956038047131747"/>
    <n v="0.39497431380255105"/>
    <n v="0.77101971639938605"/>
    <n v="0.20147908623139188"/>
    <n v="0.66605642399904763"/>
  </r>
  <r>
    <x v="22"/>
    <x v="22"/>
    <n v="49.450000760000002"/>
    <n v="79.029999000000004"/>
    <n v="1445.410034"/>
    <n v="188.3399963"/>
    <n v="369.01000979999998"/>
    <n v="178.2318726"/>
    <n v="202.3146667"/>
    <n v="113.3773499"/>
    <n v="3297.5900879999999"/>
    <n v="0.48022805168155924"/>
    <n v="-0.2419629517585265"/>
    <n v="0.2876713345852413"/>
    <n v="0.50760215642477469"/>
    <n v="0.40802799913913218"/>
    <n v="0.27228285985954864"/>
    <n v="0.45372384949494948"/>
    <n v="0.80370316277493026"/>
    <n v="0.22119331970421485"/>
    <n v="0.69810430845060789"/>
  </r>
  <r>
    <x v="23"/>
    <x v="23"/>
    <n v="49.840000150000002"/>
    <n v="79.674437999999995"/>
    <n v="1446.0500489999999"/>
    <n v="185.4900055"/>
    <n v="369.67001340000002"/>
    <n v="178.0141907"/>
    <n v="201.56925960000001"/>
    <n v="114.8920593"/>
    <n v="3334.6899410000001"/>
    <n v="0.50536381683735054"/>
    <n v="-0.23450774454483164"/>
    <n v="0.29563270033146255"/>
    <n v="0.50843243901030422"/>
    <n v="0.38986940814651266"/>
    <n v="0.27484389211195953"/>
    <n v="0.45147224653556256"/>
    <n v="0.79478947873149075"/>
    <n v="0.25155311370105232"/>
    <n v="0.72253347933352374"/>
  </r>
  <r>
    <x v="24"/>
    <x v="24"/>
    <n v="49.319999690000003"/>
    <n v="80.606384000000006"/>
    <n v="1475.969971"/>
    <n v="186.72999569999999"/>
    <n v="366.9500122"/>
    <n v="181.70509340000001"/>
    <n v="201.7978516"/>
    <n v="114.4002686"/>
    <n v="3345.780029"/>
    <n v="0.50366314071873353"/>
    <n v="-0.24444804517072913"/>
    <n v="0.30714591253886792"/>
    <n v="0.54724713897359079"/>
    <n v="0.3977699511506011"/>
    <n v="0.26428938786410999"/>
    <n v="0.48964927201231984"/>
    <n v="0.79752301435632966"/>
    <n v="0.24169599896897215"/>
    <n v="0.72983597874931849"/>
  </r>
  <r>
    <x v="25"/>
    <x v="25"/>
    <n v="49.729999540000001"/>
    <n v="79.510727000000003"/>
    <n v="1479.1099850000001"/>
    <n v="185.72000120000001"/>
    <n v="366.76998900000001"/>
    <n v="181.96235659999999"/>
    <n v="201.49969479999999"/>
    <n v="114.5379791"/>
    <n v="3327.709961"/>
    <n v="0.4734243254597868"/>
    <n v="-0.2366105102470622"/>
    <n v="0.29361022318827351"/>
    <n v="0.5513206355986997"/>
    <n v="0.39133481563006017"/>
    <n v="0.26359083830864977"/>
    <n v="0.49231028600779347"/>
    <n v="0.7939576129661321"/>
    <n v="0.24445617356827246"/>
    <n v="0.71793736613115244"/>
  </r>
  <r>
    <x v="26"/>
    <x v="26"/>
    <n v="52.259998320000001"/>
    <n v="79.888358999999994"/>
    <n v="1508.660034"/>
    <n v="189.11999510000001"/>
    <n v="371.07000729999999"/>
    <n v="186.72193909999999"/>
    <n v="204.7298279"/>
    <n v="113.3576813"/>
    <n v="3352.0900879999999"/>
    <n v="0.48155114008013261"/>
    <n v="-0.18824719061393352"/>
    <n v="0.2982754691921265"/>
    <n v="0.58965550444746917"/>
    <n v="0.41299772717612593"/>
    <n v="0.2802763314669543"/>
    <n v="0.54154125120262975"/>
    <n v="0.8325840036614397"/>
    <n v="0.22079909580608215"/>
    <n v="0.73399096851685952"/>
  </r>
  <r>
    <x v="27"/>
    <x v="27"/>
    <n v="53.799999239999998"/>
    <n v="79.406372000000005"/>
    <n v="1510.0600589999999"/>
    <n v="189.11000060000001"/>
    <n v="373.69000240000003"/>
    <n v="182.5066071"/>
    <n v="202.69236760000001"/>
    <n v="113.5052185"/>
    <n v="3357.75"/>
    <n v="0.49799319863975877"/>
    <n v="-0.15880861644621316"/>
    <n v="0.29232102696885337"/>
    <n v="0.59147173746826709"/>
    <n v="0.4129340476590988"/>
    <n v="0.29044277897157128"/>
    <n v="0.49793976662353501"/>
    <n v="0.80821976381820293"/>
    <n v="0.22375623002527315"/>
    <n v="0.73771785545170177"/>
  </r>
  <r>
    <x v="28"/>
    <x v="28"/>
    <n v="53.88999939"/>
    <n v="81.292098999999993"/>
    <n v="1518.630005"/>
    <n v="189.46000670000001"/>
    <n v="380.01000979999998"/>
    <n v="182.77377319999999"/>
    <n v="206.17094420000001"/>
    <n v="113.94782259999999"/>
    <n v="3379.4499510000001"/>
    <n v="0.4908115931797688"/>
    <n v="-0.15708817845395467"/>
    <n v="0.31561719983319692"/>
    <n v="0.60258940958959051"/>
    <n v="0.4151640961262103"/>
    <n v="0.31496649791321718"/>
    <n v="0.50070321173039889"/>
    <n v="0.84981707719676125"/>
    <n v="0.23262748235800149"/>
    <n v="0.75200664013044161"/>
  </r>
  <r>
    <x v="29"/>
    <x v="29"/>
    <n v="54.52999878"/>
    <n v="80.713218999999995"/>
    <n v="1513.3900149999999"/>
    <n v="188.63999939999999"/>
    <n v="381.39999390000003"/>
    <n v="181.78427120000001"/>
    <n v="206.42971800000001"/>
    <n v="115.5117188"/>
    <n v="3373.9399410000001"/>
    <n v="0.48873259987661533"/>
    <n v="-0.14485398478229711"/>
    <n v="0.30846574654875475"/>
    <n v="0.59579164321638189"/>
    <n v="0.40993945569169993"/>
    <n v="0.32036009593364956"/>
    <n v="0.49046825130640787"/>
    <n v="0.85291153107561513"/>
    <n v="0.26397314276285339"/>
    <n v="0.74837845928949398"/>
  </r>
  <r>
    <x v="30"/>
    <x v="30"/>
    <n v="55.310001370000002"/>
    <n v="80.733086"/>
    <n v="1518.7299800000001"/>
    <n v="189.9499969"/>
    <n v="380.39999390000003"/>
    <n v="183.40705869999999"/>
    <n v="209.30619809999999"/>
    <n v="115.9543304"/>
    <n v="3380.1599120000001"/>
    <n v="0.50725408930339522"/>
    <n v="-0.12994349752315373"/>
    <n v="0.30871118242907891"/>
    <n v="0.60271910577091181"/>
    <n v="0.41828604712766326"/>
    <n v="0.3164797652014979"/>
    <n v="0.50725363005152146"/>
    <n v="0.88730888893367876"/>
    <n v="0.27284454542042641"/>
    <n v="0.752474128737181"/>
  </r>
  <r>
    <x v="31"/>
    <x v="31"/>
    <n v="56.88999939"/>
    <n v="79.254822000000004"/>
    <n v="1519.4399410000001"/>
    <n v="191.0899963"/>
    <n v="387.77999879999999"/>
    <n v="185.26736450000001"/>
    <n v="210.21194460000001"/>
    <n v="117.6657639"/>
    <n v="3370.290039"/>
    <n v="0.49251241534421203"/>
    <n v="-9.9740340958402215E-2"/>
    <n v="0.29044878618448144"/>
    <n v="0.60364012833242242"/>
    <n v="0.42554950314879553"/>
    <n v="0.34511662501839774"/>
    <n v="0.52649579049134021"/>
    <n v="0.89813993431069683"/>
    <n v="0.30714734204880045"/>
    <n v="0.7459751053014364"/>
  </r>
  <r>
    <x v="32"/>
    <x v="32"/>
    <n v="58.900001529999997"/>
    <n v="80.402648999999997"/>
    <n v="1524.869995"/>
    <n v="192.86999510000001"/>
    <n v="386.19000240000003"/>
    <n v="185.82299800000001"/>
    <n v="212.31207280000001"/>
    <n v="115.7477798"/>
    <n v="3386.1499020000001"/>
    <n v="0.50158414741558011"/>
    <n v="-6.1317248928258024E-2"/>
    <n v="0.30462898099017754"/>
    <n v="0.61068446209754523"/>
    <n v="0.43689068718930324"/>
    <n v="0.33894691312346736"/>
    <n v="0.53224301170235711"/>
    <n v="0.92325356580886409"/>
    <n v="0.26870458717766171"/>
    <n v="0.75641836240562588"/>
  </r>
  <r>
    <x v="33"/>
    <x v="33"/>
    <n v="57.270000459999999"/>
    <n v="79.577804999999998"/>
    <n v="1516.98999"/>
    <n v="193.36000060000001"/>
    <n v="386"/>
    <n v="182.9852295"/>
    <n v="210.46078489999999"/>
    <n v="115.7576141"/>
    <n v="3373.2299800000001"/>
    <n v="0.48457490497964167"/>
    <n v="-9.247626108823688E-2"/>
    <n v="0.29443890129671357"/>
    <n v="0.60046184086931487"/>
    <n v="0.44001273567403304"/>
    <n v="0.3382096409715647"/>
    <n v="0.50289041990370598"/>
    <n v="0.90111560198474305"/>
    <n v="0.2689016991267279"/>
    <n v="0.74791097068275458"/>
  </r>
  <r>
    <x v="34"/>
    <x v="34"/>
    <n v="53.27999878"/>
    <n v="77.776557999999994"/>
    <n v="1483.459961"/>
    <n v="189.5"/>
    <n v="380.07000729999999"/>
    <n v="177.2006073"/>
    <n v="207.83312989999999"/>
    <n v="116.6330109"/>
    <n v="3337.75"/>
    <n v="0.46548666943170935"/>
    <n v="-0.16874891707211065"/>
    <n v="0.27218638993988375"/>
    <n v="0.55696379914997818"/>
    <n v="0.41541891167759559"/>
    <n v="0.31519930805631946"/>
    <n v="0.44305690841536055"/>
    <n v="0.86969373003696537"/>
    <n v="0.28644755083497697"/>
    <n v="0.72454843891362775"/>
  </r>
  <r>
    <x v="35"/>
    <x v="35"/>
    <n v="49.119998930000001"/>
    <n v="74.082145999999995"/>
    <n v="1419.8599850000001"/>
    <n v="185.9400024"/>
    <n v="368.7000122"/>
    <n v="169.56051640000001"/>
    <n v="197.86000060000001"/>
    <n v="114.4101105"/>
    <n v="3225.889893"/>
    <n v="0.41219093627429854"/>
    <n v="-0.24827124886521815"/>
    <n v="0.22654581705520546"/>
    <n v="0.47445643211498983"/>
    <n v="0.39273654359658033"/>
    <n v="0.27107996664537548"/>
    <n v="0.36403126925829465"/>
    <n v="0.75043363242779337"/>
    <n v="0.24189326324721416"/>
    <n v="0.65089182175980143"/>
  </r>
  <r>
    <x v="36"/>
    <x v="36"/>
    <n v="47.569999690000003"/>
    <n v="71.572823"/>
    <n v="1386.3199460000001"/>
    <n v="181.27000430000001"/>
    <n v="360.0899963"/>
    <n v="166.76245119999999"/>
    <n v="187.5186157"/>
    <n v="112.51179500000001"/>
    <n v="3128.209961"/>
    <n v="0.3460438016237492"/>
    <n v="-0.27790095037646806"/>
    <n v="0.19554577177798696"/>
    <n v="0.43094540456144448"/>
    <n v="0.3629818561659367"/>
    <n v="0.23767025734429076"/>
    <n v="0.33508935040846188"/>
    <n v="0.62676988201517014"/>
    <n v="0.20384473227420813"/>
    <n v="0.58657243616386412"/>
  </r>
  <r>
    <x v="37"/>
    <x v="37"/>
    <n v="47.490001679999999"/>
    <n v="72.708220999999995"/>
    <n v="1390.469971"/>
    <n v="178.86999510000001"/>
    <n v="379.23999020000002"/>
    <n v="168.84609990000001"/>
    <n v="186.33419799999999"/>
    <n v="111.91181949999999"/>
    <n v="3116.389893"/>
    <n v="0.35039065511299122"/>
    <n v="-0.27943018800228403"/>
    <n v="0.20957241936686383"/>
    <n v="0.43632917445279429"/>
    <n v="0.34769030314010801"/>
    <n v="0.31197856719497818"/>
    <n v="0.35664166862712232"/>
    <n v="0.61260644682216281"/>
    <n v="0.19181923577755342"/>
    <n v="0.57878926621384619"/>
  </r>
  <r>
    <x v="38"/>
    <x v="38"/>
    <n v="44.009998320000001"/>
    <n v="67.955421000000001"/>
    <n v="1314.9499510000001"/>
    <n v="172.1499939"/>
    <n v="371.7099915"/>
    <n v="156.9493866"/>
    <n v="179.16784670000001"/>
    <n v="108.5873108"/>
    <n v="2978.76001"/>
    <n v="0.30937957751872586"/>
    <n v="-0.34595374372670284"/>
    <n v="0.15085657641098918"/>
    <n v="0.3383580996110418"/>
    <n v="0.30487411115074703"/>
    <n v="0.28275968182630584"/>
    <n v="0.23358745569873043"/>
    <n v="0.52691019945278239"/>
    <n v="0.12518506867415141"/>
    <n v="0.48816400334817661"/>
  </r>
  <r>
    <x v="39"/>
    <x v="39"/>
    <n v="45.479999540000001"/>
    <n v="67.915665000000004"/>
    <n v="1339.25"/>
    <n v="170.3999939"/>
    <n v="369.02999879999999"/>
    <n v="160.74958799999999"/>
    <n v="180.90966800000001"/>
    <n v="105.91197200000001"/>
    <n v="2954.219971"/>
    <n v="0.26855722076156952"/>
    <n v="-0.31785328003242819"/>
    <n v="0.15036543286349011"/>
    <n v="0.36988221625239398"/>
    <n v="0.29372406314459759"/>
    <n v="0.27236042379055364"/>
    <n v="0.27289501741381111"/>
    <n v="0.54773914611606644"/>
    <n v="7.1562416804594076E-2"/>
    <n v="0.47200510357559755"/>
  </r>
  <r>
    <x v="40"/>
    <x v="40"/>
    <n v="47.459999080000003"/>
    <n v="74.238663000000003"/>
    <n v="1386.3199460000001"/>
    <n v="176.7599945"/>
    <n v="381.0499878"/>
    <n v="171.44572450000001"/>
    <n v="191.43023679999999"/>
    <n v="113.9773331"/>
    <n v="3090.2299800000001"/>
    <n v="0.35511553369511722"/>
    <n v="-0.28000371607869862"/>
    <n v="0.22847941989814544"/>
    <n v="0.43094540456144448"/>
    <n v="0.33424652714981995"/>
    <n v="0.31900195650737889"/>
    <n v="0.38353100780807786"/>
    <n v="0.67354560307155875"/>
    <n v="0.23321897053437624"/>
    <n v="0.56156372666900733"/>
  </r>
  <r>
    <x v="41"/>
    <x v="41"/>
    <n v="46.75"/>
    <n v="71.880898000000002"/>
    <n v="1337.719971"/>
    <n v="169.36999510000001"/>
    <n v="368.76998900000001"/>
    <n v="163.2301483"/>
    <n v="184.86109920000001"/>
    <n v="111.05610660000001"/>
    <n v="3003.3701169999999"/>
    <n v="0.28670053904963894"/>
    <n v="-0.2935760200326426"/>
    <n v="0.19935171423688092"/>
    <n v="0.36789733084493442"/>
    <n v="0.28716147110672552"/>
    <n v="0.27135149977295309"/>
    <n v="0.29855280941405343"/>
    <n v="0.59499092200630066"/>
    <n v="0.17466791463012016"/>
    <n v="0.50436904085465517"/>
  </r>
  <r>
    <x v="42"/>
    <x v="42"/>
    <n v="50.11000061"/>
    <n v="75.215064999999996"/>
    <n v="1381.599976"/>
    <n v="175.6900024"/>
    <n v="383.7900085"/>
    <n v="169.22314449999999"/>
    <n v="193.38104250000001"/>
    <n v="114.8527222"/>
    <n v="3130.1201169999999"/>
    <n v="0.36418711991181862"/>
    <n v="-0.22934643037689686"/>
    <n v="0.24054183920756339"/>
    <n v="0.42482225292402648"/>
    <n v="0.32742911956056242"/>
    <n v="0.32963414303632066"/>
    <n v="0.36054164716084869"/>
    <n v="0.69687361489213462"/>
    <n v="0.25076466790911833"/>
    <n v="0.58783021816469916"/>
  </r>
  <r>
    <x v="43"/>
    <x v="43"/>
    <n v="48.11000061"/>
    <n v="72.775306999999998"/>
    <n v="1314.76001"/>
    <n v="169.6000061"/>
    <n v="372.77999879999999"/>
    <n v="164.9764404"/>
    <n v="186.0853577"/>
    <n v="114.0166779"/>
    <n v="3023.9399410000001"/>
    <n v="0.33451534267451716"/>
    <n v="-0.2675783220405985"/>
    <n v="0.21040119630688614"/>
    <n v="0.33811169178532186"/>
    <n v="0.2886269760735497"/>
    <n v="0.28691166403612245"/>
    <n v="0.31661566379153672"/>
    <n v="0.60963077914811648"/>
    <n v="0.2340075706598175"/>
    <n v="0.51791366987319887"/>
  </r>
  <r>
    <x v="44"/>
    <x v="44"/>
    <n v="48.590000150000002"/>
    <n v="71.808846000000003"/>
    <n v="1295.73999"/>
    <n v="164.08000179999999"/>
    <n v="368.97000120000001"/>
    <n v="160.31303410000001"/>
    <n v="183.49752810000001"/>
    <n v="115.3051758"/>
    <n v="2972.3701169999999"/>
    <n v="0.35757226057298125"/>
    <n v="-0.25840267683464518"/>
    <n v="0.19846158759223848"/>
    <n v="0.31343728355672734"/>
    <n v="0.25345651153689186"/>
    <n v="0.27212761325941837"/>
    <n v="0.26837950163977653"/>
    <n v="0.57868514499375889"/>
    <n v="0.25983333684926452"/>
    <n v="0.48395644522064041"/>
  </r>
  <r>
    <x v="45"/>
    <x v="45"/>
    <n v="43.270000459999999"/>
    <n v="66.129333000000003"/>
    <n v="1215.790039"/>
    <n v="151.21000670000001"/>
    <n v="346.48999020000002"/>
    <n v="149.4481964"/>
    <n v="170.32942199999999"/>
    <n v="115.23632050000001"/>
    <n v="2746.5600589999999"/>
    <n v="0.26836820802396782"/>
    <n v="-0.36009950273414842"/>
    <n v="0.12829718063763298"/>
    <n v="0.20971932065079252"/>
    <n v="0.17145590399180194"/>
    <n v="0.18489773571701049"/>
    <n v="0.15599854245769565"/>
    <n v="0.42121906072129917"/>
    <n v="0.25845324854744878"/>
    <n v="0.33526710960620781"/>
  </r>
  <r>
    <x v="46"/>
    <x v="46"/>
    <n v="45.380001069999999"/>
    <n v="70.892075000000006"/>
    <n v="1275.170044"/>
    <n v="161.3399963"/>
    <n v="364.13000490000002"/>
    <n v="159.66807560000001"/>
    <n v="181.74574279999999"/>
    <n v="117.8231354"/>
    <n v="2882.2299800000001"/>
    <n v="0.3413190688962896"/>
    <n v="-0.3197648453682162"/>
    <n v="0.18713584654222584"/>
    <n v="0.28675217781845003"/>
    <n v="0.23599868704425567"/>
    <n v="0.25334682687302795"/>
    <n v="0.26170834309475416"/>
    <n v="0.55773704740233232"/>
    <n v="0.31030158821705767"/>
    <n v="0.42460179467303766"/>
  </r>
  <r>
    <x v="47"/>
    <x v="47"/>
    <n v="45.700000760000002"/>
    <n v="68.429955000000007"/>
    <n v="1210.900024"/>
    <n v="154.57000729999999"/>
    <n v="349.92001340000002"/>
    <n v="152.43478390000001"/>
    <n v="172.14089970000001"/>
    <n v="112.5511398"/>
    <n v="2741.3798830000001"/>
    <n v="0.28859037376052432"/>
    <n v="-0.31364774862796707"/>
    <n v="0.15671894466154115"/>
    <n v="0.20337557199259185"/>
    <n v="0.19286399998648224"/>
    <n v="0.19820736015196372"/>
    <n v="0.1868904505743916"/>
    <n v="0.44288096851576042"/>
    <n v="0.20463333239964912"/>
    <n v="0.33185611483198124"/>
  </r>
  <r>
    <x v="48"/>
    <x v="48"/>
    <n v="39.009998320000001"/>
    <n v="61.672176"/>
    <n v="1111.5500489999999"/>
    <n v="140.5899963"/>
    <n v="315.25"/>
    <n v="137.9781342"/>
    <n v="159.33108519999999"/>
    <n v="102.3415833"/>
    <n v="2480.639893"/>
    <n v="0.22527813712654923"/>
    <n v="-0.44153347288595696"/>
    <n v="7.323369586198962E-2"/>
    <n v="7.4490226937714288E-2"/>
    <n v="0.10379097497134132"/>
    <n v="6.3676241671832889E-2"/>
    <n v="3.7357415226303314E-2"/>
    <n v="0.2896993861186094"/>
    <n v="0"/>
    <n v="0.16016643800981861"/>
  </r>
  <r>
    <x v="49"/>
    <x v="49"/>
    <n v="43.900001529999997"/>
    <n v="69.061012000000005"/>
    <n v="1214.2700199999999"/>
    <n v="147.77999879999999"/>
    <n v="336.2999878"/>
    <n v="157.5943451"/>
    <n v="175.007431"/>
    <n v="112.2265549"/>
    <n v="2711.0200199999999"/>
    <n v="0.35587143840853797"/>
    <n v="-0.34805643640602035"/>
    <n v="0.16451498987871951"/>
    <n v="0.20774742107754174"/>
    <n v="0.14960175956524654"/>
    <n v="0.14535715624359094"/>
    <n v="0.2402586142437528"/>
    <n v="0.47715935720944219"/>
    <n v="0.19812757578489235"/>
    <n v="0.31186503073768806"/>
  </r>
  <r>
    <x v="50"/>
    <x v="50"/>
    <n v="38.709999080000003"/>
    <n v="60.176524999999998"/>
    <n v="1073"/>
    <n v="124.3000031"/>
    <n v="298.8399963"/>
    <n v="134.3664703"/>
    <n v="151.29884340000001"/>
    <n v="105.0070877"/>
    <n v="2386.1298830000001"/>
    <n v="0.20486710469821726"/>
    <n v="-0.4472682421073933"/>
    <n v="5.4756501527534744E-2"/>
    <n v="2.4479782876229355E-2"/>
    <n v="0"/>
    <n v="0"/>
    <n v="0"/>
    <n v="0.19364869708478019"/>
    <n v="5.342553791615999E-2"/>
    <n v="9.7934353574441635E-2"/>
  </r>
  <r>
    <x v="51"/>
    <x v="51"/>
    <n v="41.880001069999999"/>
    <n v="62.822490999999999"/>
    <n v="1118.0600589999999"/>
    <n v="135.41999820000001"/>
    <n v="319.75"/>
    <n v="145.42973330000001"/>
    <n v="157.1513367"/>
    <n v="117.3018417"/>
    <n v="2529.1899410000001"/>
    <n v="0.31504922769720767"/>
    <n v="-0.38667065577969406"/>
    <n v="8.7444627289734733E-2"/>
    <n v="8.293557264777307E-2"/>
    <n v="7.0850559538940719E-2"/>
    <n v="8.1137729966515484E-2"/>
    <n v="0.11443338059468899"/>
    <n v="0.2636336437569371"/>
    <n v="0.29985313563344712"/>
    <n v="0.19213522826259299"/>
  </r>
  <r>
    <x v="52"/>
    <x v="52"/>
    <n v="39.119998930000001"/>
    <n v="61.284599"/>
    <n v="1091.1899410000001"/>
    <n v="132.2400055"/>
    <n v="315.47000120000001"/>
    <n v="139.30772400000001"/>
    <n v="147.78535460000001"/>
    <n v="120.56732940000001"/>
    <n v="2398.1000979999999"/>
    <n v="0.3107025200626326"/>
    <n v="-0.4394307071837264"/>
    <n v="6.844558984757515E-2"/>
    <n v="4.8077341127380137E-2"/>
    <n v="5.0589375959395111E-2"/>
    <n v="6.4529919089303195E-2"/>
    <n v="5.1110089786983767E-2"/>
    <n v="0.15163389865669463"/>
    <n v="0.36530432638409988"/>
    <n v="0.1058163909437066"/>
  </r>
  <r>
    <x v="53"/>
    <x v="53"/>
    <n v="39.819999690000003"/>
    <n v="60.815033"/>
    <n v="1111.670044"/>
    <n v="139.46000670000001"/>
    <n v="332.02999879999999"/>
    <n v="141.5997467"/>
    <n v="151.537735"/>
    <n v="118.00856779999999"/>
    <n v="2409.389893"/>
    <n v="0.22074241694553173"/>
    <n v="-0.42604953057331196"/>
    <n v="6.2644596009538991E-2"/>
    <n v="7.4645894787453176E-2"/>
    <n v="9.6591295950513079E-2"/>
    <n v="0.12878818670094125"/>
    <n v="7.4817734264093758E-2"/>
    <n v="0.19650539679025877"/>
    <n v="0.31401826777574998"/>
    <n v="0.11325039159292995"/>
  </r>
  <r>
    <x v="54"/>
    <x v="54"/>
    <n v="39.61000061"/>
    <n v="56.954155"/>
    <n v="1068.209961"/>
    <n v="139.3500061"/>
    <n v="332.82998659999998"/>
    <n v="136.28143309999999"/>
    <n v="146.14309689999999"/>
    <n v="112.5947037"/>
    <n v="2304.919922"/>
    <n v="9.7897759145178273E-2"/>
    <n v="-0.43006386161133053"/>
    <n v="1.4947510855568343E-2"/>
    <n v="1.8265731696636027E-2"/>
    <n v="9.5890431967252901E-2"/>
    <n v="0.13189240394662766"/>
    <n v="1.9807507687114489E-2"/>
    <n v="0.13199554767277463"/>
    <n v="0.20550649726526538"/>
    <n v="4.445996340195435E-2"/>
  </r>
  <r>
    <x v="55"/>
    <x v="55"/>
    <n v="41.63999939"/>
    <n v="55.744216999999999"/>
    <n v="1054.130005"/>
    <n v="140.52000430000001"/>
    <n v="360.26998900000001"/>
    <n v="134.9220886"/>
    <n v="135.10496520000001"/>
    <n v="112.9009628"/>
    <n v="2237.3999020000001"/>
    <n v="0"/>
    <n v="-0.39125851489412727"/>
    <n v="0"/>
    <n v="0"/>
    <n v="0.10334502402274347"/>
    <n v="0.23836868854966378"/>
    <n v="5.7470639891027738E-3"/>
    <n v="0"/>
    <n v="0.21164494414204385"/>
    <n v="0"/>
  </r>
  <r>
    <x v="56"/>
    <x v="56"/>
    <n v="46.22000122"/>
    <n v="61.336773000000001"/>
    <n v="1130.01001"/>
    <n v="153.63999939999999"/>
    <n v="357.32000729999999"/>
    <n v="147.1859436"/>
    <n v="153.8070831"/>
    <n v="113.64190670000001"/>
    <n v="2447.330078"/>
    <n v="0.12983725071390162"/>
    <n v="-0.30370744800206961"/>
    <n v="6.9090144718468069E-2"/>
    <n v="9.843807839096913E-2"/>
    <n v="0.18693849556871189"/>
    <n v="0.22692178389986861"/>
    <n v="0.13259882433983108"/>
    <n v="0.2236425839031532"/>
    <n v="0.22649591434610641"/>
    <n v="0.13823289658275928"/>
  </r>
  <r>
    <x v="57"/>
    <x v="57"/>
    <n v="44.630001069999999"/>
    <n v="60.998885999999999"/>
    <n v="1101.619995"/>
    <n v="147.0599976"/>
    <n v="342.39001459999997"/>
    <n v="145.77699279999999"/>
    <n v="161.02316279999999"/>
    <n v="108.0798569"/>
    <n v="2475.5600589999999"/>
    <n v="0.14987040371285612"/>
    <n v="-0.33410180474210432"/>
    <n v="6.4915906368688617E-2"/>
    <n v="6.1608105566233751E-2"/>
    <n v="0.1450143035969694"/>
    <n v="0.16898847439525824"/>
    <n v="0.11802527554725578"/>
    <n v="0.30993349054742636"/>
    <n v="0.11501401152821188"/>
    <n v="0.15682151551530499"/>
  </r>
  <r>
    <x v="58"/>
    <x v="58"/>
    <n v="47.5"/>
    <n v="64.208832000000001"/>
    <n v="1162.920044"/>
    <n v="154.72999569999999"/>
    <n v="362.98999020000002"/>
    <n v="154.89549260000001"/>
    <n v="168.08993530000001"/>
    <n v="108.4947815"/>
    <n v="2630.070068"/>
    <n v="0.24550015700843877"/>
    <n v="-0.27923906065875448"/>
    <n v="0.10457141159357466"/>
    <n v="0.14113180919319376"/>
    <n v="0.19388335903815485"/>
    <n v="0.24892319279751329"/>
    <n v="0.21234290661740188"/>
    <n v="0.39443896047368265"/>
    <n v="0.12333047498992959"/>
    <n v="0.25856184890643324"/>
  </r>
  <r>
    <x v="59"/>
    <x v="59"/>
    <n v="46.58000183"/>
    <n v="61.550438"/>
    <n v="1110.26001"/>
    <n v="146"/>
    <n v="357.11999509999998"/>
    <n v="148.53535460000001"/>
    <n v="160.80418399999999"/>
    <n v="108.2576828"/>
    <n v="2541.469971"/>
    <n v="0.22187634713415569"/>
    <n v="-0.29682569584187635"/>
    <n v="7.1729750968503189E-2"/>
    <n v="7.2816677229732507E-2"/>
    <n v="0.138260575524739"/>
    <n v="0.22614567041340333"/>
    <n v="0.1465565204139152"/>
    <n v="0.30731491093447183"/>
    <n v="0.1185782316296401"/>
    <n v="0.20022126977109517"/>
  </r>
  <r>
    <x v="60"/>
    <x v="60"/>
    <n v="47.86000061"/>
    <n v="63.306961000000001"/>
    <n v="1146.3100589999999"/>
    <n v="149.8500061"/>
    <n v="370.9599915"/>
    <n v="158.98344420000001"/>
    <n v="164.7954254"/>
    <n v="113.79998019999999"/>
    <n v="2626.6499020000001"/>
    <n v="0.31221432968063345"/>
    <n v="-0.27235730849856121"/>
    <n v="9.3429744365318118E-2"/>
    <n v="0.11958390595435205"/>
    <n v="0.16279072000414932"/>
    <n v="0.27984943377719212"/>
    <n v="0.25462682604474146"/>
    <n v="0.35504274285436582"/>
    <n v="0.22966423091980609"/>
    <n v="0.25630976937226541"/>
  </r>
  <r>
    <x v="61"/>
    <x v="61"/>
    <n v="45.479999540000001"/>
    <n v="63.177768999999998"/>
    <n v="1161.9499510000001"/>
    <n v="143.97999569999999"/>
    <n v="375.5"/>
    <n v="156.4830475"/>
    <n v="160.3662415"/>
    <n v="112.2489319"/>
    <n v="2584.5900879999999"/>
    <n v="0.30408780657846163"/>
    <n v="-0.31785328003242819"/>
    <n v="9.1833713145162518E-2"/>
    <n v="0.13987332099487959"/>
    <n v="0.12539020700037995"/>
    <n v="0.29746616828397199"/>
    <n v="0.22876385530918131"/>
    <n v="0.30207793227650898"/>
    <n v="0.1985760849908611"/>
    <n v="0.22861460886826945"/>
  </r>
  <r>
    <x v="62"/>
    <x v="62"/>
    <n v="43.659999849999998"/>
    <n v="59.853538999999998"/>
    <n v="1102.099976"/>
    <n v="134.0599976"/>
    <n v="364.07998659999998"/>
    <n v="150.92662050000001"/>
    <n v="152.3937225"/>
    <n v="112.76264949999999"/>
    <n v="2470.5"/>
    <n v="0.25986351397424506"/>
    <n v="-0.35264429552045357"/>
    <n v="5.0766349353459216E-2"/>
    <n v="6.2230778262475285E-2"/>
    <n v="6.2185375551288113E-2"/>
    <n v="0.25315273932636784"/>
    <n v="0.1712906915926897"/>
    <n v="0.20674141697323495"/>
    <n v="0.20887268743391027"/>
    <n v="0.15348961428139354"/>
  </r>
  <r>
    <x v="63"/>
    <x v="63"/>
    <n v="44.490001679999999"/>
    <n v="60.852294999999998"/>
    <n v="1117.030029"/>
    <n v="134.32000729999999"/>
    <n v="370.07998659999998"/>
    <n v="154.05210880000001"/>
    <n v="156.65368649999999"/>
    <n v="117.21823120000001"/>
    <n v="2526.8999020000001"/>
    <n v="0.31410431024618546"/>
    <n v="-0.33677802549783648"/>
    <n v="6.3104928811302516E-2"/>
    <n v="8.1599329010400623E-2"/>
    <n v="6.384201591532486E-2"/>
    <n v="0.27643472371927796"/>
    <n v="0.20361932665977139"/>
    <n v="0.25768267193636463"/>
    <n v="0.29817730424560973"/>
    <n v="0.1906273043886213"/>
  </r>
  <r>
    <x v="64"/>
    <x v="64"/>
    <n v="42.590000150000002"/>
    <n v="59.977767999999998"/>
    <n v="1092.6999510000001"/>
    <n v="134.3099976"/>
    <n v="361.76000979999998"/>
    <n v="152.63323969999999"/>
    <n v="151.13961789999999"/>
    <n v="118.0382156"/>
    <n v="2488.6499020000001"/>
    <n v="0.31429317712912025"/>
    <n v="-0.37309835182575013"/>
    <n v="5.2301067930837886E-2"/>
    <n v="5.0036256163708139E-2"/>
    <n v="6.3778239552166591E-2"/>
    <n v="0.24415046205144889"/>
    <n v="0.18894318746518238"/>
    <n v="0.19174465592571574"/>
    <n v="0.31461250789894429"/>
    <n v="0.16544079525955474"/>
  </r>
  <r>
    <x v="65"/>
    <x v="65"/>
    <n v="47.520000459999999"/>
    <n v="65.210068000000007"/>
    <n v="1183.1899410000001"/>
    <n v="147.5500031"/>
    <n v="379.9599915"/>
    <n v="163.98423769999999"/>
    <n v="168.64732359999999"/>
    <n v="124.54869840000001"/>
    <n v="2663.679932"/>
    <n v="0.37628261688269593"/>
    <n v="-0.27885673294878238"/>
    <n v="0.11694062884188482"/>
    <n v="0.16742766552402669"/>
    <n v="0.1481363520816992"/>
    <n v="0.31477241036655729"/>
    <n v="0.30635276855021609"/>
    <n v="0.40110428898438477"/>
    <n v="0.4451041498125376"/>
    <n v="0.28069296384663417"/>
  </r>
  <r>
    <x v="66"/>
    <x v="66"/>
    <n v="47.560001370000002"/>
    <n v="64.454796000000002"/>
    <n v="1182.5600589999999"/>
    <n v="145.07000729999999"/>
    <n v="372.27999879999999"/>
    <n v="162.21807860000001"/>
    <n v="167.80128479999999"/>
    <n v="120.51792140000001"/>
    <n v="2659.4099120000001"/>
    <n v="0.36116335501230956"/>
    <n v="-0.27809207771999761"/>
    <n v="0.10761003800259646"/>
    <n v="0.16661052833890028"/>
    <n v="0.13233516795309977"/>
    <n v="0.28497149867004662"/>
    <n v="0.28808441892487763"/>
    <n v="0.39098723676997632"/>
    <n v="0.36431402639533916"/>
    <n v="0.2778812802463389"/>
  </r>
  <r>
    <x v="67"/>
    <x v="67"/>
    <n v="48.790000919999997"/>
    <n v="66.104484999999997"/>
    <n v="1207"/>
    <n v="151.11999510000001"/>
    <n v="371.11999509999998"/>
    <n v="163.8453064"/>
    <n v="174.12158199999999"/>
    <n v="120.36973570000001"/>
    <n v="2749.9799800000001"/>
    <n v="0.41823875778265018"/>
    <n v="-0.2545794729489968"/>
    <n v="0.12799020974347211"/>
    <n v="0.19831612493221454"/>
    <n v="0.17088239904259606"/>
    <n v="0.28047030066352696"/>
    <n v="0.30491572612164736"/>
    <n v="0.46656624896537396"/>
    <n v="0.3613438940879295"/>
    <n v="0.33751902781502324"/>
  </r>
  <r>
    <x v="68"/>
    <x v="68"/>
    <n v="48.380001069999999"/>
    <n v="66.581505000000007"/>
    <n v="1206.5699460000001"/>
    <n v="154.5500031"/>
    <n v="370.72000120000001"/>
    <n v="163.85523989999999"/>
    <n v="172.87744140000001"/>
    <n v="120.3302231"/>
    <n v="2789.820068"/>
    <n v="0.43883894861209094"/>
    <n v="-0.26241700787266375"/>
    <n v="0.13388328990817752"/>
    <n v="0.19775822184082251"/>
    <n v="0.19273654410629681"/>
    <n v="0.27891819204068385"/>
    <n v="0.30501847374557495"/>
    <n v="0.4516886388459973"/>
    <n v="0.36055193069463459"/>
    <n v="0.36375256350429941"/>
  </r>
  <r>
    <x v="69"/>
    <x v="69"/>
    <n v="50.939998629999998"/>
    <n v="67.888335999999995"/>
    <n v="1210.410034"/>
    <n v="152.5"/>
    <n v="396.72000120000001"/>
    <n v="164.2223511"/>
    <n v="168.19943240000001"/>
    <n v="123.7879868"/>
    <n v="2761.6298830000001"/>
    <n v="0.43524814588209598"/>
    <n v="-0.21348023318603349"/>
    <n v="0.15002781182491462"/>
    <n v="0.20273991475942751"/>
    <n v="0.17967503954757963"/>
    <n v="0.37980679107662768"/>
    <n v="0.30881570568972871"/>
    <n v="0.39574834235785428"/>
    <n v="0.42985696941806401"/>
    <n v="0.34519014907678114"/>
  </r>
  <r>
    <x v="70"/>
    <x v="70"/>
    <n v="54.930000309999997"/>
    <n v="71.316909999999993"/>
    <n v="1265.2299800000001"/>
    <n v="157.71000670000001"/>
    <n v="413.5499878"/>
    <n v="172.34863279999999"/>
    <n v="173.80307010000001"/>
    <n v="127.4433365"/>
    <n v="2846.0600589999999"/>
    <n v="0.50452055225147818"/>
    <n v="-0.1372075772021597"/>
    <n v="0.19238423594261261"/>
    <n v="0.27385707061276071"/>
    <n v="0.21287036801464257"/>
    <n v="0.44511270530230868"/>
    <n v="0.39287028222793041"/>
    <n v="0.46275743839639033"/>
    <n v="0.50312228610415688"/>
    <n v="0.40078495688312604"/>
  </r>
  <r>
    <x v="71"/>
    <x v="71"/>
    <n v="54.990001679999999"/>
    <n v="70.665985000000006"/>
    <n v="1257.3000489999999"/>
    <n v="155.63000489999999"/>
    <n v="426.75"/>
    <n v="170.5428009"/>
    <n v="165.18359380000001"/>
    <n v="127.20623019999999"/>
    <n v="2783.360107"/>
    <n v="0.5386822547453245"/>
    <n v="-0.13606059426340283"/>
    <n v="0.18434274249116253"/>
    <n v="0.26356968107696682"/>
    <n v="0.19961772805871264"/>
    <n v="0.49633311830674587"/>
    <n v="0.37419157513195622"/>
    <n v="0.35968451575034116"/>
    <n v="0.49836989041469154"/>
    <n v="0.35949886764286376"/>
  </r>
  <r>
    <x v="72"/>
    <x v="72"/>
    <n v="56.950000760000002"/>
    <n v="71.227469999999997"/>
    <n v="1257.4300539999999"/>
    <n v="157.0599976"/>
    <n v="439.17001340000002"/>
    <n v="175.66264340000001"/>
    <n v="161.66015630000001"/>
    <n v="130.7331543"/>
    <n v="2799.5500489999999"/>
    <n v="0.63471482670669477"/>
    <n v="-9.8593358019645333E-2"/>
    <n v="0.19127929885416514"/>
    <n v="0.26373833476091452"/>
    <n v="0.20872886363210882"/>
    <n v="0.54452687799650168"/>
    <n v="0.4271489065618756"/>
    <n v="0.31755074935368793"/>
    <n v="0.56906113265460989"/>
    <n v="0.37015947213912664"/>
  </r>
  <r>
    <x v="73"/>
    <x v="73"/>
    <n v="56.599998470000003"/>
    <n v="70.261016999999995"/>
    <n v="1279"/>
    <n v="162.61999510000001"/>
    <n v="422.9599915"/>
    <n v="177.21052549999999"/>
    <n v="168.74684139999999"/>
    <n v="130.52568049999999"/>
    <n v="2874.5600589999999"/>
    <n v="0.63490471438113694"/>
    <n v="-0.10528398283630906"/>
    <n v="0.17933978897109956"/>
    <n v="0.29172072663393794"/>
    <n v="0.24415414308300643"/>
    <n v="0.48162663184907978"/>
    <n v="0.44315949778301933"/>
    <n v="0.40229433698083966"/>
    <n v="0.56490267042565623"/>
    <n v="0.41955137544988147"/>
  </r>
  <r>
    <x v="74"/>
    <x v="74"/>
    <n v="56.97000122"/>
    <n v="68.802620000000005"/>
    <n v="1261.150024"/>
    <n v="162.7599945"/>
    <n v="437.48999020000002"/>
    <n v="173.6980743"/>
    <n v="163.45173650000001"/>
    <n v="128.2830811"/>
    <n v="2823.1599120000001"/>
    <n v="0.67267238753451752"/>
    <n v="-9.8211030309673264E-2"/>
    <n v="0.16132282860682623"/>
    <n v="0.26856420026358629"/>
    <n v="0.24504614310062472"/>
    <n v="0.53800783234281391"/>
    <n v="0.40682829378019753"/>
    <n v="0.33897472001519935"/>
    <n v="0.51995354962305806"/>
    <n v="0.38570587815181984"/>
  </r>
  <r>
    <x v="75"/>
    <x v="75"/>
    <n v="52.91999817"/>
    <n v="66.675910999999999"/>
    <n v="1212.160034"/>
    <n v="150.5599976"/>
    <n v="433.82998659999998"/>
    <n v="166.5144043"/>
    <n v="159.77899170000001"/>
    <n v="127.6508102"/>
    <n v="2736.5600589999999"/>
    <n v="0.5977062668782428"/>
    <n v="-0.17563066923230389"/>
    <n v="0.13504957670124515"/>
    <n v="0.20501016549523329"/>
    <n v="0.16731439960926819"/>
    <n v="0.52380580789394793"/>
    <n v="0.33252366564502167"/>
    <n v="0.29505551570471478"/>
    <n v="0.50728074632877918"/>
    <n v="0.3286824013371708"/>
  </r>
  <r>
    <x v="76"/>
    <x v="76"/>
    <n v="55.91999817"/>
    <n v="68.596412999999998"/>
    <n v="1258.410034"/>
    <n v="154.13999939999999"/>
    <n v="421.42001340000002"/>
    <n v="172.1700592"/>
    <n v="165.81063839999999"/>
    <n v="130.00207520000001"/>
    <n v="2799.3100589999999"/>
    <n v="0.62484606215560812"/>
    <n v="-0.11828283173675143"/>
    <n v="0.15877535809925122"/>
    <n v="0.26500964922724313"/>
    <n v="0.19012422357046888"/>
    <n v="0.47565100750080924"/>
    <n v="0.39102319780690897"/>
    <n v="0.36718280419640609"/>
    <n v="0.55440788572064825"/>
    <n v="0.37000144572537802"/>
  </r>
  <r>
    <x v="77"/>
    <x v="77"/>
    <n v="55.900001529999997"/>
    <n v="68.330582000000007"/>
    <n v="1271.170044"/>
    <n v="151.72000120000001"/>
    <n v="426.7000122"/>
    <n v="170.08637999999999"/>
    <n v="165.60162349999999"/>
    <n v="126.97899630000001"/>
    <n v="2797.8000489999999"/>
    <n v="0.59561866891439186"/>
    <n v="-0.11866508642381049"/>
    <n v="0.15549129580990545"/>
    <n v="0.28156303327946541"/>
    <n v="0.17470531151058605"/>
    <n v="0.49613914911017326"/>
    <n v="0.36947056411006585"/>
    <n v="0.36468337431577963"/>
    <n v="0.4938153703245029"/>
    <n v="0.36900714819204522"/>
  </r>
  <r>
    <x v="78"/>
    <x v="78"/>
    <n v="56.180000309999997"/>
    <n v="70.303252999999998"/>
    <n v="1276.599976"/>
    <n v="153.97999569999999"/>
    <n v="424.98999020000002"/>
    <n v="173.19203189999999"/>
    <n v="166.5372467"/>
    <n v="127.87802120000001"/>
    <n v="2836.73999"/>
    <n v="0.59789600888917793"/>
    <n v="-0.11331264491234619"/>
    <n v="0.17986157030906549"/>
    <n v="0.28860720877567991"/>
    <n v="0.1891047670355194"/>
    <n v="0.48950369819091782"/>
    <n v="0.40159402044182968"/>
    <n v="0.37587168951764982"/>
    <n v="0.51183480742710974"/>
    <n v="0.39464796334189656"/>
  </r>
  <r>
    <x v="79"/>
    <x v="79"/>
    <n v="56.490001679999999"/>
    <n v="70.352942999999996"/>
    <n v="1270.8599850000001"/>
    <n v="157.63000489999999"/>
    <n v="421.38000490000002"/>
    <n v="172.6959229"/>
    <n v="170.95645139999999"/>
    <n v="126.75178529999999"/>
    <n v="2878.4799800000001"/>
    <n v="0.61478697236607904"/>
    <n v="-0.1073866755156266"/>
    <n v="0.1804754379737005"/>
    <n v="0.28116079803781224"/>
    <n v="0.21236064006574051"/>
    <n v="0.47549576128871196"/>
    <n v="0.3964624936930351"/>
    <n v="0.42871716740360399"/>
    <n v="0.48926130922617223"/>
    <n v="0.42213252907214877"/>
  </r>
  <r>
    <x v="80"/>
    <x v="80"/>
    <n v="55.509998320000001"/>
    <n v="69.212554999999995"/>
    <n v="1232.589966"/>
    <n v="154.46000670000001"/>
    <n v="403.82998659999998"/>
    <n v="168.4889221"/>
    <n v="170.44885249999999"/>
    <n v="126.4553986"/>
    <n v="2863.389893"/>
    <n v="0.54855131100574439"/>
    <n v="-0.12612036666041837"/>
    <n v="0.16638714418545691"/>
    <n v="0.23151363301264016"/>
    <n v="0.19216313600322224"/>
    <n v="0.40739588592939735"/>
    <n v="0.35294718327254154"/>
    <n v="0.42264722761446388"/>
    <n v="0.48332073794867014"/>
    <n v="0.41219614700720997"/>
  </r>
  <r>
    <x v="81"/>
    <x v="81"/>
    <n v="53.659999849999998"/>
    <n v="71.485862999999995"/>
    <n v="1342.1800539999999"/>
    <n v="160.42999270000001"/>
    <n v="411.89001459999997"/>
    <n v="176.04962159999999"/>
    <n v="180.9395294"/>
    <n v="122.10849760000001"/>
    <n v="2939.51001"/>
    <n v="0.56411378984372351"/>
    <n v="-0.16148483720194531"/>
    <n v="0.19447147248000615"/>
    <n v="0.3736833346806514"/>
    <n v="0.23020063914381647"/>
    <n v="0.43867146027980042"/>
    <n v="0.43115163375388449"/>
    <n v="0.54809623298134402"/>
    <n v="0.3961944423802618"/>
    <n v="0.46231902339220637"/>
  </r>
  <r>
    <x v="82"/>
    <x v="82"/>
    <n v="52.38999939"/>
    <n v="72.993934999999993"/>
    <n v="1346.6999510000001"/>
    <n v="161.9499969"/>
    <n v="419.85000609999997"/>
    <n v="177.81578060000001"/>
    <n v="177.88391110000001"/>
    <n v="120.0832367"/>
    <n v="2912.429932"/>
    <n v="0.56050781937534866"/>
    <n v="-0.18576209720173092"/>
    <n v="0.2131021151996981"/>
    <n v="0.37954693438923232"/>
    <n v="0.23988527902927281"/>
    <n v="0.46955885992491664"/>
    <n v="0.44941998234486863"/>
    <n v="0.51155671506750611"/>
    <n v="0.35560150507238625"/>
    <n v="0.44448758203892968"/>
  </r>
  <r>
    <x v="83"/>
    <x v="83"/>
    <n v="49.880001069999999"/>
    <n v="71.818787"/>
    <n v="1317.3199460000001"/>
    <n v="156.36999510000001"/>
    <n v="415.26998900000001"/>
    <n v="173.2118988"/>
    <n v="174.74864199999999"/>
    <n v="121.4366989"/>
    <n v="2830.709961"/>
    <n v="0.51799543293444683"/>
    <n v="-0.2337430891248875"/>
    <n v="0.19858439818700876"/>
    <n v="0.34143266126395955"/>
    <n v="0.20433254306104426"/>
    <n v="0.4517868788180065"/>
    <n v="0.40179951465533054"/>
    <n v="0.47406472156682788"/>
    <n v="0.38272937103433663"/>
    <n v="0.39067736516001328"/>
  </r>
  <r>
    <x v="84"/>
    <x v="84"/>
    <n v="52.560001370000002"/>
    <n v="72.83493"/>
    <n v="1322.900024"/>
    <n v="161.47000120000001"/>
    <n v="428.14999390000003"/>
    <n v="177.44863889999999"/>
    <n v="175.32592769999999"/>
    <n v="122.20729059999999"/>
    <n v="2842.73999"/>
    <n v="0.51761594929489552"/>
    <n v="-0.1825123485607435"/>
    <n v="0.21113777573470935"/>
    <n v="0.34867161908416155"/>
    <n v="0.23682700754484701"/>
    <n v="0.50176555766174091"/>
    <n v="0.44562243492253195"/>
    <n v="0.48096798601466573"/>
    <n v="0.39817458136159323"/>
    <n v="0.39859878830331874"/>
  </r>
  <r>
    <x v="85"/>
    <x v="85"/>
    <n v="52.189998629999998"/>
    <n v="73.928100999999998"/>
    <n v="1349.0200199999999"/>
    <n v="163.25"/>
    <n v="424.67999270000001"/>
    <n v="179.3537292"/>
    <n v="177.60520940000001"/>
    <n v="123.2248688"/>
    <n v="2868.4399410000001"/>
    <n v="0.57834778404278009"/>
    <n v="-0.18958530089621994"/>
    <n v="0.22464275317115029"/>
    <n v="0.38255672773458654"/>
    <n v="0.24816819158535455"/>
    <n v="0.4883008053647776"/>
    <n v="0.46532782594208477"/>
    <n v="0.50822396052818186"/>
    <n v="0.41857021931542965"/>
    <n v="0.41552145628967341"/>
  </r>
  <r>
    <x v="86"/>
    <x v="86"/>
    <n v="52.159999849999998"/>
    <n v="74.690842000000004"/>
    <n v="1345.4300539999999"/>
    <n v="163.66999820000001"/>
    <n v="434.26000979999998"/>
    <n v="181.11987300000001"/>
    <n v="177.9436188"/>
    <n v="121.8121185"/>
    <n v="2848.419922"/>
    <n v="0.54133922421432834"/>
    <n v="-0.19015875594972154"/>
    <n v="0.23406561564632433"/>
    <n v="0.3778995146185764"/>
    <n v="0.25084419163820965"/>
    <n v="0.52547444013244615"/>
    <n v="0.48359601731115476"/>
    <n v="0.51227070823011533"/>
    <n v="0.39025402343193522"/>
    <n v="0.40233885782411555"/>
  </r>
  <r>
    <x v="87"/>
    <x v="87"/>
    <n v="51.950000760000002"/>
    <n v="75.463509000000002"/>
    <n v="1369.280029"/>
    <n v="169.8999939"/>
    <n v="436.52999879999999"/>
    <n v="182.1716309"/>
    <n v="181.86518860000001"/>
    <n v="120.94883729999999"/>
    <n v="2881.1899410000001"/>
    <n v="0.59656737820442962"/>
    <n v="-0.19417308717889945"/>
    <n v="0.24361110340705205"/>
    <n v="0.408839756500119"/>
    <n v="0.29053833514284066"/>
    <n v="0.53428274821079247"/>
    <n v="0.49447492456158976"/>
    <n v="0.55916539725507197"/>
    <n v="0.37295100848177865"/>
    <n v="0.42391695933269558"/>
  </r>
  <r>
    <x v="88"/>
    <x v="88"/>
    <n v="53.189998629999998"/>
    <n v="77.259674000000004"/>
    <n v="1384.339966"/>
    <n v="175.8999939"/>
    <n v="435.5499878"/>
    <n v="183.24320979999999"/>
    <n v="184.22410579999999"/>
    <n v="121.9907303"/>
    <n v="2929.8000489999999"/>
    <n v="0.59106369744664622"/>
    <n v="-0.17046935506436911"/>
    <n v="0.26580083200132043"/>
    <n v="0.42837680396036965"/>
    <n v="0.32876707116392428"/>
    <n v="0.53047998140964581"/>
    <n v="0.50555885125671907"/>
    <n v="0.58737366439585326"/>
    <n v="0.39383399557273285"/>
    <n v="0.45592529734333365"/>
  </r>
  <r>
    <x v="89"/>
    <x v="89"/>
    <n v="55.740001679999999"/>
    <n v="78.475371999999993"/>
    <n v="1403.589966"/>
    <n v="182.66999820000001"/>
    <n v="440.51998900000001"/>
    <n v="185.28720089999999"/>
    <n v="182.70124820000001"/>
    <n v="122.7150955"/>
    <n v="2930.1899410000001"/>
    <n v="0.63604345739144308"/>
    <n v="-0.12172363488951472"/>
    <n v="0.2808195015960373"/>
    <n v="0.45334956205423321"/>
    <n v="0.37190185570497458"/>
    <n v="0.54976522980483655"/>
    <n v="0.52670096922665777"/>
    <n v="0.56916311677757792"/>
    <n v="0.4083526737102543"/>
    <n v="0.45618202985097689"/>
  </r>
  <r>
    <x v="90"/>
    <x v="90"/>
    <n v="53.759998320000001"/>
    <n v="77.578536999999997"/>
    <n v="1375.1800539999999"/>
    <n v="177.53999329999999"/>
    <n v="431.82000729999999"/>
    <n v="181.09010309999999"/>
    <n v="178.6304016"/>
    <n v="122.82424159999999"/>
    <n v="2870.1201169999999"/>
    <n v="0.59296155359072156"/>
    <n v="-0.1595732718661573"/>
    <n v="0.26974004884874486"/>
    <n v="0.41649377712727459"/>
    <n v="0.33921625518681353"/>
    <n v="0.51600642344516923"/>
    <n v="0.48328809095190906"/>
    <n v="0.5204833545621248"/>
    <n v="0.41054032311122712"/>
    <n v="0.41662780316973702"/>
  </r>
  <r>
    <x v="91"/>
    <x v="91"/>
    <n v="52.180000309999997"/>
    <n v="76.641852999999998"/>
    <n v="1348.329956"/>
    <n v="169.63999939999999"/>
    <n v="438.26998900000001"/>
    <n v="178.3515778"/>
    <n v="176.55665590000001"/>
    <n v="122.7547836"/>
    <n v="2820"/>
    <n v="0.56183645006009697"/>
    <n v="-0.18977642823974947"/>
    <n v="0.2581683036368107"/>
    <n v="0.38166151727529923"/>
    <n v="0.28888179162493499"/>
    <n v="0.54103448565749523"/>
    <n v="0.4549620258549224"/>
    <n v="0.49568520874859362"/>
    <n v="0.40914815470490956"/>
    <n v="0.38362516828423687"/>
  </r>
  <r>
    <x v="92"/>
    <x v="92"/>
    <n v="54.509998320000001"/>
    <n v="77.112685999999997"/>
    <n v="1356.8599850000001"/>
    <n v="167"/>
    <n v="441.9500122"/>
    <n v="179.12551880000001"/>
    <n v="180.3551788"/>
    <n v="122.4670258"/>
    <n v="2852.5"/>
    <n v="0.5546245091233476"/>
    <n v="-0.14523631249226918"/>
    <n v="0.26398494992667004"/>
    <n v="0.39272740562598185"/>
    <n v="0.27206115159853184"/>
    <n v="0.55531419277548644"/>
    <n v="0.46296732094831705"/>
    <n v="0.54110848545520118"/>
    <n v="0.40338053516747024"/>
    <n v="0.40502547015860713"/>
  </r>
  <r>
    <x v="93"/>
    <x v="93"/>
    <n v="54.200000760000002"/>
    <n v="76.656791999999996"/>
    <n v="1373.0600589999999"/>
    <n v="171.33000179999999"/>
    <n v="454.19000240000003"/>
    <n v="181.73504639999999"/>
    <n v="182.9373779"/>
    <n v="124.96756739999999"/>
    <n v="2863.6999510000001"/>
    <n v="0.51875469211404213"/>
    <n v="-0.1511622090572351"/>
    <n v="0.25835285926252982"/>
    <n v="0.41374353700804339"/>
    <n v="0.29964956756236799"/>
    <n v="0.60280940290978202"/>
    <n v="0.48995909227501722"/>
    <n v="0.5719867892903191"/>
    <n v="0.45349967211645997"/>
    <n v="0.41240031115485809"/>
  </r>
  <r>
    <x v="94"/>
    <x v="94"/>
    <n v="54.590000150000002"/>
    <n v="78.462913999999998"/>
    <n v="1385.1800539999999"/>
    <n v="172.5"/>
    <n v="452.57998659999998"/>
    <n v="183.47143550000001"/>
    <n v="190.8036194"/>
    <n v="126.6742859"/>
    <n v="2953.9099120000001"/>
    <n v="0.52596648719612504"/>
    <n v="-0.14370700184354024"/>
    <n v="0.28066559611473285"/>
    <n v="0.42946663847473621"/>
    <n v="0.30710415961785853"/>
    <n v="0.59656200912179203"/>
    <n v="0.50791951450675599"/>
    <n v="0.66605242314380986"/>
    <n v="0.48770796452594239"/>
    <n v="0.47180093876947871"/>
  </r>
  <r>
    <x v="95"/>
    <x v="95"/>
    <n v="55.47000122"/>
    <n v="78.009521000000007"/>
    <n v="1374.400024"/>
    <n v="176.03999329999999"/>
    <n v="451.0400085"/>
    <n v="182.20140079999999"/>
    <n v="188.78971859999999"/>
    <n v="123.9852066"/>
    <n v="2922.9399410000001"/>
    <n v="0.48706007122359796"/>
    <n v="-0.12688494905744949"/>
    <n v="0.27506440267396265"/>
    <n v="0.4154818550235887"/>
    <n v="0.32965907118154264"/>
    <n v="0.59058638477352154"/>
    <n v="0.49478285092083518"/>
    <n v="0.64196991114998747"/>
    <n v="0.43380990751965459"/>
    <n v="0.45140811635592504"/>
  </r>
  <r>
    <x v="96"/>
    <x v="96"/>
    <n v="56.38999939"/>
    <n v="79.526664999999994"/>
    <n v="1409.160034"/>
    <n v="176.92999270000001"/>
    <n v="447.67001340000002"/>
    <n v="184.72865300000001"/>
    <n v="193.27615359999999"/>
    <n v="124.48133850000001"/>
    <n v="2971.610107"/>
    <n v="0.52255040440219258"/>
    <n v="-0.10929831387432762"/>
    <n v="0.29380712040781365"/>
    <n v="0.46057553404022644"/>
    <n v="0.33532966320179658"/>
    <n v="0.57750968921979107"/>
    <n v="0.52092360278232186"/>
    <n v="0.69561933851850721"/>
    <n v="0.44375403428037835"/>
    <n v="0.48345600080748535"/>
  </r>
  <r>
    <x v="97"/>
    <x v="97"/>
    <n v="54.650001529999997"/>
    <n v="78.933753999999993"/>
    <n v="1406.75"/>
    <n v="175.2599945"/>
    <n v="436.25"/>
    <n v="182.5098419"/>
    <n v="190.0458984"/>
    <n v="124.0248947"/>
    <n v="2948.51001"/>
    <n v="0.52824397302557768"/>
    <n v="-0.14256001871362403"/>
    <n v="0.28648232888222647"/>
    <n v="0.45744903034775963"/>
    <n v="0.324689343144549"/>
    <n v="0.53319626026218692"/>
    <n v="0.49797322592930654"/>
    <n v="0.65699148773404636"/>
    <n v="0.43460538851431013"/>
    <n v="0.46824526083433965"/>
  </r>
  <r>
    <x v="98"/>
    <x v="98"/>
    <n v="55.16999817"/>
    <n v="79.441963000000001"/>
    <n v="1413.23999"/>
    <n v="177.8500061"/>
    <n v="429.32000729999999"/>
    <n v="182.5894318"/>
    <n v="190.28518679999999"/>
    <n v="123.3699951"/>
    <n v="2955.4499510000001"/>
    <n v="0.54874105282552021"/>
    <n v="-0.13261979111063954"/>
    <n v="0.29276071632389511"/>
    <n v="0.46586840438940091"/>
    <n v="0.34119148810253974"/>
    <n v="0.50630559661479002"/>
    <n v="0.49879646779910508"/>
    <n v="0.6598529324303205"/>
    <n v="0.42147903111228208"/>
    <n v="0.4728150095232726"/>
  </r>
  <r>
    <x v="99"/>
    <x v="99"/>
    <n v="53.189998629999998"/>
    <n v="78.903862000000004"/>
    <n v="1421.369995"/>
    <n v="176.52000430000001"/>
    <n v="414.76998900000001"/>
    <n v="180.65917970000001"/>
    <n v="192.63807679999999"/>
    <n v="122.9036255"/>
    <n v="2991.7700199999999"/>
    <n v="0.51097337986329894"/>
    <n v="-0.17046935506436911"/>
    <n v="0.28611304467551962"/>
    <n v="0.47641534715131784"/>
    <n v="0.33271744014924548"/>
    <n v="0.44984671345193067"/>
    <n v="0.47883081451914633"/>
    <n v="0.68798912545688096"/>
    <n v="0.41213143943404512"/>
    <n v="0.49673071539090197"/>
  </r>
  <r>
    <x v="100"/>
    <x v="100"/>
    <n v="52.740001679999999"/>
    <n v="79.247642999999997"/>
    <n v="1420.280029"/>
    <n v="176.6000061"/>
    <n v="419.89001459999997"/>
    <n v="180.8979645"/>
    <n v="192.2392883"/>
    <n v="121.5342789"/>
    <n v="3036.1298830000001"/>
    <n v="0.53526617214255157"/>
    <n v="-0.17907147238506718"/>
    <n v="0.29036009719344863"/>
    <n v="0.47500134937217309"/>
    <n v="0.33322716809814734"/>
    <n v="0.46971410613701392"/>
    <n v="0.48130069631610134"/>
    <n v="0.68322035589571473"/>
    <n v="0.38468519747748914"/>
    <n v="0.52594039106184698"/>
  </r>
  <r>
    <x v="101"/>
    <x v="101"/>
    <n v="51.740001679999999"/>
    <n v="79.282523999999995"/>
    <n v="1418.23999"/>
    <n v="181.1000061"/>
    <n v="413.44000240000003"/>
    <n v="180.4900208"/>
    <n v="193.67494199999999"/>
    <n v="122.7349396"/>
    <n v="3029.7299800000001"/>
    <n v="0.56069756138628368"/>
    <n v="-0.19818741821691802"/>
    <n v="0.29079101524557449"/>
    <n v="0.47235483506313169"/>
    <n v="0.36189872011396007"/>
    <n v="0.44468592557460079"/>
    <n v="0.47708111148987908"/>
    <n v="0.70038810688385933"/>
    <n v="0.40875041520974764"/>
    <n v="0.52172624164133352"/>
  </r>
  <r>
    <x v="102"/>
    <x v="102"/>
    <n v="53.799999239999998"/>
    <n v="79.205298999999997"/>
    <n v="1433.5200199999999"/>
    <n v="174.78999329999999"/>
    <n v="419.73001099999999"/>
    <n v="182.3307495"/>
    <n v="194.65200809999999"/>
    <n v="123.10207370000001"/>
    <n v="3044.3100589999999"/>
    <n v="0.61421774690675224"/>
    <n v="-0.15880861644621316"/>
    <n v="0.28983698162912369"/>
    <n v="0.49217740612063693"/>
    <n v="0.32169475117715018"/>
    <n v="0.46909323925067908"/>
    <n v="0.49612077527611165"/>
    <n v="0.71207200217403799"/>
    <n v="0.41610899874082918"/>
    <n v="0.53132679831678464"/>
  </r>
  <r>
    <x v="103"/>
    <x v="103"/>
    <n v="53.630001069999999"/>
    <n v="80.179359000000005"/>
    <n v="1434.869995"/>
    <n v="176.36000060000001"/>
    <n v="425.92001340000002"/>
    <n v="181.9128571"/>
    <n v="193.76469420000001"/>
    <n v="123.00285340000001"/>
    <n v="3055.7299800000001"/>
    <n v="0.57796830040322889"/>
    <n v="-0.16205829225544691"/>
    <n v="0.30187046799286715"/>
    <n v="0.49392870997039096"/>
    <n v="0.33169798361429598"/>
    <n v="0.49311249579549188"/>
    <n v="0.49179828560404765"/>
    <n v="0.7014613764475699"/>
    <n v="0.41412029525202504"/>
    <n v="0.53884648314082972"/>
  </r>
  <r>
    <x v="104"/>
    <x v="104"/>
    <n v="53.540000919999997"/>
    <n v="80.550545"/>
    <n v="1442.3100589999999"/>
    <n v="174.22999569999999"/>
    <n v="427.30999759999997"/>
    <n v="183.98242189999999"/>
    <n v="195.7686157"/>
    <n v="122.98300930000001"/>
    <n v="3080.820068"/>
    <n v="0.57056661764670369"/>
    <n v="-0.1637787302477054"/>
    <n v="0.30645608044940204"/>
    <n v="0.50358060183921483"/>
    <n v="0.31812675110667676"/>
    <n v="0.49850609420395697"/>
    <n v="0.51320492634139347"/>
    <n v="0.72542455455367516"/>
    <n v="0.4137225537525317"/>
    <n v="0.5553675741332762"/>
  </r>
  <r>
    <x v="105"/>
    <x v="105"/>
    <n v="52.729999540000001"/>
    <n v="80.993979999999993"/>
    <n v="1439.25"/>
    <n v="174.9900055"/>
    <n v="421.97000120000001"/>
    <n v="184.4301605"/>
    <n v="196.27708440000001"/>
    <n v="122.5166397"/>
    <n v="3122.8701169999999"/>
    <n v="0.54741256818659789"/>
    <n v="-0.17926267275150973"/>
    <n v="0.31193425327828983"/>
    <n v="0.49961082972700976"/>
    <n v="0.32296912010961626"/>
    <n v="0.47778514206345774"/>
    <n v="0.5178361315853377"/>
    <n v="0.73150489553483644"/>
    <n v="0.40437496207429446"/>
    <n v="0.58305630466964731"/>
  </r>
  <r>
    <x v="106"/>
    <x v="106"/>
    <n v="52.630001069999999"/>
    <n v="80.296447999999998"/>
    <n v="1414.3000489999999"/>
    <n v="171.4400024"/>
    <n v="414.32998659999998"/>
    <n v="182.0023956"/>
    <n v="193.0568237"/>
    <n v="121.16713710000001"/>
    <n v="3112.3500979999999"/>
    <n v="0.48762944272875103"/>
    <n v="-0.18117423808729774"/>
    <n v="0.30331697938317603"/>
    <n v="0.4672436042321137"/>
    <n v="0.30035043154562813"/>
    <n v="0.44813935861699006"/>
    <n v="0.49272443128533333"/>
    <n v="0.69299656040185242"/>
    <n v="0.37732645961290068"/>
    <n v="0.57612917905967465"/>
  </r>
  <r>
    <x v="107"/>
    <x v="107"/>
    <n v="53.099998470000003"/>
    <n v="82.583374000000006"/>
    <n v="1440.0200199999999"/>
    <n v="173.88000489999999"/>
    <n v="419.60000609999997"/>
    <n v="186.2609253"/>
    <n v="199.00883479999999"/>
    <n v="120.6213837"/>
    <n v="3193.929932"/>
    <n v="0.51818532080004864"/>
    <n v="-0.17218979324778694"/>
    <n v="0.33156954373844183"/>
    <n v="0.50060976599648699"/>
    <n v="0.3158968001228421"/>
    <n v="0.4685887772418787"/>
    <n v="0.53677273330381436"/>
    <n v="0.76417155507046419"/>
    <n v="0.36638775361617687"/>
    <n v="0.62984711981232133"/>
  </r>
  <r>
    <x v="108"/>
    <x v="108"/>
    <n v="52.97000122"/>
    <n v="83.071640000000002"/>
    <n v="1448.040039"/>
    <n v="176.5500031"/>
    <n v="419.48999020000002"/>
    <n v="187.41510009999999"/>
    <n v="198.99887079999999"/>
    <n v="120.3038559"/>
    <n v="3232.389893"/>
    <n v="0.56942787463639788"/>
    <n v="-0.17467481363707654"/>
    <n v="0.33760155639975575"/>
    <n v="0.51101402544558772"/>
    <n v="0.33290857618360359"/>
    <n v="0.46816187916408353"/>
    <n v="0.54871099457096473"/>
    <n v="0.76405240414232189"/>
    <n v="0.36002344466274405"/>
    <n v="0.65517188213467548"/>
  </r>
  <r>
    <x v="109"/>
    <x v="94"/>
    <n v="56.38999939"/>
    <n v="85.694878000000003"/>
    <n v="1452.079956"/>
    <n v="174.5599976"/>
    <n v="434.0499878"/>
    <n v="188.84790039999999"/>
    <n v="198.480423"/>
    <n v="120.4130096"/>
    <n v="3207.179932"/>
    <n v="0.52596648719612504"/>
    <n v="-0.10929831387432762"/>
    <n v="0.3700089016370649"/>
    <n v="0.51625495375521313"/>
    <n v="0.32022934369360284"/>
    <n v="0.52465948531141826"/>
    <n v="0.56353123178724385"/>
    <n v="0.7578527316650725"/>
    <n v="0.36221124639289271"/>
    <n v="0.63857185826879537"/>
  </r>
  <r>
    <x v="110"/>
    <x v="91"/>
    <n v="57.439998629999998"/>
    <n v="87.899590000000003"/>
    <n v="1464.6999510000001"/>
    <n v="182.1000061"/>
    <n v="434.48001099999999"/>
    <n v="195.85256960000001"/>
    <n v="199.8762054"/>
    <n v="120.2244797"/>
    <n v="3190.139893"/>
    <n v="0.56183645006009697"/>
    <n v="-8.9226585279003123E-2"/>
    <n v="0.39724579853046088"/>
    <n v="0.532626698289279"/>
    <n v="0.36827017611747404"/>
    <n v="0.52632811754991649"/>
    <n v="0.63598435673812848"/>
    <n v="0.77454369598107364"/>
    <n v="0.35843248267343331"/>
    <n v="0.62735148969799415"/>
  </r>
  <r>
    <x v="111"/>
    <x v="109"/>
    <n v="52.83000183"/>
    <n v="83.679496999999998"/>
    <n v="1401.900024"/>
    <n v="172.0500031"/>
    <n v="425.55999759999997"/>
    <n v="185.33560180000001"/>
    <n v="188.3111572"/>
    <n v="119.162735"/>
    <n v="3002.1000979999999"/>
    <n v="0.47870938746770181"/>
    <n v="-0.17735103439280872"/>
    <n v="0.34511099002869633"/>
    <n v="0.45115722372910805"/>
    <n v="0.30423702416779086"/>
    <n v="0.49171551542269154"/>
    <n v="0.52720160620969136"/>
    <n v="0.63624720591282768"/>
    <n v="0.33715160175380993"/>
    <n v="0.50353277039354172"/>
  </r>
  <r>
    <x v="112"/>
    <x v="110"/>
    <n v="53.5"/>
    <n v="84.401947000000007"/>
    <n v="1412.920044"/>
    <n v="175.11000060000001"/>
    <n v="418.07000729999999"/>
    <n v="186.7982178"/>
    <n v="191.68096919999999"/>
    <n v="116.8308792"/>
    <n v="3041.3100589999999"/>
    <n v="0.50224292056735886"/>
    <n v="-0.16454338566764953"/>
    <n v="0.35403609959431498"/>
    <n v="0.46545334287973333"/>
    <n v="0.32373366360990358"/>
    <n v="0.46265187587808354"/>
    <n v="0.54233024351966774"/>
    <n v="0.67654389674632165"/>
    <n v="0.29041348702478625"/>
    <n v="0.52935138583607355"/>
  </r>
  <r>
    <x v="113"/>
    <x v="111"/>
    <n v="54.680000309999997"/>
    <n v="85.445755000000005"/>
    <n v="1420.73999"/>
    <n v="178.61000060000001"/>
    <n v="425.5"/>
    <n v="187.9922028"/>
    <n v="191.1824799"/>
    <n v="117.1682587"/>
    <n v="3066.5900879999999"/>
    <n v="0.51230186450222126"/>
    <n v="-0.14198656366012241"/>
    <n v="0.36693124910704128"/>
    <n v="0.47559805039999709"/>
    <n v="0.3460337596222024"/>
    <n v="0.49148270489155627"/>
    <n v="0.55468028346080889"/>
    <n v="0.6705828908486916"/>
    <n v="0.29717568980688819"/>
    <n v="0.54599754743585305"/>
  </r>
  <r>
    <x v="114"/>
    <x v="112"/>
    <n v="54.459999080000003"/>
    <n v="87.710257999999996"/>
    <n v="1446.469971"/>
    <n v="180.47999569999999"/>
    <n v="436.13000490000002"/>
    <n v="192.59898380000001"/>
    <n v="192.29910280000001"/>
    <n v="118.7261353"/>
    <n v="3124.73999"/>
    <n v="0.51590768911592932"/>
    <n v="-0.14619209525574287"/>
    <n v="0.39490680089148555"/>
    <n v="0.5089771979985791"/>
    <n v="0.35794835112863893"/>
    <n v="0.53273063958794931"/>
    <n v="0.60233073916175206"/>
    <n v="0.68393562618790338"/>
    <n v="0.32840069748723499"/>
    <n v="0.58428756149016225"/>
  </r>
  <r>
    <x v="115"/>
    <x v="113"/>
    <n v="54.549999239999998"/>
    <n v="87.588195999999996"/>
    <n v="1452.540039"/>
    <n v="181.3999939"/>
    <n v="447.76998900000001"/>
    <n v="193.265625"/>
    <n v="192.9770508"/>
    <n v="118.11092379999999"/>
    <n v="3113.48999"/>
    <n v="0.53792314142039588"/>
    <n v="-0.14447165707232504"/>
    <n v="0.39339885331892199"/>
    <n v="0.5168518130519455"/>
    <n v="0.36381007918325098"/>
    <n v="0.57789762761293628"/>
    <n v="0.60922617373288157"/>
    <n v="0.69204262472585887"/>
    <n v="0.31606982107986248"/>
    <n v="0.57687976468749569"/>
  </r>
  <r>
    <x v="116"/>
    <x v="114"/>
    <n v="54.040000919999997"/>
    <n v="87.623076999999995"/>
    <n v="1434.119995"/>
    <n v="187.6600037"/>
    <n v="449.86999509999998"/>
    <n v="195.33518979999999"/>
    <n v="193.32600400000001"/>
    <n v="117.07894899999999"/>
    <n v="3115.3400879999999"/>
    <n v="0.52615637487056721"/>
    <n v="-0.15422075733177998"/>
    <n v="0.39382977137104785"/>
    <n v="0.49295574536933134"/>
    <n v="0.40369545620551717"/>
    <n v="0.58604634582047221"/>
    <n v="0.63063281447022745"/>
    <n v="0.69621545668673945"/>
    <n v="0.29538562757190145"/>
    <n v="0.57809800024740843"/>
  </r>
  <r>
    <x v="117"/>
    <x v="115"/>
    <n v="54.229999540000001"/>
    <n v="87.122337000000002"/>
    <n v="1424.6400149999999"/>
    <n v="186.9499969"/>
    <n v="453.72000120000001"/>
    <n v="194.1710358"/>
    <n v="191.6211548"/>
    <n v="118.9245911"/>
    <n v="3097.73999"/>
    <n v="0.53374794549269411"/>
    <n v="-0.1505887540037335"/>
    <n v="0.38764365556526509"/>
    <n v="0.4806574987576604"/>
    <n v="0.39917167911712143"/>
    <n v="0.6009856428092738"/>
    <n v="0.61859133287905221"/>
    <n v="0.67582862764994756"/>
    <n v="0.33237840912319483"/>
    <n v="0.56650884916376243"/>
  </r>
  <r>
    <x v="118"/>
    <x v="116"/>
    <n v="54.759998320000001"/>
    <n v="89.401786999999999"/>
    <n v="1450.660034"/>
    <n v="191.6499939"/>
    <n v="468.0400085"/>
    <n v="199.56387330000001"/>
    <n v="194.3728333"/>
    <n v="120.7404633"/>
    <n v="3117.860107"/>
    <n v="0.52729497202620668"/>
    <n v="-0.14045732603430647"/>
    <n v="0.41580386180701068"/>
    <n v="0.51441290863219202"/>
    <n v="0.42911750321926895"/>
    <n v="0.65655200722010021"/>
    <n v="0.67437240091682848"/>
    <n v="0.70873359023767413"/>
    <n v="0.3687745032628259"/>
    <n v="0.57975735924215155"/>
  </r>
  <r>
    <x v="119"/>
    <x v="117"/>
    <n v="53.990001679999999"/>
    <n v="91.310051000000001"/>
    <n v="1463.9799800000001"/>
    <n v="189.0599976"/>
    <n v="466.26000979999998"/>
    <n v="200.89714050000001"/>
    <n v="197.3737793"/>
    <n v="120.13517"/>
    <n v="3131.290039"/>
    <n v="0.54551471204252278"/>
    <n v="-0.15517654009525367"/>
    <n v="0.43937845559222138"/>
    <n v="0.53169268989355967"/>
    <n v="0.41261545574455505"/>
    <n v="0.64964502356130005"/>
    <n v="0.68816311283717368"/>
    <n v="0.7446193290177634"/>
    <n v="0.35664242043844657"/>
    <n v="0.58860057767145202"/>
  </r>
  <r>
    <x v="120"/>
    <x v="118"/>
    <n v="52.38999939"/>
    <n v="89.698241999999993"/>
    <n v="1432.6999510000001"/>
    <n v="185.5500031"/>
    <n v="457.85000609999997"/>
    <n v="196.84754939999999"/>
    <n v="190.8335266"/>
    <n v="119.37111659999999"/>
    <n v="3050.330078"/>
    <n v="0.46959959038687704"/>
    <n v="-0.18576209720173092"/>
    <n v="0.41946625139283034"/>
    <n v="0.49111354197740192"/>
    <n v="0.3902516802152291"/>
    <n v="0.61701142774668072"/>
    <n v="0.64627597704376749"/>
    <n v="0.6664100576919969"/>
    <n v="0.34132825930193844"/>
    <n v="0.53529080520569072"/>
  </r>
  <r>
    <x v="121"/>
    <x v="119"/>
    <n v="51.930000309999997"/>
    <n v="90.889037999999999"/>
    <n v="1441.099976"/>
    <n v="188.3399963"/>
    <n v="465.9100037"/>
    <n v="199.33500670000001"/>
    <n v="193.3957825"/>
    <n v="118.78566739999999"/>
    <n v="3083.76001"/>
    <n v="0.51363034933230289"/>
    <n v="-0.19455541469771218"/>
    <n v="0.43417728298020708"/>
    <n v="0.5020107779414229"/>
    <n v="0.40802799913913218"/>
    <n v="0.64828688413502966"/>
    <n v="0.67200510848753225"/>
    <n v="0.69704987790706996"/>
    <n v="0.32959391797705245"/>
    <n v="0.5573034401730651"/>
  </r>
  <r>
    <x v="122"/>
    <x v="120"/>
    <n v="50.099998470000003"/>
    <n v="88.096405000000004"/>
    <n v="1362.540039"/>
    <n v="183.16999820000001"/>
    <n v="443.39999390000003"/>
    <n v="195.34512330000001"/>
    <n v="188.69996639999999"/>
    <n v="117.40640260000001"/>
    <n v="3009.0500489999999"/>
    <n v="0.4963596103153578"/>
    <n v="-0.22953763074333941"/>
    <n v="0.39967724076059064"/>
    <n v="0.40009606092479122"/>
    <n v="0.37508758370673156"/>
    <n v="0.56094060132705414"/>
    <n v="0.63073556209415527"/>
    <n v="0.64089664158627713"/>
    <n v="0.30194888243750351"/>
    <n v="0.50810911037545192"/>
  </r>
  <r>
    <x v="123"/>
    <x v="121"/>
    <n v="50.27999878"/>
    <n v="90.126732000000004"/>
    <n v="1397.170044"/>
    <n v="183.33000179999999"/>
    <n v="447.23999020000002"/>
    <n v="197.44454959999999"/>
    <n v="190.8036194"/>
    <n v="118.140686"/>
    <n v="3053.23999"/>
    <n v="0.50205332460225005"/>
    <n v="-0.22609675456766312"/>
    <n v="0.4247597944723126"/>
    <n v="0.44502108625748132"/>
    <n v="0.37610703960453529"/>
    <n v="0.57584105698129284"/>
    <n v="0.65245107665964985"/>
    <n v="0.66605242314380986"/>
    <n v="0.31666635415801786"/>
    <n v="0.5372068973665477"/>
  </r>
  <r>
    <x v="124"/>
    <x v="122"/>
    <n v="52.61000061"/>
    <n v="90.879065999999995"/>
    <n v="1418.0500489999999"/>
    <n v="187.33000179999999"/>
    <n v="455.0400085"/>
    <n v="202.48910520000001"/>
    <n v="192.5882263"/>
    <n v="118.85512540000001"/>
    <n v="3100.290039"/>
    <n v="0.54798193969175102"/>
    <n v="-0.18155656579726981"/>
    <n v="0.43405408941305584"/>
    <n v="0.47210842723741175"/>
    <n v="0.40159286361859109"/>
    <n v="0.6061077077021283"/>
    <n v="0.70462967450242664"/>
    <n v="0.68739300609283494"/>
    <n v="0.33098608638337029"/>
    <n v="0.56818798203743726"/>
  </r>
  <r>
    <x v="125"/>
    <x v="123"/>
    <n v="52.58000183"/>
    <n v="90.707176000000004"/>
    <n v="1442"/>
    <n v="191.88999939999999"/>
    <n v="485.64001459999997"/>
    <n v="203.67314150000001"/>
    <n v="193.1963959"/>
    <n v="118.76583100000001"/>
    <n v="3115.860107"/>
    <n v="0.55196753965434364"/>
    <n v="-0.18213002085077143"/>
    <n v="0.43193056933106527"/>
    <n v="0.50317836659756177"/>
    <n v="0.43064668770312026"/>
    <n v="0.72484585177598726"/>
    <n v="0.71687680959772604"/>
    <n v="0.69466558460627414"/>
    <n v="0.32919633081106636"/>
    <n v="0.57844041758834419"/>
  </r>
  <r>
    <x v="126"/>
    <x v="124"/>
    <n v="52.340000150000002"/>
    <n v="90.707176000000004"/>
    <n v="1469.9300539999999"/>
    <n v="192.52999879999999"/>
    <n v="476.89001459999997"/>
    <n v="205.22531129999999"/>
    <n v="195.08068850000001"/>
    <n v="118.2895279"/>
    <n v="3130.01001"/>
    <n v="0.56316493469901918"/>
    <n v="-0.18671787996520459"/>
    <n v="0.43193056933106527"/>
    <n v="0.53941163839447315"/>
    <n v="0.43472441572249554"/>
    <n v="0.69089295786965998"/>
    <n v="0.73293175084525664"/>
    <n v="0.71719822332381711"/>
    <n v="0.3196496388871532"/>
    <n v="0.58775771591736126"/>
  </r>
  <r>
    <x v="127"/>
    <x v="125"/>
    <n v="53.400001529999997"/>
    <n v="93.133613999999994"/>
    <n v="1499.650024"/>
    <n v="197.72000120000001"/>
    <n v="493.80999759999997"/>
    <n v="209.6430359"/>
    <n v="197.16439819999999"/>
    <n v="117.9720001"/>
    <n v="3179.719971"/>
    <n v="0.57720933293296695"/>
    <n v="-0.16645495100343755"/>
    <n v="0.46190665764746114"/>
    <n v="0.577966943400545"/>
    <n v="0.46779228767222752"/>
    <n v="0.75654808789204409"/>
    <n v="0.77862669279089436"/>
    <n v="0.74211552006549042"/>
    <n v="0.31328532993372038"/>
    <n v="0.62049027504238197"/>
  </r>
  <r>
    <x v="128"/>
    <x v="126"/>
    <n v="52.930000309999997"/>
    <n v="92.844634999999997"/>
    <n v="1489.920044"/>
    <n v="196.38000489999999"/>
    <n v="493.1600037"/>
    <n v="207.20532230000001"/>
    <n v="193.61512759999999"/>
    <n v="125.9697571"/>
    <n v="3145.320068"/>
    <n v="0.56753001849232243"/>
    <n v="-0.17543946886586137"/>
    <n v="0.45833662617516152"/>
    <n v="0.56534437525518755"/>
    <n v="0.45925456020190586"/>
    <n v="0.75402589658616304"/>
    <n v="0.75341208764504819"/>
    <n v="0.69967283778748512"/>
    <n v="0.47358687355440737"/>
    <n v="0.59783894246856495"/>
  </r>
  <r>
    <x v="129"/>
    <x v="127"/>
    <n v="53.430000309999997"/>
    <n v="95.006996000000001"/>
    <n v="1503.599976"/>
    <n v="200.27999879999999"/>
    <n v="502.77999879999999"/>
    <n v="211.7623596"/>
    <n v="194.48252869999999"/>
    <n v="123.4791489"/>
    <n v="3169.9399410000001"/>
    <n v="0.56980750432177507"/>
    <n v="-0.16588149594993595"/>
    <n v="0.48505032102659823"/>
    <n v="0.58309116136305783"/>
    <n v="0.4841031997497286"/>
    <n v="0.79135465921584169"/>
    <n v="0.80054801704807266"/>
    <n v="0.71004534342142922"/>
    <n v="0.42366683484676215"/>
    <n v="0.61405041060113907"/>
  </r>
  <r>
    <x v="130"/>
    <x v="128"/>
    <n v="57.259998320000001"/>
    <n v="95.415558000000004"/>
    <n v="1518.660034"/>
    <n v="200.7400055"/>
    <n v="507.76000979999998"/>
    <n v="213.24490359999999"/>
    <n v="191.631134"/>
    <n v="126.763588"/>
    <n v="3152.0500489999999"/>
    <n v="0.59049432594149343"/>
    <n v="-9.2667461454679426E-2"/>
    <n v="0.49009767463494247"/>
    <n v="0.60262836579493073"/>
    <n v="0.48703411220010029"/>
    <n v="0.81067874894559511"/>
    <n v="0.81588278056227015"/>
    <n v="0.67594796034185012"/>
    <n v="0.4894978744317533"/>
    <n v="0.60227043862268104"/>
  </r>
  <r>
    <x v="131"/>
    <x v="129"/>
    <n v="55.880001069999999"/>
    <n v="95.582465999999997"/>
    <n v="1539.01001"/>
    <n v="198.88000489999999"/>
    <n v="548.72998050000001"/>
    <n v="212.59814449999999"/>
    <n v="191.9700928"/>
    <n v="129.67095950000001"/>
    <n v="3185.040039"/>
    <n v="0.57853767171722259"/>
    <n v="-0.11904741413378257"/>
    <n v="0.49215964734914852"/>
    <n v="0.62902810750214788"/>
    <n v="0.47518320021069071"/>
    <n v="0.96965578534815933"/>
    <n v="0.80919299742655537"/>
    <n v="0.68000127784706765"/>
    <n v="0.54777123023998731"/>
    <n v="0.62399338461752596"/>
  </r>
  <r>
    <x v="132"/>
    <x v="130"/>
    <n v="53.590000150000002"/>
    <n v="95.141525000000001"/>
    <n v="1512.2299800000001"/>
    <n v="188.3399963"/>
    <n v="525.5"/>
    <n v="206.03125"/>
    <n v="188.4507294"/>
    <n v="128.51992799999999"/>
    <n v="3155.219971"/>
    <n v="0.57948652686192659"/>
    <n v="-0.16282294767539107"/>
    <n v="0.48671228526599625"/>
    <n v="0.59428674589506181"/>
    <n v="0.40802799913913218"/>
    <n v="0.87951577810672488"/>
    <n v="0.7412680156518594"/>
    <n v="0.63791623011724941"/>
    <n v="0.52470074607723549"/>
    <n v="0.60435773978324137"/>
  </r>
  <r>
    <x v="133"/>
    <x v="131"/>
    <n v="54.72000122"/>
    <n v="96.715964999999997"/>
    <n v="1520.8599850000001"/>
    <n v="189.5599976"/>
    <n v="524.88000490000002"/>
    <n v="207.30484010000001"/>
    <n v="192.74774170000001"/>
    <n v="130.99069209999999"/>
    <n v="3197.5200199999999"/>
    <n v="0.61930621230787586"/>
    <n v="-0.14122190843133761"/>
    <n v="0.50616283479121238"/>
    <n v="0.60548233172435184"/>
    <n v="0.41580118374631203"/>
    <n v="0.87710999206641149"/>
    <n v="0.75444145468471335"/>
    <n v="0.68930051391730152"/>
    <n v="0.57422304328538742"/>
    <n v="0.63221108802633841"/>
  </r>
  <r>
    <x v="134"/>
    <x v="132"/>
    <n v="55.340000150000002"/>
    <n v="97.381111000000004"/>
    <n v="1516.880005"/>
    <n v="188.0899963"/>
    <n v="523.26000980000003"/>
    <n v="206.99636839999999"/>
    <n v="195.9580536"/>
    <n v="130.9807739"/>
    <n v="3226.5600589999999"/>
    <n v="0.65569639747751318"/>
    <n v="-0.12937004246965211"/>
    <n v="0.51438001373388376"/>
    <n v="0.60031915885378473"/>
    <n v="0.40643513513825369"/>
    <n v="0.87082387529394645"/>
    <n v="0.75125076316370432"/>
    <n v="0.72768987988590339"/>
    <n v="0.57402424970239452"/>
    <n v="0.65133310651998411"/>
  </r>
  <r>
    <x v="135"/>
    <x v="133"/>
    <n v="54.91999817"/>
    <n v="96.182845999999998"/>
    <n v="1514.920044"/>
    <n v="185.5099945"/>
    <n v="527.39001459999997"/>
    <n v="202.89704900000001"/>
    <n v="192.91723630000001"/>
    <n v="131.17922970000001"/>
    <n v="3215.570068"/>
    <n v="0.64940910172239086"/>
    <n v="-0.13739877756860225"/>
    <n v="0.49957671051062136"/>
    <n v="0.59777652862384145"/>
    <n v="0.38999676718056697"/>
    <n v="0.88684965984332009"/>
    <n v="0.70884926036300344"/>
    <n v="0.69132735443367066"/>
    <n v="0.57800196133835435"/>
    <n v="0.64409651805854984"/>
  </r>
  <r>
    <x v="136"/>
    <x v="134"/>
    <n v="55.040000919999997"/>
    <n v="95.988533000000004"/>
    <n v="1516.849976"/>
    <n v="187.77999879999999"/>
    <n v="492.98999020000002"/>
    <n v="201.8622742"/>
    <n v="194.50245670000001"/>
    <n v="130.72279359999999"/>
    <n v="3224.7299800000001"/>
    <n v="0.70370852698251618"/>
    <n v="-0.13510481149992917"/>
    <n v="0.49717617785780943"/>
    <n v="0.60028020264844439"/>
    <n v="0.40445999970580432"/>
    <n v="0.75336618797723243"/>
    <n v="0.69814601860528758"/>
    <n v="0.71028364527771404"/>
    <n v="0.56885346990579277"/>
    <n v="0.65012805288755504"/>
  </r>
  <r>
    <x v="137"/>
    <x v="135"/>
    <n v="57.459999080000003"/>
    <n v="98.011391000000003"/>
    <n v="1563.839966"/>
    <n v="195.0899963"/>
    <n v="502.4100037"/>
    <n v="210.53852839999999"/>
    <n v="197.87226870000001"/>
    <n v="130.45486450000001"/>
    <n v="3251.8400879999999"/>
    <n v="0.70046964346282059"/>
    <n v="-8.8844257760190393E-2"/>
    <n v="0.52216645993364574"/>
    <n v="0.66123966514730503"/>
    <n v="0.45103532716285127"/>
    <n v="0.7899189558585662"/>
    <n v="0.78788926153505123"/>
    <n v="0.75058033611120789"/>
    <n v="0.56348328320083318"/>
    <n v="0.6679792681197636"/>
  </r>
  <r>
    <x v="138"/>
    <x v="136"/>
    <n v="57"/>
    <n v="96.658660999999995"/>
    <n v="1555.920044"/>
    <n v="190.8000031"/>
    <n v="490.10000609999997"/>
    <n v="207.70281979999999"/>
    <n v="195.88825990000001"/>
    <n v="131.30822749999999"/>
    <n v="3257.3000489999999"/>
    <n v="0.68351305054721145"/>
    <n v="-9.7637575256171658E-2"/>
    <n v="0.50545490416826522"/>
    <n v="0.65096526014843392"/>
    <n v="0.4237018242336773"/>
    <n v="0.7421520938585725"/>
    <n v="0.75855797640882472"/>
    <n v="0.72685527690181251"/>
    <n v="0.58058750456799602"/>
    <n v="0.67157449315429552"/>
  </r>
  <r>
    <x v="139"/>
    <x v="137"/>
    <n v="61.790000919999997"/>
    <n v="96.930199000000002"/>
    <n v="1564.849976"/>
    <n v="191.3099976"/>
    <n v="489.82000729999999"/>
    <n v="210.68777470000001"/>
    <n v="198.26109310000001"/>
    <n v="131.63568119999999"/>
    <n v="3276.0200199999999"/>
    <n v="0.72161791273651188"/>
    <n v="-6.0721771349361081E-3"/>
    <n v="0.50880947043752811"/>
    <n v="0.66254993711625998"/>
    <n v="0.42695123175246141"/>
    <n v="0.74106560590996706"/>
    <n v="0.78943299765072084"/>
    <n v="0.75522995354841771"/>
    <n v="0.58715076143792921"/>
    <n v="0.68390104793827888"/>
  </r>
  <r>
    <x v="140"/>
    <x v="138"/>
    <n v="59.569999690000003"/>
    <n v="92.518287999999998"/>
    <n v="1516.75"/>
    <n v="188.53999329999999"/>
    <n v="477.57998659999998"/>
    <n v="201.52397160000001"/>
    <n v="196.83538820000001"/>
    <n v="130.6235504"/>
    <n v="3235.6599120000001"/>
    <n v="0.73362094453928417"/>
    <n v="-4.8509600394258195E-2"/>
    <n v="0.45430495238263485"/>
    <n v="0.60015050516983703"/>
    <n v="0.40930227122546692"/>
    <n v="0.69357027742558419"/>
    <n v="0.69464676976866746"/>
    <n v="0.73818117172465503"/>
    <n v="0.56686430742513039"/>
    <n v="0.65732509424959629"/>
  </r>
  <r>
    <x v="141"/>
    <x v="139"/>
    <n v="69.400001529999997"/>
    <n v="92.289092999999994"/>
    <n v="1508.209961"/>
    <n v="188.4900055"/>
    <n v="480.4500122"/>
    <n v="200.29020689999999"/>
    <n v="194.5622711"/>
    <n v="130.22663879999999"/>
    <n v="3215.6298830000001"/>
    <n v="0.69799279017022842"/>
    <n v="0.13940018230617562"/>
    <n v="0.45147348932374914"/>
    <n v="0.58907163098494564"/>
    <n v="0.4089837761570545"/>
    <n v="0.7047069259633264"/>
    <n v="0.68188526663171822"/>
    <n v="0.71099891437408813"/>
    <n v="0.55890888415321072"/>
    <n v="0.64413590449106117"/>
  </r>
  <r>
    <x v="142"/>
    <x v="140"/>
    <n v="68.97000122"/>
    <n v="94.476364000000004"/>
    <n v="1529.4300539999999"/>
    <n v="190.96000670000001"/>
    <n v="495.64999390000003"/>
    <n v="202.8274078"/>
    <n v="196.31697080000001"/>
    <n v="130.1968842"/>
    <n v="3239.4099120000001"/>
    <n v="0.71780732441931505"/>
    <n v="0.1311803196725366"/>
    <n v="0.47849492101410845"/>
    <n v="0.61660016341186952"/>
    <n v="0.42472128013148125"/>
    <n v="0.76368788208197969"/>
    <n v="0.70812892333904665"/>
    <n v="0.73198186277492616"/>
    <n v="0.55831250340423144"/>
    <n v="0.65979435985048518"/>
  </r>
  <r>
    <x v="143"/>
    <x v="141"/>
    <n v="67.61000061"/>
    <n v="92.924355000000006"/>
    <n v="1503.650024"/>
    <n v="189.5"/>
    <n v="488.51000979999998"/>
    <n v="201.0065918"/>
    <n v="196.1474915"/>
    <n v="130.74262999999999"/>
    <n v="3218.4399410000001"/>
    <n v="0.71533061717254876"/>
    <n v="0.10518262168049253"/>
    <n v="0.45932148289129576"/>
    <n v="0.58315608793952967"/>
    <n v="0.41541891167759559"/>
    <n v="0.73598238235167512"/>
    <n v="0.68929522750076644"/>
    <n v="0.72995520521813151"/>
    <n v="0.56925105707177914"/>
    <n v="0.64598624570596852"/>
  </r>
  <r>
    <x v="144"/>
    <x v="142"/>
    <n v="76.089996339999999"/>
    <n v="94.705558999999994"/>
    <n v="1523.51001"/>
    <n v="193.61000060000001"/>
    <n v="484.48001099999999"/>
    <n v="203.03634640000001"/>
    <n v="197.98193359999999"/>
    <n v="129.6808929"/>
    <n v="3258.4399410000001"/>
    <n v="0.76600992501742715"/>
    <n v="0.26728576070949878"/>
    <n v="0.481326384072994"/>
    <n v="0.60892017241358243"/>
    <n v="0.44160559967491153"/>
    <n v="0.72034465415750071"/>
    <n v="0.71029008956412176"/>
    <n v="0.75189172457162812"/>
    <n v="0.54797032848133187"/>
    <n v="0.67232507878211656"/>
  </r>
  <r>
    <x v="145"/>
    <x v="143"/>
    <n v="78.199996949999999"/>
    <n v="95.851517000000001"/>
    <n v="1538.369995"/>
    <n v="191.6999969"/>
    <n v="485.7999878"/>
    <n v="202.8771515"/>
    <n v="193.47554020000001"/>
    <n v="129.11529540000001"/>
    <n v="3246.219971"/>
    <n v="0.74714803775206007"/>
    <n v="0.307620418075431"/>
    <n v="0.49548348935031022"/>
    <n v="0.62819782491661835"/>
    <n v="0.42943609513381265"/>
    <n v="0.72546660070026803"/>
    <n v="0.70864344963696502"/>
    <n v="0.69800363181930336"/>
    <n v="0.536633880985115"/>
    <n v="0.66427858503147807"/>
  </r>
  <r>
    <x v="146"/>
    <x v="144"/>
    <n v="77.430000309999997"/>
    <n v="105.88608600000001"/>
    <n v="1487.9499510000001"/>
    <n v="194.8500061"/>
    <n v="488.88000490000002"/>
    <n v="203.9815826"/>
    <n v="189.8265686"/>
    <n v="128.4008484"/>
    <n v="3271.1201169999999"/>
    <n v="0.73019144445413164"/>
    <n v="0.29290120401448383"/>
    <n v="0.61945003065940996"/>
    <n v="0.56278860092212712"/>
    <n v="0.4495062401622768"/>
    <n v="0.73741808570895073"/>
    <n v="0.72006718460619712"/>
    <n v="0.65436871081320569"/>
    <n v="0.52231399643058674"/>
    <n v="0.68067460475812092"/>
  </r>
  <r>
    <x v="147"/>
    <x v="145"/>
    <n v="77.66999817"/>
    <n v="108.554153"/>
    <n v="1482.76001"/>
    <n v="203.1900024"/>
    <n v="498.61999509999998"/>
    <n v="215.45375060000001"/>
    <n v="190.11569209999999"/>
    <n v="128.30163569999999"/>
    <n v="3294.610107"/>
    <n v="0.73095362015358267"/>
    <n v="0.29748899010600399"/>
    <n v="0.65241119102124956"/>
    <n v="0.5560557624226764"/>
    <n v="0.50264415965719589"/>
    <n v="0.77521246901286689"/>
    <n v="0.83873009327882042"/>
    <n v="0.65782609071813725"/>
    <n v="0.52032544527095814"/>
    <n v="0.69614207789738058"/>
  </r>
  <r>
    <x v="148"/>
    <x v="146"/>
    <n v="85.040000919999997"/>
    <n v="109.279099"/>
    <n v="1473.3000489999999"/>
    <n v="201.4100037"/>
    <n v="509.64001459999997"/>
    <n v="212.22004699999999"/>
    <n v="191.71087650000001"/>
    <n v="130.6235504"/>
    <n v="3306.51001"/>
    <n v="0.7166642063424864"/>
    <n v="0.43837356345559553"/>
    <n v="0.66136713604049924"/>
    <n v="0.54378348618213701"/>
    <n v="0.4913029762538339"/>
    <n v="0.81797378934762777"/>
    <n v="0.80528212817221334"/>
    <n v="0.67690153249032314"/>
    <n v="0.56686430742513039"/>
    <n v="0.70397781686586447"/>
  </r>
  <r>
    <x v="149"/>
    <x v="147"/>
    <n v="85.309997559999999"/>
    <n v="109.675194"/>
    <n v="1479.089966"/>
    <n v="202.63999939999999"/>
    <n v="502.10998540000003"/>
    <n v="211.87181090000001"/>
    <n v="195.50941470000001"/>
    <n v="128.8076782"/>
    <n v="3327.7700199999999"/>
    <n v="0.75877012755977369"/>
    <n v="0.44353480460061728"/>
    <n v="0.66626047298200897"/>
    <n v="0.5512946652275682"/>
    <n v="0.49913983974089515"/>
    <n v="0.78875478562886836"/>
    <n v="0.80168013171166563"/>
    <n v="0.72232499215650525"/>
    <n v="0.53046821328549931"/>
    <n v="0.71797691323054535"/>
  </r>
  <r>
    <x v="150"/>
    <x v="148"/>
    <n v="86.709999080000003"/>
    <n v="113.501678"/>
    <n v="1504.9499510000001"/>
    <n v="207.78999329999999"/>
    <n v="509.07998659999998"/>
    <n v="215.26470950000001"/>
    <n v="198.17137149999999"/>
    <n v="128.35124210000001"/>
    <n v="3349.1599120000001"/>
    <n v="0.75133971353666329"/>
    <n v="0.47029715782144615"/>
    <n v="0.71353265645641706"/>
    <n v="0.5848424652128118"/>
    <n v="0.53195279929311035"/>
    <n v="0.81580069548836232"/>
    <n v="0.83677473777978373"/>
    <n v="0.75415704990385624"/>
    <n v="0.52131972185293829"/>
    <n v="0.73206153310316624"/>
  </r>
  <r>
    <x v="151"/>
    <x v="149"/>
    <n v="84.849998470000003"/>
    <n v="110.92113500000001"/>
    <n v="1498.369995"/>
    <n v="201.0500031"/>
    <n v="494.73001099999999"/>
    <n v="211.41412349999999"/>
    <n v="195.7686157"/>
    <n v="128.9664459"/>
    <n v="3351.280029"/>
    <n v="0.74143244641211992"/>
    <n v="0.43474148691347669"/>
    <n v="0.68165276301909983"/>
    <n v="0.57630637952677199"/>
    <n v="0.48900924826969522"/>
    <n v="0.76011804416205553"/>
    <n v="0.79694602058752473"/>
    <n v="0.72542455455367516"/>
    <n v="0.53365044392680361"/>
    <n v="0.73345756829728881"/>
  </r>
  <r>
    <x v="152"/>
    <x v="150"/>
    <n v="82.239997860000003"/>
    <n v="112.533356"/>
    <n v="1496.8199460000001"/>
    <n v="197.1600037"/>
    <n v="483.38000490000002"/>
    <n v="207.20532230000001"/>
    <n v="196.19732669999999"/>
    <n v="130.86169430000001"/>
    <n v="3360.469971"/>
    <n v="0.71875997159419391"/>
    <n v="0.38484885663161911"/>
    <n v="0.70157005704497155"/>
    <n v="0.57429552245089488"/>
    <n v="0.46422428823889966"/>
    <n v="0.71607626668211655"/>
    <n v="0.75341208764504819"/>
    <n v="0.73055114162260304"/>
    <n v="0.57163750005574576"/>
    <n v="0.73950887700522583"/>
  </r>
  <r>
    <x v="153"/>
    <x v="151"/>
    <n v="76.879997250000002"/>
    <n v="109.186623"/>
    <n v="1480.540039"/>
    <n v="191.9900055"/>
    <n v="466.92999270000001"/>
    <n v="202.35977170000001"/>
    <n v="197.1743774"/>
    <n v="129.19467159999999"/>
    <n v="3333.6899410000001"/>
    <n v="0.70008855542193593"/>
    <n v="0.28238737531217173"/>
    <n v="0.6602246923666254"/>
    <n v="0.55317582482483785"/>
    <n v="0.43128387216935332"/>
    <n v="0.65224477879818632"/>
    <n v="0.70329190736906433"/>
    <n v="0.74223485275739309"/>
    <n v="0.53822484297442552"/>
    <n v="0.72187500850662001"/>
  </r>
  <r>
    <x v="154"/>
    <x v="152"/>
    <n v="82.61000061"/>
    <n v="112.815369"/>
    <n v="1507.23999"/>
    <n v="192.61999510000001"/>
    <n v="475.47000120000001"/>
    <n v="208.140625"/>
    <n v="198.1414642"/>
    <n v="130.8716278"/>
    <n v="3380.3500979999999"/>
    <n v="0.73038206101958858"/>
    <n v="0.39192180915825486"/>
    <n v="0.70505403091711327"/>
    <n v="0.58781330105553975"/>
    <n v="0.43529782318842475"/>
    <n v="0.68538283623357299"/>
    <n v="0.76308643506319596"/>
    <n v="0.75379941415985496"/>
    <n v="0.57183660030142136"/>
    <n v="0.75259936066986644"/>
  </r>
  <r>
    <x v="155"/>
    <x v="153"/>
    <n v="81.839996339999999"/>
    <n v="114.81192"/>
    <n v="1516.650024"/>
    <n v="195.13999939999999"/>
    <n v="481.32998659999998"/>
    <n v="207.65306090000001"/>
    <n v="197.28274540000001"/>
    <n v="131.369812"/>
    <n v="3373.429932"/>
    <n v="0.73895559331068705"/>
    <n v="0.37720244924264101"/>
    <n v="0.7297193176889939"/>
    <n v="0.60002080769122967"/>
    <n v="0.45135391971454059"/>
    <n v="0.70812151767115306"/>
    <n v="0.75804329288899241"/>
    <n v="0.74353073270329051"/>
    <n v="0.58182186195258645"/>
    <n v="0.74804263324153564"/>
  </r>
  <r>
    <x v="156"/>
    <x v="140"/>
    <n v="81.300003050000001"/>
    <n v="114.709602"/>
    <n v="1504.630005"/>
    <n v="193.46000670000001"/>
    <n v="482.67999270000001"/>
    <n v="207.85206600000001"/>
    <n v="196.34416200000001"/>
    <n v="132.1170807"/>
    <n v="3372.8500979999999"/>
    <n v="0.71780732441931505"/>
    <n v="0.36687996676143814"/>
    <n v="0.72845528646117896"/>
    <n v="0.58442740370314428"/>
    <n v="0.4406499201402661"/>
    <n v="0.71335998782957544"/>
    <n v="0.76010171149013961"/>
    <n v="0.73230701900909945"/>
    <n v="0.59679960210015848"/>
    <n v="0.74766082946808865"/>
  </r>
  <r>
    <x v="157"/>
    <x v="154"/>
    <n v="82.41999817"/>
    <n v="114.41011"/>
    <n v="1516.23999"/>
    <n v="196.7400055"/>
    <n v="482.35000609999997"/>
    <n v="209.22514340000001"/>
    <n v="199.12995910000001"/>
    <n v="135.10615540000001"/>
    <n v="3381.98999"/>
    <n v="0.73152503400638846"/>
    <n v="0.3882897328072954"/>
    <n v="0.72475537793598521"/>
    <n v="0.5994888762682552"/>
    <n v="0.46154828818604454"/>
    <n v="0.712079530684397"/>
    <n v="0.7743042020844757"/>
    <n v="0.765619976664762"/>
    <n v="0.65671056068611477"/>
    <n v="0.75367918171113923"/>
  </r>
  <r>
    <x v="158"/>
    <x v="155"/>
    <n v="81.660003660000001"/>
    <n v="115.363472"/>
    <n v="1555.780029"/>
    <n v="204.0099945"/>
    <n v="491.86999509999998"/>
    <n v="210.4290924"/>
    <n v="198.71058650000001"/>
    <n v="134.21939090000001"/>
    <n v="3389.780029"/>
    <n v="0.73628826892498556"/>
    <n v="0.3737617189216314"/>
    <n v="0.7365331622888085"/>
    <n v="0.6507836206302775"/>
    <n v="0.50786870324557498"/>
    <n v="0.74902023657084305"/>
    <n v="0.78675730512772746"/>
    <n v="0.76060505951026247"/>
    <n v="0.63893686261326432"/>
    <n v="0.75880869513308136"/>
  </r>
  <r>
    <x v="159"/>
    <x v="156"/>
    <n v="81.089996339999999"/>
    <n v="115.508217"/>
    <n v="1544.6099850000001"/>
    <n v="205.11000060000001"/>
    <n v="484.52999879999999"/>
    <n v="209.15242000000001"/>
    <n v="200.6876221"/>
    <n v="131.9277649"/>
    <n v="3374.8500979999999"/>
    <n v="0.72714317749989332"/>
    <n v="0.36286548986875289"/>
    <n v="0.73832133445861325"/>
    <n v="0.63629287742457308"/>
    <n v="0.5148773437153219"/>
    <n v="0.72053862335407337"/>
    <n v="0.77355198418001658"/>
    <n v="0.78424673220298557"/>
    <n v="0.59300508634132931"/>
    <n v="0.74897777112189601"/>
  </r>
  <r>
    <x v="160"/>
    <x v="157"/>
    <n v="82.769996640000002"/>
    <n v="118.071297"/>
    <n v="1576.25"/>
    <n v="209.5099945"/>
    <n v="497.89999390000003"/>
    <n v="214.0196838"/>
    <n v="203.84284969999999"/>
    <n v="130.0944672"/>
    <n v="3385.51001"/>
    <n v="0.74905333171949906"/>
    <n v="0.39498028460104612"/>
    <n v="0.76998549090604285"/>
    <n v="0.67733903018723352"/>
    <n v="0.54291171126490168"/>
    <n v="0.772418626229321"/>
    <n v="0.82389675596029066"/>
    <n v="0.82197739228328293"/>
    <n v="0.55625972745805041"/>
    <n v="0.75599701219125681"/>
  </r>
  <r>
    <x v="161"/>
    <x v="158"/>
    <n v="83.809997559999999"/>
    <n v="124.1558"/>
    <n v="1575.5699460000001"/>
    <n v="207.52999879999999"/>
    <n v="492.30999759999997"/>
    <n v="212.46376040000001"/>
    <n v="203.82289119999999"/>
    <n v="131.1506042"/>
    <n v="3397.1599120000001"/>
    <n v="0.76372383376263953"/>
    <n v="0.41486088585284109"/>
    <n v="0.84515312316756219"/>
    <n v="0.67645680556215493"/>
    <n v="0.53029625577520467"/>
    <n v="0.75072759179381654"/>
    <n v="0.80780298917481508"/>
    <n v="0.82173872570366346"/>
    <n v="0.57742821149362722"/>
    <n v="0.76366813279454393"/>
  </r>
  <r>
    <x v="162"/>
    <x v="159"/>
    <n v="83.08000183"/>
    <n v="125.640739"/>
    <n v="1585.150024"/>
    <n v="208.46000670000001"/>
    <n v="488.80999759999997"/>
    <n v="213.13200380000001"/>
    <n v="206.09945680000001"/>
    <n v="130.85169980000001"/>
    <n v="3431.280029"/>
    <n v="0.74448071336635868"/>
    <n v="0.40090632702067869"/>
    <n v="0.86349798201351691"/>
    <n v="0.68888490792134149"/>
    <n v="0.53622176019297529"/>
    <n v="0.73714643423128567"/>
    <n v="0.81471499617691645"/>
    <n v="0.84896222070735172"/>
    <n v="0.57143717716800135"/>
    <n v="0.78613523444958489"/>
  </r>
  <r>
    <x v="163"/>
    <x v="160"/>
    <n v="86.349998470000003"/>
    <n v="124.610016"/>
    <n v="1605.849976"/>
    <n v="216.0500031"/>
    <n v="490.57998659999998"/>
    <n v="215.90475459999999"/>
    <n v="207.7869263"/>
    <n v="130.15425110000001"/>
    <n v="3443.6201169999999"/>
    <n v="0.76505742331489601"/>
    <n v="0.46341540566125294"/>
    <n v="0.85076448390734627"/>
    <n v="0.71573866864085245"/>
    <n v="0.58458108832240441"/>
    <n v="0.74401457694355611"/>
    <n v="0.84339507434107341"/>
    <n v="0.8691412208214383"/>
    <n v="0.55745799485397995"/>
    <n v="0.7942608223990093"/>
  </r>
  <r>
    <x v="164"/>
    <x v="161"/>
    <n v="86.019996640000002"/>
    <n v="126.304596"/>
    <n v="1644.130005"/>
    <n v="272.32000729999999"/>
    <n v="547.53002930000002"/>
    <n v="220.57252500000001"/>
    <n v="209.94366460000001"/>
    <n v="130.22398380000001"/>
    <n v="3478.7299800000001"/>
    <n v="0.77877527837431726"/>
    <n v="0.45710710855456127"/>
    <n v="0.87169923671751426"/>
    <n v="0.76539881950023336"/>
    <n v="0.94310294440024922"/>
    <n v="0.96499957782971701"/>
    <n v="0.89167637676621025"/>
    <n v="0.89493180394116589"/>
    <n v="0.5588556691582679"/>
    <n v="0.817379642921095"/>
  </r>
  <r>
    <x v="165"/>
    <x v="162"/>
    <n v="83.800003050000001"/>
    <n v="124.794701"/>
    <n v="1628.5200199999999"/>
    <n v="276.32000729999999"/>
    <n v="526.27001949999999"/>
    <n v="225.98835750000001"/>
    <n v="210.7125092"/>
    <n v="136.13240049999999"/>
    <n v="3484.5500489999999"/>
    <n v="0.93310002186359553"/>
    <n v="0.41466983134106522"/>
    <n v="0.85304607275103961"/>
    <n v="0.74514820239613777"/>
    <n v="0.96858876841430497"/>
    <n v="0.88250370843693093"/>
    <n v="0.9476952946667957"/>
    <n v="0.90412575694068065"/>
    <n v="0.67727991202589222"/>
    <n v="0.82121198856816147"/>
  </r>
  <r>
    <x v="166"/>
    <x v="163"/>
    <n v="85.550003050000001"/>
    <n v="124.592552"/>
    <n v="1639.4300539999999"/>
    <n v="271.10000609999997"/>
    <n v="523.89001459999997"/>
    <n v="228.3122711"/>
    <n v="215.3854675"/>
    <n v="139.78903199999999"/>
    <n v="3508.01001"/>
    <n v="0.92357369730758943"/>
    <n v="0.44812273654680412"/>
    <n v="0.85054873456351054"/>
    <n v="0.75930163823394692"/>
    <n v="0.93532976043021487"/>
    <n v="0.87326850228078923"/>
    <n v="0.97173280416629626"/>
    <n v="0.9600056564403886"/>
    <n v="0.75057092023007099"/>
    <n v="0.83665968848696004"/>
  </r>
  <r>
    <x v="167"/>
    <x v="164"/>
    <n v="90.819999690000003"/>
    <n v="128.81774899999999"/>
    <n v="1629.530029"/>
    <n v="272.64999390000003"/>
    <n v="529.55999759999997"/>
    <n v="224.9410858"/>
    <n v="211.67106630000001"/>
    <n v="138.34431459999999"/>
    <n v="3500.3100589999999"/>
    <n v="0.89842451428709968"/>
    <n v="0.54886370685107999"/>
    <n v="0.90274659761468745"/>
    <n v="0.74645847306780666"/>
    <n v="0.94520543950389868"/>
    <n v="0.89526991156646685"/>
    <n v="0.93686279063682298"/>
    <n v="0.91558831897825155"/>
    <n v="0.72161399776847768"/>
    <n v="0.83158949538487204"/>
  </r>
  <r>
    <x v="168"/>
    <x v="165"/>
    <n v="92.180000309999997"/>
    <n v="133.94889800000001"/>
    <n v="1655.079956"/>
    <n v="281.25"/>
    <n v="556.54998780000005"/>
    <n v="226.6765594"/>
    <n v="213.02902219999999"/>
    <n v="147.05247499999999"/>
    <n v="3526.6499020000001"/>
    <n v="0.8427915013863122"/>
    <n v="0.5748614050342834"/>
    <n v="0.96613654435496577"/>
    <n v="0.77960403910868326"/>
    <n v="1"/>
    <n v="1"/>
    <n v="0.95481374335130109"/>
    <n v="0.9318269486311278"/>
    <n v="0.89615437880487814"/>
    <n v="0.84893351358559588"/>
  </r>
  <r>
    <x v="169"/>
    <x v="166"/>
    <n v="90.22000122"/>
    <n v="131.17369099999999"/>
    <n v="1717.3900149999999"/>
    <n v="276.69000240000003"/>
    <n v="552.8400269"/>
    <n v="231.04510500000001"/>
    <n v="216.1543121"/>
    <n v="147.14213559999999"/>
    <n v="3580.8400879999999"/>
    <n v="0.89785295515310581"/>
    <n v="0.53739416859936662"/>
    <n v="0.9318517820291693"/>
    <n v="0.86043801470459813"/>
    <n v="0.97094617591547094"/>
    <n v="0.98560412470464864"/>
    <n v="1"/>
    <n v="0.96919960943990335"/>
    <n v="0.89795147423825494"/>
    <n v="0.88461617017108107"/>
  </r>
  <r>
    <x v="170"/>
    <x v="167"/>
    <n v="82.540000919999997"/>
    <n v="120.671806"/>
    <n v="1629.51001"/>
    <n v="265.01000979999998"/>
    <n v="525.75"/>
    <n v="216.73258970000001"/>
    <n v="208.64562989999999"/>
    <n v="144.0135803"/>
    <n v="3455.0600589999999"/>
    <n v="0.82335790779416806"/>
    <n v="0.39058369887596844"/>
    <n v="0.80211204326451357"/>
    <n v="0.74643250269667516"/>
    <n v="0.89652761694320227"/>
    <n v="0.88048586078976276"/>
    <n v="0.85195782558977329"/>
    <n v="0.87940972051424238"/>
    <n v="0.83524486238537177"/>
    <n v="0.80179369046747961"/>
  </r>
  <r>
    <x v="171"/>
    <x v="168"/>
    <n v="82.010002139999997"/>
    <n v="120.751671"/>
    <n v="1581.209961"/>
    <n v="254.6999969"/>
    <n v="516.04998780000005"/>
    <n v="213.69055180000001"/>
    <n v="204.35209660000001"/>
    <n v="142.30981449999999"/>
    <n v="3426.959961"/>
    <n v="0.79725607778995899"/>
    <n v="0.38045227090654143"/>
    <n v="0.80309869130307399"/>
    <n v="0.68377351882141513"/>
    <n v="0.83083782335519119"/>
    <n v="0.84284660534785671"/>
    <n v="0.82049236365560718"/>
    <n v="0.82806703909064661"/>
    <n v="0.80109575186499249"/>
    <n v="0.78329059570134463"/>
  </r>
  <r>
    <x v="172"/>
    <x v="169"/>
    <n v="78.690002440000001"/>
    <n v="112.625694"/>
    <n v="1523.599976"/>
    <n v="241.27000430000001"/>
    <n v="507.01998900000001"/>
    <n v="202.13081360000001"/>
    <n v="199.81892400000001"/>
    <n v="137.94575499999999"/>
    <n v="3331.8400879999999"/>
    <n v="0.77210674948828106"/>
    <n v="0.31698733647958055"/>
    <n v="0.70271079587405316"/>
    <n v="0.60903688405798095"/>
    <n v="0.74526921637677335"/>
    <n v="0.80780722349292367"/>
    <n v="0.70092366850521948"/>
    <n v="0.77385871685870433"/>
    <n v="0.71362554311739945"/>
    <n v="0.72065693427205968"/>
  </r>
  <r>
    <x v="173"/>
    <x v="170"/>
    <n v="81.910003660000001"/>
    <n v="117.117943"/>
    <n v="1547.2299800000001"/>
    <n v="250.42999270000001"/>
    <n v="500.19000240000003"/>
    <n v="210.73826600000001"/>
    <n v="203.7529907"/>
    <n v="139.3805237"/>
    <n v="3398.959961"/>
    <n v="0.82869255656557095"/>
    <n v="0.37854070537959411"/>
    <n v="0.7582078053848017"/>
    <n v="0.63969176061117738"/>
    <n v="0.80363167946007152"/>
    <n v="0.7813046165887596"/>
    <n v="0.78995525678436174"/>
    <n v="0.8209028455899936"/>
    <n v="0.74238306067496551"/>
    <n v="0.76485341254804107"/>
  </r>
  <r>
    <x v="174"/>
    <x v="171"/>
    <n v="78.980003359999998"/>
    <n v="113.29454"/>
    <n v="1526.0500489999999"/>
    <n v="247.8000031"/>
    <n v="480.67001340000002"/>
    <n v="204.83372499999999"/>
    <n v="201.2367859"/>
    <n v="136.31173709999999"/>
    <n v="3339.1899410000001"/>
    <n v="0.79420766555453215"/>
    <n v="0.3225309783574874"/>
    <n v="0.71097368442346931"/>
    <n v="0.61221532978999682"/>
    <n v="0.78687481643397217"/>
    <n v="0.70556060338079662"/>
    <n v="0.72888135955440814"/>
    <n v="0.79081371097377362"/>
    <n v="0.68087441155965966"/>
    <n v="0.72549659805459044"/>
  </r>
  <r>
    <x v="175"/>
    <x v="172"/>
    <n v="76.339996339999999"/>
    <n v="111.807106"/>
    <n v="1515.76001"/>
    <n v="243.1000061"/>
    <n v="482.02999879999999"/>
    <n v="203.4972382"/>
    <n v="200.37806699999999"/>
    <n v="136.20213319999999"/>
    <n v="3340.969971"/>
    <n v="0.80754428748303964"/>
    <n v="0.27206474716746148"/>
    <n v="0.69259800247783132"/>
    <n v="0.59886620486929965"/>
    <n v="0.75692899233182465"/>
    <n v="0.71083779652369417"/>
    <n v="0.7150573455502055"/>
    <n v="0.78054502832139472"/>
    <n v="0.67867758633018005"/>
    <n v="0.72666869588060368"/>
  </r>
  <r>
    <x v="176"/>
    <x v="173"/>
    <n v="77.900001529999997"/>
    <n v="115.161316"/>
    <n v="1508.829956"/>
    <n v="246.63999939999999"/>
    <n v="476.26000979999998"/>
    <n v="204.87362669999999"/>
    <n v="204.67160029999999"/>
    <n v="136.81988530000001"/>
    <n v="3383.540039"/>
    <n v="0.82640632002959491"/>
    <n v="0.3018857218769076"/>
    <n v="0.73403573762364527"/>
    <n v="0.58987594190205761"/>
    <n v="0.7794839038955087"/>
    <n v="0.68844833088281698"/>
    <n v="0.72929408466294754"/>
    <n v="0.83188770974499082"/>
    <n v="0.69105938477753526"/>
    <n v="0.75469984375791044"/>
  </r>
  <r>
    <x v="177"/>
    <x v="174"/>
    <n v="78.930000309999997"/>
    <n v="115.34101099999999"/>
    <n v="1535.119995"/>
    <n v="251.67999270000001"/>
    <n v="495.98999020000002"/>
    <n v="208.23483279999999"/>
    <n v="205.08099369999999"/>
    <n v="136.85972599999999"/>
    <n v="3401.1999510000001"/>
    <n v="0.84336305860871164"/>
    <n v="0.32157512276226002"/>
    <n v="0.73625568026797195"/>
    <n v="0.62398164497869335"/>
    <n v="0.81159599946446392"/>
    <n v="0.76500718017368752"/>
    <n v="0.76406087786839616"/>
    <n v="0.83678329420758779"/>
    <n v="0.69185792438169258"/>
    <n v="0.76632838061559705"/>
  </r>
  <r>
    <x v="178"/>
    <x v="175"/>
    <n v="76.660003660000001"/>
    <n v="111.936882"/>
    <n v="1512.089966"/>
    <n v="250.6000061"/>
    <n v="483.85998540000003"/>
    <n v="204.51457210000001"/>
    <n v="204.8213959"/>
    <n v="135.76373290000001"/>
    <n v="3385.48999"/>
    <n v="0.82659679131386365"/>
    <n v="0.27818198976237729"/>
    <n v="0.69420124840348385"/>
    <n v="0.59410510767419134"/>
    <n v="0.80471491235817927"/>
    <n v="0.71793874976710004"/>
    <n v="0.72558018653939471"/>
    <n v="0.83367898681962227"/>
    <n v="0.6698905920749445"/>
    <n v="0.75598382960530219"/>
  </r>
  <r>
    <x v="179"/>
    <x v="176"/>
    <n v="76.550003050000001"/>
    <n v="110.149963"/>
    <n v="1487.040039"/>
    <n v="244.52999879999999"/>
    <n v="470.2000122"/>
    <n v="202.3801575"/>
    <n v="204.9611816"/>
    <n v="136.1921692"/>
    <n v="3357.01001"/>
    <n v="0.84488726663801972"/>
    <n v="0.27607922406014673"/>
    <n v="0.6721257444102865"/>
    <n v="0.56160818470068796"/>
    <n v="0.76604012790522069"/>
    <n v="0.66493353595877158"/>
    <n v="0.70350276884909291"/>
    <n v="0.83535056408738784"/>
    <n v="0.6784778747634701"/>
    <n v="0.73723059362450127"/>
  </r>
  <r>
    <x v="180"/>
    <x v="177"/>
    <n v="74.930000309999997"/>
    <n v="106.655991"/>
    <n v="1451.089966"/>
    <n v="242.77999879999999"/>
    <n v="469.9599915"/>
    <n v="199.86672970000001"/>
    <n v="202.3051758"/>
    <n v="134.7972565"/>
    <n v="3319.469971"/>
    <n v="0.84869770738011452"/>
    <n v="0.24511133943485675"/>
    <n v="0.62896139681640006"/>
    <n v="0.51497065345467574"/>
    <n v="0.75489007989907131"/>
    <n v="0.66400217626020896"/>
    <n v="0.67750501031847943"/>
    <n v="0.8035896692438278"/>
    <n v="0.6505192034727445"/>
    <n v="0.71251157310217417"/>
  </r>
  <r>
    <x v="181"/>
    <x v="178"/>
    <n v="77.940002440000001"/>
    <n v="109.890411"/>
    <n v="1430.1400149999999"/>
    <n v="245.0500031"/>
    <n v="487.35000609999997"/>
    <n v="202.01112370000001"/>
    <n v="197.15293879999999"/>
    <n v="136.5708008"/>
    <n v="3281.0600589999999"/>
    <n v="0.83135988095127267"/>
    <n v="0.30265037710569243"/>
    <n v="0.66891925255898133"/>
    <n v="0.48779257249876423"/>
    <n v="0.76935331242430882"/>
    <n v="0.73148118434515541"/>
    <n v="0.69968565040151531"/>
    <n v="0.74197848693161306"/>
    <n v="0.68606690628112821"/>
    <n v="0.68721976658623574"/>
  </r>
  <r>
    <x v="182"/>
    <x v="179"/>
    <n v="77.699996949999999"/>
    <n v="111.61743199999999"/>
    <n v="1459.8199460000001"/>
    <n v="247.77999879999999"/>
    <n v="491.17001340000002"/>
    <n v="206.8783722"/>
    <n v="200.25825499999999"/>
    <n v="137.80627440000001"/>
    <n v="3315.570068"/>
    <n v="0.80944972673166682"/>
    <n v="0.29806244515950558"/>
    <n v="0.69025477978871896"/>
    <n v="0.52629593546528708"/>
    <n v="0.78674735991664102"/>
    <n v="0.74630407606838933"/>
    <n v="0.75003026392552063"/>
    <n v="0.77911229939700888"/>
    <n v="0.71082988985047257"/>
    <n v="0.70994360074891993"/>
  </r>
  <r>
    <x v="183"/>
    <x v="180"/>
    <n v="74.730003359999998"/>
    <n v="106.935509"/>
    <n v="1409.3900149999999"/>
    <n v="235.9900055"/>
    <n v="470.60998540000003"/>
    <n v="200.06620789999999"/>
    <n v="195.07606509999999"/>
    <n v="135.4947205"/>
    <n v="3236.919922"/>
    <n v="0.77001112951776196"/>
    <n v="0.24128820857212138"/>
    <n v="0.6324145475888584"/>
    <n v="0.46087388520278144"/>
    <n v="0.71162793632396681"/>
    <n v="0.66652436756609024"/>
    <n v="0.67956832245170284"/>
    <n v="0.71714293604951207"/>
    <n v="0.6644986924494487"/>
    <n v="0.65815477407620315"/>
  </r>
  <r>
    <x v="184"/>
    <x v="181"/>
    <n v="75.819999690000003"/>
    <n v="108.033615"/>
    <n v="1422.8599850000001"/>
    <n v="237.5500031"/>
    <n v="473.07998659999998"/>
    <n v="202.65942380000001"/>
    <n v="195.2258453"/>
    <n v="136.20213319999999"/>
    <n v="3246.5900879999999"/>
    <n v="0.73552609322553486"/>
    <n v="0.26212451937331765"/>
    <n v="0.64598049175753869"/>
    <n v="0.47834829051922828"/>
    <n v="0.7215673923979542"/>
    <n v="0.67610878913090167"/>
    <n v="0.70639137294312671"/>
    <n v="0.7189340289687548"/>
    <n v="0.67867758633018005"/>
    <n v="0.66452229627851922"/>
  </r>
  <r>
    <x v="185"/>
    <x v="182"/>
    <n v="78.059997559999999"/>
    <n v="112.086624"/>
    <n v="1439.0600589999999"/>
    <n v="242.7400055"/>
    <n v="482.88000490000002"/>
    <n v="207.27734380000001"/>
    <n v="196.9532471"/>
    <n v="136.7700653"/>
    <n v="3298.459961"/>
    <n v="0.7837286940148066"/>
    <n v="0.30494419731969885"/>
    <n v="0.69605115325028966"/>
    <n v="0.49936442190128988"/>
    <n v="0.75463526434768602"/>
    <n v="0.71413610131604066"/>
    <n v="0.75415704541388195"/>
    <n v="0.73959054520165468"/>
    <n v="0.69006082694398463"/>
    <n v="0.69867709444421922"/>
  </r>
  <r>
    <x v="186"/>
    <x v="183"/>
    <n v="79.480003359999998"/>
    <n v="114.76200900000001"/>
    <n v="1458.660034"/>
    <n v="246.66999820000001"/>
    <n v="490.64999390000003"/>
    <n v="208.89311219999999"/>
    <n v="200.018631"/>
    <n v="136.75013730000001"/>
    <n v="3351.6000979999999"/>
    <n v="0.80259072656136188"/>
    <n v="0.33208895127341281"/>
    <n v="0.72910271980190211"/>
    <n v="0.52479119771016125"/>
    <n v="0.77967503992986709"/>
    <n v="0.74428622842122127"/>
    <n v="0.77086982176838692"/>
    <n v="0.7762468415482372"/>
    <n v="0.68966140381056462"/>
    <n v="0.73366832439638496"/>
  </r>
  <r>
    <x v="187"/>
    <x v="184"/>
    <n v="81.769996640000002"/>
    <n v="113.893501"/>
    <n v="1466.0200199999999"/>
    <n v="247.4499969"/>
    <n v="493.48001099999999"/>
    <n v="206.71879580000001"/>
    <n v="199.13995360000001"/>
    <n v="136.64053340000001"/>
    <n v="3335.469971"/>
    <n v="0.81688014075477722"/>
    <n v="0.37586433876919528"/>
    <n v="0.71837321733305814"/>
    <n v="0.534339205499887"/>
    <n v="0.78464476732971511"/>
    <n v="0.75526763074686587"/>
    <n v="0.74837967793519122"/>
    <n v="0.76573949231623917"/>
    <n v="0.68746457858108501"/>
    <n v="0.72304710633263336"/>
  </r>
  <r>
    <x v="188"/>
    <x v="185"/>
    <n v="81.989997860000003"/>
    <n v="115.610542"/>
    <n v="1465.599976"/>
    <n v="251.32000729999999"/>
    <n v="500.02999879999999"/>
    <n v="209.780777"/>
    <n v="199.66914370000001"/>
    <n v="139.40045169999999"/>
    <n v="3363"/>
    <n v="0.88623101062658027"/>
    <n v="0.3800698701736564"/>
    <n v="0.73958545216406257"/>
    <n v="0.53379428824270381"/>
    <n v="0.80930236832645641"/>
    <n v="0.78068374970242449"/>
    <n v="0.7800514243298472"/>
    <n v="0.77206762274364749"/>
    <n v="0.74278248380838563"/>
    <n v="0.74117482729294626"/>
  </r>
  <r>
    <x v="189"/>
    <x v="186"/>
    <n v="84.86000061"/>
    <n v="116.58886"/>
    <n v="1487.900024"/>
    <n v="253.4499969"/>
    <n v="527.51000980000003"/>
    <n v="211.90522770000001"/>
    <n v="203.04406739999999"/>
    <n v="142.5588989"/>
    <n v="3380.8000489999999"/>
    <n v="0.88261103925715956"/>
    <n v="0.43493268727991924"/>
    <n v="0.75167154163740579"/>
    <n v="0.56272383131727766"/>
    <n v="0.82287350335079879"/>
    <n v="0.88731528090559109"/>
    <n v="0.80202577995239321"/>
    <n v="0.81242544001224604"/>
    <n v="0.80608822835706828"/>
    <n v="0.75289564027690259"/>
  </r>
  <r>
    <x v="190"/>
    <x v="187"/>
    <n v="81.800003050000001"/>
    <n v="112.82534800000001"/>
    <n v="1455.599976"/>
    <n v="247.8500061"/>
    <n v="503.05999759999997"/>
    <n v="205.65159610000001"/>
    <n v="201.15692139999999"/>
    <n v="139.98829649999999"/>
    <n v="3348.419922"/>
    <n v="0.8418387072098098"/>
    <n v="0.37643793967736355"/>
    <n v="0.70517731096189884"/>
    <n v="0.52082142689524225"/>
    <n v="0.78719340834851592"/>
    <n v="0.79244114716444713"/>
    <n v="0.7373410477009974"/>
    <n v="0.78985867993196124"/>
    <n v="0.75456484089292741"/>
    <n v="0.73157427127596575"/>
  </r>
  <r>
    <x v="191"/>
    <x v="188"/>
    <n v="86.150001529999997"/>
    <n v="116.29935500000001"/>
    <n v="1482.829956"/>
    <n v="251.52999879999999"/>
    <n v="520.65002440000001"/>
    <n v="209.830658"/>
    <n v="203.2337646"/>
    <n v="141.28356930000001"/>
    <n v="3408.6000979999999"/>
    <n v="0.88108668785825783"/>
    <n v="0.45959227498967692"/>
    <n v="0.74809501198857986"/>
    <n v="0.55614650239865748"/>
    <n v="0.81064031992981833"/>
    <n v="0.86069626873585914"/>
    <n v="0.78056737079676608"/>
    <n v="0.81469386609072758"/>
    <n v="0.7805263985208839"/>
    <n v="0.77120116152989593"/>
  </r>
  <r>
    <x v="192"/>
    <x v="189"/>
    <n v="84.480003359999998"/>
    <n v="112.96511099999999"/>
    <n v="1451.0200199999999"/>
    <n v="250.13999939999999"/>
    <n v="505.86999509999998"/>
    <n v="205.37232969999999"/>
    <n v="200.1484222"/>
    <n v="140.11782840000001"/>
    <n v="3360.969971"/>
    <n v="0.8370756175724009"/>
    <n v="0.42766868043266693"/>
    <n v="0.70690393576391897"/>
    <n v="0.51487991347869466"/>
    <n v="0.80178399990780758"/>
    <n v="0.80334486682096662"/>
    <n v="0.734452442572609"/>
    <n v="0.77779890316452571"/>
    <n v="0.75716108925582759"/>
    <n v="0.7398381124186777"/>
  </r>
  <r>
    <x v="193"/>
    <x v="190"/>
    <n v="86.690002440000001"/>
    <n v="114.881805"/>
    <n v="1459.1400149999999"/>
    <n v="259.98001099999999"/>
    <n v="534.6599731"/>
    <n v="209.2820892"/>
    <n v="202.16539"/>
    <n v="140.37687679999999"/>
    <n v="3419.4399410000001"/>
    <n v="0.8654636841125859"/>
    <n v="0.46991490313438711"/>
    <n v="0.73058267332882132"/>
    <n v="0.52541387040640286"/>
    <n v="0.86447920089127439"/>
    <n v="0.91505950323233765"/>
    <n v="0.77489322364210012"/>
    <n v="0.80191809078024801"/>
    <n v="0.76235327731461289"/>
    <n v="0.77833888191361233"/>
  </r>
  <r>
    <x v="194"/>
    <x v="191"/>
    <n v="86.510002139999997"/>
    <n v="114.77198799999999"/>
    <n v="1483.4300539999999"/>
    <n v="260.22000120000001"/>
    <n v="531.78997800000002"/>
    <n v="210.03013609999999"/>
    <n v="202.67462159999999"/>
    <n v="140.84516909999999"/>
    <n v="3446.830078"/>
    <n v="0.88070574528972057"/>
    <n v="0.46647402714987013"/>
    <n v="0.72922599984668746"/>
    <n v="0.55692500121354627"/>
    <n v="0.86600828789184903"/>
    <n v="0.90392297304468294"/>
    <n v="0.78263068189563489"/>
    <n v="0.80800755462803686"/>
    <n v="0.77173940626997906"/>
    <n v="0.79637448807300792"/>
  </r>
  <r>
    <x v="195"/>
    <x v="192"/>
    <n v="83.099998470000003"/>
    <n v="116.768547"/>
    <n v="1510.4499510000001"/>
    <n v="265.98001099999999"/>
    <n v="539.44000240000003"/>
    <n v="215.24647519999999"/>
    <n v="206.32911680000001"/>
    <n v="142.2599945"/>
    <n v="3477.139893"/>
    <n v="0.9018540143722521"/>
    <n v="0.40128858170773773"/>
    <n v="0.75389138545015033"/>
    <n v="0.59197753895391569"/>
    <n v="0.90270793691235807"/>
    <n v="0.93360759782571323"/>
    <n v="0.83658613044108276"/>
    <n v="0.8517085276279811"/>
    <n v="0.80009719403144242"/>
    <n v="0.81633261701935611"/>
  </r>
  <r>
    <x v="196"/>
    <x v="193"/>
    <n v="84.290000919999997"/>
    <n v="124.18575300000001"/>
    <n v="1564.589966"/>
    <n v="267.07000729999999"/>
    <n v="539.80999759999997"/>
    <n v="220.8218689"/>
    <n v="206.08946230000001"/>
    <n v="143.7246399"/>
    <n v="3534.219971"/>
    <n v="0.92852740351045504"/>
    <n v="0.4240366040817074"/>
    <n v="0.84552316096508318"/>
    <n v="0.6622126297483647"/>
    <n v="0.90965280038180096"/>
    <n v="0.93504330157102167"/>
    <n v="0.89425547711008369"/>
    <n v="0.84884270505587456"/>
    <n v="0.82945353962645585"/>
    <n v="0.85391818317974388"/>
  </r>
  <r>
    <x v="197"/>
    <x v="194"/>
    <n v="85.27999878"/>
    <n v="120.891434"/>
    <n v="1567.0699460000001"/>
    <n v="266.82998659999998"/>
    <n v="554.0900269"/>
    <n v="222.27806090000001"/>
    <n v="204.012619"/>
    <n v="145.69741819999999"/>
    <n v="3511.929932"/>
    <n v="0.87746686177002498"/>
    <n v="0.44296134954711569"/>
    <n v="0.80482531610509445"/>
    <n v="0.66542987341681259"/>
    <n v="0.90812351905181832"/>
    <n v="0.9904545381198383"/>
    <n v="0.90931766747425957"/>
    <n v="0.8240075177012941"/>
    <n v="0.86899455177666152"/>
    <n v="0.83924084276769817"/>
  </r>
  <r>
    <x v="198"/>
    <x v="195"/>
    <n v="84.209999080000003"/>
    <n v="120.98127700000001"/>
    <n v="1563.4399410000001"/>
    <n v="261.82998659999998"/>
    <n v="541.45001219999995"/>
    <n v="220.2832794"/>
    <n v="201.8957977"/>
    <n v="143.41577150000001"/>
    <n v="3488.669922"/>
    <n v="0.87249667571025757"/>
    <n v="0.42250729324181913"/>
    <n v="0.80593523183449289"/>
    <n v="0.66072071826125334"/>
    <n v="0.87626623903424861"/>
    <n v="0.941407100624579"/>
    <n v="0.88868455131379709"/>
    <n v="0.79869426774080532"/>
    <n v="0.82326279373411992"/>
    <n v="0.82392480474920982"/>
  </r>
  <r>
    <x v="199"/>
    <x v="196"/>
    <n v="83.129997250000002"/>
    <n v="120.502106"/>
    <n v="1555.469971"/>
    <n v="257.72000120000001"/>
    <n v="541.94000240000003"/>
    <n v="219.0864258"/>
    <n v="199.2497864"/>
    <n v="144.0036163"/>
    <n v="3483.3400879999999"/>
    <n v="0.86427681326777794"/>
    <n v="0.40186203676123933"/>
    <n v="0.80001557832813663"/>
    <n v="0.65038138668591039"/>
    <n v="0.85007964788306412"/>
    <n v="0.94330842465609244"/>
    <n v="0.87630483987378849"/>
    <n v="0.76705288854872244"/>
    <n v="0.83504515081866171"/>
    <n v="0.82041526454797031"/>
  </r>
  <r>
    <x v="200"/>
    <x v="197"/>
    <n v="83.16999817"/>
    <n v="118.81501"/>
    <n v="1567.6999510000001"/>
    <n v="258.5499878"/>
    <n v="530.78997800000002"/>
    <n v="219.0864258"/>
    <n v="199.95870969999999"/>
    <n v="144.18296810000001"/>
    <n v="3483.8100589999999"/>
    <n v="0.90919925729870854"/>
    <n v="0.40262669218118352"/>
    <n v="0.77917328246307083"/>
    <n v="0.66624717016813328"/>
    <n v="0.85536787098847022"/>
    <n v="0.90004264231253128"/>
    <n v="0.87630483987378849"/>
    <n v="0.77553029412646957"/>
    <n v="0.83863995501078081"/>
    <n v="0.82072472674096097"/>
  </r>
  <r>
    <x v="201"/>
    <x v="198"/>
    <n v="82"/>
    <n v="115.78025100000001"/>
    <n v="1529.9499510000001"/>
    <n v="255.0099945"/>
    <n v="530.71997069999998"/>
    <n v="213.66062930000001"/>
    <n v="196.67366029999999"/>
    <n v="142.42936710000001"/>
    <n v="3426.919922"/>
    <n v="0.87804031720584552"/>
    <n v="0.38026107054009889"/>
    <n v="0.74168202828596952"/>
    <n v="0.61727461858146582"/>
    <n v="0.83281295942478606"/>
    <n v="0.89977099083486611"/>
    <n v="0.82018285887109244"/>
    <n v="0.73624720651073483"/>
    <n v="0.8034919819984998"/>
    <n v="0.78326423118790633"/>
  </r>
  <r>
    <x v="202"/>
    <x v="199"/>
    <n v="81.559997559999999"/>
    <n v="117.30761699999999"/>
    <n v="1551.079956"/>
    <n v="255.97000120000001"/>
    <n v="525.41998290000004"/>
    <n v="214.08949279999999"/>
    <n v="197.40255740000001"/>
    <n v="143.37590030000001"/>
    <n v="3443.1201169999999"/>
    <n v="0.88415741413725424"/>
    <n v="0.37185000773117671"/>
    <n v="0.76055102807391384"/>
    <n v="0.64468628109508275"/>
    <n v="0.83892959987691473"/>
    <n v="0.87920528529449737"/>
    <n v="0.82461882863143066"/>
    <n v="0.74496346162767635"/>
    <n v="0.82246364280892825"/>
    <n v="0.79393158698555744"/>
  </r>
  <r>
    <x v="203"/>
    <x v="200"/>
    <n v="79.199996949999999"/>
    <n v="116.668724"/>
    <n v="1585.98999"/>
    <n v="254.22999569999999"/>
    <n v="489.0499878"/>
    <n v="214.23912050000001"/>
    <n v="198.13145449999999"/>
    <n v="143.87408450000001"/>
    <n v="3435.5600589999999"/>
    <n v="0.83770566003107294"/>
    <n v="0.32673636390728183"/>
    <n v="0.75265817732201867"/>
    <n v="0.68997458416679969"/>
    <n v="0.82784323138779237"/>
    <n v="0.73807767557976101"/>
    <n v="0.82616650977591854"/>
    <n v="0.75367971674461742"/>
    <n v="0.83244890446009323"/>
    <n v="0.78895350934285746"/>
  </r>
  <r>
    <x v="204"/>
    <x v="201"/>
    <n v="79.41999817"/>
    <n v="115.55064400000001"/>
    <n v="1606.660034"/>
    <n v="249.66999820000001"/>
    <n v="485.23001099999999"/>
    <n v="214.32887270000001"/>
    <n v="197.69213869999999"/>
    <n v="143.0271912"/>
    <n v="3453.48999"/>
    <n v="0.90556732699357534"/>
    <n v="0.3309418953117429"/>
    <n v="0.73884547540060308"/>
    <n v="0.71678954565259267"/>
    <n v="0.79878940794040887"/>
    <n v="0.72325490220661448"/>
    <n v="0.82709486587319381"/>
    <n v="0.74842631597007303"/>
    <n v="0.81547435731243445"/>
    <n v="0.80075984583475379"/>
  </r>
  <r>
    <x v="205"/>
    <x v="202"/>
    <n v="81.959999080000003"/>
    <n v="114.84187300000001"/>
    <n v="1632.9799800000001"/>
    <n v="250.52000430000001"/>
    <n v="488.27999879999999"/>
    <n v="215.6653748"/>
    <n v="197.71209719999999"/>
    <n v="143.3260956"/>
    <n v="3465.389893"/>
    <n v="0.87326133074788281"/>
    <n v="0.37949641512015475"/>
    <n v="0.73008935548651488"/>
    <n v="0.75093404666566044"/>
    <n v="0.80420518440927735"/>
    <n v="0.73508986359964223"/>
    <n v="0.8409190381336652"/>
    <n v="0.74866498254969238"/>
    <n v="0.82146539163806032"/>
    <n v="0.80859558480323768"/>
  </r>
  <r>
    <x v="206"/>
    <x v="203"/>
    <n v="82.230003359999998"/>
    <n v="114.85185199999999"/>
    <n v="1584.290039"/>
    <n v="241.97999569999999"/>
    <n v="488.23999020000002"/>
    <n v="209.53143309999999"/>
    <n v="192.77954099999999"/>
    <n v="141.64225769999999"/>
    <n v="3400.969971"/>
    <n v="0.89639160800007112"/>
    <n v="0.38465780231100255"/>
    <n v="0.73021263553130034"/>
    <n v="0.6877692613047518"/>
    <n v="0.74979289534474647"/>
    <n v="0.73493461699951201"/>
    <n v="0.77747232398597355"/>
    <n v="0.68968077446620479"/>
    <n v="0.7877157022467699"/>
    <n v="0.76617694549482573"/>
  </r>
  <r>
    <x v="207"/>
    <x v="204"/>
    <n v="78.879997250000002"/>
    <n v="116.39917800000001"/>
    <n v="1598.880005"/>
    <n v="250.3000031"/>
    <n v="488.92999270000001"/>
    <n v="212.693161"/>
    <n v="189.77406310000001"/>
    <n v="142.3496552"/>
    <n v="3390.679932"/>
    <n v="0.8883629451593964"/>
    <n v="0.32061926697587334"/>
    <n v="0.74932822011671152"/>
    <n v="0.70669662190296967"/>
    <n v="0.80280345644275697"/>
    <n v="0.7376120549055234"/>
    <n v="0.81017580505819864"/>
    <n v="0.65374084258181542"/>
    <n v="0.80189429146915037"/>
    <n v="0.75940125500562439"/>
  </r>
  <r>
    <x v="208"/>
    <x v="205"/>
    <n v="76.400001529999997"/>
    <n v="111.008476"/>
    <n v="1510.8000489999999"/>
    <n v="238.42999270000001"/>
    <n v="486.23999020000002"/>
    <n v="202.15075680000001"/>
    <n v="180.59788510000001"/>
    <n v="139.52996830000001"/>
    <n v="3271.030029"/>
    <n v="0.84707243334519344"/>
    <n v="0.2732118031291314"/>
    <n v="0.6827317691711805"/>
    <n v="0.59243171623511792"/>
    <n v="0.72717420741790417"/>
    <n v="0.72717395553520858"/>
    <n v="0.70112995193135474"/>
    <n v="0.54401080188544759"/>
    <n v="0.745378425508603"/>
    <n v="0.68061528443826691"/>
  </r>
  <r>
    <x v="209"/>
    <x v="206"/>
    <n v="78.019996640000002"/>
    <n v="115.12138400000001"/>
    <n v="1556.880005"/>
    <n v="237.13999939999999"/>
    <n v="504.2099915"/>
    <n v="204.18542479999999"/>
    <n v="184.59185790000001"/>
    <n v="139.41040039999999"/>
    <n v="3310.110107"/>
    <n v="0.81992782467266789"/>
    <n v="0.30417954189975471"/>
    <n v="0.73354241978133894"/>
    <n v="0.65221060424363098"/>
    <n v="0.71895507186212626"/>
    <n v="0.79690350383640429"/>
    <n v="0.72217563597844214"/>
    <n v="0.59177129627474412"/>
    <n v="0.74298188871241289"/>
    <n v="0.70634837571438802"/>
  </r>
  <r>
    <x v="210"/>
    <x v="207"/>
    <n v="75.290000919999997"/>
    <n v="108.672516"/>
    <n v="1616.1099850000001"/>
    <n v="232.27000430000001"/>
    <n v="475.73999020000002"/>
    <n v="201.94131469999999"/>
    <n v="181.4366302"/>
    <n v="138.24467469999999"/>
    <n v="3269.959961"/>
    <n v="0.82203059018373903"/>
    <n v="0.25199309159505001"/>
    <n v="0.6538734413410161"/>
    <n v="0.72904883605892334"/>
    <n v="0.68792611234514789"/>
    <n v="0.68643048284761587"/>
    <n v="0.6989635777303751"/>
    <n v="0.55404063499863232"/>
    <n v="0.71961688410570812"/>
    <n v="0.67991067587746368"/>
  </r>
  <r>
    <x v="211"/>
    <x v="208"/>
    <n v="74.699996949999999"/>
    <n v="108.58266399999999"/>
    <n v="1624.3199460000001"/>
    <n v="232.4499969"/>
    <n v="484.11999509999998"/>
    <n v="201.80166629999999"/>
    <n v="184.46206670000001"/>
    <n v="139.88865659999999"/>
    <n v="3310.23999"/>
    <n v="0.86733543532987378"/>
    <n v="0.24071460766395311"/>
    <n v="0.65276341442608776"/>
    <n v="0.73969950463103007"/>
    <n v="0.68907292727700586"/>
    <n v="0.71894767339666743"/>
    <n v="0.6975191179442668"/>
    <n v="0.5902192346584556"/>
    <n v="0.75256772723015786"/>
    <n v="0.70643389988079874"/>
  </r>
  <r>
    <x v="212"/>
    <x v="209"/>
    <n v="76.58000183"/>
    <n v="110.24979399999999"/>
    <n v="1645.660034"/>
    <n v="237.13000489999999"/>
    <n v="487.22000120000001"/>
    <n v="205.89096069999999"/>
    <n v="188.05664060000001"/>
    <n v="142.2599945"/>
    <n v="3369.1599120000001"/>
    <n v="0.90709649178763763"/>
    <n v="0.27665267911364833"/>
    <n v="0.67335905137000018"/>
    <n v="0.76738370490769292"/>
    <n v="0.71889139234509913"/>
    <n v="0.73097672233635524"/>
    <n v="0.73981692668649146"/>
    <n v="0.63320366023663233"/>
    <n v="0.80009719403144242"/>
    <n v="0.74523094964124026"/>
  </r>
  <r>
    <x v="213"/>
    <x v="210"/>
    <n v="81.349998470000003"/>
    <n v="114.752022"/>
    <n v="1745.849976"/>
    <n v="250.7400055"/>
    <n v="496.9500122"/>
    <n v="215.82495119999999"/>
    <n v="193.67817690000001"/>
    <n v="141.44297789999999"/>
    <n v="3443.4399410000001"/>
    <n v="0.94475492801551875"/>
    <n v="0.36783567650199883"/>
    <n v="0.72897934092553429"/>
    <n v="0.89735872750531465"/>
    <n v="0.80560691237579751"/>
    <n v="0.76873238304382918"/>
    <n v="0.84256962412399461"/>
    <n v="0.70042679027782262"/>
    <n v="0.78372147492123079"/>
    <n v="0.79414218175930118"/>
  </r>
  <r>
    <x v="214"/>
    <x v="211"/>
    <n v="83"/>
    <n v="118.824997"/>
    <n v="1762.5"/>
    <n v="260.22000120000001"/>
    <n v="513.76000980000003"/>
    <n v="222.70693969999999"/>
    <n v="197.34265139999999"/>
    <n v="142.9474792"/>
    <n v="3510.4499510000001"/>
    <n v="0.98298681967922041"/>
    <n v="0.39937701637194972"/>
    <n v="0.77929666133943842"/>
    <n v="0.91895857278370541"/>
    <n v="0.86600828789184903"/>
    <n v="0.8339607333385054"/>
    <n v="0.91375379549086644"/>
    <n v="0.74424709716548321"/>
    <n v="0.81387666477875376"/>
    <n v="0.83826631845482635"/>
  </r>
  <r>
    <x v="215"/>
    <x v="212"/>
    <n v="85.879997250000002"/>
    <n v="118.69000200000001"/>
    <n v="1759.7299800000001"/>
    <n v="260.14999390000003"/>
    <n v="514.72998050000001"/>
    <n v="223.1358185"/>
    <n v="198.171402"/>
    <n v="145.23910520000001"/>
    <n v="3509.4399410000001"/>
    <n v="1"/>
    <n v="0.45443088779882912"/>
    <n v="0.77762894016038031"/>
    <n v="0.91536506424473596"/>
    <n v="0.86556223945997435"/>
    <n v="0.837724540455002"/>
    <n v="0.91818992350747375"/>
    <n v="0.7541574146271911"/>
    <n v="0.85980844105068877"/>
    <n v="0.83760125633494542"/>
  </r>
  <r>
    <x v="216"/>
    <x v="213"/>
    <n v="83.120002749999998"/>
    <n v="116.32"/>
    <n v="1761.420044"/>
    <n v="259.27999879999999"/>
    <n v="470.5"/>
    <n v="217.8197327"/>
    <n v="212.36001590000001"/>
    <n v="143.01721190000001"/>
    <n v="3550.5"/>
    <n v="0.90384681540492529"/>
    <n v="0.40167098244062283"/>
    <n v="0.74835005924026798"/>
    <n v="0.91755756083876949"/>
    <n v="0.86001910395705139"/>
    <n v="0.66609758783838213"/>
    <n v="0.86320274028445709"/>
    <n v="0.92382687621261939"/>
    <n v="0.8152743390830417"/>
    <n v="0.8646381073373901"/>
  </r>
  <r>
    <x v="217"/>
    <x v="214"/>
    <n v="77.989997860000003"/>
    <n v="115.970001"/>
    <n v="1737.719971"/>
    <n v="247.6600037"/>
    <n v="480.23999020000002"/>
    <n v="210.4589996"/>
    <n v="212.9890747"/>
    <n v="145.02986150000001"/>
    <n v="3545.530029"/>
    <n v="0.93099142407745117"/>
    <n v="0.30360608684625306"/>
    <n v="0.74402618987511204"/>
    <n v="0.88681178474339772"/>
    <n v="0.78598281641635381"/>
    <n v="0.70389197114229851"/>
    <n v="0.78706665165597334"/>
    <n v="0.93134925074855446"/>
    <n v="0.85561450416277074"/>
    <n v="0.86136552642333264"/>
  </r>
  <r>
    <x v="218"/>
    <x v="215"/>
    <n v="81.27999878"/>
    <n v="119.489998"/>
    <n v="1747.2299800000001"/>
    <n v="254.17999270000001"/>
    <n v="490.76000979999998"/>
    <n v="215.98454280000001"/>
    <n v="212.37998959999999"/>
    <n v="147.44105529999999"/>
    <n v="3572.6599120000001"/>
    <n v="0.96616483896024541"/>
    <n v="0.36649756621971241"/>
    <n v="0.7875120489596833"/>
    <n v="0.89914898756040895"/>
    <n v="0.82752463947324884"/>
    <n v="0.74471312649901644"/>
    <n v="0.8442203673362384"/>
    <n v="0.92406572455599878"/>
    <n v="0.90394281522656361"/>
    <n v="0.8792297629161433"/>
  </r>
  <r>
    <x v="219"/>
    <x v="216"/>
    <n v="81.839996339999999"/>
    <n v="119.209999"/>
    <n v="1742.8199460000001"/>
    <n v="249.41999820000001"/>
    <n v="486.76998900000001"/>
    <n v="214.87744140000001"/>
    <n v="208.2599945"/>
    <n v="147.6901398"/>
    <n v="3537.01001"/>
    <n v="0.95278358894459902"/>
    <n v="0.37720244924264101"/>
    <n v="0.78405295593834812"/>
    <n v="0.89342791159844981"/>
    <n v="0.79719654393953043"/>
    <n v="0.72923052616685202"/>
    <n v="0.83276901199350517"/>
    <n v="0.87479823759227227"/>
    <n v="0.90893529372297066"/>
    <n v="0.85575534246716745"/>
  </r>
  <r>
    <x v="220"/>
    <x v="217"/>
    <n v="81.430000309999997"/>
    <n v="119.260002"/>
    <n v="1772.26001"/>
    <n v="249.5099945"/>
    <n v="482.8399963"/>
    <n v="215.94464110000001"/>
    <n v="210.47999569999999"/>
    <n v="149.99172970000001"/>
    <n v="3585.1499020000001"/>
    <n v="0.96520898432081537"/>
    <n v="0.36936498734188711"/>
    <n v="0.7846706903886348"/>
    <n v="0.93162009843168925"/>
    <n v="0.79776995140545937"/>
    <n v="0.71398085471591022"/>
    <n v="0.843807642227699"/>
    <n v="0.90134532746149487"/>
    <n v="0.95506677955728447"/>
    <n v="0.88745405695946233"/>
  </r>
  <r>
    <x v="221"/>
    <x v="218"/>
    <n v="83.730003359999998"/>
    <n v="120.300003"/>
    <n v="1774.030029"/>
    <n v="249.88999939999999"/>
    <n v="479.10000609999997"/>
    <n v="216.66276550000001"/>
    <n v="212.6999969"/>
    <n v="151.88481139999999"/>
    <n v="3626.9099120000001"/>
    <n v="0.98566304062611187"/>
    <n v="0.4133317210587788"/>
    <n v="0.79751880842220524"/>
    <n v="0.93391631953862653"/>
    <n v="0.80019113590692903"/>
    <n v="0.69946845580490402"/>
    <n v="0.85123559569671914"/>
    <n v="0.92789241733071792"/>
    <n v="0.99301040784082339"/>
    <n v="0.91495180527566911"/>
  </r>
  <r>
    <x v="222"/>
    <x v="219"/>
    <n v="83.36000061"/>
    <n v="119.389999"/>
    <n v="1761.660034"/>
    <n v="256.17001340000002"/>
    <n v="480.63000490000002"/>
    <n v="213.9000092"/>
    <n v="210.71000670000001"/>
    <n v="148.8259888"/>
    <n v="3609.530029"/>
    <n v="0.97400230219911554"/>
    <n v="0.40625876853214299"/>
    <n v="0.78627666653674433"/>
    <n v="0.91786889653824721"/>
    <n v="0.84020396880938086"/>
    <n v="0.70540535716869934"/>
    <n v="0.82265889611285536"/>
    <n v="0.90409583169001073"/>
    <n v="0.93170147029222816"/>
    <n v="0.90350765934516952"/>
  </r>
  <r>
    <x v="223"/>
    <x v="220"/>
    <n v="82.540000919999997"/>
    <n v="118.029999"/>
    <n v="1740.6400149999999"/>
    <n v="257.1600037"/>
    <n v="481.7900085"/>
    <n v="211.08000179999999"/>
    <n v="207.83000179999999"/>
    <n v="148.54701230000001"/>
    <n v="3567.790039"/>
    <n v="0.91111082129638044"/>
    <n v="0.39058369887596844"/>
    <n v="0.76947529757108424"/>
    <n v="0.89059991733744637"/>
    <n v="0.84651164844973636"/>
    <n v="0.70990655478718589"/>
    <n v="0.79349001708647404"/>
    <n v="0.86965632377258151"/>
    <n v="0.92610985709569105"/>
    <n v="0.87602309361491726"/>
  </r>
  <r>
    <x v="224"/>
    <x v="221"/>
    <n v="85.540000919999997"/>
    <n v="118.639999"/>
    <n v="1758.5699460000001"/>
    <n v="264.64999390000003"/>
    <n v="484.67001340000002"/>
    <n v="212.41999820000001"/>
    <n v="207.57000729999999"/>
    <n v="151.5659637"/>
    <n v="3581.8701169999999"/>
    <n v="0.93462349966377278"/>
    <n v="0.44793153637152094"/>
    <n v="0.77701120571009352"/>
    <n v="0.91386016822070182"/>
    <n v="0.89423379147578708"/>
    <n v="0.72108192630940338"/>
    <n v="0.80735033280315871"/>
    <n v="0.86654727258963449"/>
    <n v="0.98661964371909472"/>
    <n v="0.8852944142184459"/>
  </r>
  <r>
    <x v="225"/>
    <x v="222"/>
    <n v="84.63999939"/>
    <n v="117.339996"/>
    <n v="1736.380005"/>
    <n v="258.0400085"/>
    <n v="488.23999020000002"/>
    <n v="210.38999939999999"/>
    <n v="203.88000489999999"/>
    <n v="149.69282530000001"/>
    <n v="3557.540039"/>
    <n v="0.93252073415270154"/>
    <n v="0.43072715587545812"/>
    <n v="0.76095103654872209"/>
    <n v="0.88507346543056642"/>
    <n v="0.85211856031581734"/>
    <n v="0.73493461699951201"/>
    <n v="0.78635294484563079"/>
    <n v="0.8224216994455984"/>
    <n v="0.94907574523165861"/>
    <n v="0.86927376763915432"/>
  </r>
  <r>
    <x v="226"/>
    <x v="223"/>
    <n v="85.309997559999999"/>
    <n v="113.849998"/>
    <n v="1727.5600589999999"/>
    <n v="257.64001459999997"/>
    <n v="476.61999509999998"/>
    <n v="210.11000060000001"/>
    <n v="208.1600037"/>
    <n v="150.3802948"/>
    <n v="3577.5900879999999"/>
    <n v="0.90155284838045502"/>
    <n v="0.44353480460061728"/>
    <n v="0.71783578354326916"/>
    <n v="0.87363147177555645"/>
    <n v="0.8495700167802932"/>
    <n v="0.68984519290552981"/>
    <n v="0.78345676410343434"/>
    <n v="0.87360253339459182"/>
    <n v="0.9628549113206184"/>
    <n v="0.88247613998364405"/>
  </r>
  <r>
    <x v="227"/>
    <x v="224"/>
    <n v="85.069999690000003"/>
    <n v="115.16999800000001"/>
    <n v="1763.900024"/>
    <n v="260.8399963"/>
    <n v="482.88000490000002"/>
    <n v="213.86000060000001"/>
    <n v="209.67999270000001"/>
    <n v="150.8087463"/>
    <n v="3635.4099120000001"/>
    <n v="0.86982045476336611"/>
    <n v="0.43894701831793781"/>
    <n v="0.73414299459817467"/>
    <n v="0.92077480450721727"/>
    <n v="0.8699585593938931"/>
    <n v="0.71413610131604066"/>
    <n v="0.82224506527914387"/>
    <n v="0.89177877788636528"/>
    <n v="0.97144249866749544"/>
    <n v="0.92054880730435051"/>
  </r>
  <r>
    <x v="228"/>
    <x v="225"/>
    <n v="86.709999080000003"/>
    <n v="116.029999"/>
    <n v="1764.130005"/>
    <n v="246.82000729999999"/>
    <n v="485"/>
    <n v="213.86999510000001"/>
    <n v="210.88999939999999"/>
    <n v="151.2770386"/>
    <n v="3629.6499020000001"/>
    <n v="0.84688137902457716"/>
    <n v="0.47029715782144615"/>
    <n v="0.74476740203334868"/>
    <n v="0.92107315566977233"/>
    <n v="0.78063081631064357"/>
    <n v="0.72236238345458159"/>
    <n v="0.82234844385943739"/>
    <n v="0.90624820997823141"/>
    <n v="0.9808286276228616"/>
    <n v="0.91675600875667695"/>
  </r>
  <r>
    <x v="229"/>
    <x v="226"/>
    <n v="87.190002440000001"/>
    <n v="116.589996"/>
    <n v="1787.0200199999999"/>
    <n v="247.63000489999999"/>
    <n v="491.35998540000003"/>
    <n v="215.22999569999999"/>
    <n v="211"/>
    <n v="151.04788210000001"/>
    <n v="3638.3500979999999"/>
    <n v="0.87001165436517081"/>
    <n v="0.47947287605031252"/>
    <n v="0.75168557572207129"/>
    <n v="0.95076805475340387"/>
    <n v="0.78579168038199554"/>
    <n v="0.74704123025823777"/>
    <n v="0.83641567395862271"/>
    <n v="0.9075636127869634"/>
    <n v="0.97623557225987523"/>
    <n v="0.9224848340110211"/>
  </r>
  <r>
    <x v="230"/>
    <x v="227"/>
    <n v="92.660003660000001"/>
    <n v="119.050003"/>
    <n v="1754.400024"/>
    <n v="245.8000031"/>
    <n v="490.7000122"/>
    <n v="214.07000729999999"/>
    <n v="210.3500061"/>
    <n v="152.2335358"/>
    <n v="3621.6298830000001"/>
    <n v="0.88148119319036244"/>
    <n v="0.5840371230719904"/>
    <n v="0.78207637371112038"/>
    <n v="0.90845058622712882"/>
    <n v="0.77413190442694424"/>
    <n v="0.74448031596788111"/>
    <n v="0.82441727944674814"/>
    <n v="0.89979089334980877"/>
    <n v="1"/>
    <n v="0.91147506021396363"/>
  </r>
  <r>
    <x v="231"/>
    <x v="228"/>
    <n v="92.629997250000002"/>
    <n v="122.720001"/>
    <n v="1795.3599850000001"/>
    <n v="241.3500061"/>
    <n v="504.57998659999998"/>
    <n v="216.21000670000001"/>
    <n v="211.1999969"/>
    <n v="152.08407589999999"/>
    <n v="3662.4499510000001"/>
    <n v="0.88664243548234112"/>
    <n v="0.58346352216382213"/>
    <n v="0.82741533731496952"/>
    <n v="0.96158737571217223"/>
    <n v="0.74577894432567526"/>
    <n v="0.79833920719367968"/>
    <n v="0.84655246377822502"/>
    <n v="0.90995520414189879"/>
    <n v="0.99700432850367982"/>
    <n v="0.93835388414418885"/>
  </r>
  <r>
    <x v="232"/>
    <x v="229"/>
    <n v="93.739997860000003"/>
    <n v="123.08000199999999"/>
    <n v="1824.969971"/>
    <n v="220.77999879999999"/>
    <n v="503.38000490000002"/>
    <n v="215.36999510000001"/>
    <n v="210.17999270000001"/>
    <n v="149.97180180000001"/>
    <n v="3669.01001"/>
    <n v="0.88014308271691677"/>
    <n v="0.60468223369790353"/>
    <n v="0.83186277086570948"/>
    <n v="1"/>
    <n v="0.61471804782176453"/>
    <n v="0.79368288132515019"/>
    <n v="0.83786376432972121"/>
    <n v="0.89775784894930499"/>
    <n v="0.95466735842819561"/>
    <n v="0.94267349161845582"/>
  </r>
  <r>
    <x v="233"/>
    <x v="230"/>
    <n v="92.309997559999999"/>
    <n v="122.94000200000001"/>
    <n v="1821.839966"/>
    <n v="220.97000120000001"/>
    <n v="497.51998900000001"/>
    <n v="214.2400055"/>
    <n v="208.0500031"/>
    <n v="148.7562561"/>
    <n v="3666.719971"/>
    <n v="0.86829114468811541"/>
    <n v="0.57734642542357306"/>
    <n v="0.83013321817806818"/>
    <n v="0.99593948791181386"/>
    <n v="0.61592863975392675"/>
    <n v="0.77094408153748273"/>
    <n v="0.82617566381499585"/>
    <n v="0.87228713058585972"/>
    <n v="0.93030379598794022"/>
    <n v="0.94116556774448412"/>
  </r>
  <r>
    <x v="234"/>
    <x v="231"/>
    <n v="94.040000919999997"/>
    <n v="122.25"/>
    <n v="1823.76001"/>
    <n v="225.86000060000001"/>
    <n v="498.30999759999997"/>
    <n v="214.36000060000001"/>
    <n v="212.67999270000001"/>
    <n v="148.3676758"/>
    <n v="3699.1201169999999"/>
    <n v="0.87536409625895406"/>
    <n v="0.61041707594225292"/>
    <n v="0.82160896950965401"/>
    <n v="0.99843033437111639"/>
    <n v="0.64708505578823627"/>
    <n v="0.77400957618672672"/>
    <n v="0.82741683876923844"/>
    <n v="0.92765320426400355"/>
    <n v="0.92251535956625474"/>
    <n v="0.96250011867290475"/>
  </r>
  <r>
    <x v="235"/>
    <x v="232"/>
    <n v="94.069999690000003"/>
    <n v="123.75"/>
    <n v="1817.030029"/>
    <n v="227.6999969"/>
    <n v="515.78002930000002"/>
    <n v="214.28999329999999"/>
    <n v="212.6499939"/>
    <n v="147.57058720000001"/>
    <n v="3691.959961"/>
    <n v="0.86160059232088648"/>
    <n v="0.6109905308045952"/>
    <n v="0.84013989116295562"/>
    <n v="0.98969962333271133"/>
    <n v="0.6588085112603147"/>
    <n v="0.841799077083901"/>
    <n v="0.82669271497273211"/>
    <n v="0.92729447434999746"/>
    <n v="0.90653906358946379"/>
    <n v="0.95778536483082533"/>
  </r>
  <r>
    <x v="236"/>
    <x v="233"/>
    <n v="92.91999817"/>
    <n v="124.379997"/>
    <n v="1811.329956"/>
    <n v="227.86000060000001"/>
    <n v="512.6599731"/>
    <n v="216.0099945"/>
    <n v="212.77000430000001"/>
    <n v="148.90570070000001"/>
    <n v="3702.25"/>
    <n v="0.85433658642943133"/>
    <n v="0.58900716404172904"/>
    <n v="0.8479228411954991"/>
    <n v="0.98230499766277046"/>
    <n v="0.65982796779526409"/>
    <n v="0.82969222712500057"/>
    <n v="0.84448362819091405"/>
    <n v="0.92872957576978132"/>
    <n v="0.9332991608215776"/>
    <n v="0.96456105532002656"/>
  </r>
  <r>
    <x v="237"/>
    <x v="234"/>
    <n v="89.83000183"/>
    <n v="121.779999"/>
    <n v="1777.8599850000001"/>
    <n v="220.57000729999999"/>
    <n v="493.60000609999997"/>
    <n v="211.8000031"/>
    <n v="209.58000179999999"/>
    <n v="147.72999569999999"/>
    <n v="3672.820068"/>
    <n v="0.84516086743592711"/>
    <n v="0.52993896138567176"/>
    <n v="0.81580260170433838"/>
    <n v="0.93888486835411444"/>
    <n v="0.61338009621840262"/>
    <n v="0.75573325142110348"/>
    <n v="0.80093738435882145"/>
    <n v="0.89058307249287039"/>
    <n v="0.90973413798547953"/>
    <n v="0.9451823036602669"/>
  </r>
  <r>
    <x v="238"/>
    <x v="235"/>
    <n v="91.660003660000001"/>
    <n v="123.239998"/>
    <n v="1767.650024"/>
    <n v="222.91999820000001"/>
    <n v="501.0899963"/>
    <n v="210.52000430000001"/>
    <n v="207.61000060000001"/>
    <n v="147.03999329999999"/>
    <n v="3668.1000979999999"/>
    <n v="0.84898399734286523"/>
    <n v="0.56492117724013968"/>
    <n v="0.83383935309293733"/>
    <n v="0.92563962751251538"/>
    <n v="0.62835295984641082"/>
    <n v="0.78479689057767854"/>
    <n v="0.78769765663643576"/>
    <n v="0.86702551815511764"/>
    <n v="0.89590420419004435"/>
    <n v="0.9420743411114062"/>
  </r>
  <r>
    <x v="239"/>
    <x v="236"/>
    <n v="91.650001529999997"/>
    <n v="122.410004"/>
    <n v="1774.8000489999999"/>
    <n v="222.41999820000001"/>
    <n v="503.22000120000001"/>
    <n v="213.2599945"/>
    <n v="206.2400055"/>
    <n v="147"/>
    <n v="3663.459961"/>
    <n v="0.85854197025879064"/>
    <n v="0.56472997706485639"/>
    <n v="0.82358565056846378"/>
    <n v="0.93491525580810375"/>
    <n v="0.62516723184465395"/>
    <n v="0.79306201405078225"/>
    <n v="0.81603887399539377"/>
    <n v="0.85064292203755909"/>
    <n v="0.89510260597638469"/>
    <n v="0.93901894626406979"/>
  </r>
  <r>
    <x v="240"/>
    <x v="237"/>
    <n v="94.77999878"/>
    <n v="121.779999"/>
    <n v="1752.26001"/>
    <n v="221.27000430000001"/>
    <n v="522.41998290000004"/>
    <n v="214.1999969"/>
    <n v="207.25"/>
    <n v="145.6499939"/>
    <n v="3647.48999"/>
    <n v="0.85414538491603198"/>
    <n v="0.62456283494969855"/>
    <n v="0.81580260170433838"/>
    <n v="0.90567437573676601"/>
    <n v="0.6178400963064945"/>
    <n v="0.86756429309804228"/>
    <n v="0.82576183298128425"/>
    <n v="0.86272057981491568"/>
    <n v="0.86804401170709844"/>
    <n v="0.92850318625407169"/>
  </r>
  <r>
    <x v="241"/>
    <x v="238"/>
    <n v="97.120002749999998"/>
    <n v="127.879997"/>
    <n v="1761.079956"/>
    <n v="220.1499939"/>
    <n v="519.78002930000002"/>
    <n v="214.13000489999999"/>
    <n v="208.36000060000001"/>
    <n v="145.58000179999999"/>
    <n v="3694.6201169999999"/>
    <n v="0.86676183270127027"/>
    <n v="0.66929422408653438"/>
    <n v="0.89116165838653627"/>
    <n v="0.91711636939177599"/>
    <n v="0.61070399931941632"/>
    <n v="0.85732040001250776"/>
    <n v="0.82503786744104679"/>
    <n v="0.8759941247495272"/>
    <n v="0.86664113816752297"/>
    <n v="0.95953699995183805"/>
  </r>
  <r>
    <x v="242"/>
    <x v="239"/>
    <n v="96.849998470000003"/>
    <n v="127.80999799999999"/>
    <n v="1757.1899410000001"/>
    <n v="223.61999510000001"/>
    <n v="524.83001709999996"/>
    <n v="219.27999879999999"/>
    <n v="208.27000430000001"/>
    <n v="145.42999270000001"/>
    <n v="3701.169922"/>
    <n v="0.86465906719019914"/>
    <n v="0.66413283689568658"/>
    <n v="0.89029689439666293"/>
    <n v="0.91206990686832146"/>
    <n v="0.63281295929735704"/>
    <n v="0.87691602286983861"/>
    <n v="0.87830707129338459"/>
    <n v="0.87491793620332392"/>
    <n v="0.86363445888392554"/>
    <n v="0.96384985546624613"/>
  </r>
  <r>
    <x v="243"/>
    <x v="240"/>
    <n v="96.839996339999999"/>
    <n v="128.699997"/>
    <n v="1740.51001"/>
    <n v="225.91999820000001"/>
    <n v="532.90002440000001"/>
    <n v="219.41999820000001"/>
    <n v="211.17999270000001"/>
    <n v="146.1000061"/>
    <n v="3722.4799800000001"/>
    <n v="0.89218607697792895"/>
    <n v="0.66394163672040341"/>
    <n v="0.90129189555700773"/>
    <n v="0.89043126365349867"/>
    <n v="0.64746732785695271"/>
    <n v="0.90823032020471728"/>
    <n v="0.87975516166448309"/>
    <n v="0.90971599107518442"/>
    <n v="0.87706374690387201"/>
    <n v="0.97788190697887201"/>
  </r>
  <r>
    <x v="244"/>
    <x v="241"/>
    <n v="95.91999817"/>
    <n v="126.660004"/>
    <n v="1726.219971"/>
    <n v="227.42999270000001"/>
    <n v="534.45001219999995"/>
    <n v="218.5899963"/>
    <n v="211.3099976"/>
    <n v="145.9499969"/>
    <n v="3709.4099120000001"/>
    <n v="0.89581815256425057"/>
    <n v="0.64635500153728154"/>
    <n v="0.87608992858615176"/>
    <n v="0.87189299419381683"/>
    <n v="0.65708819137925079"/>
    <n v="0.91424478549951715"/>
    <n v="0.87116999801818662"/>
    <n v="0.911270608146445"/>
    <n v="0.87405706561594287"/>
    <n v="0.96927564849522441"/>
  </r>
  <r>
    <x v="245"/>
    <x v="242"/>
    <n v="93.230003359999998"/>
    <n v="128.229996"/>
    <n v="1734.5600589999999"/>
    <n v="226.47000120000001"/>
    <n v="528.9099731"/>
    <n v="222.5899963"/>
    <n v="209.0099945"/>
    <n v="145.97000120000001"/>
    <n v="3694.919922"/>
    <n v="0.87899602656408726"/>
    <n v="0.59493320646136161"/>
    <n v="0.89548552775169221"/>
    <n v="0.88271247471877956"/>
    <n v="0.65097164777325345"/>
    <n v="0.89274760152246546"/>
    <n v="0.91254418593894349"/>
    <n v="0.88376684418668183"/>
    <n v="0.87445801805411438"/>
    <n v="0.95973441279809801"/>
  </r>
  <r>
    <x v="246"/>
    <x v="243"/>
    <n v="93.160003660000001"/>
    <n v="131.88000500000001"/>
    <n v="1720.219971"/>
    <n v="231.16999820000001"/>
    <n v="527.33001709999996"/>
    <n v="223.9400024"/>
    <n v="205.8399963"/>
    <n v="144.1999969"/>
    <n v="3687.26001"/>
    <n v="0.88262810406200354"/>
    <n v="0.59359509598791582"/>
    <n v="0.94057754829358953"/>
    <n v="0.86410927738533994"/>
    <n v="0.68091747187540086"/>
    <n v="0.88661684970021781"/>
    <n v="0.9265080374578355"/>
    <n v="0.84585955517229983"/>
    <n v="0.83898126857232147"/>
    <n v="0.95469058420944841"/>
  </r>
  <r>
    <x v="247"/>
    <x v="238"/>
    <n v="91.550003050000001"/>
    <n v="130.96000699999999"/>
    <n v="1728.2299800000001"/>
    <n v="227.42999270000001"/>
    <n v="514.47998050000001"/>
    <n v="221.02000430000001"/>
    <n v="205.3000031"/>
    <n v="143.22000120000001"/>
    <n v="3690.01001"/>
    <n v="0.86676183270127027"/>
    <n v="0.56281841153790912"/>
    <n v="0.92921194105412652"/>
    <n v="0.87450055100023194"/>
    <n v="0.65708819137925079"/>
    <n v="0.83675445777196411"/>
    <n v="0.89630489992842244"/>
    <n v="0.83940223973969141"/>
    <n v="0.81933890841413781"/>
    <n v="0.95650137898343357"/>
  </r>
  <r>
    <x v="248"/>
    <x v="244"/>
    <n v="91.809997559999999"/>
    <n v="131.970001"/>
    <n v="1734.160034"/>
    <n v="225.77999879999999"/>
    <n v="513.96997069999998"/>
    <n v="222.75"/>
    <n v="208.6999969"/>
    <n v="143.5"/>
    <n v="3703.0600589999999"/>
    <n v="0.88396621453544932"/>
    <n v="0.56778845250764765"/>
    <n v="0.9416893541769964"/>
    <n v="0.88219352783272786"/>
    <n v="0.64657532783933425"/>
    <n v="0.83477545107132534"/>
    <n v="0.91419919172689756"/>
    <n v="0.88005984882720023"/>
    <n v="0.82495101188914188"/>
    <n v="0.96509445553959738"/>
  </r>
  <r>
    <x v="249"/>
    <x v="202"/>
    <n v="91.599998470000003"/>
    <n v="136.69000199999999"/>
    <n v="1773.959961"/>
    <n v="224.63999939999999"/>
    <n v="519.11999509999998"/>
    <n v="224.96000670000001"/>
    <n v="212.63000489999999"/>
    <n v="145.22000120000001"/>
    <n v="3735.360107"/>
    <n v="0.87326133074788281"/>
    <n v="0.56377412127846971"/>
    <n v="1"/>
    <n v="0.93382542129373713"/>
    <n v="0.63931187181820193"/>
    <n v="0.85475924902197642"/>
    <n v="0.93705849985488054"/>
    <n v="0.92705544304704313"/>
    <n v="0.85942553360684804"/>
    <n v="0.98636309485518658"/>
  </r>
  <r>
    <x v="250"/>
    <x v="245"/>
    <n v="90.620002749999998"/>
    <n v="134.86999499999999"/>
    <n v="1757.76001"/>
    <n v="222.46000670000001"/>
    <n v="530.86999509999998"/>
    <n v="224.1499939"/>
    <n v="214.36999510000001"/>
    <n v="144.3000031"/>
    <n v="3727.040039"/>
    <n v="0.88358395870143369"/>
    <n v="0.54504057617950397"/>
    <n v="0.97751572858302627"/>
    <n v="0.91280944947786991"/>
    <n v="0.62542214424217046"/>
    <n v="0.90035313512475879"/>
    <n v="0.92868009440352584"/>
    <n v="0.94786249315628079"/>
    <n v="0.84098572410049499"/>
    <n v="0.98088457279933161"/>
  </r>
  <r>
    <x v="251"/>
    <x v="246"/>
    <n v="92.290000919999997"/>
    <n v="133.720001"/>
    <n v="1736.25"/>
    <n v="222.3999939"/>
    <n v="524.5900269"/>
    <n v="221.67999270000001"/>
    <n v="218.36000060000001"/>
    <n v="144.17999270000001"/>
    <n v="3732.040039"/>
    <n v="0.88568672421250461"/>
    <n v="0.57696417073651396"/>
    <n v="0.96330876277251498"/>
    <n v="0.88490481174661872"/>
    <n v="0.62503977532732269"/>
    <n v="0.8759847815213635"/>
    <n v="0.90313152095020233"/>
    <n v="0.99557554600832121"/>
    <n v="0.83858031813848166"/>
    <n v="0.98417692693385006"/>
  </r>
  <r>
    <x v="252"/>
    <x v="247"/>
    <n v="91.709999080000003"/>
    <n v="132.69000199999999"/>
    <n v="1752.6400149999999"/>
    <n v="222.52999879999999"/>
    <n v="540.72998050000001"/>
    <n v="222.41999820000001"/>
    <n v="218.72999569999999"/>
    <n v="144.1499939"/>
    <n v="3756.070068"/>
    <n v="0.90575838131419195"/>
    <n v="0.56587688698070027"/>
    <n v="0.95058420892452888"/>
    <n v="0.90616735095440026"/>
    <n v="0.62586809582791392"/>
    <n v="0.93861313949094582"/>
    <n v="0.91078580260505071"/>
    <n v="1"/>
    <n v="0.83797904281256586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3">
  <r>
    <x v="0"/>
    <n v="85.600448610000001"/>
    <n v="49.099998470000003"/>
    <n v="74.444603000000001"/>
    <n v="1368.6800539999999"/>
    <n v="166.9900055"/>
    <n v="329.80999759999997"/>
    <n v="158.9362793"/>
    <n v="189.95077509999999"/>
    <n v="116.9870911"/>
    <n v="3257.8500979999999"/>
    <n v="0.44908705113922154"/>
    <n v="-0.24865357657519024"/>
    <n v="0.23102359190166605"/>
    <n v="0.40806141725142459"/>
    <n v="0.27199747208150471"/>
    <n v="0.12017384781916758"/>
    <n v="0.25413897368577537"/>
    <n v="0.65585398979316356"/>
    <n v="0.29354449096775687"/>
    <n v="0.6719366843741631"/>
    <x v="0"/>
    <x v="0"/>
    <m/>
    <m/>
    <m/>
    <m/>
    <m/>
    <m/>
    <m/>
    <m/>
  </r>
  <r>
    <x v="1"/>
    <n v="84.556907649999999"/>
    <n v="48.599998470000003"/>
    <n v="73.720839999999995"/>
    <n v="1361.5200199999999"/>
    <n v="166.16999820000001"/>
    <n v="325.89999390000003"/>
    <n v="156.95726010000001"/>
    <n v="188.44007869999999"/>
    <n v="115.9543304"/>
    <n v="3234.8500979999999"/>
    <n v="0.42913877867454386"/>
    <n v="-0.25821154949111563"/>
    <n v="0.22208226160262695"/>
    <n v="0.3987728044189135"/>
    <n v="0.2667728316469945"/>
    <n v="0.10500174029923098"/>
    <n v="0.23366889561587911"/>
    <n v="0.6377888675329092"/>
    <n v="0.27284454542042641"/>
    <n v="0.65679185535537798"/>
    <x v="1"/>
    <x v="1"/>
    <n v="-0.97221688454703059"/>
    <n v="-0.52313424010780507"/>
    <n v="-0.49105172345178832"/>
    <n v="-1.1855321938245416"/>
    <n v="-1.2451651748210908"/>
    <n v="-0.79530941592878013"/>
    <n v="-0.88279885437718797"/>
    <n v="-0.70598705613004542"/>
  </r>
  <r>
    <x v="2"/>
    <n v="84.999916080000006"/>
    <n v="48.38999939"/>
    <n v="74.308266000000003"/>
    <n v="1397.8100589999999"/>
    <n v="173.4499969"/>
    <n v="335.82998659999998"/>
    <n v="157.3629608"/>
    <n v="188.0325928"/>
    <n v="115.7182693"/>
    <n v="3246.280029"/>
    <n v="0.4376073038254773"/>
    <n v="-0.2622258805291342"/>
    <n v="0.22933929172470197"/>
    <n v="0.44585136884301085"/>
    <n v="0.31315702306968318"/>
    <n v="0.14353339614308272"/>
    <n v="0.2378652798662246"/>
    <n v="0.63291609322641751"/>
    <n v="0.26811309900128694"/>
    <n v="0.66431813147240026"/>
    <x v="2"/>
    <x v="2"/>
    <n v="0.79682488696548726"/>
    <n v="2.6654061979933266"/>
    <n v="4.3810548106511273"/>
    <n v="3.0469447333119315"/>
    <n v="0.25847845441587369"/>
    <n v="-0.21624163119179557"/>
    <n v="-0.20358109885648615"/>
    <n v="0.35333726923132758"/>
  </r>
  <r>
    <x v="3"/>
    <n v="84.527366639999997"/>
    <n v="48.25"/>
    <n v="73.958793999999997"/>
    <n v="1395.1099850000001"/>
    <n v="176"/>
    <n v="330.75"/>
    <n v="155.92817690000001"/>
    <n v="187.53565979999999"/>
    <n v="114.6461716"/>
    <n v="3237.179932"/>
    <n v="0.42857407432756567"/>
    <n v="-0.26490210128486635"/>
    <n v="0.22502193289002012"/>
    <n v="0.44234860028002243"/>
    <n v="0.32940425563015735"/>
    <n v="0.12382136802018402"/>
    <n v="0.22302452519015567"/>
    <n v="0.6269736977853777"/>
    <n v="0.24662470966635361"/>
    <n v="0.6583259830759064"/>
    <x v="3"/>
    <x v="3"/>
    <n v="-0.47030030279539253"/>
    <n v="-0.19316458503178213"/>
    <n v="1.4701661260162282"/>
    <n v="-1.5126661711869847"/>
    <n v="-0.91176722445094283"/>
    <n v="-0.26428024663180238"/>
    <n v="-0.9264722904043643"/>
    <n v="-0.28032384509980929"/>
  </r>
  <r>
    <x v="4"/>
    <n v="84.871948239999995"/>
    <n v="47.83000183"/>
    <n v="75.148521000000002"/>
    <n v="1405.040039"/>
    <n v="177.33000179999999"/>
    <n v="339.26000979999998"/>
    <n v="158.41183469999999"/>
    <n v="190.74588009999999"/>
    <n v="114.25273900000001"/>
    <n v="3253.0500489999999"/>
    <n v="0.43516107752781813"/>
    <n v="-0.27293076355206281"/>
    <n v="0.23971975810723192"/>
    <n v="0.45523072165150297"/>
    <n v="0.33787830358345161"/>
    <n v="0.15684302057803595"/>
    <n v="0.24871435632716876"/>
    <n v="0.66536196838816097"/>
    <n v="0.23873901707895695"/>
    <n v="0.66877599213995487"/>
    <x v="4"/>
    <x v="4"/>
    <n v="1.6086349379899365"/>
    <n v="0.71177570992726613"/>
    <n v="0.75568284090908577"/>
    <n v="2.572943250188958"/>
    <n v="1.5928216755800311"/>
    <n v="1.7117919351570718"/>
    <n v="-0.34317116263827951"/>
    <n v="0.49024513105130468"/>
  </r>
  <r>
    <x v="5"/>
    <n v="85.098381040000007"/>
    <n v="48.97000122"/>
    <n v="76.744727999999995"/>
    <n v="1419.790039"/>
    <n v="179.6000061"/>
    <n v="335.6600037"/>
    <n v="160.3908691"/>
    <n v="192.06774899999999"/>
    <n v="115.43302919999999"/>
    <n v="3274.6999510000001"/>
    <n v="0.43948955466717265"/>
    <n v="-0.25113859696447982"/>
    <n v="0.25943921601353298"/>
    <n v="0.47436569213900875"/>
    <n v="0.35234153610868918"/>
    <n v="0.14287380627227253"/>
    <n v="0.26918459161897951"/>
    <n v="0.68116906456614079"/>
    <n v="0.26239594251197118"/>
    <n v="0.68303182101227899"/>
    <x v="5"/>
    <x v="5"/>
    <n v="2.1240697471610819"/>
    <n v="1.0497921475958736"/>
    <n v="1.2801016618497609"/>
    <n v="-1.0611348216732774"/>
    <n v="1.2492970640406438"/>
    <n v="0.69299997426261495"/>
    <n v="1.033051995366157"/>
    <n v="0.66552624994673459"/>
  </r>
  <r>
    <x v="6"/>
    <n v="84.035133360000003"/>
    <n v="48.16999817"/>
    <n v="76.918221000000003"/>
    <n v="1428.959961"/>
    <n v="180.1999969"/>
    <n v="329.0499878"/>
    <n v="159.64872740000001"/>
    <n v="192.58457949999999"/>
    <n v="114.4691162"/>
    <n v="3265.3500979999999"/>
    <n v="0.41916456961045151"/>
    <n v="-0.26643141193359532"/>
    <n v="0.26158253947379723"/>
    <n v="0.48626170480631259"/>
    <n v="0.35616435109340233"/>
    <n v="0.11722475843549121"/>
    <n v="0.2615082140790721"/>
    <n v="0.6873493971401301"/>
    <n v="0.24307593293728091"/>
    <n v="0.67687521557594088"/>
    <x v="6"/>
    <x v="6"/>
    <n v="0.2260650399334371"/>
    <n v="0.64586465238611546"/>
    <n v="0.33407058998980765"/>
    <n v="-1.9692593181008795"/>
    <n v="-0.46270819789453371"/>
    <n v="0.26908760200026999"/>
    <n v="-0.83504089486373023"/>
    <n v="-0.28551785323553042"/>
  </r>
  <r>
    <x v="7"/>
    <n v="83.798866270000005"/>
    <n v="48.75"/>
    <n v="78.561531000000002"/>
    <n v="1440.030029"/>
    <n v="183.8500061"/>
    <n v="338.92001340000002"/>
    <n v="161.5684052"/>
    <n v="194.13504030000001"/>
    <n v="113.9773331"/>
    <n v="3288.1298830000001"/>
    <n v="0.41464810071616254"/>
    <n v="-0.25534412836894094"/>
    <n v="0.28188390538185532"/>
    <n v="0.50062275053340977"/>
    <n v="0.37942022412362342"/>
    <n v="0.15552372209829518"/>
    <n v="0.28136449159019822"/>
    <n v="0.70589002774713505"/>
    <n v="0.23321897053437624"/>
    <n v="0.69187503944157946"/>
    <x v="7"/>
    <x v="7"/>
    <n v="2.1364378669132238"/>
    <n v="0.77469406436364041"/>
    <n v="2.0255323322927312"/>
    <n v="2.9995520334129671"/>
    <n v="1.2024385231648191"/>
    <n v="0.8050804503794784"/>
    <n v="-0.42962077137100008"/>
    <n v="0.69762152039845915"/>
  </r>
  <r>
    <x v="8"/>
    <n v="84.767745969999993"/>
    <n v="48.209999080000003"/>
    <n v="77.500702000000004"/>
    <n v="1430.589966"/>
    <n v="182.11999510000001"/>
    <n v="338.69000240000003"/>
    <n v="160.43045040000001"/>
    <n v="194.85063170000001"/>
    <n v="114.2724152"/>
    <n v="3283.1499020000001"/>
    <n v="0.43316915257894217"/>
    <n v="-0.26566675670481049"/>
    <n v="0.26877847932415511"/>
    <n v="0.48837628769237951"/>
    <n v="0.36839753515152834"/>
    <n v="0.15463120334626226"/>
    <n v="0.26959400265506656"/>
    <n v="0.714447171412392"/>
    <n v="0.23913339330626518"/>
    <n v="0.6885958672345448"/>
    <x v="8"/>
    <x v="8"/>
    <n v="-1.3503160980913143"/>
    <n v="-0.65554626013982997"/>
    <n v="-0.94099045014934612"/>
    <n v="-6.7865865368217995E-2"/>
    <n v="-0.70431765331306773"/>
    <n v="0.36860496636474227"/>
    <n v="0.25889542418149625"/>
    <n v="-0.15145329342818883"/>
  </r>
  <r>
    <x v="9"/>
    <n v="86.389152530000004"/>
    <n v="48.549999239999998"/>
    <n v="77.168564000000003"/>
    <n v="1439.1999510000001"/>
    <n v="181.0599976"/>
    <n v="339.07000729999999"/>
    <n v="161.4694519"/>
    <n v="198.57768250000001"/>
    <n v="113.3871918"/>
    <n v="3289.290039"/>
    <n v="0.46416387255130998"/>
    <n v="-0.25916733206342996"/>
    <n v="0.26467526382009893"/>
    <n v="0.49954590185325193"/>
    <n v="0.3616438077164435"/>
    <n v="0.15610574803810034"/>
    <n v="0.28034096348280341"/>
    <n v="0.75901577458916458"/>
    <n v="0.2213905839824569"/>
    <n v="0.6926389683222367"/>
    <x v="9"/>
    <x v="9"/>
    <n v="-0.42856127935460564"/>
    <n v="0.60184855231957157"/>
    <n v="-0.5820324667909067"/>
    <n v="0.11219844025722571"/>
    <n v="0.64763359911378982"/>
    <n v="1.9127732702136271"/>
    <n v="-0.77466061993236057"/>
    <n v="0.18701969703727125"/>
  </r>
  <r>
    <x v="10"/>
    <n v="87.278945919999998"/>
    <n v="49.770000459999999"/>
    <n v="78.135222999999996"/>
    <n v="1450.160034"/>
    <n v="182.6900024"/>
    <n v="338.61999509999998"/>
    <n v="164.4281158"/>
    <n v="199.7206573"/>
    <n v="113.9970016"/>
    <n v="3316.8100589999999"/>
    <n v="0.48117311479608876"/>
    <n v="-0.23584585482711806"/>
    <n v="0.27661731861640476"/>
    <n v="0.51376426556481891"/>
    <n v="0.37202931158516001"/>
    <n v="0.15435955186859715"/>
    <n v="0.3109440425310433"/>
    <n v="0.77268362969386306"/>
    <n v="0.23361319242817782"/>
    <n v="0.71076009864804301"/>
    <x v="10"/>
    <x v="10"/>
    <n v="1.2526590490915352"/>
    <n v="0.76153997867944201"/>
    <n v="0.90025672241585997"/>
    <n v="-0.13271955357639306"/>
    <n v="1.832336621686399"/>
    <n v="0.57558069245771892"/>
    <n v="0.53781189067247703"/>
    <n v="0.83665531691350903"/>
  </r>
  <r>
    <x v="11"/>
    <n v="87.990776060000002"/>
    <n v="50.930000309999997"/>
    <n v="79.000243999999995"/>
    <n v="1479.5200199999999"/>
    <n v="182.22999569999999"/>
    <n v="339.67001340000002"/>
    <n v="165.34835820000001"/>
    <n v="203.4477081"/>
    <n v="113.0724335"/>
    <n v="3329.6201169999999"/>
    <n v="0.49478042119380766"/>
    <n v="-0.21367136052956301"/>
    <n v="0.28730374286937849"/>
    <n v="0.55185256831896023"/>
    <n v="0.36909839913478831"/>
    <n v="0.15843397014740893"/>
    <n v="0.3204626130286054"/>
    <n v="0.81725223287063564"/>
    <n v="0.21508178498325969"/>
    <n v="0.71919514813198737"/>
    <x v="11"/>
    <x v="11"/>
    <n v="1.107082013447378"/>
    <n v="2.0246031687286132"/>
    <n v="-0.25179631832990118"/>
    <n v="0.31008750670200264"/>
    <n v="0.55966243700033103"/>
    <n v="1.86613185154984"/>
    <n v="-0.81104598105499803"/>
    <n v="0.38621620690158509"/>
  </r>
  <r>
    <x v="12"/>
    <n v="88.712501529999997"/>
    <n v="51.049999239999998"/>
    <n v="78.464882000000003"/>
    <n v="1482.25"/>
    <n v="185.27000430000001"/>
    <n v="338.10998540000003"/>
    <n v="164.75465389999999"/>
    <n v="206.0218658"/>
    <n v="113.69209290000001"/>
    <n v="3320.790039"/>
    <n v="0.5085768861837946"/>
    <n v="-0.21137746748380293"/>
    <n v="0.280689908683942"/>
    <n v="0.55539413352109457"/>
    <n v="0.3884676801799925"/>
    <n v="0.15238054555599184"/>
    <n v="0.31432160470921494"/>
    <n v="0.84803437650166247"/>
    <n v="0.22750181204072958"/>
    <n v="0.71338079936970322"/>
    <x v="12"/>
    <x v="12"/>
    <n v="-0.67767132466070878"/>
    <n v="0.1845179492738509"/>
    <n v="1.6682262370266969"/>
    <n v="-0.45927751595866612"/>
    <n v="-0.35906271248359634"/>
    <n v="1.2652674852128261"/>
    <n v="0.54801986728268592"/>
    <n v="-0.2651977609973083"/>
  </r>
  <r>
    <x v="13"/>
    <n v="90.818344120000006"/>
    <n v="51.430000309999997"/>
    <n v="78.744956999999999"/>
    <n v="1483.869995"/>
    <n v="182.75"/>
    <n v="326"/>
    <n v="163.96304319999999"/>
    <n v="206.6281433"/>
    <n v="114.19372559999999"/>
    <n v="3321.75"/>
    <n v="0.54883205906463928"/>
    <n v="-0.20411338761363759"/>
    <n v="0.28414994060530763"/>
    <n v="0.55749573057295276"/>
    <n v="0.37241158365387644"/>
    <n v="0.10538979704246351"/>
    <n v="0.30613354224374439"/>
    <n v="0.85528432901438534"/>
    <n v="0.23755619305538295"/>
    <n v="0.71401290568316855"/>
    <x v="13"/>
    <x v="13"/>
    <n v="0.35694312265708439"/>
    <n v="0.10929296677348742"/>
    <n v="-1.3601793282842876"/>
    <n v="-3.5816704394794328"/>
    <n v="-0.48047850622810645"/>
    <n v="0.29427822995669833"/>
    <n v="0.44122039378869382"/>
    <n v="2.8907608994427639E-2"/>
  </r>
  <r>
    <x v="14"/>
    <n v="89.701164250000005"/>
    <n v="51.709999080000003"/>
    <n v="79.124184"/>
    <n v="1484.6899410000001"/>
    <n v="183.97999569999999"/>
    <n v="349.60000609999997"/>
    <n v="164.9723511"/>
    <n v="205.2565918"/>
    <n v="113.9084854"/>
    <n v="3325.540039"/>
    <n v="0.52747610918528509"/>
    <n v="-0.19876094629333263"/>
    <n v="0.28883489115585204"/>
    <n v="0.5585594351499934"/>
    <n v="0.38024844714093775"/>
    <n v="0.19696562599126066"/>
    <n v="0.31657336592487062"/>
    <n v="0.83888312124442221"/>
    <n v="0.23183903456173632"/>
    <n v="0.71650853579749585"/>
    <x v="14"/>
    <x v="14"/>
    <n v="0.48158893527619828"/>
    <n v="5.5257266658328294E-2"/>
    <n v="0.67304826265389284"/>
    <n v="7.2392656748466173"/>
    <n v="0.61557036287065592"/>
    <n v="-0.66377768202111587"/>
    <n v="-0.24978622818484336"/>
    <n v="0.11409765936629725"/>
  </r>
  <r>
    <x v="15"/>
    <n v="89.374908450000007"/>
    <n v="50.349998470000003"/>
    <n v="78.896148999999994"/>
    <n v="1466.170044"/>
    <n v="182.11000060000001"/>
    <n v="353.1600037"/>
    <n v="163.30995179999999"/>
    <n v="203.74588009999999"/>
    <n v="112.4921341"/>
    <n v="3295.469971"/>
    <n v="0.52123942098515796"/>
    <n v="-0.2247586442853767"/>
    <n v="0.28601775867637819"/>
    <n v="0.5345338295549662"/>
    <n v="0.36833385563450116"/>
    <n v="0.21077959408492702"/>
    <n v="0.29937826066548689"/>
    <n v="0.82081781602459325"/>
    <n v="0.20345066270958237"/>
    <n v="0.69670827325648532"/>
    <x v="15"/>
    <x v="15"/>
    <n v="-0.28819886471120576"/>
    <n v="-1.247391558908671"/>
    <n v="-1.0164121881213757"/>
    <n v="1.0183059318888357"/>
    <n v="-1.0076835838948071"/>
    <n v="-0.73601129530204046"/>
    <n v="-1.2434115816976725"/>
    <n v="-0.90421608663121522"/>
  </r>
  <r>
    <x v="16"/>
    <n v="88.574081419999999"/>
    <n v="49.259998320000001"/>
    <n v="76.576187000000004"/>
    <n v="1431.7299800000001"/>
    <n v="180.71000670000001"/>
    <n v="342.88000490000002"/>
    <n v="160.57888790000001"/>
    <n v="200.456131"/>
    <n v="113.95766450000001"/>
    <n v="3243.6298830000001"/>
    <n v="0.5059308548589958"/>
    <n v="-0.245595028109486"/>
    <n v="0.25735706930262031"/>
    <n v="0.48985521204799609"/>
    <n v="0.35941385609546328"/>
    <n v="0.17088979881480462"/>
    <n v="0.27112937290993838"/>
    <n v="0.78147852872830947"/>
    <n v="0.23282474663624381"/>
    <n v="0.66257308764436484"/>
    <x v="16"/>
    <x v="16"/>
    <n v="-2.9405262860168113"/>
    <n v="-2.3489815619231065"/>
    <n v="-0.76876277820406436"/>
    <n v="-2.9108615619827019"/>
    <n v="-1.6723193350424961"/>
    <n v="-1.6146334337584451"/>
    <n v="1.3027847784425717"/>
    <n v="-1.5730711690954722"/>
  </r>
  <r>
    <x v="17"/>
    <n v="88.524650570000006"/>
    <n v="50.52999878"/>
    <n v="78.742476999999994"/>
    <n v="1450.5"/>
    <n v="182.8500061"/>
    <n v="348.51998900000001"/>
    <n v="163.72555539999999"/>
    <n v="201.60902400000001"/>
    <n v="114.6855011"/>
    <n v="3276.23999"/>
    <n v="0.5049859374079736"/>
    <n v="-0.22131776810970041"/>
    <n v="0.28411930281484077"/>
    <n v="0.5142052987429041"/>
    <n v="0.37304876812010951"/>
    <n v="0.19277480244688147"/>
    <n v="0.30367707602722266"/>
    <n v="0.795264987078241"/>
    <n v="0.24741300312911185"/>
    <n v="0.68404589176607289"/>
    <x v="17"/>
    <x v="17"/>
    <n v="2.8289342743064361"/>
    <n v="1.3110027911827293"/>
    <n v="1.18421743160723"/>
    <n v="1.6448856799465099"/>
    <n v="1.9595773399299885"/>
    <n v="0.5751348159064319"/>
    <n v="0.63869034451823925"/>
    <n v="1.0053584464402336"/>
  </r>
  <r>
    <x v="18"/>
    <n v="88.129180910000002"/>
    <n v="47.509998320000001"/>
    <n v="80.390747000000005"/>
    <n v="1456.6999510000001"/>
    <n v="181.77000430000001"/>
    <n v="343.1600037"/>
    <n v="166.27850340000001"/>
    <n v="203.60672"/>
    <n v="113.9871674"/>
    <n v="3273.3999020000001"/>
    <n v="0.4974261608092731"/>
    <n v="-0.27904793331522493"/>
    <n v="0.30448194430383257"/>
    <n v="0.52224840921130977"/>
    <n v="0.36616758416769368"/>
    <n v="0.17197628676341017"/>
    <n v="0.33008361360320287"/>
    <n v="0.81915371977054174"/>
    <n v="0.23341608248344273"/>
    <n v="0.68217577667223372"/>
    <x v="18"/>
    <x v="18"/>
    <n v="2.0932412375089635"/>
    <n v="0.42743543605653606"/>
    <n v="-0.59064903689931614"/>
    <n v="-1.5379276567118234"/>
    <n v="1.5592849838028493"/>
    <n v="0.9908762814108909"/>
    <n v="-0.60891193158852763"/>
    <n v="-8.6687422431466113E-2"/>
  </r>
  <r>
    <x v="19"/>
    <n v="88.148963929999994"/>
    <n v="48.77999878"/>
    <n v="80.274246000000005"/>
    <n v="1454.25"/>
    <n v="185.66999820000001"/>
    <n v="347.73999020000002"/>
    <n v="170.96882629999999"/>
    <n v="206.93624879999999"/>
    <n v="114.66584779999999"/>
    <n v="3283.6599120000001"/>
    <n v="0.49780433194798335"/>
    <n v="-0.25477067331543934"/>
    <n v="0.30304269703481168"/>
    <n v="0.51907012174820211"/>
    <n v="0.39101622371551642"/>
    <n v="0.18974814913220009"/>
    <n v="0.37859818887160995"/>
    <n v="0.85896869837315026"/>
    <n v="0.24701908589366187"/>
    <n v="0.68893169394097387"/>
    <x v="19"/>
    <x v="19"/>
    <n v="-0.14491841952905291"/>
    <n v="-0.1681850128654295"/>
    <n v="2.1455651690271749"/>
    <n v="1.3346504402080521"/>
    <n v="2.8207632400424791"/>
    <n v="1.6352745135327516"/>
    <n v="0.59540070648337773"/>
    <n v="0.313435886453447"/>
  </r>
  <r>
    <x v="20"/>
    <n v="86.151870729999999"/>
    <n v="47"/>
    <n v="76.714989000000003"/>
    <n v="1432.780029"/>
    <n v="182.3099976"/>
    <n v="345.0899963"/>
    <n v="168.4455566"/>
    <n v="197.75274659999999"/>
    <n v="112.6101608"/>
    <n v="3225.5200199999999"/>
    <n v="0.45962800651562585"/>
    <n v="-0.2887970335746799"/>
    <n v="0.25907182196083467"/>
    <n v="0.49121742605650009"/>
    <n v="0.36960812772083596"/>
    <n v="0.17946529636201547"/>
    <n v="0.35249863018597222"/>
    <n v="0.74915107385222424"/>
    <n v="0.20581630875239862"/>
    <n v="0.65064827117964197"/>
    <x v="20"/>
    <x v="20"/>
    <n v="-4.43387160559565"/>
    <n v="-1.4763603919546149"/>
    <n v="-1.8096626447858748"/>
    <n v="-0.76206187803591496"/>
    <n v="-1.4758653694986417"/>
    <n v="-4.4378412449506008"/>
    <n v="-1.7927630933192229"/>
    <n v="-1.7705820200054914"/>
  </r>
  <r>
    <x v="21"/>
    <n v="86.072776790000006"/>
    <n v="48.020000459999999"/>
    <n v="76.504311000000001"/>
    <n v="1482.599976"/>
    <n v="185.41999820000001"/>
    <n v="358"/>
    <n v="172.5520477"/>
    <n v="199.5815125"/>
    <n v="112.3937683"/>
    <n v="3248.919922"/>
    <n v="0.45811605104295833"/>
    <n v="-0.26929876003285702"/>
    <n v="0.25646911695278513"/>
    <n v="0.55584815253338848"/>
    <n v="0.38942335971463793"/>
    <n v="0.22956038047131747"/>
    <n v="0.39497431380255105"/>
    <n v="0.77101971639938605"/>
    <n v="0.20147908623139188"/>
    <n v="0.66605642399904763"/>
    <x v="21"/>
    <x v="21"/>
    <n v="-0.27462429799735938"/>
    <n v="3.4771525280661177"/>
    <n v="1.7058859310741421"/>
    <n v="3.7410541709174447"/>
    <n v="2.4378743986411568"/>
    <n v="0.92477395709658761"/>
    <n v="-0.19216072374172274"/>
    <n v="0.72546137847255132"/>
  </r>
  <r>
    <x v="22"/>
    <n v="87.22950745"/>
    <n v="49.450000760000002"/>
    <n v="79.029999000000004"/>
    <n v="1445.410034"/>
    <n v="188.3399963"/>
    <n v="369.01000979999998"/>
    <n v="178.2318726"/>
    <n v="202.3146667"/>
    <n v="113.3773499"/>
    <n v="3297.5900879999999"/>
    <n v="0.48022805168155924"/>
    <n v="-0.2419629517585265"/>
    <n v="0.2876713345852413"/>
    <n v="0.50760215642477469"/>
    <n v="0.40802799913913218"/>
    <n v="0.27228285985954864"/>
    <n v="0.45372384949494948"/>
    <n v="0.80370316277493026"/>
    <n v="0.22119331970421485"/>
    <n v="0.69810430845060789"/>
    <x v="22"/>
    <x v="22"/>
    <n v="3.3013668994417875"/>
    <n v="-2.5084272630529152"/>
    <n v="1.5748021401933043"/>
    <n v="3.0754217318435693"/>
    <n v="3.2916589375253178"/>
    <n v="1.3694425729938293"/>
    <n v="0.87512111647918966"/>
    <n v="1.4980414158696487"/>
  </r>
  <r>
    <x v="23"/>
    <n v="88.544418329999999"/>
    <n v="49.840000150000002"/>
    <n v="79.674437999999995"/>
    <n v="1446.0500489999999"/>
    <n v="185.4900055"/>
    <n v="369.67001340000002"/>
    <n v="178.0141907"/>
    <n v="201.56925960000001"/>
    <n v="114.8920593"/>
    <n v="3334.6899410000001"/>
    <n v="0.50536381683735054"/>
    <n v="-0.23450774454483164"/>
    <n v="0.29563270033146255"/>
    <n v="0.50843243901030422"/>
    <n v="0.38986940814651266"/>
    <n v="0.27484389211195953"/>
    <n v="0.45147224653556256"/>
    <n v="0.79478947873149075"/>
    <n v="0.25155311370105232"/>
    <n v="0.72253347933352374"/>
    <x v="23"/>
    <x v="23"/>
    <n v="0.81543592073181137"/>
    <n v="4.4279130831047522E-2"/>
    <n v="-1.5132159158909362"/>
    <n v="0.17885791237960036"/>
    <n v="-0.12213410363955425"/>
    <n v="-0.36843947705744567"/>
    <n v="1.3359894205817922"/>
    <n v="1.1250595741116314"/>
  </r>
  <r>
    <x v="24"/>
    <n v="88.455451969999999"/>
    <n v="49.319999690000003"/>
    <n v="80.606384000000006"/>
    <n v="1475.969971"/>
    <n v="186.72999569999999"/>
    <n v="366.9500122"/>
    <n v="181.70509340000001"/>
    <n v="201.7978516"/>
    <n v="114.4002686"/>
    <n v="3345.780029"/>
    <n v="0.50366314071873353"/>
    <n v="-0.24444804517072913"/>
    <n v="0.30714591253886792"/>
    <n v="0.54724713897359079"/>
    <n v="0.3977699511506011"/>
    <n v="0.26428938786410999"/>
    <n v="0.48964927201231984"/>
    <n v="0.79752301435632966"/>
    <n v="0.24169599896897215"/>
    <n v="0.72983597874931849"/>
    <x v="24"/>
    <x v="24"/>
    <n v="1.1696925932505613"/>
    <n v="2.0690792839909546"/>
    <n v="0.66849434645145556"/>
    <n v="-0.73579167944489077"/>
    <n v="2.0733755469080193"/>
    <n v="0.11340618130642373"/>
    <n v="-0.42804585712565058"/>
    <n v="0.33256729099900212"/>
  </r>
  <r>
    <x v="25"/>
    <n v="86.873588560000002"/>
    <n v="49.729999540000001"/>
    <n v="79.510727000000003"/>
    <n v="1479.1099850000001"/>
    <n v="185.72000120000001"/>
    <n v="366.76998900000001"/>
    <n v="181.96235659999999"/>
    <n v="201.49969479999999"/>
    <n v="114.5379791"/>
    <n v="3327.709961"/>
    <n v="0.4734243254597868"/>
    <n v="-0.2366105102470622"/>
    <n v="0.29361022318827351"/>
    <n v="0.5513206355986997"/>
    <n v="0.39133481563006017"/>
    <n v="0.26359083830864977"/>
    <n v="0.49231028600779347"/>
    <n v="0.7939576129661321"/>
    <n v="0.24445617356827246"/>
    <n v="0.71793736613115244"/>
    <x v="25"/>
    <x v="25"/>
    <n v="-1.3592682683793416"/>
    <n v="0.21274240409326489"/>
    <n v="-0.54088498005571173"/>
    <n v="-4.9059325252692756E-2"/>
    <n v="0.14158282257594809"/>
    <n v="-0.14775023501787132"/>
    <n v="0.12037602855767873"/>
    <n v="-0.54008535657978818"/>
  </r>
  <r>
    <x v="26"/>
    <n v="87.298721310000005"/>
    <n v="52.259998320000001"/>
    <n v="79.888358999999994"/>
    <n v="1508.660034"/>
    <n v="189.11999510000001"/>
    <n v="371.07000729999999"/>
    <n v="186.72193909999999"/>
    <n v="204.7298279"/>
    <n v="113.3576813"/>
    <n v="3352.0900879999999"/>
    <n v="0.48155114008013261"/>
    <n v="-0.18824719061393352"/>
    <n v="0.2982754691921265"/>
    <n v="0.58965550444746917"/>
    <n v="0.41299772717612593"/>
    <n v="0.2802763314669543"/>
    <n v="0.54154125120262975"/>
    <n v="0.8325840036614397"/>
    <n v="0.22079909580608215"/>
    <n v="0.73399096851685952"/>
    <x v="26"/>
    <x v="26"/>
    <n v="0.47494472035199897"/>
    <n v="1.997826348254957"/>
    <n v="1.8307096047983431"/>
    <n v="1.172401894638107"/>
    <n v="2.6156962291177499"/>
    <n v="1.6030461501225151"/>
    <n v="-1.0304859656808849"/>
    <n v="0.73263978188392065"/>
  </r>
  <r>
    <x v="27"/>
    <n v="88.158843989999994"/>
    <n v="53.799999239999998"/>
    <n v="79.406372000000005"/>
    <n v="1510.0600589999999"/>
    <n v="189.11000060000001"/>
    <n v="373.69000240000003"/>
    <n v="182.5066071"/>
    <n v="202.69236760000001"/>
    <n v="113.5052185"/>
    <n v="3357.75"/>
    <n v="0.49799319863975877"/>
    <n v="-0.15880861644621316"/>
    <n v="0.29232102696885337"/>
    <n v="0.59147173746826709"/>
    <n v="0.4129340476590988"/>
    <n v="0.29044277897157128"/>
    <n v="0.49793976662353501"/>
    <n v="0.80821976381820293"/>
    <n v="0.22375623002527315"/>
    <n v="0.73771785545170177"/>
    <x v="27"/>
    <x v="27"/>
    <n v="-0.60332569855389018"/>
    <n v="9.279923696844708E-2"/>
    <n v="-5.2847399846431102E-3"/>
    <n v="0.70606490647513986"/>
    <n v="-2.2575451070816293"/>
    <n v="-0.99519465282566777"/>
    <n v="0.13015192116495961"/>
    <n v="0.16884725205512069"/>
  </r>
  <r>
    <x v="28"/>
    <n v="87.783157349999996"/>
    <n v="53.88999939"/>
    <n v="81.292098999999993"/>
    <n v="1518.630005"/>
    <n v="189.46000670000001"/>
    <n v="380.01000979999998"/>
    <n v="182.77377319999999"/>
    <n v="206.17094420000001"/>
    <n v="113.94782259999999"/>
    <n v="3379.4499510000001"/>
    <n v="0.4908115931797688"/>
    <n v="-0.15708817845395467"/>
    <n v="0.31561719983319692"/>
    <n v="0.60258940958959051"/>
    <n v="0.4151640961262103"/>
    <n v="0.31496649791321718"/>
    <n v="0.50070321173039889"/>
    <n v="0.84981707719676125"/>
    <n v="0.23262748235800149"/>
    <n v="0.75200664013044161"/>
    <x v="28"/>
    <x v="28"/>
    <n v="2.3747804521279332"/>
    <n v="0.56752351993703531"/>
    <n v="0.185080693188894"/>
    <n v="1.6912433726912974"/>
    <n v="0.14638708386793367"/>
    <n v="1.7161852916261444"/>
    <n v="0.38994163074537136"/>
    <n v="0.64626464150100682"/>
  </r>
  <r>
    <x v="29"/>
    <n v="87.674400329999997"/>
    <n v="54.52999878"/>
    <n v="80.713218999999995"/>
    <n v="1513.3900149999999"/>
    <n v="188.63999939999999"/>
    <n v="381.39999390000003"/>
    <n v="181.78427120000001"/>
    <n v="206.42971800000001"/>
    <n v="115.5117188"/>
    <n v="3373.9399410000001"/>
    <n v="0.48873259987661533"/>
    <n v="-0.14485398478229711"/>
    <n v="0.30846574654875475"/>
    <n v="0.59579164321638189"/>
    <n v="0.40993945569169993"/>
    <n v="0.32036009593364956"/>
    <n v="0.49046825130640787"/>
    <n v="0.85291153107561513"/>
    <n v="0.26397314276285339"/>
    <n v="0.74837845928949398"/>
    <x v="29"/>
    <x v="29"/>
    <n v="-0.71209872437910371"/>
    <n v="-0.34504717954654363"/>
    <n v="-0.4328128739583828"/>
    <n v="0.3657756543654207"/>
    <n v="-0.54138073678504517"/>
    <n v="0.12551419454575119"/>
    <n v="1.3724669452349869"/>
    <n v="-0.16304458062382371"/>
  </r>
  <r>
    <x v="30"/>
    <n v="88.643302919999996"/>
    <n v="55.310001370000002"/>
    <n v="80.733086"/>
    <n v="1518.7299800000001"/>
    <n v="189.9499969"/>
    <n v="380.39999390000003"/>
    <n v="183.40705869999999"/>
    <n v="209.30619809999999"/>
    <n v="115.9543304"/>
    <n v="3380.1599120000001"/>
    <n v="0.50725408930339522"/>
    <n v="-0.12994349752315373"/>
    <n v="0.30871118242907891"/>
    <n v="0.60271910577091181"/>
    <n v="0.41828604712766326"/>
    <n v="0.3164797652014979"/>
    <n v="0.50725363005152146"/>
    <n v="0.88730888893367876"/>
    <n v="0.27284454542042641"/>
    <n v="0.752474128737181"/>
    <x v="30"/>
    <x v="30"/>
    <n v="2.4614307601837769E-2"/>
    <n v="0.35284790748405465"/>
    <n v="0.69444312137758024"/>
    <n v="-0.26219192868214669"/>
    <n v="0.89269962097798194"/>
    <n v="1.3934428278393427"/>
    <n v="0.38317462903167054"/>
    <n v="0.18435334086464067"/>
  </r>
  <r>
    <x v="31"/>
    <n v="87.872131350000004"/>
    <n v="56.88999939"/>
    <n v="79.254822000000004"/>
    <n v="1519.4399410000001"/>
    <n v="191.0899963"/>
    <n v="387.77999879999999"/>
    <n v="185.26736450000001"/>
    <n v="210.21194460000001"/>
    <n v="117.6657639"/>
    <n v="3370.290039"/>
    <n v="0.49251241534421203"/>
    <n v="-9.9740340958402215E-2"/>
    <n v="0.29044878618448144"/>
    <n v="0.60364012833242242"/>
    <n v="0.42554950314879553"/>
    <n v="0.34511662501839774"/>
    <n v="0.52649579049134021"/>
    <n v="0.89813993431069683"/>
    <n v="0.30714734204880045"/>
    <n v="0.7459751053014364"/>
    <x v="31"/>
    <x v="31"/>
    <n v="-1.8310510265890194"/>
    <n v="4.674701950639186E-2"/>
    <n v="0.60015763022104773"/>
    <n v="1.9400644107108016"/>
    <n v="1.0143043638483584"/>
    <n v="0.43273754347555593"/>
    <n v="1.475954795388994"/>
    <n v="-0.29199426231169673"/>
  </r>
  <r>
    <x v="32"/>
    <n v="88.34669495"/>
    <n v="58.900001529999997"/>
    <n v="80.402648999999997"/>
    <n v="1524.869995"/>
    <n v="192.86999510000001"/>
    <n v="386.19000240000003"/>
    <n v="185.82299800000001"/>
    <n v="212.31207280000001"/>
    <n v="115.7477798"/>
    <n v="3386.1499020000001"/>
    <n v="0.50158414741558011"/>
    <n v="-6.1317248928258024E-2"/>
    <n v="0.30462898099017754"/>
    <n v="0.61068446209754523"/>
    <n v="0.43689068718930324"/>
    <n v="0.33894691312346736"/>
    <n v="0.53224301170235711"/>
    <n v="0.92325356580886409"/>
    <n v="0.26870458717766171"/>
    <n v="0.75641836240562588"/>
    <x v="32"/>
    <x v="32"/>
    <n v="1.4482740242606214"/>
    <n v="0.35737207200346505"/>
    <n v="0.93149763695924859"/>
    <n v="-0.41002537648157872"/>
    <n v="0.29990899989296227"/>
    <n v="0.99905274364699459"/>
    <n v="-1.6300273218215158"/>
    <n v="0.47057857978021139"/>
  </r>
  <r>
    <x v="33"/>
    <n v="87.456901549999998"/>
    <n v="57.270000459999999"/>
    <n v="79.577804999999998"/>
    <n v="1516.98999"/>
    <n v="193.36000060000001"/>
    <n v="386"/>
    <n v="182.9852295"/>
    <n v="210.46078489999999"/>
    <n v="115.7576141"/>
    <n v="3373.2299800000001"/>
    <n v="0.48457490497964167"/>
    <n v="-9.247626108823688E-2"/>
    <n v="0.29443890129671357"/>
    <n v="0.60046184086931487"/>
    <n v="0.44001273567403304"/>
    <n v="0.3382096409715647"/>
    <n v="0.50289041990370598"/>
    <n v="0.90111560198474305"/>
    <n v="0.2689016991267279"/>
    <n v="0.74791097068275458"/>
    <x v="33"/>
    <x v="33"/>
    <n v="-1.0258915723037916"/>
    <n v="-0.51676569319602772"/>
    <n v="0.25405999504792603"/>
    <n v="-4.9199202159363242E-2"/>
    <n v="-1.5271352472744033"/>
    <n v="-0.87196544011133437"/>
    <n v="8.4963184753840942E-3"/>
    <n v="-0.38155198009305502"/>
  </r>
  <r>
    <x v="34"/>
    <n v="86.458351140000005"/>
    <n v="53.27999878"/>
    <n v="77.776557999999994"/>
    <n v="1483.459961"/>
    <n v="189.5"/>
    <n v="380.07000729999999"/>
    <n v="177.2006073"/>
    <n v="207.83312989999999"/>
    <n v="116.6330109"/>
    <n v="3337.75"/>
    <n v="0.46548666943170935"/>
    <n v="-0.16874891707211065"/>
    <n v="0.27218638993988375"/>
    <n v="0.55696379914997818"/>
    <n v="0.41541891167759559"/>
    <n v="0.31519930805631946"/>
    <n v="0.44305690841536055"/>
    <n v="0.86969373003696537"/>
    <n v="0.28644755083497697"/>
    <n v="0.72454843891362775"/>
    <x v="34"/>
    <x v="34"/>
    <n v="-2.263504252222091"/>
    <n v="-2.2102999506278884"/>
    <n v="-1.9962766797798646"/>
    <n v="-1.5362675388601073"/>
    <n v="-3.1612508921109401"/>
    <n v="-1.2485247554543377"/>
    <n v="0.75623258720914177"/>
    <n v="-1.0518102889622742"/>
  </r>
  <r>
    <x v="35"/>
    <n v="83.670326230000001"/>
    <n v="49.119998930000001"/>
    <n v="74.082145999999995"/>
    <n v="1419.8599850000001"/>
    <n v="185.9400024"/>
    <n v="368.7000122"/>
    <n v="169.56051640000001"/>
    <n v="197.86000060000001"/>
    <n v="114.4101105"/>
    <n v="3225.889893"/>
    <n v="0.41219093627429854"/>
    <n v="-0.24827124886521815"/>
    <n v="0.22654581705520546"/>
    <n v="0.47445643211498983"/>
    <n v="0.39273654359658033"/>
    <n v="0.27107996664537548"/>
    <n v="0.36403126925829465"/>
    <n v="0.75043363242779337"/>
    <n v="0.24189326324721416"/>
    <n v="0.65089182175980143"/>
    <x v="35"/>
    <x v="35"/>
    <n v="-4.7500327797997954"/>
    <n v="-4.2872728399846558"/>
    <n v="-1.8786267018469673"/>
    <n v="-2.9915528406916159"/>
    <n v="-4.3115489367738693"/>
    <n v="-4.7986234460302866"/>
    <n v="-1.9058930082032206"/>
    <n v="-3.3513626544828097"/>
  </r>
  <r>
    <x v="36"/>
    <n v="80.210014340000001"/>
    <n v="47.569999690000003"/>
    <n v="71.572823"/>
    <n v="1386.3199460000001"/>
    <n v="181.27000430000001"/>
    <n v="360.0899963"/>
    <n v="166.76245119999999"/>
    <n v="187.5186157"/>
    <n v="112.51179500000001"/>
    <n v="3128.209961"/>
    <n v="0.3460438016237492"/>
    <n v="-0.27790095037646806"/>
    <n v="0.19554577177798696"/>
    <n v="0.43094540456144448"/>
    <n v="0.3629818561659367"/>
    <n v="0.23767025734429076"/>
    <n v="0.33508935040846188"/>
    <n v="0.62676988201517014"/>
    <n v="0.20384473227420813"/>
    <n v="0.58657243616386412"/>
    <x v="36"/>
    <x v="36"/>
    <n v="-3.3872169415826519"/>
    <n v="-2.3622074961144834"/>
    <n v="-2.5115618154902135"/>
    <n v="-2.3352361310282612"/>
    <n v="-1.6501867648239978"/>
    <n v="-5.226617238775046"/>
    <n v="-1.659220056430236"/>
    <n v="-3.027999567249954"/>
  </r>
  <r>
    <x v="37"/>
    <n v="80.437408450000007"/>
    <n v="47.490001679999999"/>
    <n v="72.708220999999995"/>
    <n v="1390.469971"/>
    <n v="178.86999510000001"/>
    <n v="379.23999020000002"/>
    <n v="168.84609990000001"/>
    <n v="186.33419799999999"/>
    <n v="111.91181949999999"/>
    <n v="3116.389893"/>
    <n v="0.35039065511299122"/>
    <n v="-0.27943018800228403"/>
    <n v="0.20957241936686383"/>
    <n v="0.43632917445279429"/>
    <n v="0.34769030314010801"/>
    <n v="0.31197856719497818"/>
    <n v="0.35664166862712232"/>
    <n v="0.61260644682216281"/>
    <n v="0.19181923577755342"/>
    <n v="0.57878926621384619"/>
    <x v="37"/>
    <x v="37"/>
    <n v="1.5863535241581781"/>
    <n v="0.29935549957094204"/>
    <n v="-1.3239968792784982"/>
    <n v="5.3181132763393091"/>
    <n v="1.2494711399397003"/>
    <n v="-0.6316267297402044"/>
    <n v="-0.5332556466635463"/>
    <n v="-0.37785404903644804"/>
  </r>
  <r>
    <x v="38"/>
    <n v="78.292022709999998"/>
    <n v="44.009998320000001"/>
    <n v="67.955421000000001"/>
    <n v="1314.9499510000001"/>
    <n v="172.1499939"/>
    <n v="371.7099915"/>
    <n v="156.9493866"/>
    <n v="179.16784670000001"/>
    <n v="108.5873108"/>
    <n v="2978.76001"/>
    <n v="0.30937957751872586"/>
    <n v="-0.34595374372670284"/>
    <n v="0.15085657641098918"/>
    <n v="0.3383580996110418"/>
    <n v="0.30487411115074703"/>
    <n v="0.28275968182630584"/>
    <n v="0.23358745569873043"/>
    <n v="0.52691019945278239"/>
    <n v="0.12518506867415141"/>
    <n v="0.48816400334817661"/>
    <x v="38"/>
    <x v="38"/>
    <n v="-6.5368123915450962"/>
    <n v="-5.4312586086046393"/>
    <n v="-3.7569192061771415"/>
    <n v="-1.9855497559814095"/>
    <n v="-7.0458916771224844"/>
    <n v="-3.8459667505585715"/>
    <n v="-2.9706502091139675"/>
    <n v="-4.41632426382664"/>
  </r>
  <r>
    <x v="39"/>
    <n v="76.156509400000004"/>
    <n v="45.479999540000001"/>
    <n v="67.915665000000004"/>
    <n v="1339.25"/>
    <n v="170.3999939"/>
    <n v="369.02999879999999"/>
    <n v="160.74958799999999"/>
    <n v="180.90966800000001"/>
    <n v="105.91197200000001"/>
    <n v="2954.219971"/>
    <n v="0.26855722076156952"/>
    <n v="-0.31785328003242819"/>
    <n v="0.15036543286349011"/>
    <n v="0.36988221625239398"/>
    <n v="0.29372406314459759"/>
    <n v="0.27236042379055364"/>
    <n v="0.27289501741381111"/>
    <n v="0.54773914611606644"/>
    <n v="7.1562416804594076E-2"/>
    <n v="0.47200510357559755"/>
    <x v="39"/>
    <x v="39"/>
    <n v="-5.8503058939178697E-2"/>
    <n v="1.8479828058490071"/>
    <n v="-1.0165553656752118"/>
    <n v="-0.7209902239068583"/>
    <n v="2.4212910176483553"/>
    <n v="0.97217292727557125"/>
    <n v="-2.4637674331280994"/>
    <n v="-0.82383404227317991"/>
  </r>
  <r>
    <x v="40"/>
    <n v="80.684577939999997"/>
    <n v="47.459999080000003"/>
    <n v="74.238663000000003"/>
    <n v="1386.3199460000001"/>
    <n v="176.7599945"/>
    <n v="381.0499878"/>
    <n v="171.44572450000001"/>
    <n v="191.43023679999999"/>
    <n v="113.9773331"/>
    <n v="3090.2299800000001"/>
    <n v="0.35511553369511722"/>
    <n v="-0.28000371607869862"/>
    <n v="0.22847941989814544"/>
    <n v="0.43094540456144448"/>
    <n v="0.33424652714981995"/>
    <n v="0.31900195650737889"/>
    <n v="0.38353100780807786"/>
    <n v="0.67354560307155875"/>
    <n v="0.23321897053437624"/>
    <n v="0.56156372666900733"/>
    <x v="40"/>
    <x v="40"/>
    <n v="9.310073014819185"/>
    <n v="3.5146496919917918"/>
    <n v="3.7323948519225896"/>
    <n v="3.257184792316675"/>
    <n v="6.6539122327330782"/>
    <n v="5.8153712382026912"/>
    <n v="7.6151552536478029"/>
    <n v="4.6039228742320377"/>
  </r>
  <r>
    <x v="41"/>
    <n v="77.105628969999998"/>
    <n v="46.75"/>
    <n v="71.880898000000002"/>
    <n v="1337.719971"/>
    <n v="169.36999510000001"/>
    <n v="368.76998900000001"/>
    <n v="163.2301483"/>
    <n v="184.86109920000001"/>
    <n v="111.05610660000001"/>
    <n v="3003.3701169999999"/>
    <n v="0.28670053904963894"/>
    <n v="-0.2935760200326426"/>
    <n v="0.19935171423688092"/>
    <n v="0.36789733084493442"/>
    <n v="0.28716147110672552"/>
    <n v="0.27135149977295309"/>
    <n v="0.29855280941405343"/>
    <n v="0.59499092200630066"/>
    <n v="0.17466791463012016"/>
    <n v="0.50436904085465517"/>
    <x v="41"/>
    <x v="41"/>
    <n v="-3.1759259996371441"/>
    <n v="-3.5056824465540855"/>
    <n v="-4.1808099286855285"/>
    <n v="-3.2226739779992686"/>
    <n v="-4.7919399704832033"/>
    <n v="-3.4316091908005082"/>
    <n v="-2.5629889913611157"/>
    <n v="-2.8107896034326911"/>
  </r>
  <r>
    <x v="42"/>
    <n v="81.159133909999994"/>
    <n v="50.11000061"/>
    <n v="75.215064999999996"/>
    <n v="1381.599976"/>
    <n v="175.6900024"/>
    <n v="383.7900085"/>
    <n v="169.22314449999999"/>
    <n v="193.38104250000001"/>
    <n v="114.8527222"/>
    <n v="3130.1201169999999"/>
    <n v="0.36418711991181862"/>
    <n v="-0.22934643037689686"/>
    <n v="0.24054183920756339"/>
    <n v="0.42482225292402648"/>
    <n v="0.32742911956056242"/>
    <n v="0.32963414303632066"/>
    <n v="0.36054164716084869"/>
    <n v="0.69687361489213462"/>
    <n v="0.25076466790911833"/>
    <n v="0.58783021816469916"/>
    <x v="42"/>
    <x v="42"/>
    <n v="4.6384604154500044"/>
    <n v="3.2802085601815376"/>
    <n v="3.7314798859553049"/>
    <n v="4.0730048398813681"/>
    <n v="3.6715007995860494"/>
    <n v="4.6088351399351595"/>
    <n v="3.4186464087693809"/>
    <n v="4.2202590777125986"/>
  </r>
  <r>
    <x v="43"/>
    <n v="79.606933589999997"/>
    <n v="48.11000061"/>
    <n v="72.775306999999998"/>
    <n v="1314.76001"/>
    <n v="169.6000061"/>
    <n v="372.77999879999999"/>
    <n v="164.9764404"/>
    <n v="186.0853577"/>
    <n v="114.0166779"/>
    <n v="3023.9399410000001"/>
    <n v="0.33451534267451716"/>
    <n v="-0.2675783220405985"/>
    <n v="0.21040119630688614"/>
    <n v="0.33811169178532186"/>
    <n v="0.2886269760735497"/>
    <n v="0.28691166403612245"/>
    <n v="0.31661566379153672"/>
    <n v="0.60963077914811648"/>
    <n v="0.2340075706598175"/>
    <n v="0.51791366987319887"/>
    <x v="43"/>
    <x v="43"/>
    <n v="-3.24370922234794"/>
    <n v="-4.8378667603566896"/>
    <n v="-3.4663305918424849"/>
    <n v="-2.8687588150174608"/>
    <n v="-2.509529126496044"/>
    <n v="-3.7726990741608"/>
    <n v="-0.72792728285894959"/>
    <n v="-3.3922077118805931"/>
  </r>
  <r>
    <x v="44"/>
    <n v="80.813095090000004"/>
    <n v="48.590000150000002"/>
    <n v="71.808846000000003"/>
    <n v="1295.73999"/>
    <n v="164.08000179999999"/>
    <n v="368.97000120000001"/>
    <n v="160.31303410000001"/>
    <n v="183.49752810000001"/>
    <n v="115.3051758"/>
    <n v="2972.3701169999999"/>
    <n v="0.35757226057298125"/>
    <n v="-0.25840267683464518"/>
    <n v="0.19846158759223848"/>
    <n v="0.31343728355672734"/>
    <n v="0.25345651153689186"/>
    <n v="0.27212761325941837"/>
    <n v="0.26837950163977653"/>
    <n v="0.57868514499375889"/>
    <n v="0.25983333684926452"/>
    <n v="0.48395644522064041"/>
    <x v="44"/>
    <x v="44"/>
    <n v="-1.3280067647120957"/>
    <n v="-1.4466533706025888"/>
    <n v="-3.2547193994470094"/>
    <n v="-1.0220498986706832"/>
    <n v="-2.8267104616229743"/>
    <n v="-1.3906680417983215"/>
    <n v="1.130095985720696"/>
    <n v="-1.7053851930321835"/>
  </r>
  <r>
    <x v="45"/>
    <n v="76.146621699999997"/>
    <n v="43.270000459999999"/>
    <n v="66.129333000000003"/>
    <n v="1215.790039"/>
    <n v="151.21000670000001"/>
    <n v="346.48999020000002"/>
    <n v="149.4481964"/>
    <n v="170.32942199999999"/>
    <n v="115.23632050000001"/>
    <n v="2746.5600589999999"/>
    <n v="0.26836820802396782"/>
    <n v="-0.36009950273414842"/>
    <n v="0.12829718063763298"/>
    <n v="0.20971932065079252"/>
    <n v="0.17145590399180194"/>
    <n v="0.18489773571701049"/>
    <n v="0.15599854245769565"/>
    <n v="0.42121906072129917"/>
    <n v="0.25845324854744878"/>
    <n v="0.33526710960620781"/>
    <x v="45"/>
    <x v="45"/>
    <n v="-7.9092107955613153"/>
    <n v="-6.1702156001220629"/>
    <n v="-7.8437316911340886"/>
    <n v="-6.0926392191474426"/>
    <n v="-6.7772640952093415"/>
    <n v="-7.176176287684835"/>
    <n v="-5.9715706187749136E-2"/>
    <n v="-7.5969697282486859"/>
  </r>
  <r>
    <x v="46"/>
    <n v="79.962852479999995"/>
    <n v="45.380001069999999"/>
    <n v="70.892075000000006"/>
    <n v="1275.170044"/>
    <n v="161.3399963"/>
    <n v="364.13000490000002"/>
    <n v="159.66807560000001"/>
    <n v="181.74574279999999"/>
    <n v="117.8231354"/>
    <n v="2882.2299800000001"/>
    <n v="0.3413190688962896"/>
    <n v="-0.3197648453682162"/>
    <n v="0.18713584654222584"/>
    <n v="0.28675217781845003"/>
    <n v="0.23599868704425567"/>
    <n v="0.25334682687302795"/>
    <n v="0.26170834309475416"/>
    <n v="0.55773704740233232"/>
    <n v="0.31030158821705767"/>
    <n v="0.42460179467303766"/>
    <x v="46"/>
    <x v="46"/>
    <n v="7.2021624654826057"/>
    <n v="4.8840674043390466"/>
    <n v="6.6992852001507037"/>
    <n v="5.091060405473149"/>
    <n v="6.8384091920697196"/>
    <n v="6.7024948866438327"/>
    <n v="2.2447913025824122"/>
    <n v="4.9396305955674773"/>
  </r>
  <r>
    <x v="47"/>
    <n v="77.204490660000005"/>
    <n v="45.700000760000002"/>
    <n v="68.429955000000007"/>
    <n v="1210.900024"/>
    <n v="154.57000729999999"/>
    <n v="349.92001340000002"/>
    <n v="152.43478390000001"/>
    <n v="172.14089970000001"/>
    <n v="112.5511398"/>
    <n v="2741.3798830000001"/>
    <n v="0.28859037376052432"/>
    <n v="-0.31364774862796707"/>
    <n v="0.15671894466154115"/>
    <n v="0.20337557199259185"/>
    <n v="0.19286399998648224"/>
    <n v="0.19820736015196372"/>
    <n v="0.1868904505743916"/>
    <n v="0.44288096851576042"/>
    <n v="0.20463333239964912"/>
    <n v="0.33185611483198124"/>
    <x v="47"/>
    <x v="47"/>
    <n v="-3.4730539344489477"/>
    <n v="-5.0401136932604995"/>
    <n v="-4.1961008771883863"/>
    <n v="-3.9024500339933397"/>
    <n v="-4.530205348075226"/>
    <n v="-5.2847692342205352"/>
    <n v="-4.4744994963018074"/>
    <n v="-4.8868444911533393"/>
  </r>
  <r>
    <x v="48"/>
    <n v="73.892478940000004"/>
    <n v="39.009998320000001"/>
    <n v="61.672176"/>
    <n v="1111.5500489999999"/>
    <n v="140.5899963"/>
    <n v="315.25"/>
    <n v="137.9781342"/>
    <n v="159.33108519999999"/>
    <n v="102.3415833"/>
    <n v="2480.639893"/>
    <n v="0.22527813712654923"/>
    <n v="-0.44153347288595696"/>
    <n v="7.323369586198962E-2"/>
    <n v="7.4490226937714288E-2"/>
    <n v="0.10379097497134132"/>
    <n v="6.3676241671832889E-2"/>
    <n v="3.7357415226303314E-2"/>
    <n v="0.2896993861186094"/>
    <n v="0"/>
    <n v="0.16016643800981861"/>
    <x v="48"/>
    <x v="48"/>
    <n v="-9.8754690106109315"/>
    <n v="-8.2046389487890607"/>
    <n v="-9.0444525714918509"/>
    <n v="-9.9079824166467692"/>
    <n v="-9.4838260206304614"/>
    <n v="-7.4414706338379943"/>
    <n v="-9.071037857228351"/>
    <n v="-9.5112680886335976"/>
  </r>
  <r>
    <x v="49"/>
    <n v="80.724121089999997"/>
    <n v="43.900001529999997"/>
    <n v="69.061012000000005"/>
    <n v="1214.2700199999999"/>
    <n v="147.77999879999999"/>
    <n v="336.2999878"/>
    <n v="157.5943451"/>
    <n v="175.007431"/>
    <n v="112.2265549"/>
    <n v="2711.0200199999999"/>
    <n v="0.35587143840853797"/>
    <n v="-0.34805643640602035"/>
    <n v="0.16451498987871951"/>
    <n v="0.20774742107754174"/>
    <n v="0.14960175956524654"/>
    <n v="0.14535715624359094"/>
    <n v="0.2402586142437528"/>
    <n v="0.47715935720944219"/>
    <n v="0.19812757578489235"/>
    <n v="0.31186503073768806"/>
    <x v="49"/>
    <x v="49"/>
    <n v="11.980825842759311"/>
    <n v="9.2411467295072729"/>
    <n v="5.1141636597368567"/>
    <n v="6.6772364155432182"/>
    <n v="14.216898216326221"/>
    <n v="9.8388495756005856"/>
    <n v="9.6588026892486045"/>
    <n v="9.2871249732820402"/>
  </r>
  <r>
    <x v="50"/>
    <n v="72.824729919999996"/>
    <n v="38.709999080000003"/>
    <n v="60.176524999999998"/>
    <n v="1073"/>
    <n v="124.3000031"/>
    <n v="298.8399963"/>
    <n v="134.3664703"/>
    <n v="151.29884340000001"/>
    <n v="105.0070877"/>
    <n v="2386.1298830000001"/>
    <n v="0.20486710469821726"/>
    <n v="-0.4472682421073933"/>
    <n v="5.4756501527534744E-2"/>
    <n v="2.4479782876229355E-2"/>
    <n v="0"/>
    <n v="0"/>
    <n v="0"/>
    <n v="0.19364869708478019"/>
    <n v="5.342553791615999E-2"/>
    <n v="9.7934353574441635E-2"/>
    <x v="50"/>
    <x v="50"/>
    <n v="-12.864692744438797"/>
    <n v="-11.634152015051804"/>
    <n v="-15.888480099243301"/>
    <n v="-11.138861986006887"/>
    <n v="-14.739028094733328"/>
    <n v="-13.547189090502098"/>
    <n v="-6.4329402309755812"/>
    <n v="-11.98405524869565"/>
  </r>
  <r>
    <x v="51"/>
    <n v="78.588615419999996"/>
    <n v="41.880001069999999"/>
    <n v="62.822490999999999"/>
    <n v="1118.0600589999999"/>
    <n v="135.41999820000001"/>
    <n v="319.75"/>
    <n v="145.42973330000001"/>
    <n v="157.1513367"/>
    <n v="117.3018417"/>
    <n v="2529.1899410000001"/>
    <n v="0.31504922769720767"/>
    <n v="-0.38667065577969406"/>
    <n v="8.7444627289734733E-2"/>
    <n v="8.293557264777307E-2"/>
    <n v="7.0850559538940719E-2"/>
    <n v="8.1137729966515484E-2"/>
    <n v="0.11443338059468899"/>
    <n v="0.2636336437569371"/>
    <n v="0.29985313563344712"/>
    <n v="0.19213522826259299"/>
    <x v="51"/>
    <x v="51"/>
    <n v="4.3970069724032781"/>
    <n v="4.1994463187325168"/>
    <n v="8.9460939844497975"/>
    <n v="6.997056605170358"/>
    <n v="8.233648599460162"/>
    <n v="3.8681679043159103"/>
    <n v="11.708499177813115"/>
    <n v="5.9954849490479312"/>
  </r>
  <r>
    <x v="52"/>
    <n v="78.361228940000004"/>
    <n v="39.119998930000001"/>
    <n v="61.284599"/>
    <n v="1091.1899410000001"/>
    <n v="132.2400055"/>
    <n v="315.47000120000001"/>
    <n v="139.30772400000001"/>
    <n v="147.78535460000001"/>
    <n v="120.56732940000001"/>
    <n v="2398.1000979999999"/>
    <n v="0.3107025200626326"/>
    <n v="-0.4394307071837264"/>
    <n v="6.844558984757515E-2"/>
    <n v="4.8077341127380137E-2"/>
    <n v="5.0589375959395111E-2"/>
    <n v="6.4529919089303195E-2"/>
    <n v="5.1110089786983767E-2"/>
    <n v="0.15163389865669463"/>
    <n v="0.36530432638409988"/>
    <n v="0.1058163909437066"/>
    <x v="52"/>
    <x v="52"/>
    <n v="-2.447995893699916"/>
    <n v="-2.4032803769086097"/>
    <n v="-2.3482445298097883"/>
    <n v="-1.3385453635652813"/>
    <n v="-4.2095994822263778"/>
    <n v="-5.9598488289536746"/>
    <n v="2.7838332737788622"/>
    <n v="-5.1830762440945586"/>
  </r>
  <r>
    <x v="53"/>
    <n v="73.655204769999997"/>
    <n v="39.819999690000003"/>
    <n v="60.815033"/>
    <n v="1111.670044"/>
    <n v="139.46000670000001"/>
    <n v="332.02999879999999"/>
    <n v="141.5997467"/>
    <n v="151.537735"/>
    <n v="118.00856779999999"/>
    <n v="2409.389893"/>
    <n v="0.22074241694553173"/>
    <n v="-0.42604953057331196"/>
    <n v="6.2644596009538991E-2"/>
    <n v="7.4645894787453176E-2"/>
    <n v="9.6591295950513079E-2"/>
    <n v="0.12878818670094125"/>
    <n v="7.4817734264093758E-2"/>
    <n v="0.19650539679025877"/>
    <n v="0.31401826777574998"/>
    <n v="0.11325039159292995"/>
    <x v="53"/>
    <x v="53"/>
    <n v="-0.7662055519038321"/>
    <n v="1.8768595851636309"/>
    <n v="5.4597707953059738"/>
    <n v="5.2493097717717232"/>
    <n v="1.6452947720256987"/>
    <n v="2.5390745992092998"/>
    <n v="-2.1222677923892133"/>
    <n v="0.47078080724886157"/>
  </r>
  <r>
    <x v="54"/>
    <n v="67.228912350000002"/>
    <n v="39.61000061"/>
    <n v="56.954155"/>
    <n v="1068.209961"/>
    <n v="139.3500061"/>
    <n v="332.82998659999998"/>
    <n v="136.28143309999999"/>
    <n v="146.14309689999999"/>
    <n v="112.5947037"/>
    <n v="2304.919922"/>
    <n v="9.7897759145178273E-2"/>
    <n v="-0.43006386161133053"/>
    <n v="1.4947510855568343E-2"/>
    <n v="1.8265731696636027E-2"/>
    <n v="9.5890431967252901E-2"/>
    <n v="0.13189240394662766"/>
    <n v="1.9807507687114489E-2"/>
    <n v="0.13199554767277463"/>
    <n v="0.20550649726526538"/>
    <n v="4.445996340195435E-2"/>
    <x v="54"/>
    <x v="54"/>
    <n v="-6.3485585874795118"/>
    <n v="-3.9094408664303222"/>
    <n v="-7.8876089714117609E-2"/>
    <n v="0.24093841005067546"/>
    <n v="-3.7558779051121074"/>
    <n v="-3.5599305347938639"/>
    <n v="-4.5876873187507643"/>
    <n v="-4.3359512424085684"/>
  </r>
  <r>
    <x v="55"/>
    <n v="62.107650759999999"/>
    <n v="41.63999939"/>
    <n v="55.744216999999999"/>
    <n v="1054.130005"/>
    <n v="140.52000430000001"/>
    <n v="360.26998900000001"/>
    <n v="134.9220886"/>
    <n v="135.10496520000001"/>
    <n v="112.9009628"/>
    <n v="2237.3999020000001"/>
    <n v="0"/>
    <n v="-0.39125851489412727"/>
    <n v="0"/>
    <n v="0"/>
    <n v="0.10334502402274347"/>
    <n v="0.23836868854966378"/>
    <n v="5.7470639891027738E-3"/>
    <n v="0"/>
    <n v="0.21164494414204385"/>
    <n v="0"/>
    <x v="55"/>
    <x v="55"/>
    <n v="-2.1244069023585741"/>
    <n v="-1.3180888134406787"/>
    <n v="0.83961115807946063"/>
    <n v="8.2444501711853952"/>
    <n v="-0.99745392243016551"/>
    <n v="-7.5529614016274351"/>
    <n v="0.27200133748387445"/>
    <n v="-2.9293868023585041"/>
  </r>
  <r>
    <x v="56"/>
    <n v="68.899742130000007"/>
    <n v="46.22000122"/>
    <n v="61.336773000000001"/>
    <n v="1130.01001"/>
    <n v="153.63999939999999"/>
    <n v="357.32000729999999"/>
    <n v="147.1859436"/>
    <n v="153.8070831"/>
    <n v="113.64190670000001"/>
    <n v="2447.330078"/>
    <n v="0.12983725071390162"/>
    <n v="-0.30370744800206961"/>
    <n v="6.9090144718468069E-2"/>
    <n v="9.843807839096913E-2"/>
    <n v="0.18693849556871189"/>
    <n v="0.22692178389986861"/>
    <n v="0.13259882433983108"/>
    <n v="0.2236425839031532"/>
    <n v="0.22649591434610641"/>
    <n v="0.13823289658275928"/>
    <x v="56"/>
    <x v="56"/>
    <n v="10.032531266875633"/>
    <n v="7.1983535844803122"/>
    <n v="9.3367454444349054"/>
    <n v="-0.81882526718039317"/>
    <n v="9.0895828305462558"/>
    <n v="13.842657723433534"/>
    <n v="0.65627775142410461"/>
    <n v="9.3827739874460683"/>
  </r>
  <r>
    <x v="57"/>
    <n v="69.947723389999993"/>
    <n v="44.630001069999999"/>
    <n v="60.998885999999999"/>
    <n v="1101.619995"/>
    <n v="147.0599976"/>
    <n v="342.39001459999997"/>
    <n v="145.77699279999999"/>
    <n v="161.02316279999999"/>
    <n v="108.0798569"/>
    <n v="2475.5600589999999"/>
    <n v="0.14987040371285612"/>
    <n v="-0.33410180474210432"/>
    <n v="6.4915906368688617E-2"/>
    <n v="6.1608105566233751E-2"/>
    <n v="0.1450143035969694"/>
    <n v="0.16898847439525824"/>
    <n v="0.11802527554725578"/>
    <n v="0.30993349054742636"/>
    <n v="0.11501401152821188"/>
    <n v="0.15682151551530499"/>
    <x v="57"/>
    <x v="57"/>
    <n v="-0.5508718236611535"/>
    <n v="-2.5123684523821117"/>
    <n v="-4.2827400583809103"/>
    <n v="-4.1783254211861243"/>
    <n v="-0.9572590734812626"/>
    <n v="4.6916432940272017"/>
    <n v="-4.8943650819614515"/>
    <n v="1.1535011665884471"/>
  </r>
  <r>
    <x v="58"/>
    <n v="74.950340269999998"/>
    <n v="47.5"/>
    <n v="64.208832000000001"/>
    <n v="1162.920044"/>
    <n v="154.72999569999999"/>
    <n v="362.98999020000002"/>
    <n v="154.89549260000001"/>
    <n v="168.08993530000001"/>
    <n v="108.4947815"/>
    <n v="2630.070068"/>
    <n v="0.24550015700843877"/>
    <n v="-0.27923906065875448"/>
    <n v="0.10457141159357466"/>
    <n v="0.14113180919319376"/>
    <n v="0.19388335903815485"/>
    <n v="0.24892319279751329"/>
    <n v="0.21234290661740188"/>
    <n v="0.39443896047368265"/>
    <n v="0.12333047498992959"/>
    <n v="0.25856184890643324"/>
    <x v="58"/>
    <x v="58"/>
    <n v="5.2623026591010236"/>
    <n v="5.5645367075967016"/>
    <n v="5.2155570686613331"/>
    <n v="6.0165234736959681"/>
    <n v="6.2551021425652733"/>
    <n v="4.3886682990926902"/>
    <n v="0.38390557861666286"/>
    <n v="6.2414162984360901"/>
  </r>
  <r>
    <x v="59"/>
    <n v="73.714523319999998"/>
    <n v="46.58000183"/>
    <n v="61.550438"/>
    <n v="1110.26001"/>
    <n v="146"/>
    <n v="357.11999509999998"/>
    <n v="148.53535460000001"/>
    <n v="160.80418399999999"/>
    <n v="108.2576828"/>
    <n v="2541.469971"/>
    <n v="0.22187634713415569"/>
    <n v="-0.29682569584187635"/>
    <n v="7.1729750968503189E-2"/>
    <n v="7.2816677229732507E-2"/>
    <n v="0.138260575524739"/>
    <n v="0.22614567041340333"/>
    <n v="0.1465565204139152"/>
    <n v="0.30731491093447183"/>
    <n v="0.1185782316296401"/>
    <n v="0.20022126977109517"/>
    <x v="59"/>
    <x v="59"/>
    <n v="-4.1402310510803266"/>
    <n v="-4.5282592102264942"/>
    <n v="-5.6420835924575616"/>
    <n v="-1.6171231324494082"/>
    <n v="-4.1060833296320247"/>
    <n v="-4.3344363759773641"/>
    <n v="-0.21853465827755431"/>
    <n v="-3.3687352317337576"/>
  </r>
  <r>
    <x v="60"/>
    <n v="78.440315249999998"/>
    <n v="47.86000061"/>
    <n v="63.306961000000001"/>
    <n v="1146.3100589999999"/>
    <n v="149.8500061"/>
    <n v="370.9599915"/>
    <n v="158.98344420000001"/>
    <n v="164.7954254"/>
    <n v="113.79998019999999"/>
    <n v="2626.6499020000001"/>
    <n v="0.31221432968063345"/>
    <n v="-0.27235730849856121"/>
    <n v="9.3429744365318118E-2"/>
    <n v="0.11958390595435205"/>
    <n v="0.16279072000414932"/>
    <n v="0.27984943377719212"/>
    <n v="0.25462682604474146"/>
    <n v="0.35504274285436582"/>
    <n v="0.22966423091980609"/>
    <n v="0.25630976937226541"/>
    <x v="60"/>
    <x v="60"/>
    <n v="2.8537944766534422"/>
    <n v="3.2469915763245356"/>
    <n v="2.6369904794520558"/>
    <n v="3.8754470737838616"/>
    <n v="7.0340759128601453"/>
    <n v="2.4820507157948124"/>
    <n v="5.1195418714430456"/>
    <n v="3.3516009227716399"/>
  </r>
  <r>
    <x v="61"/>
    <n v="78.015197749999999"/>
    <n v="45.479999540000001"/>
    <n v="63.177768999999998"/>
    <n v="1161.9499510000001"/>
    <n v="143.97999569999999"/>
    <n v="375.5"/>
    <n v="156.4830475"/>
    <n v="160.3662415"/>
    <n v="112.2489319"/>
    <n v="2584.5900879999999"/>
    <n v="0.30408780657846163"/>
    <n v="-0.31785328003242819"/>
    <n v="9.1833713145162518E-2"/>
    <n v="0.13987332099487959"/>
    <n v="0.12539020700037995"/>
    <n v="0.29746616828397199"/>
    <n v="0.22876385530918131"/>
    <n v="0.30207793227650898"/>
    <n v="0.1985760849908611"/>
    <n v="0.22861460886826945"/>
    <x v="61"/>
    <x v="61"/>
    <n v="-0.20407234521967227"/>
    <n v="1.3643683815916114"/>
    <n v="-3.9172573647296054"/>
    <n v="1.2238539476028643"/>
    <n v="-1.5727403017225676"/>
    <n v="-2.6876861959300467"/>
    <n v="-1.3629600789684415"/>
    <n v="-1.6012721744140603"/>
  </r>
  <r>
    <x v="62"/>
    <n v="75.701721190000001"/>
    <n v="43.659999849999998"/>
    <n v="59.853538999999998"/>
    <n v="1102.099976"/>
    <n v="134.0599976"/>
    <n v="364.07998659999998"/>
    <n v="150.92662050000001"/>
    <n v="152.3937225"/>
    <n v="112.76264949999999"/>
    <n v="2470.5"/>
    <n v="0.25986351397424506"/>
    <n v="-0.35264429552045357"/>
    <n v="5.0766349353459216E-2"/>
    <n v="6.2230778262475285E-2"/>
    <n v="6.2185375551288113E-2"/>
    <n v="0.25315273932636784"/>
    <n v="0.1712906915926897"/>
    <n v="0.20674141697323495"/>
    <n v="0.20887268743391027"/>
    <n v="0.15348961428139354"/>
    <x v="62"/>
    <x v="62"/>
    <n v="-5.2617084341803846"/>
    <n v="-5.1508221114422232"/>
    <n v="-6.8898446980575843"/>
    <n v="-3.0412818641810961"/>
    <n v="-3.550817221910243"/>
    <n v="-4.9714446914938799"/>
    <n v="0.45765923230133876"/>
    <n v="-4.414243037211552"/>
  </r>
  <r>
    <x v="63"/>
    <n v="78.539184570000003"/>
    <n v="44.490001679999999"/>
    <n v="60.852294999999998"/>
    <n v="1117.030029"/>
    <n v="134.32000729999999"/>
    <n v="370.07998659999998"/>
    <n v="154.05210880000001"/>
    <n v="156.65368649999999"/>
    <n v="117.21823120000001"/>
    <n v="2526.8999020000001"/>
    <n v="0.31410431024618546"/>
    <n v="-0.33677802549783648"/>
    <n v="6.3104928811302516E-2"/>
    <n v="8.1599329010400623E-2"/>
    <n v="6.384201591532486E-2"/>
    <n v="0.27643472371927796"/>
    <n v="0.20361932665977139"/>
    <n v="0.25768267193636463"/>
    <n v="0.29817730424560973"/>
    <n v="0.1906273043886213"/>
    <x v="63"/>
    <x v="63"/>
    <n v="1.6686665762570867"/>
    <n v="1.3546913460780299"/>
    <n v="0.19395024963060531"/>
    <n v="1.6479895135219171"/>
    <n v="2.0708661531316808"/>
    <n v="2.7953671123165829"/>
    <n v="3.9512921341920144"/>
    <n v="2.2829347095729653"/>
  </r>
  <r>
    <x v="64"/>
    <n v="78.549064639999997"/>
    <n v="42.590000150000002"/>
    <n v="59.977767999999998"/>
    <n v="1092.6999510000001"/>
    <n v="134.3099976"/>
    <n v="361.76000979999998"/>
    <n v="152.63323969999999"/>
    <n v="151.13961789999999"/>
    <n v="118.0382156"/>
    <n v="2488.6499020000001"/>
    <n v="0.31429317712912025"/>
    <n v="-0.37309835182575013"/>
    <n v="5.2301067930837886E-2"/>
    <n v="5.0036256163708139E-2"/>
    <n v="6.3778239552166591E-2"/>
    <n v="0.24415046205144889"/>
    <n v="0.18894318746518238"/>
    <n v="0.19174465592571574"/>
    <n v="0.31461250789894429"/>
    <n v="0.16544079525955474"/>
    <x v="64"/>
    <x v="64"/>
    <n v="-1.4371306784731792"/>
    <n v="-2.1781042020670651"/>
    <n v="-7.4521288385780695E-3"/>
    <n v="-2.2481563719338955"/>
    <n v="-0.92103192293335434"/>
    <n v="-3.5199098873424863"/>
    <n v="0.69953657516032852"/>
    <n v="-1.513712512700869"/>
  </r>
  <r>
    <x v="65"/>
    <n v="81.791877749999998"/>
    <n v="47.520000459999999"/>
    <n v="65.210068000000007"/>
    <n v="1183.1899410000001"/>
    <n v="147.5500031"/>
    <n v="379.9599915"/>
    <n v="163.98423769999999"/>
    <n v="168.64732359999999"/>
    <n v="124.54869840000001"/>
    <n v="2663.679932"/>
    <n v="0.37628261688269593"/>
    <n v="-0.27885673294878238"/>
    <n v="0.11694062884188482"/>
    <n v="0.16742766552402669"/>
    <n v="0.1481363520816992"/>
    <n v="0.31477241036655729"/>
    <n v="0.30635276855021609"/>
    <n v="0.40110428898438477"/>
    <n v="0.4451041498125376"/>
    <n v="0.28069296384663417"/>
    <x v="65"/>
    <x v="65"/>
    <n v="8.7237324336577675"/>
    <n v="8.2813209534041636"/>
    <n v="9.8577959471276131"/>
    <n v="5.030954557432131"/>
    <n v="7.4367798405578913"/>
    <n v="11.583796454734854"/>
    <n v="5.5155720263192505"/>
    <n v="7.0331318944997943"/>
  </r>
  <r>
    <x v="66"/>
    <n v="81.000953670000001"/>
    <n v="47.560001370000002"/>
    <n v="64.454796000000002"/>
    <n v="1182.5600589999999"/>
    <n v="145.07000729999999"/>
    <n v="372.27999879999999"/>
    <n v="162.21807860000001"/>
    <n v="167.80128479999999"/>
    <n v="120.51792140000001"/>
    <n v="2659.4099120000001"/>
    <n v="0.36116335501230956"/>
    <n v="-0.27809207771999761"/>
    <n v="0.10761003800259646"/>
    <n v="0.16661052833890028"/>
    <n v="0.13233516795309977"/>
    <n v="0.28497149867004662"/>
    <n v="0.28808441892487763"/>
    <n v="0.39098723676997632"/>
    <n v="0.36431402639533916"/>
    <n v="0.2778812802463389"/>
    <x v="66"/>
    <x v="66"/>
    <n v="-1.1582137899319549"/>
    <n v="-5.3235915737064203E-2"/>
    <n v="-1.6807832923725718"/>
    <n v="-2.021263520319879"/>
    <n v="-1.0770297955289283"/>
    <n v="-0.50166156327902878"/>
    <n v="-3.2363060006093165"/>
    <n v="-0.16030529601932411"/>
  </r>
  <r>
    <x v="67"/>
    <n v="83.986701969999999"/>
    <n v="48.790000919999997"/>
    <n v="66.104484999999997"/>
    <n v="1207"/>
    <n v="151.11999510000001"/>
    <n v="371.11999509999998"/>
    <n v="163.8453064"/>
    <n v="174.12158199999999"/>
    <n v="120.36973570000001"/>
    <n v="2749.9799800000001"/>
    <n v="0.41823875778265018"/>
    <n v="-0.2545794729489968"/>
    <n v="0.12799020974347211"/>
    <n v="0.19831612493221454"/>
    <n v="0.17088239904259606"/>
    <n v="0.28047030066352696"/>
    <n v="0.30491572612164736"/>
    <n v="0.46656624896537396"/>
    <n v="0.3613438940879295"/>
    <n v="0.33751902781502324"/>
    <x v="67"/>
    <x v="67"/>
    <n v="2.5594511229234129"/>
    <n v="2.0666976542964819"/>
    <n v="4.1703918767225607"/>
    <n v="-0.31159441918425307"/>
    <n v="1.0031112524840284"/>
    <n v="3.7665368340493179"/>
    <n v="-0.12295739777005404"/>
    <n v="3.4056452745897712"/>
  </r>
  <r>
    <x v="68"/>
    <n v="85.064346310000005"/>
    <n v="48.380001069999999"/>
    <n v="66.581505000000007"/>
    <n v="1206.5699460000001"/>
    <n v="154.5500031"/>
    <n v="370.72000120000001"/>
    <n v="163.85523989999999"/>
    <n v="172.87744140000001"/>
    <n v="120.3302231"/>
    <n v="2789.820068"/>
    <n v="0.43883894861209094"/>
    <n v="-0.26241700787266375"/>
    <n v="0.13388328990817752"/>
    <n v="0.19775822184082251"/>
    <n v="0.19273654410629681"/>
    <n v="0.27891819204068385"/>
    <n v="0.30501847374557495"/>
    <n v="0.4516886388459973"/>
    <n v="0.36055193069463459"/>
    <n v="0.36375256350429941"/>
    <x v="68"/>
    <x v="68"/>
    <n v="0.72161518238892608"/>
    <n v="-3.5629991714989838E-2"/>
    <n v="2.2697247956699984"/>
    <n v="-0.1077802072863764"/>
    <n v="6.0627308882058219E-3"/>
    <n v="-0.71452406169844029"/>
    <n v="-3.2826025387716291E-2"/>
    <n v="1.4487410195618924"/>
  </r>
  <r>
    <x v="69"/>
    <n v="84.876502990000006"/>
    <n v="50.939998629999998"/>
    <n v="67.888335999999995"/>
    <n v="1210.410034"/>
    <n v="152.5"/>
    <n v="396.72000120000001"/>
    <n v="164.2223511"/>
    <n v="168.19943240000001"/>
    <n v="123.7879868"/>
    <n v="2761.6298830000001"/>
    <n v="0.43524814588209598"/>
    <n v="-0.21348023318603349"/>
    <n v="0.15002781182491462"/>
    <n v="0.20273991475942751"/>
    <n v="0.17967503954757963"/>
    <n v="0.37980679107662768"/>
    <n v="0.30881570568972871"/>
    <n v="0.39574834235785428"/>
    <n v="0.42985696941806401"/>
    <n v="0.34519014907678114"/>
    <x v="69"/>
    <x v="69"/>
    <n v="1.962753770735564"/>
    <n v="0.31826484761455537"/>
    <n v="-1.3264335547593387"/>
    <n v="7.0133793471729193"/>
    <n v="0.22404605444663034"/>
    <n v="-2.7059684375916513"/>
    <n v="2.8735621117617636"/>
    <n v="-1.0104660627883879"/>
  </r>
  <r>
    <x v="70"/>
    <n v="88.500305179999998"/>
    <n v="54.930000309999997"/>
    <n v="71.316909999999993"/>
    <n v="1265.2299800000001"/>
    <n v="157.71000670000001"/>
    <n v="413.5499878"/>
    <n v="172.34863279999999"/>
    <n v="173.80307010000001"/>
    <n v="127.4433365"/>
    <n v="2846.0600589999999"/>
    <n v="0.50452055225147818"/>
    <n v="-0.1372075772021597"/>
    <n v="0.19238423594261261"/>
    <n v="0.27385707061276071"/>
    <n v="0.21287036801464257"/>
    <n v="0.44511270530230868"/>
    <n v="0.39287028222793041"/>
    <n v="0.46275743839639033"/>
    <n v="0.50312228610415688"/>
    <n v="0.40078495688312604"/>
    <x v="70"/>
    <x v="70"/>
    <n v="5.0503137976455896"/>
    <n v="4.52903928917695"/>
    <n v="3.4163978360655789"/>
    <n v="4.2422833608319683"/>
    <n v="4.9483408595530651"/>
    <n v="3.3315437632832388"/>
    <n v="2.9529115017484089"/>
    <n v="3.0572589223390816"/>
  </r>
  <r>
    <x v="71"/>
    <n v="90.287384029999998"/>
    <n v="54.990001679999999"/>
    <n v="70.665985000000006"/>
    <n v="1257.3000489999999"/>
    <n v="155.63000489999999"/>
    <n v="426.75"/>
    <n v="170.5428009"/>
    <n v="165.18359380000001"/>
    <n v="127.20623019999999"/>
    <n v="2783.360107"/>
    <n v="0.5386822547453245"/>
    <n v="-0.13606059426340283"/>
    <n v="0.18434274249116253"/>
    <n v="0.26356968107696682"/>
    <n v="0.19961772805871264"/>
    <n v="0.49633311830674587"/>
    <n v="0.37419157513195622"/>
    <n v="0.35968451575034116"/>
    <n v="0.49836989041469154"/>
    <n v="0.35949886764286376"/>
    <x v="71"/>
    <x v="71"/>
    <n v="-0.91272182151468251"/>
    <n v="-0.62675806970683101"/>
    <n v="-1.3188775040487137"/>
    <n v="3.1918782709247133"/>
    <n v="-1.0477784886727497"/>
    <n v="-4.9593348926694256"/>
    <n v="-0.18604840905119255"/>
    <n v="-2.2030438817243505"/>
  </r>
  <r>
    <x v="72"/>
    <n v="95.311073300000004"/>
    <n v="56.950000760000002"/>
    <n v="71.227469999999997"/>
    <n v="1257.4300539999999"/>
    <n v="157.0599976"/>
    <n v="439.17001340000002"/>
    <n v="175.66264340000001"/>
    <n v="161.66015630000001"/>
    <n v="130.7331543"/>
    <n v="2799.5500489999999"/>
    <n v="0.63471482670669477"/>
    <n v="-9.8593358019645333E-2"/>
    <n v="0.19127929885416514"/>
    <n v="0.26373833476091452"/>
    <n v="0.20872886363210882"/>
    <n v="0.54452687799650168"/>
    <n v="0.4271489065618756"/>
    <n v="0.31755074935368793"/>
    <n v="0.56906113265460989"/>
    <n v="0.37015947213912664"/>
    <x v="72"/>
    <x v="72"/>
    <n v="0.79456190980708807"/>
    <n v="1.0340013913415734E-2"/>
    <n v="0.91884126131002508"/>
    <n v="2.9103722085530208"/>
    <n v="3.0020865571464905"/>
    <n v="-2.1330432514176234"/>
    <n v="2.7726032714394537"/>
    <n v="0.58166896763674758"/>
  </r>
  <r>
    <x v="73"/>
    <n v="95.321006769999997"/>
    <n v="56.599998470000003"/>
    <n v="70.261016999999995"/>
    <n v="1279"/>
    <n v="162.61999510000001"/>
    <n v="422.9599915"/>
    <n v="177.21052549999999"/>
    <n v="168.74684139999999"/>
    <n v="130.52568049999999"/>
    <n v="2874.5600589999999"/>
    <n v="0.63490471438113694"/>
    <n v="-0.10528398283630906"/>
    <n v="0.17933978897109956"/>
    <n v="0.29172072663393794"/>
    <n v="0.24415414308300643"/>
    <n v="0.48162663184907978"/>
    <n v="0.44315949778301933"/>
    <n v="0.40229433698083966"/>
    <n v="0.56490267042565623"/>
    <n v="0.41955137544988147"/>
    <x v="73"/>
    <x v="73"/>
    <n v="-1.3568543147749055"/>
    <n v="1.715399272618314"/>
    <n v="3.5400468514969647"/>
    <n v="-3.6910584523984289"/>
    <n v="0.88116748674634882"/>
    <n v="4.3836930893775108"/>
    <n v="-0.15870021733270645"/>
    <n v="2.6793594930297306"/>
  </r>
  <r>
    <x v="74"/>
    <n v="97.296722410000001"/>
    <n v="56.97000122"/>
    <n v="68.802620000000005"/>
    <n v="1261.150024"/>
    <n v="162.7599945"/>
    <n v="437.48999020000002"/>
    <n v="173.6980743"/>
    <n v="163.45173650000001"/>
    <n v="128.2830811"/>
    <n v="2823.1599120000001"/>
    <n v="0.67267238753451752"/>
    <n v="-9.8211030309673264E-2"/>
    <n v="0.16132282860682623"/>
    <n v="0.26856420026358629"/>
    <n v="0.24504614310062472"/>
    <n v="0.53800783234281391"/>
    <n v="0.40682829378019753"/>
    <n v="0.33897472001519935"/>
    <n v="0.51995354962305806"/>
    <n v="0.38570587815181984"/>
    <x v="74"/>
    <x v="74"/>
    <n v="-2.0756844439071966"/>
    <n v="-1.3956197028928827"/>
    <n v="8.6089905435001168E-2"/>
    <n v="3.4353127936451697"/>
    <n v="-1.9820782033626929"/>
    <n v="-3.1378986747659412"/>
    <n v="-1.71812887043327"/>
    <n v="-1.7881048210862875"/>
  </r>
  <r>
    <x v="75"/>
    <n v="93.375068659999997"/>
    <n v="52.91999817"/>
    <n v="66.675910999999999"/>
    <n v="1212.160034"/>
    <n v="150.5599976"/>
    <n v="433.82998659999998"/>
    <n v="166.5144043"/>
    <n v="159.77899170000001"/>
    <n v="127.6508102"/>
    <n v="2736.5600589999999"/>
    <n v="0.5977062668782428"/>
    <n v="-0.17563066923230389"/>
    <n v="0.13504957670124515"/>
    <n v="0.20501016549523329"/>
    <n v="0.16731439960926819"/>
    <n v="0.52380580789394793"/>
    <n v="0.33252366564502167"/>
    <n v="0.29505551570471478"/>
    <n v="0.50728074632877918"/>
    <n v="0.3286824013371708"/>
    <x v="75"/>
    <x v="75"/>
    <n v="-3.0910290916247156"/>
    <n v="-3.8845489487934253"/>
    <n v="-7.4956975376403081"/>
    <n v="-0.83659139225719326"/>
    <n v="-4.1357223037446227"/>
    <n v="-2.2469903829990838"/>
    <n v="-0.49287161999729112"/>
    <n v="-3.0674795512610751"/>
  </r>
  <r>
    <x v="76"/>
    <n v="94.794815060000005"/>
    <n v="55.91999817"/>
    <n v="68.596412999999998"/>
    <n v="1258.410034"/>
    <n v="154.13999939999999"/>
    <n v="421.42001340000002"/>
    <n v="172.1700592"/>
    <n v="165.81063839999999"/>
    <n v="130.00207520000001"/>
    <n v="2799.3100589999999"/>
    <n v="0.62484606215560812"/>
    <n v="-0.11828283173675143"/>
    <n v="0.15877535809925122"/>
    <n v="0.26500964922724313"/>
    <n v="0.19012422357046888"/>
    <n v="0.47565100750080924"/>
    <n v="0.39102319780690897"/>
    <n v="0.36718280419640609"/>
    <n v="0.55440788572064825"/>
    <n v="0.37000144572537802"/>
    <x v="76"/>
    <x v="76"/>
    <n v="2.8803535957686415"/>
    <n v="3.8155027968856463"/>
    <n v="2.3777908189870951"/>
    <n v="-2.8605614142210536"/>
    <n v="3.39649589101644"/>
    <n v="3.7749935932284275"/>
    <n v="1.8419507062400235"/>
    <n v="2.2930247700439743"/>
  </r>
  <r>
    <x v="77"/>
    <n v="93.265861509999993"/>
    <n v="55.900001529999997"/>
    <n v="68.330582000000007"/>
    <n v="1271.170044"/>
    <n v="151.72000120000001"/>
    <n v="426.7000122"/>
    <n v="170.08637999999999"/>
    <n v="165.60162349999999"/>
    <n v="126.97899630000001"/>
    <n v="2797.8000489999999"/>
    <n v="0.59561866891439186"/>
    <n v="-0.11866508642381049"/>
    <n v="0.15549129580990545"/>
    <n v="0.28156303327946541"/>
    <n v="0.17470531151058605"/>
    <n v="0.49613914911017326"/>
    <n v="0.36947056411006585"/>
    <n v="0.36468337431577963"/>
    <n v="0.4938153703245029"/>
    <n v="0.36900714819204522"/>
    <x v="77"/>
    <x v="77"/>
    <n v="-0.38752900971657439"/>
    <n v="1.013978723567613"/>
    <n v="-1.5700001358634887"/>
    <n v="1.2529065141926139"/>
    <n v="-1.2102448066068887"/>
    <n v="-0.12605638698270624"/>
    <n v="-2.3254081870225418"/>
    <n v="-5.394222033908555E-2"/>
  </r>
  <r>
    <x v="78"/>
    <n v="93.384994509999999"/>
    <n v="56.180000309999997"/>
    <n v="70.303252999999998"/>
    <n v="1276.599976"/>
    <n v="153.97999569999999"/>
    <n v="424.98999020000002"/>
    <n v="173.19203189999999"/>
    <n v="166.5372467"/>
    <n v="127.87802120000001"/>
    <n v="2836.73999"/>
    <n v="0.59789600888917793"/>
    <n v="-0.11331264491234619"/>
    <n v="0.17986157030906549"/>
    <n v="0.28860720877567991"/>
    <n v="0.1891047670355194"/>
    <n v="0.48950369819091782"/>
    <n v="0.40159402044182968"/>
    <n v="0.37587168951764982"/>
    <n v="0.51183480742710974"/>
    <n v="0.39464796334189656"/>
    <x v="78"/>
    <x v="78"/>
    <n v="2.8869518482953813"/>
    <n v="0.42716016048597255"/>
    <n v="1.4895824427399069"/>
    <n v="-0.40075508579982666"/>
    <n v="1.8259262734617543"/>
    <n v="0.56498431611089195"/>
    <n v="0.70801071531229343"/>
    <n v="1.3918057158487129"/>
  </r>
  <r>
    <x v="79"/>
    <n v="94.268600460000002"/>
    <n v="56.490001679999999"/>
    <n v="70.352942999999996"/>
    <n v="1270.8599850000001"/>
    <n v="157.63000489999999"/>
    <n v="421.38000490000002"/>
    <n v="172.6959229"/>
    <n v="170.95645139999999"/>
    <n v="126.75178529999999"/>
    <n v="2878.4799800000001"/>
    <n v="0.61478697236607904"/>
    <n v="-0.1073866755156266"/>
    <n v="0.1804754379737005"/>
    <n v="0.28116079803781224"/>
    <n v="0.21236064006574051"/>
    <n v="0.47549576128871196"/>
    <n v="0.3964624936930351"/>
    <n v="0.42871716740360399"/>
    <n v="0.48926130922617223"/>
    <n v="0.42213252907214877"/>
    <x v="79"/>
    <x v="79"/>
    <n v="7.0679517489750071E-2"/>
    <n v="-0.44963113801593224"/>
    <n v="2.3704437601825443"/>
    <n v="-0.84942831201768976"/>
    <n v="-0.28645024517435086"/>
    <n v="2.6535833800355455"/>
    <n v="-0.88071107875417431"/>
    <n v="1.4714069723394012"/>
  </r>
  <r>
    <x v="80"/>
    <n v="90.803657529999995"/>
    <n v="55.509998320000001"/>
    <n v="69.212554999999995"/>
    <n v="1232.589966"/>
    <n v="154.46000670000001"/>
    <n v="403.82998659999998"/>
    <n v="168.4889221"/>
    <n v="170.44885249999999"/>
    <n v="126.4553986"/>
    <n v="2863.389893"/>
    <n v="0.54855131100574439"/>
    <n v="-0.12612036666041837"/>
    <n v="0.16638714418545691"/>
    <n v="0.23151363301264016"/>
    <n v="0.19216313600322224"/>
    <n v="0.40739588592939735"/>
    <n v="0.35294718327254154"/>
    <n v="0.42264722761446388"/>
    <n v="0.48332073794867014"/>
    <n v="0.41219614700720997"/>
    <x v="80"/>
    <x v="80"/>
    <n v="-1.6209528007947041"/>
    <n v="-3.0113481777459574"/>
    <n v="-2.0110373034696143"/>
    <n v="-4.1648910949547604"/>
    <n v="-2.4360741871341558"/>
    <n v="-0.29691707791262972"/>
    <n v="-0.23383236717218792"/>
    <n v="-0.52423803899445698"/>
  </r>
  <r>
    <x v="81"/>
    <n v="91.617767330000007"/>
    <n v="53.659999849999998"/>
    <n v="71.485862999999995"/>
    <n v="1342.1800539999999"/>
    <n v="160.42999270000001"/>
    <n v="411.89001459999997"/>
    <n v="176.04962159999999"/>
    <n v="180.9395294"/>
    <n v="122.10849760000001"/>
    <n v="2939.51001"/>
    <n v="0.56411378984372351"/>
    <n v="-0.16148483720194531"/>
    <n v="0.19447147248000615"/>
    <n v="0.3736833346806514"/>
    <n v="0.23020063914381647"/>
    <n v="0.43867146027980042"/>
    <n v="0.43115163375388449"/>
    <n v="0.54809623298134402"/>
    <n v="0.3961944423802618"/>
    <n v="0.46231902339220637"/>
    <x v="81"/>
    <x v="81"/>
    <n v="3.2845312530363895"/>
    <n v="8.8910417107841297"/>
    <n v="3.8650691059435291"/>
    <n v="1.9958963592229655"/>
    <n v="4.4873570355638233"/>
    <n v="6.1547360079763589"/>
    <n v="-3.4374973691316875"/>
    <n v="2.6583916212768419"/>
  </r>
  <r>
    <x v="82"/>
    <n v="91.429130549999996"/>
    <n v="52.38999939"/>
    <n v="72.993934999999993"/>
    <n v="1346.6999510000001"/>
    <n v="161.9499969"/>
    <n v="419.85000609999997"/>
    <n v="177.81578060000001"/>
    <n v="177.88391110000001"/>
    <n v="120.0832367"/>
    <n v="2912.429932"/>
    <n v="0.56050781937534866"/>
    <n v="-0.18576209720173092"/>
    <n v="0.2131021151996981"/>
    <n v="0.37954693438923232"/>
    <n v="0.23988527902927281"/>
    <n v="0.46955885992491664"/>
    <n v="0.44941998234486863"/>
    <n v="0.51155671506750611"/>
    <n v="0.35560150507238625"/>
    <n v="0.44448758203892968"/>
    <x v="82"/>
    <x v="82"/>
    <n v="2.1096087208179868"/>
    <n v="0.33675787287479153"/>
    <n v="0.94745637920856685"/>
    <n v="1.932552676162886"/>
    <n v="1.0032165840224765"/>
    <n v="-1.6887511038259571"/>
    <n v="-1.6585749065837381"/>
    <n v="-0.92124462607289981"/>
  </r>
  <r>
    <x v="83"/>
    <n v="89.205207819999998"/>
    <n v="49.880001069999999"/>
    <n v="71.818787"/>
    <n v="1317.3199460000001"/>
    <n v="156.36999510000001"/>
    <n v="415.26998900000001"/>
    <n v="173.2118988"/>
    <n v="174.74864199999999"/>
    <n v="121.4366989"/>
    <n v="2830.709961"/>
    <n v="0.51799543293444683"/>
    <n v="-0.2337430891248875"/>
    <n v="0.19858439818700876"/>
    <n v="0.34143266126395955"/>
    <n v="0.20433254306104426"/>
    <n v="0.4517868788180065"/>
    <n v="0.40179951465533054"/>
    <n v="0.47406472156682788"/>
    <n v="0.38272937103433663"/>
    <n v="0.39067736516001328"/>
    <x v="83"/>
    <x v="83"/>
    <n v="-1.609925536964123"/>
    <n v="-2.1816296182519115"/>
    <n v="-3.4455090502073302"/>
    <n v="-1.0908698424334653"/>
    <n v="-2.5891300448504797"/>
    <n v="-1.7625366344893776"/>
    <n v="1.1271033636287684"/>
    <n v="-2.8059034176963671"/>
  </r>
  <r>
    <x v="84"/>
    <n v="89.185356139999996"/>
    <n v="52.560001370000002"/>
    <n v="72.83493"/>
    <n v="1322.900024"/>
    <n v="161.47000120000001"/>
    <n v="428.14999390000003"/>
    <n v="177.44863889999999"/>
    <n v="175.32592769999999"/>
    <n v="122.20729059999999"/>
    <n v="2842.73999"/>
    <n v="0.51761594929489552"/>
    <n v="-0.1825123485607435"/>
    <n v="0.21113777573470935"/>
    <n v="0.34867161908416155"/>
    <n v="0.23682700754484701"/>
    <n v="0.50176555766174091"/>
    <n v="0.44562243492253195"/>
    <n v="0.48096798601466573"/>
    <n v="0.39817458136159323"/>
    <n v="0.39859878830331874"/>
    <x v="84"/>
    <x v="84"/>
    <n v="1.4148707357031796"/>
    <n v="0.42359322174872449"/>
    <n v="3.2614991749142805"/>
    <n v="3.1015978137538891"/>
    <n v="2.445986753422734"/>
    <n v="0.33035203787163309"/>
    <n v="0.63456245680274925"/>
    <n v="0.42498274870061875"/>
  </r>
  <r>
    <x v="85"/>
    <n v="92.362380979999998"/>
    <n v="52.189998629999998"/>
    <n v="73.928100999999998"/>
    <n v="1349.0200199999999"/>
    <n v="163.25"/>
    <n v="424.67999270000001"/>
    <n v="179.3537292"/>
    <n v="177.60520940000001"/>
    <n v="123.2248688"/>
    <n v="2868.4399410000001"/>
    <n v="0.57834778404278009"/>
    <n v="-0.18958530089621994"/>
    <n v="0.22464275317115029"/>
    <n v="0.38255672773458654"/>
    <n v="0.24816819158535455"/>
    <n v="0.4883008053647776"/>
    <n v="0.46532782594208477"/>
    <n v="0.50822396052818186"/>
    <n v="0.41857021931542965"/>
    <n v="0.41552145628967341"/>
    <x v="85"/>
    <x v="85"/>
    <n v="1.5008883786941212"/>
    <n v="1.9744497336255169"/>
    <n v="1.1023712062745603"/>
    <n v="-0.81046391438475107"/>
    <n v="1.073600965219921"/>
    <n v="1.3000254610944304"/>
    <n v="0.83266570677085505"/>
    <n v="0.90405563260817445"/>
  </r>
  <r>
    <x v="86"/>
    <n v="90.426376340000004"/>
    <n v="52.159999849999998"/>
    <n v="74.690842000000004"/>
    <n v="1345.4300539999999"/>
    <n v="163.66999820000001"/>
    <n v="434.26000979999998"/>
    <n v="181.11987300000001"/>
    <n v="177.9436188"/>
    <n v="121.8121185"/>
    <n v="2848.419922"/>
    <n v="0.54133922421432834"/>
    <n v="-0.19015875594972154"/>
    <n v="0.23406561564632433"/>
    <n v="0.3778995146185764"/>
    <n v="0.25084419163820965"/>
    <n v="0.52547444013244615"/>
    <n v="0.48359601731115476"/>
    <n v="0.51227070823011533"/>
    <n v="0.39025402343193522"/>
    <n v="0.40233885782411555"/>
    <x v="86"/>
    <x v="86"/>
    <n v="1.0317335217362142"/>
    <n v="-0.26611658439286945"/>
    <n v="0.25727301684533482"/>
    <n v="2.2558202092575206"/>
    <n v="0.98472655566060507"/>
    <n v="0.19054024436739808"/>
    <n v="-1.1464814803681893"/>
    <n v="-0.69794102061696428"/>
  </r>
  <r>
    <x v="87"/>
    <n v="93.31549072"/>
    <n v="51.950000760000002"/>
    <n v="75.463509000000002"/>
    <n v="1369.280029"/>
    <n v="169.8999939"/>
    <n v="436.52999879999999"/>
    <n v="182.1716309"/>
    <n v="181.86518860000001"/>
    <n v="120.94883729999999"/>
    <n v="2881.1899410000001"/>
    <n v="0.59656737820442962"/>
    <n v="-0.19417308717889945"/>
    <n v="0.24361110340705205"/>
    <n v="0.408839756500119"/>
    <n v="0.29053833514284066"/>
    <n v="0.53428274821079247"/>
    <n v="0.49447492456158976"/>
    <n v="0.55916539725507197"/>
    <n v="0.37295100848177865"/>
    <n v="0.42391695933269558"/>
    <x v="87"/>
    <x v="87"/>
    <n v="1.0344869321462442"/>
    <n v="1.7726655450495894"/>
    <n v="3.8064372020015025"/>
    <n v="0.52272577459883107"/>
    <n v="0.58069712758686842"/>
    <n v="2.2038271596621111"/>
    <n v="-0.70869894607407469"/>
    <n v="1.1504630601302208"/>
  </r>
  <r>
    <x v="88"/>
    <n v="93.027580259999993"/>
    <n v="53.189998629999998"/>
    <n v="77.259674000000004"/>
    <n v="1384.339966"/>
    <n v="175.8999939"/>
    <n v="435.5499878"/>
    <n v="183.24320979999999"/>
    <n v="184.22410579999999"/>
    <n v="121.9907303"/>
    <n v="2929.8000489999999"/>
    <n v="0.59106369744664622"/>
    <n v="-0.17046935506436911"/>
    <n v="0.26580083200132043"/>
    <n v="0.42837680396036965"/>
    <n v="0.32876707116392428"/>
    <n v="0.53047998140964581"/>
    <n v="0.50555885125671907"/>
    <n v="0.58737366439585326"/>
    <n v="0.39383399557273285"/>
    <n v="0.45592529734333365"/>
    <x v="88"/>
    <x v="88"/>
    <n v="2.3801768878783545"/>
    <n v="1.0998434710976122"/>
    <n v="3.5314892380346343"/>
    <n v="-0.22450026405836798"/>
    <n v="0.58822490346382006"/>
    <n v="1.2970691192519836"/>
    <n v="0.86143283660983294"/>
    <n v="1.6871538841735756"/>
  </r>
  <r>
    <x v="89"/>
    <n v="95.380577090000003"/>
    <n v="55.740001679999999"/>
    <n v="78.475371999999993"/>
    <n v="1403.589966"/>
    <n v="182.66999820000001"/>
    <n v="440.51998900000001"/>
    <n v="185.28720089999999"/>
    <n v="182.70124820000001"/>
    <n v="122.7150955"/>
    <n v="2930.1899410000001"/>
    <n v="0.63604345739144308"/>
    <n v="-0.12172363488951472"/>
    <n v="0.2808195015960373"/>
    <n v="0.45334956205423321"/>
    <n v="0.37190185570497458"/>
    <n v="0.54976522980483655"/>
    <n v="0.52670096922665777"/>
    <n v="0.56916311677757792"/>
    <n v="0.4083526737102543"/>
    <n v="0.45618202985097689"/>
    <x v="89"/>
    <x v="89"/>
    <n v="1.5735220420422549"/>
    <n v="1.390554377738741"/>
    <n v="3.8487802926524215"/>
    <n v="1.1410862907157708"/>
    <n v="1.1154525737848102"/>
    <n v="-0.82663318863018231"/>
    <n v="0.59378708383714651"/>
    <n v="1.330780235781699E-2"/>
  </r>
  <r>
    <x v="90"/>
    <n v="93.126861570000003"/>
    <n v="53.759998320000001"/>
    <n v="77.578536999999997"/>
    <n v="1375.1800539999999"/>
    <n v="177.53999329999999"/>
    <n v="431.82000729999999"/>
    <n v="181.09010309999999"/>
    <n v="178.6304016"/>
    <n v="122.82424159999999"/>
    <n v="2870.1201169999999"/>
    <n v="0.59296155359072156"/>
    <n v="-0.1595732718661573"/>
    <n v="0.26974004884874486"/>
    <n v="0.41649377712727459"/>
    <n v="0.33921625518681353"/>
    <n v="0.51600642344516923"/>
    <n v="0.48328809095190906"/>
    <n v="0.5204833545621248"/>
    <n v="0.41054032311122712"/>
    <n v="0.41662780316973702"/>
    <x v="90"/>
    <x v="90"/>
    <n v="-1.1428235090112042"/>
    <n v="-2.0240891348748837"/>
    <n v="-2.8083456235562698"/>
    <n v="-1.9749346039323594"/>
    <n v="-2.2651849559026904"/>
    <n v="-2.2281438359653252"/>
    <n v="8.8942684317097398E-2"/>
    <n v="-2.050031745706554"/>
  </r>
  <r>
    <x v="91"/>
    <n v="91.498634339999995"/>
    <n v="52.180000309999997"/>
    <n v="76.641852999999998"/>
    <n v="1348.329956"/>
    <n v="169.63999939999999"/>
    <n v="438.26998900000001"/>
    <n v="178.3515778"/>
    <n v="176.55665590000001"/>
    <n v="122.7547836"/>
    <n v="2820"/>
    <n v="0.56183645006009697"/>
    <n v="-0.18977642823974947"/>
    <n v="0.2581683036368107"/>
    <n v="0.38166151727529923"/>
    <n v="0.28888179162493499"/>
    <n v="0.54103448565749523"/>
    <n v="0.4549620258549224"/>
    <n v="0.49568520874859362"/>
    <n v="0.40914815470490956"/>
    <n v="0.38362516828423687"/>
    <x v="91"/>
    <x v="91"/>
    <n v="-1.2074009593658612"/>
    <n v="-1.9524787261057737"/>
    <n v="-4.4496982078009335"/>
    <n v="1.4936736582283929"/>
    <n v="-1.5122445970930547"/>
    <n v="-1.1609142012923679"/>
    <n v="-5.6550725732303131E-2"/>
    <n v="-1.7462724540040542"/>
  </r>
  <r>
    <x v="92"/>
    <n v="91.121360780000003"/>
    <n v="54.509998320000001"/>
    <n v="77.112685999999997"/>
    <n v="1356.8599850000001"/>
    <n v="167"/>
    <n v="441.9500122"/>
    <n v="179.12551880000001"/>
    <n v="180.3551788"/>
    <n v="122.4670258"/>
    <n v="2852.5"/>
    <n v="0.5546245091233476"/>
    <n v="-0.14523631249226918"/>
    <n v="0.26398494992667004"/>
    <n v="0.39272740562598185"/>
    <n v="0.27206115159853184"/>
    <n v="0.55531419277548644"/>
    <n v="0.46296732094831705"/>
    <n v="0.54110848545520118"/>
    <n v="0.40338053516747024"/>
    <n v="0.40502547015860713"/>
    <x v="92"/>
    <x v="92"/>
    <n v="0.6143288315328167"/>
    <n v="0.63263661554368167"/>
    <n v="-1.5562363884328059"/>
    <n v="0.83967036127586492"/>
    <n v="0.43394121293835158"/>
    <n v="2.1514470132190553"/>
    <n v="-0.23441677103000838"/>
    <n v="1.1524822695035459"/>
  </r>
  <r>
    <x v="93"/>
    <n v="89.244926449999994"/>
    <n v="54.200000760000002"/>
    <n v="76.656791999999996"/>
    <n v="1373.0600589999999"/>
    <n v="171.33000179999999"/>
    <n v="454.19000240000003"/>
    <n v="181.73504639999999"/>
    <n v="182.9373779"/>
    <n v="124.96756739999999"/>
    <n v="2863.6999510000001"/>
    <n v="0.51875469211404213"/>
    <n v="-0.1511622090572351"/>
    <n v="0.25835285926252982"/>
    <n v="0.41374353700804339"/>
    <n v="0.29964956756236799"/>
    <n v="0.60280940290978202"/>
    <n v="0.48995909227501722"/>
    <n v="0.5719867892903191"/>
    <n v="0.45349967211645997"/>
    <n v="0.41240031115485809"/>
    <x v="93"/>
    <x v="93"/>
    <n v="-0.59120492833047045"/>
    <n v="1.1939385182768036"/>
    <n v="2.5928154491017907"/>
    <n v="2.7695417721724009"/>
    <n v="1.4568150967443163"/>
    <n v="1.4317299437591735"/>
    <n v="2.041808057038641"/>
    <n v="0.39263631901840684"/>
  </r>
  <r>
    <x v="94"/>
    <n v="89.622192380000001"/>
    <n v="54.590000150000002"/>
    <n v="78.462913999999998"/>
    <n v="1385.1800539999999"/>
    <n v="172.5"/>
    <n v="452.57998659999998"/>
    <n v="183.47143550000001"/>
    <n v="190.8036194"/>
    <n v="126.6742859"/>
    <n v="2953.9099120000001"/>
    <n v="0.52596648719612504"/>
    <n v="-0.14370700184354024"/>
    <n v="0.28066559611473285"/>
    <n v="0.42946663847473621"/>
    <n v="0.30710415961785853"/>
    <n v="0.59656200912179203"/>
    <n v="0.50791951450675599"/>
    <n v="0.66605242314380986"/>
    <n v="0.48770796452594239"/>
    <n v="0.47180093876947871"/>
    <x v="94"/>
    <x v="94"/>
    <n v="2.3561147719304532"/>
    <n v="0.88269955276588652"/>
    <n v="0.68289160550280759"/>
    <n v="-0.35448067801856176"/>
    <n v="0.95545087994652489"/>
    <n v="4.2999640589032415"/>
    <n v="1.3657291531786737"/>
    <n v="3.150119165539631"/>
  </r>
  <r>
    <x v="95"/>
    <n v="87.586906429999999"/>
    <n v="55.47000122"/>
    <n v="78.009521000000007"/>
    <n v="1374.400024"/>
    <n v="176.03999329999999"/>
    <n v="451.0400085"/>
    <n v="182.20140079999999"/>
    <n v="188.78971859999999"/>
    <n v="123.9852066"/>
    <n v="2922.9399410000001"/>
    <n v="0.48706007122359796"/>
    <n v="-0.12688494905744949"/>
    <n v="0.27506440267396265"/>
    <n v="0.4154818550235887"/>
    <n v="0.32965907118154264"/>
    <n v="0.59058638477352154"/>
    <n v="0.49478285092083518"/>
    <n v="0.64196991114998747"/>
    <n v="0.43380990751965459"/>
    <n v="0.45140811635592504"/>
    <x v="95"/>
    <x v="95"/>
    <n v="-0.57784369313634121"/>
    <n v="-0.77824034275329645"/>
    <n v="2.0521700289855027"/>
    <n v="-0.34026650439606176"/>
    <n v="-0.69222475778799086"/>
    <n v="-1.0554835418389428"/>
    <n v="-2.1228296499913433"/>
    <n v="-1.0484399295383786"/>
  </r>
  <r>
    <x v="96"/>
    <n v="89.443489069999998"/>
    <n v="56.38999939"/>
    <n v="79.526664999999994"/>
    <n v="1409.160034"/>
    <n v="176.92999270000001"/>
    <n v="447.67001340000002"/>
    <n v="184.72865300000001"/>
    <n v="193.27615359999999"/>
    <n v="124.48133850000001"/>
    <n v="2971.610107"/>
    <n v="0.52255040440219258"/>
    <n v="-0.10929831387432762"/>
    <n v="0.29380712040781365"/>
    <n v="0.46057553404022644"/>
    <n v="0.33532966320179658"/>
    <n v="0.57750968921979107"/>
    <n v="0.52092360278232186"/>
    <n v="0.69561933851850721"/>
    <n v="0.44375403428037835"/>
    <n v="0.48345600080748535"/>
    <x v="96"/>
    <x v="96"/>
    <n v="1.9448190176683529"/>
    <n v="2.5291042922740785"/>
    <n v="0.50556659501987267"/>
    <n v="-0.74716101376625055"/>
    <n v="1.3870651866031214"/>
    <n v="2.3764191362060751"/>
    <n v="0.40015410999848172"/>
    <n v="1.6651100256048637"/>
  </r>
  <r>
    <x v="97"/>
    <n v="89.741333010000005"/>
    <n v="54.650001529999997"/>
    <n v="78.933753999999993"/>
    <n v="1406.75"/>
    <n v="175.2599945"/>
    <n v="436.25"/>
    <n v="182.5098419"/>
    <n v="190.0458984"/>
    <n v="124.0248947"/>
    <n v="2948.51001"/>
    <n v="0.52824397302557768"/>
    <n v="-0.14256001871362403"/>
    <n v="0.28648232888222647"/>
    <n v="0.45744903034775963"/>
    <n v="0.324689343144549"/>
    <n v="0.53319626026218692"/>
    <n v="0.49797322592930654"/>
    <n v="0.65699148773404636"/>
    <n v="0.43460538851431013"/>
    <n v="0.46824526083433965"/>
    <x v="97"/>
    <x v="97"/>
    <n v="-0.74554993598688046"/>
    <n v="-0.17102628103629541"/>
    <n v="-0.94387513078782204"/>
    <n v="-2.5509891344444502"/>
    <n v="-1.2011190814020662"/>
    <n v="-1.6713159589699058"/>
    <n v="-0.36667648781749113"/>
    <n v="-0.77735961880008531"/>
  </r>
  <r>
    <x v="98"/>
    <n v="90.813583370000003"/>
    <n v="55.16999817"/>
    <n v="79.441963000000001"/>
    <n v="1413.23999"/>
    <n v="177.8500061"/>
    <n v="429.32000729999999"/>
    <n v="182.5894318"/>
    <n v="190.28518679999999"/>
    <n v="123.3699951"/>
    <n v="2955.4499510000001"/>
    <n v="0.54874105282552021"/>
    <n v="-0.13261979111063954"/>
    <n v="0.29276071632389511"/>
    <n v="0.46586840438940091"/>
    <n v="0.34119148810253974"/>
    <n v="0.50630559661479002"/>
    <n v="0.49879646779910508"/>
    <n v="0.6598529324303205"/>
    <n v="0.42147903111228208"/>
    <n v="0.4728150095232726"/>
    <x v="98"/>
    <x v="98"/>
    <n v="0.64384243019786935"/>
    <n v="0.4613463657366294"/>
    <n v="1.4778110699986338"/>
    <n v="-1.5885370085959916"/>
    <n v="4.3608552378019451E-2"/>
    <n v="0.12591084680835837"/>
    <n v="-0.52803882767578536"/>
    <n v="0.23537111885199566"/>
  </r>
  <r>
    <x v="99"/>
    <n v="88.837867739999993"/>
    <n v="53.189998629999998"/>
    <n v="78.903862000000004"/>
    <n v="1421.369995"/>
    <n v="176.52000430000001"/>
    <n v="414.76998900000001"/>
    <n v="180.65917970000001"/>
    <n v="192.63807679999999"/>
    <n v="122.9036255"/>
    <n v="2991.7700199999999"/>
    <n v="0.51097337986329894"/>
    <n v="-0.17046935506436911"/>
    <n v="0.28611304467551962"/>
    <n v="0.47641534715131784"/>
    <n v="0.33271744014924548"/>
    <n v="0.44984671345193067"/>
    <n v="0.47883081451914633"/>
    <n v="0.68798912545688096"/>
    <n v="0.41213143943404512"/>
    <n v="0.49673071539090197"/>
    <x v="99"/>
    <x v="99"/>
    <n v="-0.67735108710744907"/>
    <n v="0.57527419670596658"/>
    <n v="-0.74782218407806444"/>
    <n v="-3.389084611151775"/>
    <n v="-1.0571543385458906"/>
    <n v="1.2365071814407795"/>
    <n v="-0.37802514267911574"/>
    <n v="1.2289184253555263"/>
  </r>
  <r>
    <x v="100"/>
    <n v="90.108680730000003"/>
    <n v="52.740001679999999"/>
    <n v="79.247642999999997"/>
    <n v="1420.280029"/>
    <n v="176.6000061"/>
    <n v="419.89001459999997"/>
    <n v="180.8979645"/>
    <n v="192.2392883"/>
    <n v="121.5342789"/>
    <n v="3036.1298830000001"/>
    <n v="0.53526617214255157"/>
    <n v="-0.17907147238506718"/>
    <n v="0.29036009719344863"/>
    <n v="0.47500134937217309"/>
    <n v="0.33322716809814734"/>
    <n v="0.46971410613701392"/>
    <n v="0.48130069631610134"/>
    <n v="0.68322035589571473"/>
    <n v="0.38468519747748914"/>
    <n v="0.52594039106184698"/>
    <x v="100"/>
    <x v="100"/>
    <n v="0.43569603728648004"/>
    <n v="-7.6684185246221129E-2"/>
    <n v="4.532166216358454E-2"/>
    <n v="1.2344252804654974"/>
    <n v="0.13217418588776564"/>
    <n v="-0.2070143694457787"/>
    <n v="-1.1141629015655035"/>
    <n v="1.4827297119582785"/>
  </r>
  <r>
    <x v="101"/>
    <n v="91.439056399999998"/>
    <n v="51.740001679999999"/>
    <n v="79.282523999999995"/>
    <n v="1418.23999"/>
    <n v="181.1000061"/>
    <n v="413.44000240000003"/>
    <n v="180.4900208"/>
    <n v="193.67494199999999"/>
    <n v="122.7349396"/>
    <n v="3029.7299800000001"/>
    <n v="0.56069756138628368"/>
    <n v="-0.19818741821691802"/>
    <n v="0.29079101524557449"/>
    <n v="0.47235483506313169"/>
    <n v="0.36189872011396007"/>
    <n v="0.44468592557460079"/>
    <n v="0.47708111148987908"/>
    <n v="0.70038810688385933"/>
    <n v="0.40875041520974764"/>
    <n v="0.52172624164133352"/>
    <x v="101"/>
    <x v="101"/>
    <n v="4.4015189196224561E-2"/>
    <n v="-0.14363639270745379"/>
    <n v="2.5481312823125659"/>
    <n v="-1.5361194540776173"/>
    <n v="-0.22551038710001856"/>
    <n v="0.7468055633662003"/>
    <n v="0.98791938444619354"/>
    <n v="-0.21079147620905631"/>
  </r>
  <r>
    <x v="102"/>
    <n v="94.238822940000006"/>
    <n v="53.799999239999998"/>
    <n v="79.205298999999997"/>
    <n v="1433.5200199999999"/>
    <n v="174.78999329999999"/>
    <n v="419.73001099999999"/>
    <n v="182.3307495"/>
    <n v="194.65200809999999"/>
    <n v="123.10207370000001"/>
    <n v="3044.3100589999999"/>
    <n v="0.61421774690675224"/>
    <n v="-0.15880861644621316"/>
    <n v="0.28983698162912369"/>
    <n v="0.49217740612063693"/>
    <n v="0.32169475117715018"/>
    <n v="0.46909323925067908"/>
    <n v="0.49612077527611165"/>
    <n v="0.71207200217403799"/>
    <n v="0.41610899874082918"/>
    <n v="0.53132679831678464"/>
    <x v="102"/>
    <x v="102"/>
    <n v="-9.7404820260261329E-2"/>
    <n v="1.0773938196454251"/>
    <n v="-3.4842697887683891"/>
    <n v="1.5213836502241573"/>
    <n v="1.0198506775284275"/>
    <n v="0.5044876171952084"/>
    <n v="0.29912761695773976"/>
    <n v="0.48123361145206217"/>
  </r>
  <r>
    <x v="103"/>
    <n v="92.342529299999995"/>
    <n v="53.630001069999999"/>
    <n v="80.179359000000005"/>
    <n v="1434.869995"/>
    <n v="176.36000060000001"/>
    <n v="425.92001340000002"/>
    <n v="181.9128571"/>
    <n v="193.76469420000001"/>
    <n v="123.00285340000001"/>
    <n v="3055.7299800000001"/>
    <n v="0.57796830040322889"/>
    <n v="-0.16205829225544691"/>
    <n v="0.30187046799286715"/>
    <n v="0.49392870997039096"/>
    <n v="0.33169798361429598"/>
    <n v="0.49311249579549188"/>
    <n v="0.49179828560404765"/>
    <n v="0.7014613764475699"/>
    <n v="0.41412029525202504"/>
    <n v="0.53884648314082972"/>
    <x v="103"/>
    <x v="103"/>
    <n v="1.2297914562509367"/>
    <n v="9.4172036746308294E-2"/>
    <n v="0.89822493288007621"/>
    <n v="1.4747581154019567"/>
    <n v="-0.22919469214379523"/>
    <n v="-0.4558462605451955"/>
    <n v="-8.0600023230964407E-2"/>
    <n v="0.37512345256157625"/>
  </r>
  <r>
    <x v="104"/>
    <n v="91.955329899999995"/>
    <n v="53.540000919999997"/>
    <n v="80.550545"/>
    <n v="1442.3100589999999"/>
    <n v="174.22999569999999"/>
    <n v="427.30999759999997"/>
    <n v="183.98242189999999"/>
    <n v="195.7686157"/>
    <n v="122.98300930000001"/>
    <n v="3080.820068"/>
    <n v="0.57056661764670369"/>
    <n v="-0.1637787302477054"/>
    <n v="0.30645608044940204"/>
    <n v="0.50358060183921483"/>
    <n v="0.31812675110667676"/>
    <n v="0.49850609420395697"/>
    <n v="0.51320492634139347"/>
    <n v="0.72542455455367516"/>
    <n v="0.4137225537525317"/>
    <n v="0.5553675741332762"/>
    <x v="104"/>
    <x v="104"/>
    <n v="0.46294458402940647"/>
    <n v="0.5185183344780927"/>
    <n v="-1.2077596352650597"/>
    <n v="0.32634864675742847"/>
    <n v="1.1376682401631055"/>
    <n v="1.0342036294453016"/>
    <n v="-1.6133040373842458E-2"/>
    <n v="0.82108328171064138"/>
  </r>
  <r>
    <x v="105"/>
    <n v="90.744087219999997"/>
    <n v="52.729999540000001"/>
    <n v="80.993979999999993"/>
    <n v="1439.25"/>
    <n v="174.9900055"/>
    <n v="421.97000120000001"/>
    <n v="184.4301605"/>
    <n v="196.27708440000001"/>
    <n v="122.5166397"/>
    <n v="3122.8701169999999"/>
    <n v="0.54741256818659789"/>
    <n v="-0.17926267275150973"/>
    <n v="0.31193425327828983"/>
    <n v="0.49961082972700976"/>
    <n v="0.32296912010961626"/>
    <n v="0.47778514206345774"/>
    <n v="0.5178361315853377"/>
    <n v="0.73150489553483644"/>
    <n v="0.40437496207429446"/>
    <n v="0.58305630466964731"/>
    <x v="105"/>
    <x v="105"/>
    <n v="0.55050527591091258"/>
    <n v="-0.2121637425257609"/>
    <n v="0.43621065187227465"/>
    <n v="-1.249677384098715"/>
    <n v="0.24335944454702721"/>
    <n v="0.25972942505717922"/>
    <n v="-0.37921465953265404"/>
    <n v="1.3648979191211872"/>
  </r>
  <r>
    <x v="106"/>
    <n v="87.616691590000002"/>
    <n v="52.630001069999999"/>
    <n v="80.296447999999998"/>
    <n v="1414.3000489999999"/>
    <n v="171.4400024"/>
    <n v="414.32998659999998"/>
    <n v="182.0023956"/>
    <n v="193.0568237"/>
    <n v="121.16713710000001"/>
    <n v="3112.3500979999999"/>
    <n v="0.48762944272875103"/>
    <n v="-0.18117423808729774"/>
    <n v="0.30331697938317603"/>
    <n v="0.4672436042321137"/>
    <n v="0.30035043154562813"/>
    <n v="0.44813935861699006"/>
    <n v="0.49272443128533333"/>
    <n v="0.69299656040185242"/>
    <n v="0.37732645961290068"/>
    <n v="0.57612917905967465"/>
    <x v="106"/>
    <x v="106"/>
    <n v="-0.86121462360535372"/>
    <n v="-1.7335383706791769"/>
    <n v="-2.0286890613304189"/>
    <n v="-1.8105587075558274"/>
    <n v="-1.3163600212775393"/>
    <n v="-1.6406707435277204"/>
    <n v="-1.1014851560608008"/>
    <n v="-0.33687020612007246"/>
  </r>
  <r>
    <x v="107"/>
    <n v="89.215141299999999"/>
    <n v="53.099998470000003"/>
    <n v="82.583374000000006"/>
    <n v="1440.0200199999999"/>
    <n v="173.88000489999999"/>
    <n v="419.60000609999997"/>
    <n v="186.2609253"/>
    <n v="199.00883479999999"/>
    <n v="120.6213837"/>
    <n v="3193.929932"/>
    <n v="0.51818532080004864"/>
    <n v="-0.17218979324778694"/>
    <n v="0.33156954373844183"/>
    <n v="0.50060976599648699"/>
    <n v="0.3158968001228421"/>
    <n v="0.4685887772418787"/>
    <n v="0.53677273330381436"/>
    <n v="0.76417155507046419"/>
    <n v="0.36638775361617687"/>
    <n v="0.62984711981232133"/>
    <x v="107"/>
    <x v="107"/>
    <n v="2.8481035674205768"/>
    <n v="1.8185653757267166"/>
    <n v="1.423239889082031"/>
    <n v="1.2719377477951508"/>
    <n v="2.3398206853053072"/>
    <n v="3.0830358574888295"/>
    <n v="-0.45041371205263009"/>
    <n v="2.6211650820524151"/>
  </r>
  <r>
    <x v="108"/>
    <n v="91.895759580000004"/>
    <n v="52.97000122"/>
    <n v="83.071640000000002"/>
    <n v="1448.040039"/>
    <n v="176.5500031"/>
    <n v="419.48999020000002"/>
    <n v="187.41510009999999"/>
    <n v="198.99887079999999"/>
    <n v="120.3038559"/>
    <n v="3232.389893"/>
    <n v="0.56942787463639788"/>
    <n v="-0.17467481363707654"/>
    <n v="0.33760155639975575"/>
    <n v="0.51101402544558772"/>
    <n v="0.33290857618360359"/>
    <n v="0.46816187916408353"/>
    <n v="0.54871099457096473"/>
    <n v="0.76405240414232189"/>
    <n v="0.36002344466274405"/>
    <n v="0.65517188213467548"/>
    <x v="108"/>
    <x v="108"/>
    <n v="0.59124007212395546"/>
    <n v="0.55693802090335154"/>
    <n v="1.535540674464295"/>
    <n v="-2.6219232221300667E-2"/>
    <n v="0.61965481924940957"/>
    <n v="-5.0068128935130728E-3"/>
    <n v="-0.26324337381978941"/>
    <n v="1.2041579439382648"/>
  </r>
  <r>
    <x v="109"/>
    <n v="89.622192380000001"/>
    <n v="56.38999939"/>
    <n v="85.694878000000003"/>
    <n v="1452.079956"/>
    <n v="174.5599976"/>
    <n v="434.0499878"/>
    <n v="188.84790039999999"/>
    <n v="198.480423"/>
    <n v="120.4130096"/>
    <n v="3207.179932"/>
    <n v="0.52596648719612504"/>
    <n v="-0.10929831387432762"/>
    <n v="0.3700089016370649"/>
    <n v="0.51625495375521313"/>
    <n v="0.32022934369360284"/>
    <n v="0.52465948531141826"/>
    <n v="0.56353123178724385"/>
    <n v="0.7578527316650725"/>
    <n v="0.36221124639289271"/>
    <n v="0.63857185826879537"/>
    <x v="109"/>
    <x v="109"/>
    <n v="3.1578021091193098"/>
    <n v="0.27899207833990425"/>
    <n v="-1.1271625403896666"/>
    <n v="3.4708808172176435"/>
    <n v="0.76450632805760599"/>
    <n v="-0.26052801099612566"/>
    <n v="9.0731672051081069E-2"/>
    <n v="-0.77991708409292504"/>
  </r>
  <r>
    <x v="110"/>
    <n v="91.498634339999995"/>
    <n v="57.439998629999998"/>
    <n v="87.899590000000003"/>
    <n v="1464.6999510000001"/>
    <n v="182.1000061"/>
    <n v="434.48001099999999"/>
    <n v="195.85256960000001"/>
    <n v="199.8762054"/>
    <n v="120.2244797"/>
    <n v="3190.139893"/>
    <n v="0.56183645006009697"/>
    <n v="-8.9226585279003123E-2"/>
    <n v="0.39724579853046088"/>
    <n v="0.532626698289279"/>
    <n v="0.36827017611747404"/>
    <n v="0.52632811754991649"/>
    <n v="0.63598435673812848"/>
    <n v="0.77454369598107364"/>
    <n v="0.35843248267343331"/>
    <n v="0.62735148969799415"/>
    <x v="110"/>
    <x v="110"/>
    <n v="2.57274652984511"/>
    <n v="0.86909780331683173"/>
    <n v="4.3194366427970197"/>
    <n v="9.9072275564292434E-2"/>
    <n v="3.7091591620364261"/>
    <n v="0.70323429328846288"/>
    <n v="-0.15656937786562211"/>
    <n v="-0.53130910523544583"/>
  </r>
  <r>
    <x v="111"/>
    <n v="87.150062559999995"/>
    <n v="52.83000183"/>
    <n v="83.679496999999998"/>
    <n v="1401.900024"/>
    <n v="172.0500031"/>
    <n v="425.55999759999997"/>
    <n v="185.33560180000001"/>
    <n v="188.3111572"/>
    <n v="119.162735"/>
    <n v="3002.1000979999999"/>
    <n v="0.47870938746770181"/>
    <n v="-0.17735103439280872"/>
    <n v="0.34511099002869633"/>
    <n v="0.45115722372910805"/>
    <n v="0.30423702416779086"/>
    <n v="0.49171551542269154"/>
    <n v="0.52720160620969136"/>
    <n v="0.63624720591282768"/>
    <n v="0.33715160175380993"/>
    <n v="0.50353277039354172"/>
    <x v="111"/>
    <x v="111"/>
    <n v="-4.8010383211116299"/>
    <n v="-4.2875625794296228"/>
    <n v="-5.5189470968392262"/>
    <n v="-2.0530319402887369"/>
    <n v="-5.3698390689891689"/>
    <n v="-5.7861055431063368"/>
    <n v="-0.88313520062587181"/>
    <n v="-5.8944059291132822"/>
  </r>
  <r>
    <x v="112"/>
    <n v="88.381156919999995"/>
    <n v="53.5"/>
    <n v="84.401947000000007"/>
    <n v="1412.920044"/>
    <n v="175.11000060000001"/>
    <n v="418.07000729999999"/>
    <n v="186.7982178"/>
    <n v="191.68096919999999"/>
    <n v="116.8308792"/>
    <n v="3041.3100589999999"/>
    <n v="0.50224292056735886"/>
    <n v="-0.16454338566764953"/>
    <n v="0.35403609959431498"/>
    <n v="0.46545334287973333"/>
    <n v="0.32373366360990358"/>
    <n v="0.46265187587808354"/>
    <n v="0.54233024351966774"/>
    <n v="0.67654389674632165"/>
    <n v="0.29041348702478625"/>
    <n v="0.52935138583607355"/>
    <x v="112"/>
    <x v="112"/>
    <n v="0.86335365997719737"/>
    <n v="0.7860774528383867"/>
    <n v="1.7785512611827488"/>
    <n v="-1.7600315683430647"/>
    <n v="0.78917163555998293"/>
    <n v="1.7894914194707079"/>
    <n v="-1.9568666328445714"/>
    <n v="1.3060843982557979"/>
  </r>
  <r>
    <x v="113"/>
    <n v="88.907363889999999"/>
    <n v="54.680000309999997"/>
    <n v="85.445755000000005"/>
    <n v="1420.73999"/>
    <n v="178.61000060000001"/>
    <n v="425.5"/>
    <n v="187.9922028"/>
    <n v="191.1824799"/>
    <n v="117.1682587"/>
    <n v="3066.5900879999999"/>
    <n v="0.51230186450222126"/>
    <n v="-0.14198656366012241"/>
    <n v="0.36693124910704128"/>
    <n v="0.47559805039999709"/>
    <n v="0.3460337596222024"/>
    <n v="0.49148270489155627"/>
    <n v="0.55468028346080889"/>
    <n v="0.6705828908486916"/>
    <n v="0.29717568980688819"/>
    <n v="0.54599754743585305"/>
    <x v="113"/>
    <x v="113"/>
    <n v="1.2367108071570889"/>
    <n v="0.55345990972438019"/>
    <n v="1.9987436400020204"/>
    <n v="1.7772125649445061"/>
    <n v="0.63918436378143961"/>
    <n v="-0.26006196759150602"/>
    <n v="0.28877596600334177"/>
    <n v="0.83122169425606773"/>
  </r>
  <r>
    <x v="114"/>
    <n v="89.095993039999996"/>
    <n v="54.459999080000003"/>
    <n v="87.710257999999996"/>
    <n v="1446.469971"/>
    <n v="180.47999569999999"/>
    <n v="436.13000490000002"/>
    <n v="192.59898380000001"/>
    <n v="192.29910280000001"/>
    <n v="118.7261353"/>
    <n v="3124.73999"/>
    <n v="0.51590768911592932"/>
    <n v="-0.14619209525574287"/>
    <n v="0.39490680089148555"/>
    <n v="0.5089771979985791"/>
    <n v="0.35794835112863893"/>
    <n v="0.53273063958794931"/>
    <n v="0.60233073916175206"/>
    <n v="0.68393562618790338"/>
    <n v="0.32840069748723499"/>
    <n v="0.58428756149016225"/>
    <x v="114"/>
    <x v="114"/>
    <n v="2.6502229396884496"/>
    <n v="1.8110267312177193"/>
    <n v="1.0469711067231153"/>
    <n v="2.4982385193889582"/>
    <n v="2.4505170594234946"/>
    <n v="0.58406131178132603"/>
    <n v="1.3296063432920167"/>
    <n v="1.8962398081031073"/>
  </r>
  <r>
    <x v="115"/>
    <n v="90.247673030000001"/>
    <n v="54.549999239999998"/>
    <n v="87.588195999999996"/>
    <n v="1452.540039"/>
    <n v="181.3999939"/>
    <n v="447.76998900000001"/>
    <n v="193.265625"/>
    <n v="192.9770508"/>
    <n v="118.11092379999999"/>
    <n v="3113.48999"/>
    <n v="0.53792314142039588"/>
    <n v="-0.14447165707232504"/>
    <n v="0.39339885331892199"/>
    <n v="0.5168518130519455"/>
    <n v="0.36381007918325098"/>
    <n v="0.57789762761293628"/>
    <n v="0.60922617373288157"/>
    <n v="0.69204262472585887"/>
    <n v="0.31606982107986248"/>
    <n v="0.57687976468749569"/>
    <x v="115"/>
    <x v="115"/>
    <n v="-0.1391650221801875"/>
    <n v="0.41964701111655445"/>
    <n v="0.50975078785421823"/>
    <n v="2.6689253133750603"/>
    <n v="0.34612913674157536"/>
    <n v="0.35254870674310101"/>
    <n v="-0.51817697800528084"/>
    <n v="-0.36002995564440549"/>
  </r>
  <r>
    <x v="116"/>
    <n v="89.632125849999994"/>
    <n v="54.040000919999997"/>
    <n v="87.623076999999995"/>
    <n v="1434.119995"/>
    <n v="187.6600037"/>
    <n v="449.86999509999998"/>
    <n v="195.33518979999999"/>
    <n v="193.32600400000001"/>
    <n v="117.07894899999999"/>
    <n v="3115.3400879999999"/>
    <n v="0.52615637487056721"/>
    <n v="-0.15422075733177998"/>
    <n v="0.39382977137104785"/>
    <n v="0.49295574536933134"/>
    <n v="0.40369545620551717"/>
    <n v="0.58604634582047221"/>
    <n v="0.63063281447022745"/>
    <n v="0.69621545668673945"/>
    <n v="0.29538562757190145"/>
    <n v="0.57809800024740843"/>
    <x v="116"/>
    <x v="116"/>
    <n v="3.9823859370272462E-2"/>
    <n v="-1.2681264203003468"/>
    <n v="3.4509426739291671"/>
    <n v="0.4689921503426111"/>
    <n v="1.0708395763602527"/>
    <n v="0.18082626848809272"/>
    <n v="-0.87373357755415382"/>
    <n v="5.9421999297961096E-2"/>
  </r>
  <r>
    <x v="117"/>
    <n v="90.029258729999995"/>
    <n v="54.229999540000001"/>
    <n v="87.122337000000002"/>
    <n v="1424.6400149999999"/>
    <n v="186.9499969"/>
    <n v="453.72000120000001"/>
    <n v="194.1710358"/>
    <n v="191.6211548"/>
    <n v="118.9245911"/>
    <n v="3097.73999"/>
    <n v="0.53374794549269411"/>
    <n v="-0.1505887540037335"/>
    <n v="0.38764365556526509"/>
    <n v="0.4806574987576604"/>
    <n v="0.39917167911712143"/>
    <n v="0.6009856428092738"/>
    <n v="0.61859133287905221"/>
    <n v="0.67582862764994756"/>
    <n v="0.33237840912319483"/>
    <n v="0.56650884916376243"/>
    <x v="117"/>
    <x v="117"/>
    <n v="-0.57147045863271073"/>
    <n v="-0.66103115729866579"/>
    <n v="-0.37834742939419547"/>
    <n v="0.8558041527406659"/>
    <n v="-0.59597761222233003"/>
    <n v="-0.88185198303690815"/>
    <n v="1.5764081551500826"/>
    <n v="-0.56494949196056721"/>
  </r>
  <r>
    <x v="118"/>
    <n v="89.691688540000001"/>
    <n v="54.759998320000001"/>
    <n v="89.401786999999999"/>
    <n v="1450.660034"/>
    <n v="191.6499939"/>
    <n v="468.0400085"/>
    <n v="199.56387330000001"/>
    <n v="194.3728333"/>
    <n v="120.7404633"/>
    <n v="3117.860107"/>
    <n v="0.52729497202620668"/>
    <n v="-0.14045732603430647"/>
    <n v="0.41580386180701068"/>
    <n v="0.51441290863219202"/>
    <n v="0.42911750321926895"/>
    <n v="0.65655200722010021"/>
    <n v="0.67437240091682848"/>
    <n v="0.70873359023767413"/>
    <n v="0.3687745032628259"/>
    <n v="0.57975735924215155"/>
    <x v="118"/>
    <x v="118"/>
    <n v="2.6163783921452852"/>
    <n v="1.8264276396869314"/>
    <n v="2.5140396244638805"/>
    <n v="3.1561331354417672"/>
    <n v="2.7773645424412021"/>
    <n v="1.4359993304872813"/>
    <n v="1.5269106105003047"/>
    <n v="0.64950954776549652"/>
  </r>
  <r>
    <x v="119"/>
    <n v="90.644805910000002"/>
    <n v="53.990001679999999"/>
    <n v="91.310051000000001"/>
    <n v="1463.9799800000001"/>
    <n v="189.0599976"/>
    <n v="466.26000979999998"/>
    <n v="200.89714050000001"/>
    <n v="197.3737793"/>
    <n v="120.13517"/>
    <n v="3131.290039"/>
    <n v="0.54551471204252278"/>
    <n v="-0.15517654009525367"/>
    <n v="0.43937845559222138"/>
    <n v="0.53169268989355967"/>
    <n v="0.41261545574455505"/>
    <n v="0.64964502356130005"/>
    <n v="0.68816311283717368"/>
    <n v="0.7446193290177634"/>
    <n v="0.35664242043844657"/>
    <n v="0.58860057767145202"/>
    <x v="119"/>
    <x v="119"/>
    <n v="2.1344808241920297"/>
    <n v="0.91819900512955555"/>
    <n v="-1.3514199751821623"/>
    <n v="-0.38030909060630474"/>
    <n v="0.66809046043906106"/>
    <n v="1.5439122582363465"/>
    <n v="-0.50131768874867288"/>
    <n v="0.43074196850102636"/>
  </r>
  <r>
    <x v="120"/>
    <n v="86.673507689999994"/>
    <n v="52.38999939"/>
    <n v="89.698241999999993"/>
    <n v="1432.6999510000001"/>
    <n v="185.5500031"/>
    <n v="457.85000609999997"/>
    <n v="196.84754939999999"/>
    <n v="190.8335266"/>
    <n v="119.37111659999999"/>
    <n v="3050.330078"/>
    <n v="0.46959959038687704"/>
    <n v="-0.18576209720173092"/>
    <n v="0.41946625139283034"/>
    <n v="0.49111354197740192"/>
    <n v="0.3902516802152291"/>
    <n v="0.61701142774668072"/>
    <n v="0.64627597704376749"/>
    <n v="0.6664100576919969"/>
    <n v="0.34132825930193844"/>
    <n v="0.53529080520569072"/>
    <x v="120"/>
    <x v="120"/>
    <n v="-1.7652043584993813"/>
    <n v="-2.1366432210363979"/>
    <n v="-1.8565505895256633"/>
    <n v="-1.8037154212748023"/>
    <n v="-2.0157534795772838"/>
    <n v="-3.3136380745180354"/>
    <n v="-0.63599477155608042"/>
    <n v="-2.5855145959540424"/>
  </r>
  <r>
    <x v="121"/>
    <n v="88.976860049999999"/>
    <n v="51.930000309999997"/>
    <n v="90.889037999999999"/>
    <n v="1441.099976"/>
    <n v="188.3399963"/>
    <n v="465.9100037"/>
    <n v="199.33500670000001"/>
    <n v="193.3957825"/>
    <n v="118.78566739999999"/>
    <n v="3083.76001"/>
    <n v="0.51363034933230289"/>
    <n v="-0.19455541469771218"/>
    <n v="0.43417728298020708"/>
    <n v="0.5020107779414229"/>
    <n v="0.40802799913913218"/>
    <n v="0.64828688413502966"/>
    <n v="0.67200510848753225"/>
    <n v="0.69704987790706996"/>
    <n v="0.32959391797705245"/>
    <n v="0.5573034401730651"/>
    <x v="121"/>
    <x v="121"/>
    <n v="1.3275577909319629"/>
    <n v="0.58630734189226719"/>
    <n v="1.5036341435663376"/>
    <n v="1.7604013307012234"/>
    <n v="1.2636465668899086"/>
    <n v="1.3426654873756323"/>
    <n v="-0.49044460391685685"/>
    <n v="1.0959447386074004"/>
  </r>
  <r>
    <x v="122"/>
    <n v="88.073387150000002"/>
    <n v="50.099998470000003"/>
    <n v="88.096405000000004"/>
    <n v="1362.540039"/>
    <n v="183.16999820000001"/>
    <n v="443.39999390000003"/>
    <n v="195.34512330000001"/>
    <n v="188.69996639999999"/>
    <n v="117.40640260000001"/>
    <n v="3009.0500489999999"/>
    <n v="0.4963596103153578"/>
    <n v="-0.22953763074333941"/>
    <n v="0.39967724076059064"/>
    <n v="0.40009606092479122"/>
    <n v="0.37508758370673156"/>
    <n v="0.56094060132705414"/>
    <n v="0.63073556209415527"/>
    <n v="0.64089664158627713"/>
    <n v="0.30194888243750351"/>
    <n v="0.50810911037545192"/>
    <x v="122"/>
    <x v="122"/>
    <n v="-3.072574054530091"/>
    <n v="-5.45138701744035"/>
    <n v="-2.7450346190752191"/>
    <n v="-4.8314072720563859"/>
    <n v="-2.0015969427812483"/>
    <n v="-2.4280860933459092"/>
    <n v="-1.1611373915637799"/>
    <n v="-2.422690506321211"/>
  </r>
  <r>
    <x v="123"/>
    <n v="88.37123871"/>
    <n v="50.27999878"/>
    <n v="90.126732000000004"/>
    <n v="1397.170044"/>
    <n v="183.33000179999999"/>
    <n v="447.23999020000002"/>
    <n v="197.44454959999999"/>
    <n v="190.8036194"/>
    <n v="118.140686"/>
    <n v="3053.23999"/>
    <n v="0.50205332460225005"/>
    <n v="-0.22609675456766312"/>
    <n v="0.4247597944723126"/>
    <n v="0.44502108625748132"/>
    <n v="0.37610703960453529"/>
    <n v="0.57584105698129284"/>
    <n v="0.65245107665964985"/>
    <n v="0.66605242314380986"/>
    <n v="0.31666635415801786"/>
    <n v="0.5372068973665477"/>
    <x v="123"/>
    <x v="123"/>
    <n v="2.3046649860456845"/>
    <n v="2.5415770552633266"/>
    <n v="8.7352514916376633E-2"/>
    <n v="0.86603436013263235"/>
    <n v="1.0747267525976556"/>
    <n v="1.1148136590235285"/>
    <n v="0.6254202358125871"/>
    <n v="1.4685678297270517"/>
  </r>
  <r>
    <x v="124"/>
    <n v="90.77387238"/>
    <n v="52.61000061"/>
    <n v="90.879065999999995"/>
    <n v="1418.0500489999999"/>
    <n v="187.33000179999999"/>
    <n v="455.0400085"/>
    <n v="202.48910520000001"/>
    <n v="192.5882263"/>
    <n v="118.85512540000001"/>
    <n v="3100.290039"/>
    <n v="0.54798193969175102"/>
    <n v="-0.18155656579726981"/>
    <n v="0.43405408941305584"/>
    <n v="0.47210842723741175"/>
    <n v="0.40159286361859109"/>
    <n v="0.6061077077021283"/>
    <n v="0.70462967450242664"/>
    <n v="0.68739300609283494"/>
    <n v="0.33098608638337029"/>
    <n v="0.56818798203743726"/>
    <x v="124"/>
    <x v="124"/>
    <n v="0.83475122564079052"/>
    <n v="1.494449805137676"/>
    <n v="2.1818578305386782"/>
    <n v="1.7440341809577244"/>
    <n v="2.5549226910642582"/>
    <n v="0.93531082146757227"/>
    <n v="0.60473611944322325"/>
    <n v="1.5409875789030243"/>
  </r>
  <r>
    <x v="125"/>
    <n v="90.982368469999997"/>
    <n v="52.58000183"/>
    <n v="90.707176000000004"/>
    <n v="1442"/>
    <n v="191.88999939999999"/>
    <n v="485.64001459999997"/>
    <n v="203.67314150000001"/>
    <n v="193.1963959"/>
    <n v="118.76583100000001"/>
    <n v="3115.860107"/>
    <n v="0.55196753965434364"/>
    <n v="-0.18213002085077143"/>
    <n v="0.43193056933106527"/>
    <n v="0.50317836659756177"/>
    <n v="0.43064668770312026"/>
    <n v="0.72484585177598726"/>
    <n v="0.71687680959772604"/>
    <n v="0.69466558460627414"/>
    <n v="0.32919633081106636"/>
    <n v="0.57844041758834419"/>
    <x v="125"/>
    <x v="125"/>
    <n v="-0.18914146850936006"/>
    <n v="1.6889355221904483"/>
    <n v="2.4342057098085195"/>
    <n v="6.7246847592303469"/>
    <n v="0.58474074386892128"/>
    <n v="0.31578752849233577"/>
    <n v="-7.512877522066036E-2"/>
    <n v="0.5022132705049146"/>
  </r>
  <r>
    <x v="126"/>
    <n v="91.568130490000001"/>
    <n v="52.340000150000002"/>
    <n v="90.707176000000004"/>
    <n v="1469.9300539999999"/>
    <n v="192.52999879999999"/>
    <n v="476.89001459999997"/>
    <n v="205.22531129999999"/>
    <n v="195.08068850000001"/>
    <n v="118.2895279"/>
    <n v="3130.01001"/>
    <n v="0.56316493469901918"/>
    <n v="-0.18671787996520459"/>
    <n v="0.43193056933106527"/>
    <n v="0.53941163839447315"/>
    <n v="0.43472441572249554"/>
    <n v="0.69089295786965998"/>
    <n v="0.73293175084525664"/>
    <n v="0.71719822332381711"/>
    <n v="0.3196496388871532"/>
    <n v="0.58775771591736126"/>
    <x v="126"/>
    <x v="126"/>
    <n v="0"/>
    <n v="1.9368969486823806"/>
    <n v="0.3335241033931618"/>
    <n v="-1.8017460952444342"/>
    <n v="0.76208860361687547"/>
    <n v="0.97532492323269526"/>
    <n v="-0.40104388273089225"/>
    <n v="0.45412510555949664"/>
  </r>
  <r>
    <x v="127"/>
    <n v="92.302825929999997"/>
    <n v="53.400001529999997"/>
    <n v="93.133613999999994"/>
    <n v="1499.650024"/>
    <n v="197.72000120000001"/>
    <n v="493.80999759999997"/>
    <n v="209.6430359"/>
    <n v="197.16439819999999"/>
    <n v="117.9720001"/>
    <n v="3179.719971"/>
    <n v="0.57720933293296695"/>
    <n v="-0.16645495100343755"/>
    <n v="0.46190665764746114"/>
    <n v="0.577966943400545"/>
    <n v="0.46779228767222752"/>
    <n v="0.75654808789204409"/>
    <n v="0.77862669279089436"/>
    <n v="0.74211552006549042"/>
    <n v="0.31328532993372038"/>
    <n v="0.62049027504238197"/>
    <x v="127"/>
    <x v="127"/>
    <n v="2.6750231977236179"/>
    <n v="2.021862871578521"/>
    <n v="2.6956850528999361"/>
    <n v="3.5479843322347477"/>
    <n v="2.1526217073400606"/>
    <n v="1.0681270996231829"/>
    <n v="-0.26843272235258747"/>
    <n v="1.588172588623767"/>
  </r>
  <r>
    <x v="128"/>
    <n v="91.796478269999994"/>
    <n v="52.930000309999997"/>
    <n v="92.844634999999997"/>
    <n v="1489.920044"/>
    <n v="196.38000489999999"/>
    <n v="493.1600037"/>
    <n v="207.20532230000001"/>
    <n v="193.61512759999999"/>
    <n v="125.9697571"/>
    <n v="3145.320068"/>
    <n v="0.56753001849232243"/>
    <n v="-0.17543946886586137"/>
    <n v="0.45833662617516152"/>
    <n v="0.56534437525518755"/>
    <n v="0.45925456020190586"/>
    <n v="0.75402589658616304"/>
    <n v="0.75341208764504819"/>
    <n v="0.69967283778748512"/>
    <n v="0.47358687355440737"/>
    <n v="0.59783894246856495"/>
    <x v="128"/>
    <x v="128"/>
    <n v="-0.31028431904295872"/>
    <n v="-0.64881671351875825"/>
    <n v="-0.67772420183458104"/>
    <n v="-0.13162833947450439"/>
    <n v="-1.1627925485503785"/>
    <n v="-1.8001579556972978"/>
    <n v="6.779368827535877"/>
    <n v="-1.0818532233573217"/>
  </r>
  <r>
    <x v="129"/>
    <n v="91.915618899999998"/>
    <n v="53.430000309999997"/>
    <n v="95.006996000000001"/>
    <n v="1503.599976"/>
    <n v="200.27999879999999"/>
    <n v="502.77999879999999"/>
    <n v="211.7623596"/>
    <n v="194.48252869999999"/>
    <n v="123.4791489"/>
    <n v="3169.9399410000001"/>
    <n v="0.56980750432177507"/>
    <n v="-0.16588149594993595"/>
    <n v="0.48505032102659823"/>
    <n v="0.58309116136305783"/>
    <n v="0.4841031997497286"/>
    <n v="0.79135465921584169"/>
    <n v="0.80054801704807266"/>
    <n v="0.71004534342142922"/>
    <n v="0.42366683484676215"/>
    <n v="0.61405041060113907"/>
    <x v="129"/>
    <x v="129"/>
    <n v="2.3290101792096056"/>
    <n v="0.91816551197427942"/>
    <n v="1.9859424598680202"/>
    <n v="1.950684367715277"/>
    <n v="2.1992858336921159"/>
    <n v="0.4480027520328918"/>
    <n v="-1.9771477355654894"/>
    <n v="0.78274619014067537"/>
  </r>
  <r>
    <x v="130"/>
    <n v="92.997795100000005"/>
    <n v="57.259998320000001"/>
    <n v="95.415558000000004"/>
    <n v="1518.660034"/>
    <n v="200.7400055"/>
    <n v="507.76000979999998"/>
    <n v="213.24490359999999"/>
    <n v="191.631134"/>
    <n v="126.763588"/>
    <n v="3152.0500489999999"/>
    <n v="0.59049432594149343"/>
    <n v="-9.2667461454679426E-2"/>
    <n v="0.49009767463494247"/>
    <n v="0.60262836579493073"/>
    <n v="0.48703411220010029"/>
    <n v="0.81067874894559511"/>
    <n v="0.81588278056227015"/>
    <n v="0.67594796034185012"/>
    <n v="0.4894978744317533"/>
    <n v="0.60227043862268104"/>
    <x v="130"/>
    <x v="130"/>
    <n v="0.43003359457865975"/>
    <n v="1.0016000425900531"/>
    <n v="0.22968179686248735"/>
    <n v="0.99049504989974357"/>
    <n v="0.7000979790744597"/>
    <n v="-1.4661443981934332"/>
    <n v="2.6599139443857958"/>
    <n v="-0.56436059777071168"/>
  </r>
  <r>
    <x v="131"/>
    <n v="92.372314450000005"/>
    <n v="55.880001069999999"/>
    <n v="95.582465999999997"/>
    <n v="1539.01001"/>
    <n v="198.88000489999999"/>
    <n v="548.72998050000001"/>
    <n v="212.59814449999999"/>
    <n v="191.9700928"/>
    <n v="129.67095950000001"/>
    <n v="3185.040039"/>
    <n v="0.57853767171722259"/>
    <n v="-0.11904741413378257"/>
    <n v="0.49215964734914852"/>
    <n v="0.62902810750214788"/>
    <n v="0.47518320021069071"/>
    <n v="0.96965578534815933"/>
    <n v="0.80919299742655537"/>
    <n v="0.68000127784706765"/>
    <n v="0.54777123023998731"/>
    <n v="0.62399338461752596"/>
    <x v="131"/>
    <x v="131"/>
    <n v="0.17492744736659432"/>
    <n v="1.339995492368371"/>
    <n v="-0.92657195827366179"/>
    <n v="8.0687667223217456"/>
    <n v="-0.30329404786769171"/>
    <n v="0.17688086112353765"/>
    <n v="2.2935383463585857"/>
    <n v="1.0466201198317342"/>
  </r>
  <r>
    <x v="132"/>
    <n v="92.421951289999996"/>
    <n v="53.590000150000002"/>
    <n v="95.141525000000001"/>
    <n v="1512.2299800000001"/>
    <n v="188.3399963"/>
    <n v="525.5"/>
    <n v="206.03125"/>
    <n v="188.4507294"/>
    <n v="128.51992799999999"/>
    <n v="3155.219971"/>
    <n v="0.57948652686192659"/>
    <n v="-0.16282294767539107"/>
    <n v="0.48671228526599625"/>
    <n v="0.59428674589506181"/>
    <n v="0.40802799913913218"/>
    <n v="0.87951577810672488"/>
    <n v="0.7412680156518594"/>
    <n v="0.63791623011724941"/>
    <n v="0.52470074607723549"/>
    <n v="0.60435773978324137"/>
    <x v="132"/>
    <x v="132"/>
    <n v="-0.46131996636286321"/>
    <n v="-1.7400815995992061"/>
    <n v="-5.2996823915504612"/>
    <n v="-4.233408292878944"/>
    <n v="-3.0888766764377804"/>
    <n v="-1.8332873358906889"/>
    <n v="-0.88765557410718177"/>
    <n v="-0.93625410151398081"/>
  </r>
  <r>
    <x v="133"/>
    <n v="94.50501251"/>
    <n v="54.72000122"/>
    <n v="96.715964999999997"/>
    <n v="1520.8599850000001"/>
    <n v="189.5599976"/>
    <n v="524.88000490000002"/>
    <n v="207.30484010000001"/>
    <n v="192.74774170000001"/>
    <n v="130.99069209999999"/>
    <n v="3197.5200199999999"/>
    <n v="0.61930621230787586"/>
    <n v="-0.14122190843133761"/>
    <n v="0.50616283479121238"/>
    <n v="0.60548233172435184"/>
    <n v="0.41580118374631203"/>
    <n v="0.87710999206641149"/>
    <n v="0.75444145468471335"/>
    <n v="0.68930051391730152"/>
    <n v="0.57422304328538742"/>
    <n v="0.63221108802633841"/>
    <x v="133"/>
    <x v="133"/>
    <n v="1.6548399870613757"/>
    <n v="0.5706807241052041"/>
    <n v="0.6477653838628683"/>
    <n v="-0.11798194100855999"/>
    <n v="0.61815384802063134"/>
    <n v="2.2801781206584204"/>
    <n v="1.9224754778885318"/>
    <n v="1.3406370835879813"/>
  </r>
  <r>
    <x v="134"/>
    <n v="96.408668520000006"/>
    <n v="55.340000150000002"/>
    <n v="97.381111000000004"/>
    <n v="1516.880005"/>
    <n v="188.0899963"/>
    <n v="523.26000980000003"/>
    <n v="206.99636839999999"/>
    <n v="195.9580536"/>
    <n v="130.9807739"/>
    <n v="3226.5600589999999"/>
    <n v="0.65569639747751318"/>
    <n v="-0.12937004246965211"/>
    <n v="0.51438001373388376"/>
    <n v="0.60031915885378473"/>
    <n v="0.40643513513825369"/>
    <n v="0.87082387529394645"/>
    <n v="0.75125076316370432"/>
    <n v="0.72768987988590339"/>
    <n v="0.57402424970239452"/>
    <n v="0.65133310651998411"/>
    <x v="134"/>
    <x v="134"/>
    <n v="0.68773133784066276"/>
    <n v="-0.26169272906473823"/>
    <n v="-0.77548075470117384"/>
    <n v="-0.30864103888061495"/>
    <n v="-0.14880101200300558"/>
    <n v="1.6655509795786072"/>
    <n v="-7.5716830264668175E-3"/>
    <n v="0.90820507200452116"/>
  </r>
  <r>
    <x v="135"/>
    <n v="96.079765320000007"/>
    <n v="54.91999817"/>
    <n v="96.182845999999998"/>
    <n v="1514.920044"/>
    <n v="185.5099945"/>
    <n v="527.39001459999997"/>
    <n v="202.89704900000001"/>
    <n v="192.91723630000001"/>
    <n v="131.17922970000001"/>
    <n v="3215.570068"/>
    <n v="0.64940910172239086"/>
    <n v="-0.13739877756860225"/>
    <n v="0.49957671051062136"/>
    <n v="0.59777652862384145"/>
    <n v="0.38999676718056697"/>
    <n v="0.88684965984332009"/>
    <n v="0.70884926036300344"/>
    <n v="0.69132735443367066"/>
    <n v="0.57800196133835435"/>
    <n v="0.64409651805854984"/>
    <x v="135"/>
    <x v="135"/>
    <n v="-1.230490171754157"/>
    <n v="-0.12921002277962135"/>
    <n v="-1.3716847523804172"/>
    <n v="0.78928347717199032"/>
    <n v="-1.9803822799820601"/>
    <n v="-1.5517694956325012"/>
    <n v="0.15151521409662777"/>
    <n v="-0.34061014823960911"/>
  </r>
  <r>
    <x v="136"/>
    <n v="98.920295719999999"/>
    <n v="55.040000919999997"/>
    <n v="95.988533000000004"/>
    <n v="1516.849976"/>
    <n v="187.77999879999999"/>
    <n v="492.98999020000002"/>
    <n v="201.8622742"/>
    <n v="194.50245670000001"/>
    <n v="130.72279359999999"/>
    <n v="3224.7299800000001"/>
    <n v="0.70370852698251618"/>
    <n v="-0.13510481149992917"/>
    <n v="0.49717617785780943"/>
    <n v="0.60028020264844439"/>
    <n v="0.40445999970580432"/>
    <n v="0.75336618797723243"/>
    <n v="0.69814601860528758"/>
    <n v="0.71028364527771404"/>
    <n v="0.56885346990579277"/>
    <n v="0.65012805288755504"/>
    <x v="136"/>
    <x v="136"/>
    <n v="-0.20202458970697743"/>
    <n v="0.12739497425251625"/>
    <n v="1.2236560656035071"/>
    <n v="-6.5226916414203862"/>
    <n v="-0.50999992612017153"/>
    <n v="0.82171009205982348"/>
    <n v="-0.34794845269625713"/>
    <n v="0.28486121609215315"/>
  </r>
  <r>
    <x v="137"/>
    <n v="98.750862119999994"/>
    <n v="57.459999080000003"/>
    <n v="98.011391000000003"/>
    <n v="1563.839966"/>
    <n v="195.0899963"/>
    <n v="502.4100037"/>
    <n v="210.53852839999999"/>
    <n v="197.87226870000001"/>
    <n v="130.45486450000001"/>
    <n v="3251.8400879999999"/>
    <n v="0.70046964346282059"/>
    <n v="-8.8844257760190393E-2"/>
    <n v="0.52216645993364574"/>
    <n v="0.66123966514730503"/>
    <n v="0.45103532716285127"/>
    <n v="0.7899189558585662"/>
    <n v="0.78788926153505123"/>
    <n v="0.75058033611120789"/>
    <n v="0.56348328320083318"/>
    <n v="0.6679792681197636"/>
    <x v="137"/>
    <x v="137"/>
    <n v="2.1073954739989613"/>
    <n v="3.0978666805213462"/>
    <n v="3.8928520325456564"/>
    <n v="1.9107920418786593"/>
    <n v="4.2981058419087148"/>
    <n v="1.7325292734978581"/>
    <n v="-0.20495974161921143"/>
    <n v="0.84069389276431294"/>
  </r>
  <r>
    <x v="138"/>
    <n v="97.863822940000006"/>
    <n v="57"/>
    <n v="96.658660999999995"/>
    <n v="1555.920044"/>
    <n v="190.8000031"/>
    <n v="490.10000609999997"/>
    <n v="207.70281979999999"/>
    <n v="195.88825990000001"/>
    <n v="131.30822749999999"/>
    <n v="3257.3000489999999"/>
    <n v="0.68351305054721145"/>
    <n v="-9.7637575256171658E-2"/>
    <n v="0.50545490416826522"/>
    <n v="0.65096526014843392"/>
    <n v="0.4237018242336773"/>
    <n v="0.7421520938585725"/>
    <n v="0.75855797640882472"/>
    <n v="0.72685527690181251"/>
    <n v="0.58058750456799602"/>
    <n v="0.67157449315429552"/>
    <x v="138"/>
    <x v="138"/>
    <n v="-1.3801763103229585"/>
    <n v="-0.50644069547970882"/>
    <n v="-2.1989816399417288"/>
    <n v="-2.4501895880541817"/>
    <n v="-1.346883452425615"/>
    <n v="-1.0026714774307321"/>
    <n v="0.65414425385415431"/>
    <n v="0.16790373610770312"/>
  </r>
  <r>
    <x v="139"/>
    <n v="99.857177730000004"/>
    <n v="61.790000919999997"/>
    <n v="96.930199000000002"/>
    <n v="1564.849976"/>
    <n v="191.3099976"/>
    <n v="489.82000729999999"/>
    <n v="210.68777470000001"/>
    <n v="198.26109310000001"/>
    <n v="131.63568119999999"/>
    <n v="3276.0200199999999"/>
    <n v="0.72161791273651188"/>
    <n v="-6.0721771349361081E-3"/>
    <n v="0.50880947043752811"/>
    <n v="0.66254993711625998"/>
    <n v="0.42695123175246141"/>
    <n v="0.74106560590996706"/>
    <n v="0.78943299765072084"/>
    <n v="0.75522995354841771"/>
    <n v="0.58715076143792921"/>
    <n v="0.68390104793827888"/>
    <x v="139"/>
    <x v="139"/>
    <n v="0.28092464471446255"/>
    <n v="0.57393257670507958"/>
    <n v="0.26729271054189241"/>
    <n v="-5.713095215568232E-2"/>
    <n v="1.4371277688354329"/>
    <n v="1.2113197601588384"/>
    <n v="0.24937789979687805"/>
    <n v="0.57470821595778598"/>
  </r>
  <r>
    <x v="140"/>
    <n v="100.4850845"/>
    <n v="59.569999690000003"/>
    <n v="92.518287999999998"/>
    <n v="1516.75"/>
    <n v="188.53999329999999"/>
    <n v="477.57998659999998"/>
    <n v="201.52397160000001"/>
    <n v="196.83538820000001"/>
    <n v="130.6235504"/>
    <n v="3235.6599120000001"/>
    <n v="0.73362094453928417"/>
    <n v="-4.8509600394258195E-2"/>
    <n v="0.45430495238263485"/>
    <n v="0.60015050516983703"/>
    <n v="0.40930227122546692"/>
    <n v="0.69357027742558419"/>
    <n v="0.69464676976866746"/>
    <n v="0.73818117172465503"/>
    <n v="0.56686430742513039"/>
    <n v="0.65732509424959629"/>
    <x v="140"/>
    <x v="140"/>
    <n v="-4.5516372044175863"/>
    <n v="-3.0737755527818069"/>
    <n v="-1.4479140320683432"/>
    <n v="-2.498881327340996"/>
    <n v="-4.3494707336713807"/>
    <n v="-0.71910473089185212"/>
    <n v="-0.76888788113780371"/>
    <n v="-1.2319859998901916"/>
  </r>
  <r>
    <x v="141"/>
    <n v="98.621292109999999"/>
    <n v="69.400001529999997"/>
    <n v="92.289092999999994"/>
    <n v="1508.209961"/>
    <n v="188.4900055"/>
    <n v="480.4500122"/>
    <n v="200.29020689999999"/>
    <n v="194.5622711"/>
    <n v="130.22663879999999"/>
    <n v="3215.6298830000001"/>
    <n v="0.69799279017022842"/>
    <n v="0.13940018230617562"/>
    <n v="0.45147348932374914"/>
    <n v="0.58907163098494564"/>
    <n v="0.4089837761570545"/>
    <n v="0.7047069259633264"/>
    <n v="0.68188526663171822"/>
    <n v="0.71099891437408813"/>
    <n v="0.55890888415321072"/>
    <n v="0.64413590449106117"/>
    <x v="141"/>
    <x v="141"/>
    <n v="-0.24772940026733339"/>
    <n v="-0.56304855777154961"/>
    <n v="-2.6513101610467011E-2"/>
    <n v="0.60095181551312093"/>
    <n v="-0.61221734079799328"/>
    <n v="-1.1548315172322288"/>
    <n v="-0.30385914238632572"/>
    <n v="-0.61903999631466877"/>
  </r>
  <r>
    <x v="142"/>
    <n v="99.65783691"/>
    <n v="68.97000122"/>
    <n v="94.476364000000004"/>
    <n v="1529.4300539999999"/>
    <n v="190.96000670000001"/>
    <n v="495.64999390000003"/>
    <n v="202.8274078"/>
    <n v="196.31697080000001"/>
    <n v="130.1968842"/>
    <n v="3239.4099120000001"/>
    <n v="0.71780732441931505"/>
    <n v="0.1311803196725366"/>
    <n v="0.47849492101410845"/>
    <n v="0.61660016341186952"/>
    <n v="0.42472128013148125"/>
    <n v="0.76368788208197969"/>
    <n v="0.70812892333904665"/>
    <n v="0.73198186277492616"/>
    <n v="0.55831250340423144"/>
    <n v="0.65979435985048518"/>
    <x v="142"/>
    <x v="142"/>
    <n v="2.3700211248148357"/>
    <n v="1.4069720760848301"/>
    <n v="1.3104149439902335"/>
    <n v="3.1636968079985457"/>
    <n v="1.2667623341498562"/>
    <n v="0.90187048602970543"/>
    <n v="-2.2848320646351315E-2"/>
    <n v="0.73951387022857862"/>
  </r>
  <r>
    <x v="143"/>
    <n v="99.528274539999998"/>
    <n v="67.61000061"/>
    <n v="92.924355000000006"/>
    <n v="1503.650024"/>
    <n v="189.5"/>
    <n v="488.51000979999998"/>
    <n v="201.0065918"/>
    <n v="196.1474915"/>
    <n v="130.74262999999999"/>
    <n v="3218.4399410000001"/>
    <n v="0.71533061717254876"/>
    <n v="0.10518262168049253"/>
    <n v="0.45932148289129576"/>
    <n v="0.58315608793952967"/>
    <n v="0.41541891167759559"/>
    <n v="0.73598238235167512"/>
    <n v="0.68929522750076644"/>
    <n v="0.72995520521813151"/>
    <n v="0.56925105707177914"/>
    <n v="0.64598624570596852"/>
    <x v="143"/>
    <x v="143"/>
    <n v="-1.6427484444680767"/>
    <n v="-1.6855971891343451"/>
    <n v="-0.76456150438541426"/>
    <n v="-1.4405294437349632"/>
    <n v="-0.89771694059978402"/>
    <n v="-8.6329418852262613E-2"/>
    <n v="0.41916963171073474"/>
    <n v="-0.64733922441612834"/>
  </r>
  <r>
    <x v="144"/>
    <n v="102.1794281"/>
    <n v="76.089996339999999"/>
    <n v="94.705558999999994"/>
    <n v="1523.51001"/>
    <n v="193.61000060000001"/>
    <n v="484.48001099999999"/>
    <n v="203.03634640000001"/>
    <n v="197.98193359999999"/>
    <n v="129.6808929"/>
    <n v="3258.4399410000001"/>
    <n v="0.76600992501742715"/>
    <n v="0.26728576070949878"/>
    <n v="0.481326384072994"/>
    <n v="0.60892017241358243"/>
    <n v="0.44160559967491153"/>
    <n v="0.72034465415750071"/>
    <n v="0.71029008956412176"/>
    <n v="0.75189172457162812"/>
    <n v="0.54797032848133187"/>
    <n v="0.67232507878211656"/>
    <x v="144"/>
    <x v="144"/>
    <n v="1.9168322448942348"/>
    <n v="1.3207851350388389"/>
    <n v="2.168865751978895"/>
    <n v="-0.82495726170481176"/>
    <n v="1.0097950429504363"/>
    <n v="0.93523607463518832"/>
    <n v="-0.8120817976508411"/>
    <n v="1.2428381679718907"/>
  </r>
  <r>
    <x v="145"/>
    <n v="101.1927185"/>
    <n v="78.199996949999999"/>
    <n v="95.851517000000001"/>
    <n v="1538.369995"/>
    <n v="191.6999969"/>
    <n v="485.7999878"/>
    <n v="202.8771515"/>
    <n v="193.47554020000001"/>
    <n v="129.11529540000001"/>
    <n v="3246.219971"/>
    <n v="0.74714803775206007"/>
    <n v="0.307620418075431"/>
    <n v="0.49548348935031022"/>
    <n v="0.62819782491661835"/>
    <n v="0.42943609513381265"/>
    <n v="0.72546660070026803"/>
    <n v="0.70864344963696502"/>
    <n v="0.69800363181930336"/>
    <n v="0.536633880985115"/>
    <n v="0.66427858503147807"/>
    <x v="145"/>
    <x v="145"/>
    <n v="1.2100218953356343"/>
    <n v="0.97537823200781282"/>
    <n v="-0.98652119935999028"/>
    <n v="0.27245227254587523"/>
    <n v="-7.8407094504344868E-2"/>
    <n v="-2.2761639499413286"/>
    <n v="-0.436145593504003"/>
    <n v="-0.37502517220709769"/>
  </r>
  <r>
    <x v="146"/>
    <n v="100.30567929999999"/>
    <n v="77.430000309999997"/>
    <n v="105.88608600000001"/>
    <n v="1487.9499510000001"/>
    <n v="194.8500061"/>
    <n v="488.88000490000002"/>
    <n v="203.9815826"/>
    <n v="189.8265686"/>
    <n v="128.4008484"/>
    <n v="3271.1201169999999"/>
    <n v="0.73019144445413164"/>
    <n v="0.29290120401448383"/>
    <n v="0.61945003065940996"/>
    <n v="0.56278860092212712"/>
    <n v="0.4495062401622768"/>
    <n v="0.73741808570895073"/>
    <n v="0.72006718460619712"/>
    <n v="0.65436871081320569"/>
    <n v="0.52231399643058674"/>
    <n v="0.68067460475812092"/>
    <x v="146"/>
    <x v="146"/>
    <n v="10.468868218329821"/>
    <n v="-3.2774978817758313"/>
    <n v="1.6431973140005822"/>
    <n v="0.6340092995778418"/>
    <n v="0.54438417132448713"/>
    <n v="-1.8860118422349339"/>
    <n v="-0.55334032872452921"/>
    <n v="0.7670504840227893"/>
  </r>
  <r>
    <x v="147"/>
    <n v="100.3455505"/>
    <n v="77.66999817"/>
    <n v="108.554153"/>
    <n v="1482.76001"/>
    <n v="203.1900024"/>
    <n v="498.61999509999998"/>
    <n v="215.45375060000001"/>
    <n v="190.11569209999999"/>
    <n v="128.30163569999999"/>
    <n v="3294.610107"/>
    <n v="0.73095362015358267"/>
    <n v="0.29748899010600399"/>
    <n v="0.65241119102124956"/>
    <n v="0.5560557624226764"/>
    <n v="0.50264415965719589"/>
    <n v="0.77521246901286689"/>
    <n v="0.83873009327882042"/>
    <n v="0.65782609071813725"/>
    <n v="0.52032544527095814"/>
    <n v="0.69614207789738058"/>
    <x v="147"/>
    <x v="147"/>
    <n v="2.5197522174915346"/>
    <n v="-0.3487980893787529"/>
    <n v="4.2802135175298801"/>
    <n v="1.992306926521217"/>
    <n v="5.6241195179353465"/>
    <n v="0.15230929059736903"/>
    <n v="-7.7267947397775594E-2"/>
    <n v="0.71810233680880864"/>
  </r>
  <r>
    <x v="148"/>
    <n v="99.598037719999994"/>
    <n v="85.040000919999997"/>
    <n v="109.279099"/>
    <n v="1473.3000489999999"/>
    <n v="201.4100037"/>
    <n v="509.64001459999997"/>
    <n v="212.22004699999999"/>
    <n v="191.71087650000001"/>
    <n v="130.6235504"/>
    <n v="3306.51001"/>
    <n v="0.7166642063424864"/>
    <n v="0.43837356345559553"/>
    <n v="0.66136713604049924"/>
    <n v="0.54378348618213701"/>
    <n v="0.4913029762538339"/>
    <n v="0.81797378934762777"/>
    <n v="0.80528212817221334"/>
    <n v="0.67690153249032314"/>
    <n v="0.56686430742513039"/>
    <n v="0.70397781686586447"/>
    <x v="148"/>
    <x v="148"/>
    <n v="0.66781968258736513"/>
    <n v="-0.63799677197930504"/>
    <n v="-0.87602671340880556"/>
    <n v="2.2101038081695634"/>
    <n v="-1.5008806256538716"/>
    <n v="0.83905982845485605"/>
    <n v="1.8097311755472874"/>
    <n v="0.36119305816237496"/>
  </r>
  <r>
    <x v="149"/>
    <n v="101.8006973"/>
    <n v="85.309997559999999"/>
    <n v="109.675194"/>
    <n v="1479.089966"/>
    <n v="202.63999939999999"/>
    <n v="502.10998540000003"/>
    <n v="211.87181090000001"/>
    <n v="195.50941470000001"/>
    <n v="128.8076782"/>
    <n v="3327.7700199999999"/>
    <n v="0.75877012755977369"/>
    <n v="0.44353480460061728"/>
    <n v="0.66626047298200897"/>
    <n v="0.5512946652275682"/>
    <n v="0.49913983974089515"/>
    <n v="0.78875478562886836"/>
    <n v="0.80168013171166563"/>
    <n v="0.72232499215650525"/>
    <n v="0.53046821328549931"/>
    <n v="0.71797691323054535"/>
    <x v="149"/>
    <x v="149"/>
    <n v="0.36246180982879672"/>
    <n v="0.39298966995419277"/>
    <n v="0.61069245688117191"/>
    <n v="-1.4775192261757588"/>
    <n v="-0.16409199080046374"/>
    <n v="1.9813889902068209"/>
    <n v="-1.3901568242781441"/>
    <n v="0.64297431236265834"/>
  </r>
  <r>
    <x v="150"/>
    <n v="101.4119949"/>
    <n v="86.709999080000003"/>
    <n v="113.501678"/>
    <n v="1504.9499510000001"/>
    <n v="207.78999329999999"/>
    <n v="509.07998659999998"/>
    <n v="215.26470950000001"/>
    <n v="198.17137149999999"/>
    <n v="128.35124210000001"/>
    <n v="3349.1599120000001"/>
    <n v="0.75133971353666329"/>
    <n v="0.47029715782144615"/>
    <n v="0.71353265645641706"/>
    <n v="0.5848424652128118"/>
    <n v="0.53195279929311035"/>
    <n v="0.81580069548836232"/>
    <n v="0.83677473777978373"/>
    <n v="0.75415704990385624"/>
    <n v="0.52131972185293829"/>
    <n v="0.73206153310316624"/>
    <x v="150"/>
    <x v="150"/>
    <n v="3.4889238490884211"/>
    <n v="1.7483713360543514"/>
    <n v="2.5414498200003441"/>
    <n v="1.3881423199435849"/>
    <n v="1.6013921746302471"/>
    <n v="1.3615491632894672"/>
    <n v="-0.35435472976329963"/>
    <n v="0.64276953850314889"/>
  </r>
  <r>
    <x v="151"/>
    <n v="100.8937225"/>
    <n v="84.849998470000003"/>
    <n v="110.92113500000001"/>
    <n v="1498.369995"/>
    <n v="201.0500031"/>
    <n v="494.73001099999999"/>
    <n v="211.41412349999999"/>
    <n v="195.7686157"/>
    <n v="128.9664459"/>
    <n v="3351.280029"/>
    <n v="0.74143244641211992"/>
    <n v="0.43474148691347669"/>
    <n v="0.68165276301909983"/>
    <n v="0.57630637952677199"/>
    <n v="0.48900924826969522"/>
    <n v="0.76011804416205553"/>
    <n v="0.79694602058752473"/>
    <n v="0.72542455455367516"/>
    <n v="0.53365044392680361"/>
    <n v="0.73345756829728881"/>
    <x v="151"/>
    <x v="151"/>
    <n v="-2.2735725545837231"/>
    <n v="-0.43722091858455681"/>
    <n v="-3.2436548521703976"/>
    <n v="-2.8188056843167981"/>
    <n v="-1.7887678890533709"/>
    <n v="-1.2124636277243477"/>
    <n v="0.47931269688896067"/>
    <n v="6.330294926807116E-2"/>
  </r>
  <r>
    <x v="152"/>
    <n v="99.707672119999998"/>
    <n v="82.239997860000003"/>
    <n v="112.533356"/>
    <n v="1496.8199460000001"/>
    <n v="197.1600037"/>
    <n v="483.38000490000002"/>
    <n v="207.20532230000001"/>
    <n v="196.19732669999999"/>
    <n v="130.86169430000001"/>
    <n v="3360.469971"/>
    <n v="0.71875997159419391"/>
    <n v="0.38484885663161911"/>
    <n v="0.70157005704497155"/>
    <n v="0.57429552245089488"/>
    <n v="0.46422428823889966"/>
    <n v="0.71607626668211655"/>
    <n v="0.75341208764504819"/>
    <n v="0.73055114162260304"/>
    <n v="0.57163750005574576"/>
    <n v="0.73950887700522583"/>
    <x v="152"/>
    <x v="152"/>
    <n v="1.4534840452182454"/>
    <n v="-0.1034490149410623"/>
    <n v="-1.9348417508181546"/>
    <n v="-2.2941818461868029"/>
    <n v="-1.9907852561231474"/>
    <n v="0.21898862515172435"/>
    <n v="1.4695670542627663"/>
    <n v="0.27422184718900355"/>
  </r>
  <r>
    <x v="153"/>
    <n v="98.730926510000003"/>
    <n v="76.879997250000002"/>
    <n v="109.186623"/>
    <n v="1480.540039"/>
    <n v="191.9900055"/>
    <n v="466.92999270000001"/>
    <n v="202.35977170000001"/>
    <n v="197.1743774"/>
    <n v="129.19467159999999"/>
    <n v="3333.6899410000001"/>
    <n v="0.70008855542193593"/>
    <n v="0.28238737531217173"/>
    <n v="0.6602246923666254"/>
    <n v="0.55317582482483785"/>
    <n v="0.43128387216935332"/>
    <n v="0.65224477879818632"/>
    <n v="0.70329190736906433"/>
    <n v="0.74223485275739309"/>
    <n v="0.53822484297442552"/>
    <n v="0.72187500850662001"/>
    <x v="153"/>
    <x v="153"/>
    <n v="-2.9739919957599068"/>
    <n v="-1.0876329543513508"/>
    <n v="-2.6222347854419366"/>
    <n v="-3.4031221881846609"/>
    <n v="-2.3385261277142377"/>
    <n v="0.49799389035202724"/>
    <n v="-1.273881336259008"/>
    <n v="-0.79691323627661426"/>
  </r>
  <r>
    <x v="154"/>
    <n v="100.31565089999999"/>
    <n v="82.61000061"/>
    <n v="112.815369"/>
    <n v="1507.23999"/>
    <n v="192.61999510000001"/>
    <n v="475.47000120000001"/>
    <n v="208.140625"/>
    <n v="198.1414642"/>
    <n v="130.8716278"/>
    <n v="3380.3500979999999"/>
    <n v="0.73038206101958858"/>
    <n v="0.39192180915825486"/>
    <n v="0.70505403091711327"/>
    <n v="0.58781330105553975"/>
    <n v="0.43529782318842475"/>
    <n v="0.68538283623357299"/>
    <n v="0.76308643506319596"/>
    <n v="0.75379941415985496"/>
    <n v="0.57183660030142136"/>
    <n v="0.75259936066986644"/>
    <x v="154"/>
    <x v="154"/>
    <n v="3.3234345932651537"/>
    <n v="1.8033927010872319"/>
    <n v="0.32813666438486355"/>
    <n v="1.8289697885153648"/>
    <n v="2.8567206077748257"/>
    <n v="0.49047285593204271"/>
    <n v="1.2980072469180739"/>
    <n v="1.3996549716919158"/>
  </r>
  <r>
    <x v="155"/>
    <n v="100.76415249999999"/>
    <n v="81.839996339999999"/>
    <n v="114.81192"/>
    <n v="1516.650024"/>
    <n v="195.13999939999999"/>
    <n v="481.32998659999998"/>
    <n v="207.65306090000001"/>
    <n v="197.28274540000001"/>
    <n v="131.369812"/>
    <n v="3373.429932"/>
    <n v="0.73895559331068705"/>
    <n v="0.37720244924264101"/>
    <n v="0.7297193176889939"/>
    <n v="0.60002080769122967"/>
    <n v="0.45135391971454059"/>
    <n v="0.70812151767115306"/>
    <n v="0.75804329288899241"/>
    <n v="0.74353073270329051"/>
    <n v="0.58182186195258645"/>
    <n v="0.74804263324153564"/>
    <x v="155"/>
    <x v="155"/>
    <n v="1.7697508927174599"/>
    <n v="0.62432220896686763"/>
    <n v="1.3082776264695182"/>
    <n v="1.2324616453636257"/>
    <n v="-0.23424744688836499"/>
    <n v="-0.43338672370625958"/>
    <n v="0.38066631276362656"/>
    <n v="-0.20471743456673996"/>
  </r>
  <r>
    <x v="156"/>
    <n v="99.65783691"/>
    <n v="81.300003050000001"/>
    <n v="114.709602"/>
    <n v="1504.630005"/>
    <n v="193.46000670000001"/>
    <n v="482.67999270000001"/>
    <n v="207.85206600000001"/>
    <n v="196.34416200000001"/>
    <n v="132.1170807"/>
    <n v="3372.8500979999999"/>
    <n v="0.71780732441931505"/>
    <n v="0.36687996676143814"/>
    <n v="0.72845528646117896"/>
    <n v="0.58442740370314428"/>
    <n v="0.4406499201402661"/>
    <n v="0.71335998782957544"/>
    <n v="0.76010171149013961"/>
    <n v="0.73230701900909945"/>
    <n v="0.59679960210015848"/>
    <n v="0.74766082946808865"/>
    <x v="156"/>
    <x v="156"/>
    <n v="-8.9117924340954141E-2"/>
    <n v="-0.79253742193591581"/>
    <n v="-0.86091662660934976"/>
    <n v="0.28047413159029433"/>
    <n v="9.5835380002334311E-2"/>
    <n v="-0.47575544333437625"/>
    <n v="0.56882832412061801"/>
    <n v="-1.7188262738166721E-2"/>
  </r>
  <r>
    <x v="157"/>
    <n v="100.37544250000001"/>
    <n v="82.41999817"/>
    <n v="114.41011"/>
    <n v="1516.23999"/>
    <n v="196.7400055"/>
    <n v="482.35000609999997"/>
    <n v="209.22514340000001"/>
    <n v="199.12995910000001"/>
    <n v="135.10615540000001"/>
    <n v="3381.98999"/>
    <n v="0.73152503400638846"/>
    <n v="0.3882897328072954"/>
    <n v="0.72475537793598521"/>
    <n v="0.5994888762682552"/>
    <n v="0.46154828818604454"/>
    <n v="0.712079530684397"/>
    <n v="0.7743042020844757"/>
    <n v="0.765619976664762"/>
    <n v="0.65671056068611477"/>
    <n v="0.75367918171113923"/>
    <x v="157"/>
    <x v="157"/>
    <n v="-0.26108712329069084"/>
    <n v="0.77161727211468523"/>
    <n v="1.6954402390186554"/>
    <n v="-6.8365501986973207E-2"/>
    <n v="0.66060320035500619"/>
    <n v="1.4188336804228465"/>
    <n v="2.2624437992142248"/>
    <n v="0.2709842339397126"/>
  </r>
  <r>
    <x v="158"/>
    <n v="100.6246185"/>
    <n v="81.660003660000001"/>
    <n v="115.363472"/>
    <n v="1555.780029"/>
    <n v="204.0099945"/>
    <n v="491.86999509999998"/>
    <n v="210.4290924"/>
    <n v="198.71058650000001"/>
    <n v="134.21939090000001"/>
    <n v="3389.780029"/>
    <n v="0.73628826892498556"/>
    <n v="0.3737617189216314"/>
    <n v="0.7365331622888085"/>
    <n v="0.6507836206302775"/>
    <n v="0.50786870324557498"/>
    <n v="0.74902023657084305"/>
    <n v="0.78675730512772746"/>
    <n v="0.76060505951026247"/>
    <n v="0.63893686261326432"/>
    <n v="0.75880869513308136"/>
    <x v="158"/>
    <x v="158"/>
    <n v="0.83328475079693431"/>
    <n v="2.6077691698396621"/>
    <n v="3.6952265918280713"/>
    <n v="1.9736682657004763"/>
    <n v="0.57543227378664774"/>
    <n v="-0.21060246378567285"/>
    <n v="-0.65634648352964542"/>
    <n v="0.23033891356964006"/>
  </r>
  <r>
    <x v="159"/>
    <n v="100.1462173"/>
    <n v="81.089996339999999"/>
    <n v="115.508217"/>
    <n v="1544.6099850000001"/>
    <n v="205.11000060000001"/>
    <n v="484.52999879999999"/>
    <n v="209.15242000000001"/>
    <n v="200.6876221"/>
    <n v="131.9277649"/>
    <n v="3374.8500979999999"/>
    <n v="0.72714317749989332"/>
    <n v="0.36286548986875289"/>
    <n v="0.73832133445861325"/>
    <n v="0.63629287742457308"/>
    <n v="0.5148773437153219"/>
    <n v="0.72053862335407337"/>
    <n v="0.77355198418001658"/>
    <n v="0.78424673220298557"/>
    <n v="0.59300508634132931"/>
    <n v="0.74897777112189601"/>
    <x v="159"/>
    <x v="159"/>
    <n v="0.12546865787811964"/>
    <n v="-0.7179706508496364"/>
    <n v="0.53919226001449727"/>
    <n v="-1.4922634787892952"/>
    <n v="-0.60669957059606427"/>
    <n v="0.99493219501920871"/>
    <n v="-1.7073732674791984"/>
    <n v="-0.44043952328094038"/>
  </r>
  <r>
    <x v="160"/>
    <n v="101.29238890000001"/>
    <n v="82.769996640000002"/>
    <n v="118.071297"/>
    <n v="1576.25"/>
    <n v="209.5099945"/>
    <n v="497.89999390000003"/>
    <n v="214.0196838"/>
    <n v="203.84284969999999"/>
    <n v="130.0944672"/>
    <n v="3385.51001"/>
    <n v="0.74905333171949906"/>
    <n v="0.39498028460104612"/>
    <n v="0.76998549090604285"/>
    <n v="0.67733903018723352"/>
    <n v="0.54291171126490168"/>
    <n v="0.772418626229321"/>
    <n v="0.82389675596029066"/>
    <n v="0.82197739228328293"/>
    <n v="0.55625972745805041"/>
    <n v="0.75599701219125681"/>
    <x v="160"/>
    <x v="160"/>
    <n v="2.2189590200323144"/>
    <n v="2.0484145063972217"/>
    <n v="2.1451874053575515"/>
    <n v="2.7593740600401482"/>
    <n v="2.3271372140948641"/>
    <n v="1.5722083738815646"/>
    <n v="-1.3896223447654292"/>
    <n v="0.31586327364043049"/>
  </r>
  <r>
    <x v="161"/>
    <n v="102.0598373"/>
    <n v="83.809997559999999"/>
    <n v="124.1558"/>
    <n v="1575.5699460000001"/>
    <n v="207.52999879999999"/>
    <n v="492.30999759999997"/>
    <n v="212.46376040000001"/>
    <n v="203.82289119999999"/>
    <n v="131.1506042"/>
    <n v="3397.1599120000001"/>
    <n v="0.76372383376263953"/>
    <n v="0.41486088585284109"/>
    <n v="0.84515312316756219"/>
    <n v="0.67645680556215493"/>
    <n v="0.53029625577520467"/>
    <n v="0.75072759179381654"/>
    <n v="0.80780298917481508"/>
    <n v="0.82173872570366346"/>
    <n v="0.57742821149362722"/>
    <n v="0.76366813279454393"/>
    <x v="161"/>
    <x v="161"/>
    <n v="5.1532448229140719"/>
    <n v="-4.3143790642342729E-2"/>
    <n v="-0.94506026059774317"/>
    <n v="-1.1227146753335302"/>
    <n v="-0.72700013960117038"/>
    <n v="-9.7911209686161113E-3"/>
    <n v="0.8118231487710853"/>
    <n v="0.34411069427025887"/>
  </r>
  <r>
    <x v="162"/>
    <n v="101.0531845"/>
    <n v="83.08000183"/>
    <n v="125.640739"/>
    <n v="1585.150024"/>
    <n v="208.46000670000001"/>
    <n v="488.80999759999997"/>
    <n v="213.13200380000001"/>
    <n v="206.09945680000001"/>
    <n v="130.85169980000001"/>
    <n v="3431.280029"/>
    <n v="0.74448071336635868"/>
    <n v="0.40090632702067869"/>
    <n v="0.86349798201351691"/>
    <n v="0.68888490792134149"/>
    <n v="0.53622176019297529"/>
    <n v="0.73714643423128567"/>
    <n v="0.81471499617691645"/>
    <n v="0.84896222070735172"/>
    <n v="0.57143717716800135"/>
    <n v="0.78613523444958489"/>
    <x v="162"/>
    <x v="162"/>
    <n v="1.1960286994244305"/>
    <n v="0.60803888931250005"/>
    <n v="0.44813179076644466"/>
    <n v="-0.71093417096187772"/>
    <n v="0.31452112056282439"/>
    <n v="1.1169332289404923"/>
    <n v="-0.22790928171720756"/>
    <n v="1.004371824813878"/>
  </r>
  <r>
    <x v="163"/>
    <n v="102.1296005"/>
    <n v="86.349998470000003"/>
    <n v="124.610016"/>
    <n v="1605.849976"/>
    <n v="216.0500031"/>
    <n v="490.57998659999998"/>
    <n v="215.90475459999999"/>
    <n v="207.7869263"/>
    <n v="130.15425110000001"/>
    <n v="3443.6201169999999"/>
    <n v="0.76505742331489601"/>
    <n v="0.46341540566125294"/>
    <n v="0.85076448390734627"/>
    <n v="0.71573866864085245"/>
    <n v="0.58458108832240441"/>
    <n v="0.74401457694355611"/>
    <n v="0.84339507434107341"/>
    <n v="0.8691412208214383"/>
    <n v="0.55745799485397995"/>
    <n v="0.7942608223990093"/>
    <x v="163"/>
    <x v="163"/>
    <n v="-0.82037323896988112"/>
    <n v="1.3058670590538337"/>
    <n v="3.640984436368623"/>
    <n v="0.36210163635982262"/>
    <n v="1.3009546903157219"/>
    <n v="0.8187646518823779"/>
    <n v="-0.53300698505713662"/>
    <n v="0.35963511854776464"/>
  </r>
  <r>
    <x v="164"/>
    <n v="102.8472137"/>
    <n v="86.019996640000002"/>
    <n v="126.304596"/>
    <n v="1644.130005"/>
    <n v="272.32000729999999"/>
    <n v="547.53002930000002"/>
    <n v="220.57252500000001"/>
    <n v="209.94366460000001"/>
    <n v="130.22398380000001"/>
    <n v="3478.7299800000001"/>
    <n v="0.77877527837431726"/>
    <n v="0.45710710855456127"/>
    <n v="0.87169923671751426"/>
    <n v="0.76539881950023336"/>
    <n v="0.94310294440024922"/>
    <n v="0.96499957782971701"/>
    <n v="0.89167637676621025"/>
    <n v="0.89493180394116589"/>
    <n v="0.5588556691582679"/>
    <n v="0.817379642921095"/>
    <x v="164"/>
    <x v="164"/>
    <n v="1.3599067349449678"/>
    <n v="2.3837861302181826"/>
    <n v="26.044898584868381"/>
    <n v="11.608717080918124"/>
    <n v="2.1619581322550565"/>
    <n v="1.0379566888082894"/>
    <n v="5.3576966876345833E-2"/>
    <n v="1.0195626058366454"/>
  </r>
  <r>
    <x v="165"/>
    <n v="110.9203033"/>
    <n v="83.800003050000001"/>
    <n v="124.794701"/>
    <n v="1628.5200199999999"/>
    <n v="276.32000729999999"/>
    <n v="526.27001949999999"/>
    <n v="225.98835750000001"/>
    <n v="210.7125092"/>
    <n v="136.13240049999999"/>
    <n v="3484.5500489999999"/>
    <n v="0.93310002186359553"/>
    <n v="0.41466983134106522"/>
    <n v="0.85304607275103961"/>
    <n v="0.74514820239613777"/>
    <n v="0.96858876841430497"/>
    <n v="0.88250370843693093"/>
    <n v="0.9476952946667957"/>
    <n v="0.90412575694068065"/>
    <n v="0.67727991202589222"/>
    <n v="0.82121198856816147"/>
    <x v="165"/>
    <x v="165"/>
    <n v="-1.1954394755357913"/>
    <n v="-0.94943738953295553"/>
    <n v="1.4688601251370488"/>
    <n v="-3.8828938436820151"/>
    <n v="2.4553522701886799"/>
    <n v="0.36621471834592056"/>
    <n v="4.5371186839700828"/>
    <n v="0.16730441952841293"/>
  </r>
  <r>
    <x v="166"/>
    <n v="110.42195890000001"/>
    <n v="85.550003050000001"/>
    <n v="124.592552"/>
    <n v="1639.4300539999999"/>
    <n v="271.10000609999997"/>
    <n v="523.89001459999997"/>
    <n v="228.3122711"/>
    <n v="215.3854675"/>
    <n v="139.78903199999999"/>
    <n v="3508.01001"/>
    <n v="0.92357369730758943"/>
    <n v="0.44812273654680412"/>
    <n v="0.85054873456351054"/>
    <n v="0.75930163823394692"/>
    <n v="0.93532976043021487"/>
    <n v="0.87326850228078923"/>
    <n v="0.97173280416629626"/>
    <n v="0.9600056564403886"/>
    <n v="0.75057092023007099"/>
    <n v="0.83665968848696004"/>
    <x v="166"/>
    <x v="166"/>
    <n v="-0.16198524326766539"/>
    <n v="0.66993551605217583"/>
    <n v="-1.8891144550139904"/>
    <n v="-0.45224025914704752"/>
    <n v="1.0283333290742631"/>
    <n v="2.2176938226124094"/>
    <n v="2.6860846400780272"/>
    <n v="0.67325653728901347"/>
  </r>
  <r>
    <x v="167"/>
    <n v="109.1063461"/>
    <n v="90.819999690000003"/>
    <n v="128.81774899999999"/>
    <n v="1629.530029"/>
    <n v="272.64999390000003"/>
    <n v="529.55999759999997"/>
    <n v="224.9410858"/>
    <n v="211.67106630000001"/>
    <n v="138.34431459999999"/>
    <n v="3500.3100589999999"/>
    <n v="0.89842451428709968"/>
    <n v="0.54886370685107999"/>
    <n v="0.90274659761468745"/>
    <n v="0.74645847306780666"/>
    <n v="0.94520543950389868"/>
    <n v="0.89526991156646685"/>
    <n v="0.93686279063682298"/>
    <n v="0.91558831897825155"/>
    <n v="0.72161399776847768"/>
    <n v="0.83158949538487204"/>
    <x v="167"/>
    <x v="167"/>
    <n v="3.3912115388727204"/>
    <n v="-0.6038699227115617"/>
    <n v="0.57174023058793788"/>
    <n v="1.0822849915032533"/>
    <n v="-1.4765677218126572"/>
    <n v="-1.7245365915878226"/>
    <n v="-1.0334983934934194"/>
    <n v="-0.21949626648870524"/>
  </r>
  <r>
    <x v="168"/>
    <n v="106.1960526"/>
    <n v="92.180000309999997"/>
    <n v="133.94889800000001"/>
    <n v="1655.079956"/>
    <n v="281.25"/>
    <n v="556.54998780000005"/>
    <n v="226.6765594"/>
    <n v="213.02902219999999"/>
    <n v="147.05247499999999"/>
    <n v="3526.6499020000001"/>
    <n v="0.8427915013863122"/>
    <n v="0.5748614050342834"/>
    <n v="0.96613654435496577"/>
    <n v="0.77960403910868326"/>
    <n v="1"/>
    <n v="1"/>
    <n v="0.95481374335130109"/>
    <n v="0.9318269486311278"/>
    <n v="0.89615437880487814"/>
    <n v="0.84893351358559588"/>
    <x v="168"/>
    <x v="168"/>
    <n v="3.98326243070745"/>
    <n v="1.5679322593201519"/>
    <n v="3.154229338862264"/>
    <n v="5.0966822120855904"/>
    <n v="0.77152361642952727"/>
    <n v="0.64154063365247904"/>
    <n v="6.2945560323011627"/>
    <n v="0.75250028014733084"/>
  </r>
  <r>
    <x v="169"/>
    <n v="109.0764465"/>
    <n v="90.22000122"/>
    <n v="131.17369099999999"/>
    <n v="1717.3900149999999"/>
    <n v="276.69000240000003"/>
    <n v="552.8400269"/>
    <n v="231.04510500000001"/>
    <n v="216.1543121"/>
    <n v="147.14213559999999"/>
    <n v="3580.8400879999999"/>
    <n v="0.89785295515310581"/>
    <n v="0.53739416859936662"/>
    <n v="0.9318517820291693"/>
    <n v="0.86043801470459813"/>
    <n v="0.97094617591547094"/>
    <n v="0.98560412470464864"/>
    <n v="1"/>
    <n v="0.96919960943990335"/>
    <n v="0.89795147423825494"/>
    <n v="0.88461617017108107"/>
    <x v="169"/>
    <x v="169"/>
    <n v="-2.0718401132348419"/>
    <n v="3.7647763646773273"/>
    <n v="-1.6213324799999909"/>
    <n v="-0.66659976306265856"/>
    <n v="1.9272154172285381"/>
    <n v="1.4670723583690246"/>
    <n v="6.097184015434081E-2"/>
    <n v="1.5365910284791238"/>
  </r>
  <r>
    <x v="170"/>
    <n v="105.1794357"/>
    <n v="82.540000919999997"/>
    <n v="120.671806"/>
    <n v="1629.51001"/>
    <n v="265.01000979999998"/>
    <n v="525.75"/>
    <n v="216.73258970000001"/>
    <n v="208.64562989999999"/>
    <n v="144.0135803"/>
    <n v="3455.0600589999999"/>
    <n v="0.82335790779416806"/>
    <n v="0.39058369887596844"/>
    <n v="0.80211204326451357"/>
    <n v="0.74643250269667516"/>
    <n v="0.89652761694320227"/>
    <n v="0.88048586078976276"/>
    <n v="0.85195782558977329"/>
    <n v="0.87940972051424238"/>
    <n v="0.83524486238537177"/>
    <n v="0.80179369046747961"/>
    <x v="170"/>
    <x v="170"/>
    <n v="-8.0060909470024662"/>
    <n v="-5.1170674239654286"/>
    <n v="-4.2213280200542753"/>
    <n v="-4.900156570048817"/>
    <n v="-6.1946844967782377"/>
    <n v="-3.4737600777199624"/>
    <n v="-2.1262130573562152"/>
    <n v="-3.5125843631361855"/>
  </r>
  <r>
    <x v="171"/>
    <n v="103.8139877"/>
    <n v="82.010002139999997"/>
    <n v="120.751671"/>
    <n v="1581.209961"/>
    <n v="254.6999969"/>
    <n v="516.04998780000005"/>
    <n v="213.69055180000001"/>
    <n v="204.35209660000001"/>
    <n v="142.30981449999999"/>
    <n v="3426.959961"/>
    <n v="0.79725607778995899"/>
    <n v="0.38045227090654143"/>
    <n v="0.80309869130307399"/>
    <n v="0.68377351882141513"/>
    <n v="0.83083782335519119"/>
    <n v="0.84284660534785671"/>
    <n v="0.82049236365560718"/>
    <n v="0.82806703909064661"/>
    <n v="0.80109575186499249"/>
    <n v="0.78329059570134463"/>
    <x v="171"/>
    <x v="171"/>
    <n v="6.6183645250157339E-2"/>
    <n v="-2.9640842157207703"/>
    <n v="-3.8904239533370166"/>
    <n v="-1.8449856776034133"/>
    <n v="-1.403590435665798"/>
    <n v="-2.0578112764968002"/>
    <n v="-1.1830591229319041"/>
    <n v="-0.81330273628102778"/>
  </r>
  <r>
    <x v="172"/>
    <n v="102.4983673"/>
    <n v="78.690002440000001"/>
    <n v="112.625694"/>
    <n v="1523.599976"/>
    <n v="241.27000430000001"/>
    <n v="507.01998900000001"/>
    <n v="202.13081360000001"/>
    <n v="199.81892400000001"/>
    <n v="137.94575499999999"/>
    <n v="3331.8400879999999"/>
    <n v="0.77210674948828106"/>
    <n v="0.31698733647958055"/>
    <n v="0.70271079587405316"/>
    <n v="0.60903688405798095"/>
    <n v="0.74526921637677335"/>
    <n v="0.80780722349292367"/>
    <n v="0.70092366850521948"/>
    <n v="0.77385871685870433"/>
    <n v="0.71362554311739945"/>
    <n v="0.72065693427205968"/>
    <x v="172"/>
    <x v="172"/>
    <n v="-6.729494451468093"/>
    <n v="-3.6434114646966895"/>
    <n v="-5.2728672019862088"/>
    <n v="-1.7498302516189002"/>
    <n v="-5.4095691656124956"/>
    <n v="-2.2183147006674755"/>
    <n v="-3.0665906742503668"/>
    <n v="-2.7756342088176527"/>
  </r>
  <r>
    <x v="173"/>
    <n v="105.45850369999999"/>
    <n v="81.910003660000001"/>
    <n v="117.117943"/>
    <n v="1547.2299800000001"/>
    <n v="250.42999270000001"/>
    <n v="500.19000240000003"/>
    <n v="210.73826600000001"/>
    <n v="203.7529907"/>
    <n v="139.3805237"/>
    <n v="3398.959961"/>
    <n v="0.82869255656557095"/>
    <n v="0.37854070537959411"/>
    <n v="0.7582078053848017"/>
    <n v="0.63969176061117738"/>
    <n v="0.80363167946007152"/>
    <n v="0.7813046165887596"/>
    <n v="0.78995525678436174"/>
    <n v="0.8209028455899936"/>
    <n v="0.74238306067496551"/>
    <n v="0.76485341254804107"/>
    <x v="173"/>
    <x v="173"/>
    <n v="3.9886537791278793"/>
    <n v="1.5509322901170812"/>
    <n v="3.7965715740653314"/>
    <n v="-1.3470842862568055"/>
    <n v="4.2583573710010532"/>
    <n v="1.9688158765182762"/>
    <n v="1.0400963045220251"/>
    <n v="2.0144986322044667"/>
  </r>
  <r>
    <x v="174"/>
    <n v="103.6545181"/>
    <n v="78.980003359999998"/>
    <n v="113.29454"/>
    <n v="1526.0500489999999"/>
    <n v="247.8000031"/>
    <n v="480.67001340000002"/>
    <n v="204.83372499999999"/>
    <n v="201.2367859"/>
    <n v="136.31173709999999"/>
    <n v="3339.1899410000001"/>
    <n v="0.79420766555453215"/>
    <n v="0.3225309783574874"/>
    <n v="0.71097368442346931"/>
    <n v="0.61221532978999682"/>
    <n v="0.78687481643397217"/>
    <n v="0.70556060338079662"/>
    <n v="0.72888135955440814"/>
    <n v="0.79081371097377362"/>
    <n v="0.68087441155965966"/>
    <n v="0.72549659805459044"/>
    <x v="174"/>
    <x v="174"/>
    <n v="-3.2645749251248373"/>
    <n v="-1.368893524154704"/>
    <n v="-1.0501895446487453"/>
    <n v="-3.9025148256341895"/>
    <n v="-2.8018361885923571"/>
    <n v="-1.2349290144677112"/>
    <n v="-2.2017327231494752"/>
    <n v="-1.7584796727765848"/>
  </r>
  <r>
    <x v="175"/>
    <n v="104.35218810000001"/>
    <n v="76.339996339999999"/>
    <n v="111.807106"/>
    <n v="1515.76001"/>
    <n v="243.1000061"/>
    <n v="482.02999879999999"/>
    <n v="203.4972382"/>
    <n v="200.37806699999999"/>
    <n v="136.20213319999999"/>
    <n v="3340.969971"/>
    <n v="0.80754428748303964"/>
    <n v="0.27206474716746148"/>
    <n v="0.69259800247783132"/>
    <n v="0.59886620486929965"/>
    <n v="0.75692899233182465"/>
    <n v="0.71083779652369417"/>
    <n v="0.7150573455502055"/>
    <n v="0.78054502832139472"/>
    <n v="0.67867758633018005"/>
    <n v="0.72666869588060368"/>
    <x v="175"/>
    <x v="175"/>
    <n v="-1.3128911596269275"/>
    <n v="-0.67429236719614172"/>
    <n v="-1.8966896453602167"/>
    <n v="0.28293535317091428"/>
    <n v="-0.65247400055825222"/>
    <n v="-0.42672063964822732"/>
    <n v="-8.040679572558701E-2"/>
    <n v="5.3307240122639585E-2"/>
  </r>
  <r>
    <x v="176"/>
    <n v="105.33890529999999"/>
    <n v="77.900001529999997"/>
    <n v="115.161316"/>
    <n v="1508.829956"/>
    <n v="246.63999939999999"/>
    <n v="476.26000979999998"/>
    <n v="204.87362669999999"/>
    <n v="204.67160029999999"/>
    <n v="136.81988530000001"/>
    <n v="3383.540039"/>
    <n v="0.82640632002959491"/>
    <n v="0.3018857218769076"/>
    <n v="0.73403573762364527"/>
    <n v="0.58987594190205761"/>
    <n v="0.7794839038955087"/>
    <n v="0.68844833088281698"/>
    <n v="0.72929408466294754"/>
    <n v="0.83188770974499082"/>
    <n v="0.69105938477753526"/>
    <n v="0.75469984375791044"/>
    <x v="176"/>
    <x v="176"/>
    <n v="2.999997155815834"/>
    <n v="-0.45719994948276332"/>
    <n v="1.4561880753486298"/>
    <n v="-1.1970186532714215"/>
    <n v="0.67636716457412349"/>
    <n v="2.1427161985747709"/>
    <n v="0.45355537794177397"/>
    <n v="1.274182898065922"/>
  </r>
  <r>
    <x v="177"/>
    <n v="106.2259521"/>
    <n v="78.930000309999997"/>
    <n v="115.34101099999999"/>
    <n v="1535.119995"/>
    <n v="251.67999270000001"/>
    <n v="495.98999020000002"/>
    <n v="208.23483279999999"/>
    <n v="205.08099369999999"/>
    <n v="136.85972599999999"/>
    <n v="3401.1999510000001"/>
    <n v="0.84336305860871164"/>
    <n v="0.32157512276226002"/>
    <n v="0.73625568026797195"/>
    <n v="0.62398164497869335"/>
    <n v="0.81159599946446392"/>
    <n v="0.76500718017368752"/>
    <n v="0.76406087786839616"/>
    <n v="0.83678329420758779"/>
    <n v="0.69185792438169258"/>
    <n v="0.76632838061559705"/>
    <x v="177"/>
    <x v="177"/>
    <n v="0.156037640278438"/>
    <n v="1.7424123172697652"/>
    <n v="2.043461446748617"/>
    <n v="4.142690965862414"/>
    <n v="1.6406241028387107"/>
    <n v="0.20002452680290056"/>
    <n v="2.9119085952036654E-2"/>
    <n v="0.52193595454598007"/>
  </r>
  <r>
    <x v="178"/>
    <n v="105.3488693"/>
    <n v="76.660003660000001"/>
    <n v="111.936882"/>
    <n v="1512.089966"/>
    <n v="250.6000061"/>
    <n v="483.85998540000003"/>
    <n v="204.51457210000001"/>
    <n v="204.8213959"/>
    <n v="135.76373290000001"/>
    <n v="3385.48999"/>
    <n v="0.82659679131386365"/>
    <n v="0.27818198976237729"/>
    <n v="0.69420124840348385"/>
    <n v="0.59410510767419134"/>
    <n v="0.80471491235817927"/>
    <n v="0.71793874976710004"/>
    <n v="0.72558018653939471"/>
    <n v="0.83367898681962227"/>
    <n v="0.6698905920749445"/>
    <n v="0.75598382960530219"/>
    <x v="178"/>
    <x v="178"/>
    <n v="-2.951360466226534"/>
    <n v="-1.500210346748823"/>
    <n v="-0.42911102643242099"/>
    <n v="-2.4456148389423675"/>
    <n v="-1.7865698307896078"/>
    <n v="-0.12658306131466465"/>
    <n v="-0.8008149161426692"/>
    <n v="-0.46189466148207703"/>
  </r>
  <r>
    <x v="179"/>
    <n v="106.30568700000001"/>
    <n v="76.550003050000001"/>
    <n v="110.149963"/>
    <n v="1487.040039"/>
    <n v="244.52999879999999"/>
    <n v="470.2000122"/>
    <n v="202.3801575"/>
    <n v="204.9611816"/>
    <n v="136.1921692"/>
    <n v="3357.01001"/>
    <n v="0.84488726663801972"/>
    <n v="0.27607922406014673"/>
    <n v="0.6721257444102865"/>
    <n v="0.56160818470068796"/>
    <n v="0.76604012790522069"/>
    <n v="0.66493353595877158"/>
    <n v="0.70350276884909291"/>
    <n v="0.83535056408738784"/>
    <n v="0.6784778747634701"/>
    <n v="0.73723059362450127"/>
    <x v="179"/>
    <x v="179"/>
    <n v="-1.5963630289433983"/>
    <n v="-1.6566426312758182"/>
    <n v="-2.4221896058445527"/>
    <n v="-2.8231252040210606"/>
    <n v="-1.0436491532526908"/>
    <n v="6.8247606352732831E-2"/>
    <n v="0.31557492626956712"/>
    <n v="-0.84123657385263961"/>
  </r>
  <r>
    <x v="180"/>
    <n v="106.5050201"/>
    <n v="74.930000309999997"/>
    <n v="106.655991"/>
    <n v="1451.089966"/>
    <n v="242.77999879999999"/>
    <n v="469.9599915"/>
    <n v="199.86672970000001"/>
    <n v="202.3051758"/>
    <n v="134.7972565"/>
    <n v="3319.469971"/>
    <n v="0.84869770738011452"/>
    <n v="0.24511133943485675"/>
    <n v="0.62896139681640006"/>
    <n v="0.51497065345467574"/>
    <n v="0.75489007989907131"/>
    <n v="0.66400217626020896"/>
    <n v="0.67750501031847943"/>
    <n v="0.8035896692438278"/>
    <n v="0.6505192034727445"/>
    <n v="0.71251157310217417"/>
    <x v="180"/>
    <x v="180"/>
    <n v="-3.1720137754381268"/>
    <n v="-2.4175591818076105"/>
    <n v="-0.71565861390745655"/>
    <n v="-5.1046510798028071E-2"/>
    <n v="-1.2419339084662921"/>
    <n v="-1.2958579665018883"/>
    <n v="-1.0242238655818339"/>
    <n v="-1.1182581788012"/>
  </r>
  <r>
    <x v="181"/>
    <n v="105.59803770000001"/>
    <n v="77.940002440000001"/>
    <n v="109.890411"/>
    <n v="1430.1400149999999"/>
    <n v="245.0500031"/>
    <n v="487.35000609999997"/>
    <n v="202.01112370000001"/>
    <n v="197.15293879999999"/>
    <n v="136.5708008"/>
    <n v="3281.0600589999999"/>
    <n v="0.83135988095127267"/>
    <n v="0.30265037710569243"/>
    <n v="0.66891925255898133"/>
    <n v="0.48779257249876423"/>
    <n v="0.76935331242430882"/>
    <n v="0.73148118434515541"/>
    <n v="0.69968565040151531"/>
    <n v="0.74197848693161306"/>
    <n v="0.68606690628112821"/>
    <n v="0.68721976658623574"/>
    <x v="181"/>
    <x v="181"/>
    <n v="3.0325722630995946"/>
    <n v="-1.4437389473341624"/>
    <n v="0.93500465904113472"/>
    <n v="3.7003180939924696"/>
    <n v="1.0729119364782429"/>
    <n v="-2.546764797107091"/>
    <n v="1.3157124603645012"/>
    <n v="-1.1571097896821454"/>
  </r>
  <r>
    <x v="182"/>
    <n v="104.4518661"/>
    <n v="77.699996949999999"/>
    <n v="111.61743199999999"/>
    <n v="1459.8199460000001"/>
    <n v="247.77999879999999"/>
    <n v="491.17001340000002"/>
    <n v="206.8783722"/>
    <n v="200.25825499999999"/>
    <n v="137.80627440000001"/>
    <n v="3315.570068"/>
    <n v="0.80944972673166682"/>
    <n v="0.29806244515950558"/>
    <n v="0.69025477978871896"/>
    <n v="0.52629593546528708"/>
    <n v="0.78674735991664102"/>
    <n v="0.74630407606838933"/>
    <n v="0.75003026392552063"/>
    <n v="0.77911229939700888"/>
    <n v="0.71082988985047257"/>
    <n v="0.70994360074891993"/>
    <x v="182"/>
    <x v="182"/>
    <n v="1.5715848037004734"/>
    <n v="2.0753164507462665"/>
    <n v="1.1140565866003815"/>
    <n v="0.78383241042090201"/>
    <n v="2.4093962801910731"/>
    <n v="1.5750798435473308"/>
    <n v="0.90463963948581161"/>
    <n v="1.0517944926164511"/>
  </r>
  <r>
    <x v="183"/>
    <n v="102.3887405"/>
    <n v="74.730003359999998"/>
    <n v="106.935509"/>
    <n v="1409.3900149999999"/>
    <n v="235.9900055"/>
    <n v="470.60998540000003"/>
    <n v="200.06620789999999"/>
    <n v="195.07606509999999"/>
    <n v="135.4947205"/>
    <n v="3236.919922"/>
    <n v="0.77001112951776196"/>
    <n v="0.24128820857212138"/>
    <n v="0.6324145475888584"/>
    <n v="0.46087388520278144"/>
    <n v="0.71162793632396681"/>
    <n v="0.66652436756609024"/>
    <n v="0.67956832245170284"/>
    <n v="0.71714293604951207"/>
    <n v="0.6644986924494487"/>
    <n v="0.65815477407620315"/>
    <x v="183"/>
    <x v="183"/>
    <n v="-4.1946163033028725"/>
    <n v="-3.4545308918528859"/>
    <n v="-4.7582506082407781"/>
    <n v="-4.1859289938484645"/>
    <n v="-3.2928354122074857"/>
    <n v="-2.5877534486655729"/>
    <n v="-1.6773937979706437"/>
    <n v="-2.3721454949508232"/>
  </r>
  <r>
    <x v="184"/>
    <n v="100.5847473"/>
    <n v="75.819999690000003"/>
    <n v="108.033615"/>
    <n v="1422.8599850000001"/>
    <n v="237.5500031"/>
    <n v="473.07998659999998"/>
    <n v="202.65942380000001"/>
    <n v="195.2258453"/>
    <n v="136.20213319999999"/>
    <n v="3246.5900879999999"/>
    <n v="0.73552609322553486"/>
    <n v="0.26212451937331765"/>
    <n v="0.64598049175753869"/>
    <n v="0.47834829051922828"/>
    <n v="0.7215673923979542"/>
    <n v="0.67610878913090167"/>
    <n v="0.70639137294312671"/>
    <n v="0.7189340289687548"/>
    <n v="0.67867758633018005"/>
    <n v="0.66452229627851922"/>
    <x v="184"/>
    <x v="184"/>
    <n v="1.0268862141947643"/>
    <n v="0.95573048316225684"/>
    <n v="0.66104392713360172"/>
    <n v="0.52485099692488502"/>
    <n v="1.2961788635970934"/>
    <n v="7.6780408669422789E-2"/>
    <n v="0.52209613584168535"/>
    <n v="0.29874591380144377"/>
  </r>
  <r>
    <x v="185"/>
    <n v="103.10633850000001"/>
    <n v="78.059997559999999"/>
    <n v="112.086624"/>
    <n v="1439.0600589999999"/>
    <n v="242.7400055"/>
    <n v="482.88000490000002"/>
    <n v="207.27734380000001"/>
    <n v="196.9532471"/>
    <n v="136.7700653"/>
    <n v="3298.459961"/>
    <n v="0.7837286940148066"/>
    <n v="0.30494419731969885"/>
    <n v="0.69605115325028966"/>
    <n v="0.49936442190128988"/>
    <n v="0.75463526434768602"/>
    <n v="0.71413610131604066"/>
    <n v="0.75415704541388195"/>
    <n v="0.73959054520165468"/>
    <n v="0.69006082694398463"/>
    <n v="0.69867709444421922"/>
    <x v="185"/>
    <x v="185"/>
    <n v="3.7516184198779272"/>
    <n v="1.1385571434142101"/>
    <n v="2.1848041811286332"/>
    <n v="2.0715351690170261"/>
    <n v="2.2786603817433715"/>
    <n v="0.88482229253279887"/>
    <n v="0.41697738989598093"/>
    <n v="1.5976723760637597"/>
  </r>
  <r>
    <x v="186"/>
    <n v="104.09305569999999"/>
    <n v="79.480003359999998"/>
    <n v="114.76200900000001"/>
    <n v="1458.660034"/>
    <n v="246.66999820000001"/>
    <n v="490.64999390000003"/>
    <n v="208.89311219999999"/>
    <n v="200.018631"/>
    <n v="136.75013730000001"/>
    <n v="3351.6000979999999"/>
    <n v="0.80259072656136188"/>
    <n v="0.33208895127341281"/>
    <n v="0.72910271980190211"/>
    <n v="0.52479119771016125"/>
    <n v="0.77967503992986709"/>
    <n v="0.74428622842122127"/>
    <n v="0.77086982176838692"/>
    <n v="0.7762468415482372"/>
    <n v="0.68966140381056462"/>
    <n v="0.73366832439638496"/>
    <x v="186"/>
    <x v="186"/>
    <n v="2.3868905178195088"/>
    <n v="1.3619984014857636"/>
    <n v="1.6190131873421312"/>
    <n v="1.6090931331085252"/>
    <n v="0.77952002393422171"/>
    <n v="1.5564018086198899"/>
    <n v="-1.4570439778822759E-2"/>
    <n v="1.6110590284045552"/>
  </r>
  <r>
    <x v="187"/>
    <n v="104.8405685"/>
    <n v="81.769996640000002"/>
    <n v="113.893501"/>
    <n v="1466.0200199999999"/>
    <n v="247.4499969"/>
    <n v="493.48001099999999"/>
    <n v="206.71879580000001"/>
    <n v="199.13995360000001"/>
    <n v="136.64053340000001"/>
    <n v="3335.469971"/>
    <n v="0.81688014075477722"/>
    <n v="0.37586433876919528"/>
    <n v="0.71837321733305814"/>
    <n v="0.534339205499887"/>
    <n v="0.78464476732971511"/>
    <n v="0.75526763074686587"/>
    <n v="0.74837967793519122"/>
    <n v="0.76573949231623917"/>
    <n v="0.68746457858108501"/>
    <n v="0.72304710633263336"/>
    <x v="187"/>
    <x v="187"/>
    <n v="-0.75679051592762336"/>
    <n v="0.50457171845704629"/>
    <n v="0.31621141836939981"/>
    <n v="0.57678938860371265"/>
    <n v="-1.0408751045454436"/>
    <n v="-0.4392977772155568"/>
    <n v="-8.0149023733372293E-2"/>
    <n v="-0.48126645567367154"/>
  </r>
  <r>
    <x v="188"/>
    <n v="108.46847529999999"/>
    <n v="81.989997860000003"/>
    <n v="115.610542"/>
    <n v="1465.599976"/>
    <n v="251.32000729999999"/>
    <n v="500.02999879999999"/>
    <n v="209.780777"/>
    <n v="199.66914370000001"/>
    <n v="139.40045169999999"/>
    <n v="3363"/>
    <n v="0.88623101062658027"/>
    <n v="0.3800698701736564"/>
    <n v="0.73958545216406257"/>
    <n v="0.53379428824270381"/>
    <n v="0.80930236832645641"/>
    <n v="0.78068374970242449"/>
    <n v="0.7800514243298472"/>
    <n v="0.77206762274364749"/>
    <n v="0.74278248380838563"/>
    <n v="0.74117482729294626"/>
    <x v="188"/>
    <x v="188"/>
    <n v="1.507584704064892"/>
    <n v="-2.8651996171236576E-2"/>
    <n v="1.5639565360608756"/>
    <n v="1.3273055957680922"/>
    <n v="1.4812301842946354"/>
    <n v="0.26573778412289129"/>
    <n v="2.0198386462094864"/>
    <n v="0.82537181384805869"/>
  </r>
  <r>
    <x v="189"/>
    <n v="108.27910610000001"/>
    <n v="84.86000061"/>
    <n v="116.58886"/>
    <n v="1487.900024"/>
    <n v="253.4499969"/>
    <n v="527.51000980000003"/>
    <n v="211.90522770000001"/>
    <n v="203.04406739999999"/>
    <n v="142.5588989"/>
    <n v="3380.8000489999999"/>
    <n v="0.88261103925715956"/>
    <n v="0.43493268727991924"/>
    <n v="0.75167154163740579"/>
    <n v="0.56272383131727766"/>
    <n v="0.82287350335079879"/>
    <n v="0.88731528090559109"/>
    <n v="0.80202577995239321"/>
    <n v="0.81242544001224604"/>
    <n v="0.80608822835706828"/>
    <n v="0.75289564027690259"/>
    <x v="189"/>
    <x v="189"/>
    <n v="0.84621867787801008"/>
    <n v="1.5215644353968016"/>
    <n v="0.84752090487465792"/>
    <n v="5.4956724728412532"/>
    <n v="1.0127003676795472"/>
    <n v="1.6902580125603965"/>
    <n v="2.2657367042089809"/>
    <n v="0.5292907820398437"/>
  </r>
  <r>
    <x v="190"/>
    <n v="106.1462097"/>
    <n v="81.800003050000001"/>
    <n v="112.82534800000001"/>
    <n v="1455.599976"/>
    <n v="247.8500061"/>
    <n v="503.05999759999997"/>
    <n v="205.65159610000001"/>
    <n v="201.15692139999999"/>
    <n v="139.98829649999999"/>
    <n v="3348.419922"/>
    <n v="0.8418387072098098"/>
    <n v="0.37643793967736355"/>
    <n v="0.70517731096189884"/>
    <n v="0.52082142689524225"/>
    <n v="0.78719340834851592"/>
    <n v="0.79244114716444713"/>
    <n v="0.7373410477009974"/>
    <n v="0.78985867993196124"/>
    <n v="0.75456484089292741"/>
    <n v="0.73157427127596575"/>
    <x v="190"/>
    <x v="190"/>
    <n v="-3.2280202413849759"/>
    <n v="-2.1708480058469348"/>
    <n v="-2.2095051759694853"/>
    <n v="-4.6349854497111878"/>
    <n v="-2.9511455039955137"/>
    <n v="-0.92942681072394706"/>
    <n v="-1.8031862057262376"/>
    <n v="-0.95776521919944813"/>
  </r>
  <r>
    <x v="191"/>
    <n v="108.19936370000001"/>
    <n v="86.150001529999997"/>
    <n v="116.29935500000001"/>
    <n v="1482.829956"/>
    <n v="251.52999879999999"/>
    <n v="520.65002440000001"/>
    <n v="209.830658"/>
    <n v="203.2337646"/>
    <n v="141.28356930000001"/>
    <n v="3408.6000979999999"/>
    <n v="0.88108668785825783"/>
    <n v="0.45959227498967692"/>
    <n v="0.74809501198857986"/>
    <n v="0.55614650239865748"/>
    <n v="0.81064031992981833"/>
    <n v="0.86069626873585914"/>
    <n v="0.78056737079676608"/>
    <n v="0.81469386609072758"/>
    <n v="0.7805263985208839"/>
    <n v="0.77120116152989593"/>
    <x v="191"/>
    <x v="191"/>
    <n v="3.0791015153793277"/>
    <n v="1.8707048948178924"/>
    <n v="1.48476603164384"/>
    <n v="3.496606147163078"/>
    <n v="2.0321076905077291"/>
    <n v="1.032449286629425"/>
    <n v="0.9252722065947997"/>
    <n v="1.7972708740800476"/>
  </r>
  <r>
    <x v="192"/>
    <n v="105.8970413"/>
    <n v="84.480003359999998"/>
    <n v="112.96511099999999"/>
    <n v="1451.0200199999999"/>
    <n v="250.13999939999999"/>
    <n v="505.86999509999998"/>
    <n v="205.37232969999999"/>
    <n v="200.1484222"/>
    <n v="140.11782840000001"/>
    <n v="3360.969971"/>
    <n v="0.8370756175724009"/>
    <n v="0.42766868043266693"/>
    <n v="0.70690393576391897"/>
    <n v="0.51487991347869466"/>
    <n v="0.80178399990780758"/>
    <n v="0.80334486682096662"/>
    <n v="0.734452442572609"/>
    <n v="0.77779890316452571"/>
    <n v="0.75716108925582759"/>
    <n v="0.7398381124186777"/>
    <x v="192"/>
    <x v="192"/>
    <n v="-2.8669496920253876"/>
    <n v="-2.1452180589748018"/>
    <n v="-0.55261774207108749"/>
    <n v="-2.8387647377972587"/>
    <n v="-2.1247268356752733"/>
    <n v="-1.5181249070854448"/>
    <n v="-0.82510719808096111"/>
    <n v="-1.397351570456943"/>
  </r>
  <r>
    <x v="193"/>
    <n v="107.3820877"/>
    <n v="86.690002440000001"/>
    <n v="114.881805"/>
    <n v="1459.1400149999999"/>
    <n v="259.98001099999999"/>
    <n v="534.6599731"/>
    <n v="209.2820892"/>
    <n v="202.16539"/>
    <n v="140.37687679999999"/>
    <n v="3419.4399410000001"/>
    <n v="0.8654636841125859"/>
    <n v="0.46991490313438711"/>
    <n v="0.73058267332882132"/>
    <n v="0.52541387040640286"/>
    <n v="0.86447920089127439"/>
    <n v="0.91505950323233765"/>
    <n v="0.77489322364210012"/>
    <n v="0.80191809078024801"/>
    <n v="0.76235327731461289"/>
    <n v="0.77833888191361233"/>
    <x v="193"/>
    <x v="193"/>
    <n v="1.696713244499009"/>
    <n v="0.55960599358236407"/>
    <n v="3.9338017204776552"/>
    <n v="5.6911811886191908"/>
    <n v="1.9037420989045766"/>
    <n v="1.007736047993689"/>
    <n v="0.18487897147568361"/>
    <n v="1.7396754658478353"/>
  </r>
  <r>
    <x v="194"/>
    <n v="108.1794357"/>
    <n v="86.510002139999997"/>
    <n v="114.77198799999999"/>
    <n v="1483.4300539999999"/>
    <n v="260.22000120000001"/>
    <n v="531.78997800000002"/>
    <n v="210.03013609999999"/>
    <n v="202.67462159999999"/>
    <n v="140.84516909999999"/>
    <n v="3446.830078"/>
    <n v="0.88070574528972057"/>
    <n v="0.46647402714987013"/>
    <n v="0.72922599984668746"/>
    <n v="0.55692500121354627"/>
    <n v="0.86600828789184903"/>
    <n v="0.90392297304468294"/>
    <n v="0.78263068189563489"/>
    <n v="0.80800755462803686"/>
    <n v="0.77173940626997906"/>
    <n v="0.79637448807300792"/>
    <x v="194"/>
    <x v="194"/>
    <n v="-9.5591290544230836E-2"/>
    <n v="1.6646818502883687"/>
    <n v="9.2311020019159265E-2"/>
    <n v="-0.53678884606968591"/>
    <n v="0.35743474410995674"/>
    <n v="0.25188861456453676"/>
    <n v="0.33359646593875614"/>
    <n v="0.8010123725696946"/>
  </r>
  <r>
    <x v="195"/>
    <n v="109.2857513"/>
    <n v="83.099998470000003"/>
    <n v="116.768547"/>
    <n v="1510.4499510000001"/>
    <n v="265.98001099999999"/>
    <n v="539.44000240000003"/>
    <n v="215.24647519999999"/>
    <n v="206.32911680000001"/>
    <n v="142.2599945"/>
    <n v="3477.139893"/>
    <n v="0.9018540143722521"/>
    <n v="0.40128858170773773"/>
    <n v="0.75389138545015033"/>
    <n v="0.59197753895391569"/>
    <n v="0.90270793691235807"/>
    <n v="0.93360759782571323"/>
    <n v="0.83658613044108276"/>
    <n v="0.8517085276279811"/>
    <n v="0.80009719403144242"/>
    <n v="0.81633261701935611"/>
    <x v="195"/>
    <x v="195"/>
    <n v="1.7395873634253027"/>
    <n v="1.8214473225173129"/>
    <n v="2.2135153998300643"/>
    <n v="1.4385424164574996"/>
    <n v="2.4836145882971694"/>
    <n v="1.803134093035363"/>
    <n v="1.004525330219517"/>
    <n v="0.87935332795944321"/>
  </r>
  <r>
    <x v="196"/>
    <n v="110.68109889999999"/>
    <n v="84.290000919999997"/>
    <n v="124.18575300000001"/>
    <n v="1564.589966"/>
    <n v="267.07000729999999"/>
    <n v="539.80999759999997"/>
    <n v="220.8218689"/>
    <n v="206.08946230000001"/>
    <n v="143.7246399"/>
    <n v="3534.219971"/>
    <n v="0.92852740351045504"/>
    <n v="0.4240366040817074"/>
    <n v="0.84552316096508318"/>
    <n v="0.6622126297483647"/>
    <n v="0.90965280038180096"/>
    <n v="0.93504330157102167"/>
    <n v="0.89425547711008369"/>
    <n v="0.84884270505587456"/>
    <n v="0.82945353962645585"/>
    <n v="0.85391818317974388"/>
    <x v="196"/>
    <x v="196"/>
    <n v="6.3520581445618287"/>
    <n v="3.5843633855035257"/>
    <n v="0.40980384048483842"/>
    <n v="6.8588758407574196E-2"/>
    <n v="2.5902369341098535"/>
    <n v="-0.11615156586566666"/>
    <n v="1.0295553610470545"/>
    <n v="1.6415812925706743"/>
  </r>
  <r>
    <x v="197"/>
    <n v="108.01000209999999"/>
    <n v="85.27999878"/>
    <n v="120.891434"/>
    <n v="1567.0699460000001"/>
    <n v="266.82998659999998"/>
    <n v="554.0900269"/>
    <n v="222.27806090000001"/>
    <n v="204.012619"/>
    <n v="145.69741819999999"/>
    <n v="3511.929932"/>
    <n v="0.87746686177002498"/>
    <n v="0.44296134954711569"/>
    <n v="0.80482531610509445"/>
    <n v="0.66542987341681259"/>
    <n v="0.90812351905181832"/>
    <n v="0.9904545381198383"/>
    <n v="0.90931766747425957"/>
    <n v="0.8240075177012941"/>
    <n v="0.86899455177666152"/>
    <n v="0.83924084276769817"/>
    <x v="197"/>
    <x v="197"/>
    <n v="-2.6527350524661242"/>
    <n v="0.15850670488066193"/>
    <n v="-8.9871828898550499E-2"/>
    <n v="2.645380664213179"/>
    <n v="0.65944193265543716"/>
    <n v="-1.0077387154209714"/>
    <n v="1.3726096662149212"/>
    <n v="-0.63069189758703847"/>
  </r>
  <r>
    <x v="198"/>
    <n v="107.75"/>
    <n v="84.209999080000003"/>
    <n v="120.98127700000001"/>
    <n v="1563.4399410000001"/>
    <n v="261.82998659999998"/>
    <n v="541.45001219999995"/>
    <n v="220.2832794"/>
    <n v="201.8957977"/>
    <n v="143.41577150000001"/>
    <n v="3488.669922"/>
    <n v="0.87249667571025757"/>
    <n v="0.42250729324181913"/>
    <n v="0.80593523183449289"/>
    <n v="0.66072071826125334"/>
    <n v="0.87626623903424861"/>
    <n v="0.941407100624579"/>
    <n v="0.88868455131379709"/>
    <n v="0.79869426774080532"/>
    <n v="0.82326279373411992"/>
    <n v="0.82392480474920982"/>
    <x v="198"/>
    <x v="198"/>
    <n v="7.431709346751722E-2"/>
    <n v="-0.23164281908830525"/>
    <n v="-1.8738523595908319"/>
    <n v="-2.2812203949451835"/>
    <n v="-0.89742617509041622"/>
    <n v="-1.0375933167153735"/>
    <n v="-1.5660172487531301"/>
    <n v="-0.66231418195617819"/>
  </r>
  <r>
    <x v="199"/>
    <n v="107.3199997"/>
    <n v="83.129997250000002"/>
    <n v="120.502106"/>
    <n v="1555.469971"/>
    <n v="257.72000120000001"/>
    <n v="541.94000240000003"/>
    <n v="219.0864258"/>
    <n v="199.2497864"/>
    <n v="144.0036163"/>
    <n v="3483.3400879999999"/>
    <n v="0.86427681326777794"/>
    <n v="0.40186203676123933"/>
    <n v="0.80001557832813663"/>
    <n v="0.65038138668591039"/>
    <n v="0.85007964788306412"/>
    <n v="0.94330842465609244"/>
    <n v="0.87630483987378849"/>
    <n v="0.76705288854872244"/>
    <n v="0.83504515081866171"/>
    <n v="0.82041526454797031"/>
    <x v="199"/>
    <x v="199"/>
    <n v="-0.39607037707165882"/>
    <n v="-0.5097714207622448"/>
    <n v="-1.5697153154114591"/>
    <n v="9.0495925562762286E-2"/>
    <n v="-0.54332476039940292"/>
    <n v="-1.3105826521123267"/>
    <n v="0.40988853168077066"/>
    <n v="-0.15277553105237907"/>
  </r>
  <r>
    <x v="200"/>
    <n v="109.66999819999999"/>
    <n v="83.16999817"/>
    <n v="118.81501"/>
    <n v="1567.6999510000001"/>
    <n v="258.5499878"/>
    <n v="530.78997800000002"/>
    <n v="219.0864258"/>
    <n v="199.95870969999999"/>
    <n v="144.18296810000001"/>
    <n v="3483.8100589999999"/>
    <n v="0.90919925729870854"/>
    <n v="0.40262669218118352"/>
    <n v="0.77917328246307083"/>
    <n v="0.66624717016813328"/>
    <n v="0.85536787098847022"/>
    <n v="0.90004264231253128"/>
    <n v="0.87630483987378849"/>
    <n v="0.77553029412646957"/>
    <n v="0.83863995501078081"/>
    <n v="0.82072472674096097"/>
    <x v="200"/>
    <x v="200"/>
    <n v="-1.4000551990352741"/>
    <n v="0.78625625875229888"/>
    <n v="0.32204974240857787"/>
    <n v="-2.0574278242280952"/>
    <n v="0"/>
    <n v="0.35579626598785691"/>
    <n v="0.12454673334478357"/>
    <n v="1.3491964267830826E-2"/>
  </r>
  <r>
    <x v="201"/>
    <n v="108.0400009"/>
    <n v="82"/>
    <n v="115.78025100000001"/>
    <n v="1529.9499510000001"/>
    <n v="255.0099945"/>
    <n v="530.71997069999998"/>
    <n v="213.66062930000001"/>
    <n v="196.67366029999999"/>
    <n v="142.42936710000001"/>
    <n v="3426.919922"/>
    <n v="0.87804031720584552"/>
    <n v="0.38026107054009889"/>
    <n v="0.74168202828596952"/>
    <n v="0.61727461858146582"/>
    <n v="0.83281295942478606"/>
    <n v="0.89977099083486611"/>
    <n v="0.82018285887109244"/>
    <n v="0.73624720651073483"/>
    <n v="0.8034919819984998"/>
    <n v="0.78326423118790633"/>
    <x v="201"/>
    <x v="201"/>
    <n v="-2.5541882292481346"/>
    <n v="-2.4079862971176427"/>
    <n v="-1.3691717141902693"/>
    <n v="-1.3189265604416321E-2"/>
    <n v="-2.4765553046874298"/>
    <n v="-1.6428638717106061"/>
    <n v="-1.2162331120717185"/>
    <n v="-1.6329861857144339"/>
  </r>
  <r>
    <x v="202"/>
    <n v="108.36000060000001"/>
    <n v="81.559997559999999"/>
    <n v="117.30761699999999"/>
    <n v="1551.079956"/>
    <n v="255.97000120000001"/>
    <n v="525.41998290000004"/>
    <n v="214.08949279999999"/>
    <n v="197.40255740000001"/>
    <n v="143.37590030000001"/>
    <n v="3443.1201169999999"/>
    <n v="0.88415741413725424"/>
    <n v="0.37185000773117671"/>
    <n v="0.76055102807391384"/>
    <n v="0.64468628109508275"/>
    <n v="0.83892959987691473"/>
    <n v="0.87920528529449737"/>
    <n v="0.82461882863143066"/>
    <n v="0.74496346162767635"/>
    <n v="0.82246364280892825"/>
    <n v="0.79393158698555744"/>
    <x v="202"/>
    <x v="202"/>
    <n v="1.3191938925749835"/>
    <n v="1.3810912563635869"/>
    <n v="0.37645846072907863"/>
    <n v="-0.99864110879593471"/>
    <n v="0.20072181824280394"/>
    <n v="0.37061246477447685"/>
    <n v="0.66456322826699177"/>
    <n v="0.47273339817480259"/>
  </r>
  <r>
    <x v="203"/>
    <n v="105.9300003"/>
    <n v="79.199996949999999"/>
    <n v="116.668724"/>
    <n v="1585.98999"/>
    <n v="254.22999569999999"/>
    <n v="489.0499878"/>
    <n v="214.23912050000001"/>
    <n v="198.13145449999999"/>
    <n v="143.87408450000001"/>
    <n v="3435.5600589999999"/>
    <n v="0.83770566003107294"/>
    <n v="0.32673636390728183"/>
    <n v="0.75265817732201867"/>
    <n v="0.68997458416679969"/>
    <n v="0.82784323138779237"/>
    <n v="0.73807767557976101"/>
    <n v="0.82616650977591854"/>
    <n v="0.75367971674461742"/>
    <n v="0.83244890446009323"/>
    <n v="0.78895350934285746"/>
    <x v="203"/>
    <x v="203"/>
    <n v="-0.54463044799554317"/>
    <n v="2.2506920977837712"/>
    <n v="-0.67976930571660421"/>
    <n v="-6.9220806752076118"/>
    <n v="6.9890258528383417E-2"/>
    <n v="0.36924400048323958"/>
    <n v="0.34746718169343355"/>
    <n v="-0.21956997557747493"/>
  </r>
  <r>
    <x v="204"/>
    <n v="109.4800034"/>
    <n v="79.41999817"/>
    <n v="115.55064400000001"/>
    <n v="1606.660034"/>
    <n v="249.66999820000001"/>
    <n v="485.23001099999999"/>
    <n v="214.32887270000001"/>
    <n v="197.69213869999999"/>
    <n v="143.0271912"/>
    <n v="3453.48999"/>
    <n v="0.90556732699357534"/>
    <n v="0.3309418953117429"/>
    <n v="0.73884547540060308"/>
    <n v="0.71678954565259267"/>
    <n v="0.79878940794040887"/>
    <n v="0.72325490220661448"/>
    <n v="0.82709486587319381"/>
    <n v="0.74842631597007303"/>
    <n v="0.81547435731243445"/>
    <n v="0.80075984583475379"/>
    <x v="204"/>
    <x v="204"/>
    <n v="-0.95833738611900143"/>
    <n v="1.303289688480314"/>
    <n v="-1.7936504649832634"/>
    <n v="-0.78110150195161832"/>
    <n v="4.1893469218191828E-2"/>
    <n v="-0.22172945790392046"/>
    <n v="-0.58863505748320144"/>
    <n v="0.52189252093060634"/>
  </r>
  <r>
    <x v="205"/>
    <n v="107.7900009"/>
    <n v="81.959999080000003"/>
    <n v="114.84187300000001"/>
    <n v="1632.9799800000001"/>
    <n v="250.52000430000001"/>
    <n v="488.27999879999999"/>
    <n v="215.6653748"/>
    <n v="197.71209719999999"/>
    <n v="143.3260956"/>
    <n v="3465.389893"/>
    <n v="0.87326133074788281"/>
    <n v="0.37949641512015475"/>
    <n v="0.73008935548651488"/>
    <n v="0.75093404666566044"/>
    <n v="0.80420518440927735"/>
    <n v="0.73508986359964223"/>
    <n v="0.8409190381336652"/>
    <n v="0.74866498254969238"/>
    <n v="0.82146539163806032"/>
    <n v="0.80859558480323768"/>
    <x v="205"/>
    <x v="205"/>
    <n v="-0.61338559047753871"/>
    <n v="1.6381776756139856"/>
    <n v="0.34045183887857361"/>
    <n v="0.62856536711617295"/>
    <n v="0.62357538821692782"/>
    <n v="1.0095747929708306E-2"/>
    <n v="0.20898431794135508"/>
    <n v="0.3445761543962082"/>
  </r>
  <r>
    <x v="206"/>
    <n v="109"/>
    <n v="82.230003359999998"/>
    <n v="114.85185199999999"/>
    <n v="1584.290039"/>
    <n v="241.97999569999999"/>
    <n v="488.23999020000002"/>
    <n v="209.53143309999999"/>
    <n v="192.77954099999999"/>
    <n v="141.64225769999999"/>
    <n v="3400.969971"/>
    <n v="0.89639160800007112"/>
    <n v="0.38465780231100255"/>
    <n v="0.73021263553130034"/>
    <n v="0.6877692613047518"/>
    <n v="0.74979289534474647"/>
    <n v="0.73493461699951201"/>
    <n v="0.77747232398597355"/>
    <n v="0.68968077446620479"/>
    <n v="0.7877157022467699"/>
    <n v="0.76617694549482573"/>
    <x v="206"/>
    <x v="206"/>
    <n v="8.6893392969888961E-3"/>
    <n v="-2.9816618449909038"/>
    <n v="-3.408912842653987"/>
    <n v="-8.1937822762124263E-3"/>
    <n v="-2.8441940231195648"/>
    <n v="-2.4948176008726257"/>
    <n v="-1.1748299519016652"/>
    <n v="-1.8589516328343503"/>
  </r>
  <r>
    <x v="207"/>
    <n v="108.58000180000001"/>
    <n v="78.879997250000002"/>
    <n v="116.39917800000001"/>
    <n v="1598.880005"/>
    <n v="250.3000031"/>
    <n v="488.92999270000001"/>
    <n v="212.693161"/>
    <n v="189.77406310000001"/>
    <n v="142.3496552"/>
    <n v="3390.679932"/>
    <n v="0.8883629451593964"/>
    <n v="0.32061926697587334"/>
    <n v="0.74932822011671152"/>
    <n v="0.70669662190296967"/>
    <n v="0.80280345644275697"/>
    <n v="0.7376120549055234"/>
    <n v="0.81017580505819864"/>
    <n v="0.65374084258181542"/>
    <n v="0.80189429146915037"/>
    <n v="0.75940125500562439"/>
    <x v="207"/>
    <x v="207"/>
    <n v="1.3472364381203121"/>
    <n v="0.92091508756876084"/>
    <n v="3.4383038052099648"/>
    <n v="0.14132445392630424"/>
    <n v="1.5089515941462899"/>
    <n v="-1.5590232679306921"/>
    <n v="0.49942546206675814"/>
    <n v="-0.30256188933577555"/>
  </r>
  <r>
    <x v="208"/>
    <n v="106.41999819999999"/>
    <n v="76.400001529999997"/>
    <n v="111.008476"/>
    <n v="1510.8000489999999"/>
    <n v="238.42999270000001"/>
    <n v="486.23999020000002"/>
    <n v="202.15075680000001"/>
    <n v="180.59788510000001"/>
    <n v="139.52996830000001"/>
    <n v="3271.030029"/>
    <n v="0.84707243334519344"/>
    <n v="0.2732118031291314"/>
    <n v="0.6827317691711805"/>
    <n v="0.59243171623511792"/>
    <n v="0.72717420741790417"/>
    <n v="0.72717395553520858"/>
    <n v="0.70112995193135474"/>
    <n v="0.54401080188544759"/>
    <n v="0.745378425508603"/>
    <n v="0.68061528443826691"/>
    <x v="208"/>
    <x v="208"/>
    <n v="-4.6312199902305187"/>
    <n v="-5.5088534301859653"/>
    <n v="-4.7423133252050622"/>
    <n v="-0.55018152704134393"/>
    <n v="-4.9566258503252918"/>
    <n v="-4.8353172452047231"/>
    <n v="-1.9808175130725525"/>
    <n v="-3.5287878950409879"/>
  </r>
  <r>
    <x v="209"/>
    <n v="105"/>
    <n v="78.019996640000002"/>
    <n v="115.12138400000001"/>
    <n v="1556.880005"/>
    <n v="237.13999939999999"/>
    <n v="504.2099915"/>
    <n v="204.18542479999999"/>
    <n v="184.59185790000001"/>
    <n v="139.41040039999999"/>
    <n v="3310.110107"/>
    <n v="0.81992782467266789"/>
    <n v="0.30417954189975471"/>
    <n v="0.73354241978133894"/>
    <n v="0.65221060424363098"/>
    <n v="0.71895507186212626"/>
    <n v="0.79690350383640429"/>
    <n v="0.72217563597844214"/>
    <n v="0.59177129627474412"/>
    <n v="0.74298188871241289"/>
    <n v="0.70634837571438802"/>
    <x v="209"/>
    <x v="209"/>
    <n v="3.7050396043631881"/>
    <n v="3.0500367027721773"/>
    <n v="-0.54103650526178959"/>
    <n v="3.6957061661276698"/>
    <n v="1.0065102066439466"/>
    <n v="2.2115280019965162"/>
    <n v="-8.5693347068596118E-2"/>
    <n v="1.1947330857108422"/>
  </r>
  <r>
    <x v="210"/>
    <n v="105.11000060000001"/>
    <n v="75.290000919999997"/>
    <n v="108.672516"/>
    <n v="1616.1099850000001"/>
    <n v="232.27000430000001"/>
    <n v="475.73999020000002"/>
    <n v="201.94131469999999"/>
    <n v="181.4366302"/>
    <n v="138.24467469999999"/>
    <n v="3269.959961"/>
    <n v="0.82203059018373903"/>
    <n v="0.25199309159505001"/>
    <n v="0.6538734413410161"/>
    <n v="0.72904883605892334"/>
    <n v="0.68792611234514789"/>
    <n v="0.68643048284761587"/>
    <n v="0.6989635777303751"/>
    <n v="0.55404063499863232"/>
    <n v="0.71961688410570812"/>
    <n v="0.67991067587746368"/>
    <x v="210"/>
    <x v="210"/>
    <n v="-5.6017985329293856"/>
    <n v="3.8044023823146262"/>
    <n v="-2.0536371393783446"/>
    <n v="-5.6464571864796094"/>
    <n v="-1.0990549899426516"/>
    <n v="-1.7092994977651241"/>
    <n v="-0.83618273576093682"/>
    <n v="-1.212954998538964"/>
  </r>
  <r>
    <x v="211"/>
    <n v="107.4800034"/>
    <n v="74.699996949999999"/>
    <n v="108.58266399999999"/>
    <n v="1624.3199460000001"/>
    <n v="232.4499969"/>
    <n v="484.11999509999998"/>
    <n v="201.80166629999999"/>
    <n v="184.46206670000001"/>
    <n v="139.88865659999999"/>
    <n v="3310.23999"/>
    <n v="0.86733543532987378"/>
    <n v="0.24071460766395311"/>
    <n v="0.65276341442608776"/>
    <n v="0.73969950463103007"/>
    <n v="0.68907292727700586"/>
    <n v="0.71894767339666743"/>
    <n v="0.6975191179442668"/>
    <n v="0.5902192346584556"/>
    <n v="0.75256772723015786"/>
    <n v="0.70643389988079874"/>
    <x v="211"/>
    <x v="211"/>
    <n v="-8.2681438975801005E-2"/>
    <n v="0.50800756608158826"/>
    <n v="7.749283018375154E-2"/>
    <n v="1.76146741342409"/>
    <n v="-6.9152961694568332E-2"/>
    <n v="1.6674893579455445"/>
    <n v="1.1891828047391688"/>
    <n v="1.2318202510247804"/>
  </r>
  <r>
    <x v="212"/>
    <n v="109.5599976"/>
    <n v="76.58000183"/>
    <n v="110.24979399999999"/>
    <n v="1645.660034"/>
    <n v="237.13000489999999"/>
    <n v="487.22000120000001"/>
    <n v="205.89096069999999"/>
    <n v="188.05664060000001"/>
    <n v="142.2599945"/>
    <n v="3369.1599120000001"/>
    <n v="0.90709649178763763"/>
    <n v="0.27665267911364833"/>
    <n v="0.67335905137000018"/>
    <n v="0.76738370490769292"/>
    <n v="0.71889139234509913"/>
    <n v="0.73097672233635524"/>
    <n v="0.73981692668649146"/>
    <n v="0.63320366023663233"/>
    <n v="0.80009719403144242"/>
    <n v="0.74523094964124026"/>
    <x v="212"/>
    <x v="212"/>
    <n v="1.5353555886232451"/>
    <n v="1.3137859971830896"/>
    <n v="2.013339669784262"/>
    <n v="0.64033837300186114"/>
    <n v="2.026392782069907"/>
    <n v="1.948679186082219"/>
    <n v="1.6951609641807186"/>
    <n v="1.7799290135456325"/>
  </r>
  <r>
    <x v="213"/>
    <n v="111.5299988"/>
    <n v="81.349998470000003"/>
    <n v="114.752022"/>
    <n v="1745.849976"/>
    <n v="250.7400055"/>
    <n v="496.9500122"/>
    <n v="215.82495119999999"/>
    <n v="193.67817690000001"/>
    <n v="141.44297789999999"/>
    <n v="3443.4399410000001"/>
    <n v="0.94475492801551875"/>
    <n v="0.36783567650199883"/>
    <n v="0.72897934092553429"/>
    <n v="0.89735872750531465"/>
    <n v="0.80560691237579751"/>
    <n v="0.76873238304382918"/>
    <n v="0.84256962412399461"/>
    <n v="0.70042679027782262"/>
    <n v="0.78372147492123079"/>
    <n v="0.79414218175930118"/>
    <x v="213"/>
    <x v="213"/>
    <n v="4.0836611449813711"/>
    <n v="6.0881312014653917"/>
    <n v="5.7394679368979373"/>
    <n v="1.9970467090914639"/>
    <n v="4.8248793760667477"/>
    <n v="2.9892782738563941"/>
    <n v="-0.57431226738871877"/>
    <n v="2.2047047614283737"/>
  </r>
  <r>
    <x v="214"/>
    <n v="113.5299988"/>
    <n v="83"/>
    <n v="118.824997"/>
    <n v="1762.5"/>
    <n v="260.22000120000001"/>
    <n v="513.76000980000003"/>
    <n v="222.70693969999999"/>
    <n v="197.34265139999999"/>
    <n v="142.9474792"/>
    <n v="3510.4499510000001"/>
    <n v="0.98298681967922041"/>
    <n v="0.39937701637194972"/>
    <n v="0.77929666133943842"/>
    <n v="0.91895857278370541"/>
    <n v="0.86600828789184903"/>
    <n v="0.8339607333385054"/>
    <n v="0.91375379549086644"/>
    <n v="0.74424709716548321"/>
    <n v="0.81387666477875376"/>
    <n v="0.83826631845482635"/>
    <x v="214"/>
    <x v="214"/>
    <n v="3.549371008033305"/>
    <n v="0.95369156736752914"/>
    <n v="3.7808070080783414"/>
    <n v="3.3826335018248805"/>
    <n v="3.1886899367917039"/>
    <n v="1.8920430575366403"/>
    <n v="1.0636804472991908"/>
    <n v="1.9460194209323065"/>
  </r>
  <r>
    <x v="215"/>
    <n v="114.41999819999999"/>
    <n v="85.879997250000002"/>
    <n v="118.69000200000001"/>
    <n v="1759.7299800000001"/>
    <n v="260.14999390000003"/>
    <n v="514.72998050000001"/>
    <n v="223.1358185"/>
    <n v="198.171402"/>
    <n v="145.23910520000001"/>
    <n v="3509.4399410000001"/>
    <n v="1"/>
    <n v="0.45443088779882912"/>
    <n v="0.77762894016038031"/>
    <n v="0.91536506424473596"/>
    <n v="0.86556223945997435"/>
    <n v="0.837724540455002"/>
    <n v="0.91818992350747375"/>
    <n v="0.7541574146271911"/>
    <n v="0.85980844105068877"/>
    <n v="0.83760125633494542"/>
    <x v="215"/>
    <x v="215"/>
    <n v="-0.11360825029096304"/>
    <n v="-0.15716425531914505"/>
    <n v="-2.6903120312485079E-2"/>
    <n v="0.18879840421553498"/>
    <n v="0.19257540900060546"/>
    <n v="0.41995513596307465"/>
    <n v="1.6031244571957501"/>
    <n v="-2.8771525419761371E-2"/>
  </r>
  <r>
    <x v="216"/>
    <n v="109.38999939999999"/>
    <n v="83.120002749999998"/>
    <n v="116.32"/>
    <n v="1761.420044"/>
    <n v="259.27999879999999"/>
    <n v="470.5"/>
    <n v="217.8197327"/>
    <n v="212.36001590000001"/>
    <n v="143.01721190000001"/>
    <n v="3550.5"/>
    <n v="0.90384681540492529"/>
    <n v="0.40167098244062283"/>
    <n v="0.74835005924026798"/>
    <n v="0.91755756083876949"/>
    <n v="0.86001910395705139"/>
    <n v="0.66609758783838213"/>
    <n v="0.86320274028445709"/>
    <n v="0.92382687621261939"/>
    <n v="0.8152743390830417"/>
    <n v="0.8646381073373901"/>
    <x v="216"/>
    <x v="216"/>
    <n v="-1.9968000337551715"/>
    <n v="9.6041098305314598E-2"/>
    <n v="-0.33442057290013244"/>
    <n v="-8.592851043383126"/>
    <n v="-2.3824439463536851"/>
    <n v="7.1597686431062373"/>
    <n v="-1.5298175356701418"/>
    <n v="1.1699889352800841"/>
  </r>
  <r>
    <x v="217"/>
    <n v="110.8099976"/>
    <n v="77.989997860000003"/>
    <n v="115.970001"/>
    <n v="1737.719971"/>
    <n v="247.6600037"/>
    <n v="480.23999020000002"/>
    <n v="210.4589996"/>
    <n v="212.9890747"/>
    <n v="145.02986150000001"/>
    <n v="3545.530029"/>
    <n v="0.93099142407745117"/>
    <n v="0.30360608684625306"/>
    <n v="0.74402618987511204"/>
    <n v="0.88681178474339772"/>
    <n v="0.78598281641635381"/>
    <n v="0.70389197114229851"/>
    <n v="0.78706665165597334"/>
    <n v="0.93134925074855446"/>
    <n v="0.85561450416277074"/>
    <n v="0.86136552642333264"/>
    <x v="217"/>
    <x v="217"/>
    <n v="-0.30089322558459153"/>
    <n v="-1.3455094416990736"/>
    <n v="-4.4816395995756171"/>
    <n v="2.070136068012757"/>
    <n v="-3.3792774459685142"/>
    <n v="0.29622280697898351"/>
    <n v="1.407277888627336"/>
    <n v="-0.13997946768060798"/>
  </r>
  <r>
    <x v="218"/>
    <n v="112.6500015"/>
    <n v="81.27999878"/>
    <n v="119.489998"/>
    <n v="1747.2299800000001"/>
    <n v="254.17999270000001"/>
    <n v="490.76000979999998"/>
    <n v="215.98454280000001"/>
    <n v="212.37998959999999"/>
    <n v="147.44105529999999"/>
    <n v="3572.6599120000001"/>
    <n v="0.96616483896024541"/>
    <n v="0.36649756621971241"/>
    <n v="0.7875120489596833"/>
    <n v="0.89914898756040895"/>
    <n v="0.82752463947324884"/>
    <n v="0.74471312649901644"/>
    <n v="0.8442203673362384"/>
    <n v="0.92406572455599878"/>
    <n v="0.90394281522656361"/>
    <n v="0.8792297629161433"/>
    <x v="218"/>
    <x v="218"/>
    <n v="3.0352651286085646"/>
    <n v="0.54726936207836696"/>
    <n v="2.6326370437666311"/>
    <n v="2.1905755069707551"/>
    <n v="2.6254725198266198"/>
    <n v="-0.28597011412811951"/>
    <n v="1.6625498880449376"/>
    <n v="0.76518553722846105"/>
  </r>
  <r>
    <x v="219"/>
    <n v="111.9499969"/>
    <n v="81.839996339999999"/>
    <n v="119.209999"/>
    <n v="1742.8199460000001"/>
    <n v="249.41999820000001"/>
    <n v="486.76998900000001"/>
    <n v="214.87744140000001"/>
    <n v="208.2599945"/>
    <n v="147.6901398"/>
    <n v="3537.01001"/>
    <n v="0.95278358894459902"/>
    <n v="0.37720244924264101"/>
    <n v="0.78405295593834812"/>
    <n v="0.89342791159844981"/>
    <n v="0.79719654393953043"/>
    <n v="0.72923052616685202"/>
    <n v="0.83276901199350517"/>
    <n v="0.87479823759227227"/>
    <n v="0.90893529372297066"/>
    <n v="0.85575534246716745"/>
    <x v="219"/>
    <x v="219"/>
    <n v="-0.23432839960379251"/>
    <n v="-0.25240146119745471"/>
    <n v="-1.8726865358038092"/>
    <n v="-0.8130289184781021"/>
    <n v="-0.51258362549822467"/>
    <n v="-1.9399168008999577"/>
    <n v="0.16893835946385097"/>
    <n v="-0.99785322079657579"/>
  </r>
  <r>
    <x v="220"/>
    <n v="112.5999985"/>
    <n v="81.430000309999997"/>
    <n v="119.260002"/>
    <n v="1772.26001"/>
    <n v="249.5099945"/>
    <n v="482.8399963"/>
    <n v="215.94464110000001"/>
    <n v="210.47999569999999"/>
    <n v="149.99172970000001"/>
    <n v="3585.1499020000001"/>
    <n v="0.96520898432081537"/>
    <n v="0.36936498734188711"/>
    <n v="0.7846706903886348"/>
    <n v="0.93162009843168925"/>
    <n v="0.79776995140545937"/>
    <n v="0.71398085471591022"/>
    <n v="0.843807642227699"/>
    <n v="0.90134532746149487"/>
    <n v="0.95506677955728447"/>
    <n v="0.88745405695946233"/>
    <x v="220"/>
    <x v="220"/>
    <n v="4.194530695365898E-2"/>
    <n v="1.6892200521097256"/>
    <n v="3.6082231035793381E-2"/>
    <n v="-0.80736133878623606"/>
    <n v="0.49665506674261961"/>
    <n v="1.0659758276330813"/>
    <n v="1.5583910362037661"/>
    <n v="1.3610335244711436"/>
  </r>
  <r>
    <x v="221"/>
    <n v="113.66999819999999"/>
    <n v="83.730003359999998"/>
    <n v="120.300003"/>
    <n v="1774.030029"/>
    <n v="249.88999939999999"/>
    <n v="479.10000609999997"/>
    <n v="216.66276550000001"/>
    <n v="212.6999969"/>
    <n v="151.88481139999999"/>
    <n v="3626.9099120000001"/>
    <n v="0.98566304062611187"/>
    <n v="0.4133317210587788"/>
    <n v="0.79751880842220524"/>
    <n v="0.93391631953862653"/>
    <n v="0.80019113590692903"/>
    <n v="0.69946845580490402"/>
    <n v="0.85123559569671914"/>
    <n v="0.92789241733071792"/>
    <n v="0.99301040784082339"/>
    <n v="0.91495180527566911"/>
    <x v="221"/>
    <x v="221"/>
    <n v="0.87204509689678167"/>
    <n v="9.9873550721265067E-2"/>
    <n v="0.15230047227626739"/>
    <n v="-0.77458168930899374"/>
    <n v="0.33255022969865838"/>
    <n v="1.0547326327221191"/>
    <n v="1.2621240542970962"/>
    <n v="1.1648051306502933"/>
  </r>
  <r>
    <x v="222"/>
    <n v="113.0599976"/>
    <n v="83.36000061"/>
    <n v="119.389999"/>
    <n v="1761.660034"/>
    <n v="256.17001340000002"/>
    <n v="480.63000490000002"/>
    <n v="213.9000092"/>
    <n v="210.71000670000001"/>
    <n v="148.8259888"/>
    <n v="3609.530029"/>
    <n v="0.97400230219911554"/>
    <n v="0.40625876853214299"/>
    <n v="0.78627666653674433"/>
    <n v="0.91786889653824721"/>
    <n v="0.84020396880938086"/>
    <n v="0.70540535716869934"/>
    <n v="0.82265889611285536"/>
    <n v="0.90409583169001073"/>
    <n v="0.93170147029222816"/>
    <n v="0.90350765934516952"/>
    <x v="222"/>
    <x v="222"/>
    <n v="-0.756445533920727"/>
    <n v="-0.69728216534039378"/>
    <n v="2.5131113750364924"/>
    <n v="0.3193485244249184"/>
    <n v="-1.2751412517163714"/>
    <n v="-0.9355854391176035"/>
    <n v="-2.0139094698181159"/>
    <n v="-0.47919257499330087"/>
  </r>
  <r>
    <x v="223"/>
    <n v="109.7699966"/>
    <n v="82.540000919999997"/>
    <n v="118.029999"/>
    <n v="1740.6400149999999"/>
    <n v="257.1600037"/>
    <n v="481.7900085"/>
    <n v="211.08000179999999"/>
    <n v="207.83000179999999"/>
    <n v="148.54701230000001"/>
    <n v="3567.790039"/>
    <n v="0.91111082129638044"/>
    <n v="0.39058369887596844"/>
    <n v="0.76947529757108424"/>
    <n v="0.89059991733744637"/>
    <n v="0.84651164844973636"/>
    <n v="0.70990655478718589"/>
    <n v="0.79349001708647404"/>
    <n v="0.86965632377258151"/>
    <n v="0.92610985709569105"/>
    <n v="0.87602309361491726"/>
    <x v="223"/>
    <x v="223"/>
    <n v="-1.1391238892631195"/>
    <n v="-1.1931938395782467"/>
    <n v="0.38645830823850363"/>
    <n v="0.24135064148592478"/>
    <n v="-1.3183764743849335"/>
    <n v="-1.366809742500956"/>
    <n v="-0.18745146748186686"/>
    <n v="-1.1563829546962894"/>
  </r>
  <r>
    <x v="224"/>
    <n v="111"/>
    <n v="85.540000919999997"/>
    <n v="118.639999"/>
    <n v="1758.5699460000001"/>
    <n v="264.64999390000003"/>
    <n v="484.67001340000002"/>
    <n v="212.41999820000001"/>
    <n v="207.57000729999999"/>
    <n v="151.5659637"/>
    <n v="3581.8701169999999"/>
    <n v="0.93462349966377278"/>
    <n v="0.44793153637152094"/>
    <n v="0.77701120571009352"/>
    <n v="0.91386016822070182"/>
    <n v="0.89423379147578708"/>
    <n v="0.72108192630940338"/>
    <n v="0.80735033280315871"/>
    <n v="0.86654727258963449"/>
    <n v="0.98661964371909472"/>
    <n v="0.8852944142184459"/>
    <x v="224"/>
    <x v="224"/>
    <n v="0.51681776257576639"/>
    <n v="1.0300769168517665"/>
    <n v="2.9125797527743704"/>
    <n v="0.59777181950422642"/>
    <n v="0.63482868513033064"/>
    <n v="-0.12509959955165859"/>
    <n v="2.0323205113698486"/>
    <n v="0.39464424324550218"/>
  </r>
  <r>
    <x v="225"/>
    <n v="110.88999939999999"/>
    <n v="84.63999939"/>
    <n v="117.339996"/>
    <n v="1736.380005"/>
    <n v="258.0400085"/>
    <n v="488.23999020000002"/>
    <n v="210.38999939999999"/>
    <n v="203.88000489999999"/>
    <n v="149.69282530000001"/>
    <n v="3557.540039"/>
    <n v="0.93252073415270154"/>
    <n v="0.43072715587545812"/>
    <n v="0.76095103654872209"/>
    <n v="0.88507346543056642"/>
    <n v="0.85211856031581734"/>
    <n v="0.73493461699951201"/>
    <n v="0.78635294484563079"/>
    <n v="0.8224216994455984"/>
    <n v="0.94907574523165861"/>
    <n v="0.86927376763915432"/>
    <x v="225"/>
    <x v="225"/>
    <n v="-1.0957543922433814"/>
    <n v="-1.2618173675987574"/>
    <n v="-2.4976329311753775"/>
    <n v="0.73657884773112436"/>
    <n v="-0.95565333640983685"/>
    <n v="-1.7777146361356793"/>
    <n v="-1.2358568865154702"/>
    <n v="-0.67925628806377958"/>
  </r>
  <r>
    <x v="226"/>
    <n v="109.2699966"/>
    <n v="85.309997559999999"/>
    <n v="113.849998"/>
    <n v="1727.5600589999999"/>
    <n v="257.64001459999997"/>
    <n v="476.61999509999998"/>
    <n v="210.11000060000001"/>
    <n v="208.1600037"/>
    <n v="150.3802948"/>
    <n v="3577.5900879999999"/>
    <n v="0.90155284838045502"/>
    <n v="0.44353480460061728"/>
    <n v="0.71783578354326916"/>
    <n v="0.87363147177555645"/>
    <n v="0.8495700167802932"/>
    <n v="0.68984519290552981"/>
    <n v="0.78345676410343434"/>
    <n v="0.87360253339459182"/>
    <n v="0.9628549113206184"/>
    <n v="0.88247613998364405"/>
    <x v="226"/>
    <x v="226"/>
    <n v="-2.9742612229166943"/>
    <n v="-0.50795021680752839"/>
    <n v="-0.15501235731823607"/>
    <n v="-2.3799761046283994"/>
    <n v="-0.13308560330742941"/>
    <n v="2.0992734437588858"/>
    <n v="0.45925347365328389"/>
    <n v="0.56359306656281161"/>
  </r>
  <r>
    <x v="227"/>
    <n v="107.61000060000001"/>
    <n v="85.069999690000003"/>
    <n v="115.16999800000001"/>
    <n v="1763.900024"/>
    <n v="260.8399963"/>
    <n v="482.88000490000002"/>
    <n v="213.86000060000001"/>
    <n v="209.67999270000001"/>
    <n v="150.8087463"/>
    <n v="3635.4099120000001"/>
    <n v="0.86982045476336611"/>
    <n v="0.43894701831793781"/>
    <n v="0.73414299459817467"/>
    <n v="0.92077480450721727"/>
    <n v="0.8699585593938931"/>
    <n v="0.71413610131604066"/>
    <n v="0.82224506527914387"/>
    <n v="0.89177877788636528"/>
    <n v="0.97144249866749544"/>
    <n v="0.92054880730435051"/>
    <x v="227"/>
    <x v="227"/>
    <n v="1.1594203102225855"/>
    <n v="2.1035427862945357"/>
    <n v="1.2420359876815594"/>
    <n v="1.3134173690481905"/>
    <n v="1.7847793961693035"/>
    <n v="0.73020223529137529"/>
    <n v="0.28491199632891945"/>
    <n v="1.6161668211777578"/>
  </r>
  <r>
    <x v="228"/>
    <n v="106.4100037"/>
    <n v="86.709999080000003"/>
    <n v="116.029999"/>
    <n v="1764.130005"/>
    <n v="246.82000729999999"/>
    <n v="485"/>
    <n v="213.86999510000001"/>
    <n v="210.88999939999999"/>
    <n v="151.2770386"/>
    <n v="3629.6499020000001"/>
    <n v="0.84688137902457716"/>
    <n v="0.47029715782144615"/>
    <n v="0.74476740203334868"/>
    <n v="0.92107315566977233"/>
    <n v="0.78063081631064357"/>
    <n v="0.72236238345458159"/>
    <n v="0.82234844385943739"/>
    <n v="0.90624820997823141"/>
    <n v="0.9808286276228616"/>
    <n v="0.91675600875667695"/>
    <x v="228"/>
    <x v="228"/>
    <n v="0.74672311794257118"/>
    <n v="1.3038210605520829E-2"/>
    <n v="-5.3749383525811716"/>
    <n v="0.4390314526357359"/>
    <n v="4.6733844440121968E-3"/>
    <n v="0.5770730361151809"/>
    <n v="0.31052065048564209"/>
    <n v="-0.15844183020426242"/>
  </r>
  <r>
    <x v="229"/>
    <n v="107.6200027"/>
    <n v="87.190002440000001"/>
    <n v="116.589996"/>
    <n v="1787.0200199999999"/>
    <n v="247.63000489999999"/>
    <n v="491.35998540000003"/>
    <n v="215.22999569999999"/>
    <n v="211"/>
    <n v="151.04788210000001"/>
    <n v="3638.3500979999999"/>
    <n v="0.87001165436517081"/>
    <n v="0.47947287605031252"/>
    <n v="0.75168557572207129"/>
    <n v="0.95076805475340387"/>
    <n v="0.78579168038199554"/>
    <n v="0.74704123025823777"/>
    <n v="0.83641567395862271"/>
    <n v="0.9075636127869634"/>
    <n v="0.97623557225987523"/>
    <n v="0.9224848340110211"/>
    <x v="229"/>
    <x v="229"/>
    <n v="0.48263122022434529"/>
    <n v="1.2975242717443576"/>
    <n v="0.32817339601464418"/>
    <n v="1.3113371958762945"/>
    <n v="0.63590060838785611"/>
    <n v="5.216017844040377E-2"/>
    <n v="-0.1514813497942098"/>
    <n v="0.23969793877932469"/>
  </r>
  <r>
    <x v="230"/>
    <n v="108.2200012"/>
    <n v="92.660003660000001"/>
    <n v="119.050003"/>
    <n v="1754.400024"/>
    <n v="245.8000031"/>
    <n v="490.7000122"/>
    <n v="214.07000729999999"/>
    <n v="210.3500061"/>
    <n v="152.2335358"/>
    <n v="3621.6298830000001"/>
    <n v="0.88148119319036244"/>
    <n v="0.5840371230719904"/>
    <n v="0.78207637371112038"/>
    <n v="0.90845058622712882"/>
    <n v="0.77413190442694424"/>
    <n v="0.74448031596788111"/>
    <n v="0.82441727944674814"/>
    <n v="0.89979089334980877"/>
    <n v="1"/>
    <n v="0.91147506021396363"/>
    <x v="230"/>
    <x v="230"/>
    <n v="2.109964048716499"/>
    <n v="-1.8253850340188074"/>
    <n v="-0.73900648701234628"/>
    <n v="-0.13431561779756279"/>
    <n v="-0.53895294483807077"/>
    <n v="-0.30805398104265325"/>
    <n v="0.78495221747964439"/>
    <n v="-0.45955486826820002"/>
  </r>
  <r>
    <x v="231"/>
    <n v="108.48999790000001"/>
    <n v="92.629997250000002"/>
    <n v="122.720001"/>
    <n v="1795.3599850000001"/>
    <n v="241.3500061"/>
    <n v="504.57998659999998"/>
    <n v="216.21000670000001"/>
    <n v="211.1999969"/>
    <n v="152.08407589999999"/>
    <n v="3662.4499510000001"/>
    <n v="0.88664243548234112"/>
    <n v="0.58346352216382213"/>
    <n v="0.82741533731496952"/>
    <n v="0.96158737571217223"/>
    <n v="0.74577894432567526"/>
    <n v="0.79833920719367968"/>
    <n v="0.84655246377822502"/>
    <n v="0.90995520414189879"/>
    <n v="0.99700432850367982"/>
    <n v="0.93835388414418885"/>
    <x v="231"/>
    <x v="231"/>
    <n v="3.08273658758328"/>
    <n v="2.3346990674687782"/>
    <n v="-1.8104137281843655"/>
    <n v="2.8286068993091376"/>
    <n v="0.99967268978554491"/>
    <n v="0.40408403867405474"/>
    <n v="-9.8178038902260567E-2"/>
    <n v="1.1271187094962456"/>
  </r>
  <r>
    <x v="232"/>
    <n v="108.1500015"/>
    <n v="93.739997860000003"/>
    <n v="123.08000199999999"/>
    <n v="1824.969971"/>
    <n v="220.77999879999999"/>
    <n v="503.38000490000002"/>
    <n v="215.36999510000001"/>
    <n v="210.17999270000001"/>
    <n v="149.97180180000001"/>
    <n v="3669.01001"/>
    <n v="0.88014308271691677"/>
    <n v="0.60468223369790353"/>
    <n v="0.83186277086570948"/>
    <n v="1"/>
    <n v="0.61471804782176453"/>
    <n v="0.79368288132515019"/>
    <n v="0.83786376432972121"/>
    <n v="0.89775784894930499"/>
    <n v="0.95466735842819561"/>
    <n v="0.94267349161845582"/>
    <x v="232"/>
    <x v="232"/>
    <n v="0.29335152955221772"/>
    <n v="1.6492506376095899"/>
    <n v="-8.5228948747062052"/>
    <n v="-0.23781793409718377"/>
    <n v="-0.38851652281087357"/>
    <n v="-0.48295654117975423"/>
    <n v="-1.3888857774885421"/>
    <n v="0.1791166865832185"/>
  </r>
  <r>
    <x v="233"/>
    <n v="107.5299988"/>
    <n v="92.309997559999999"/>
    <n v="122.94000200000001"/>
    <n v="1821.839966"/>
    <n v="220.97000120000001"/>
    <n v="497.51998900000001"/>
    <n v="214.2400055"/>
    <n v="208.0500031"/>
    <n v="148.7562561"/>
    <n v="3666.719971"/>
    <n v="0.86829114468811541"/>
    <n v="0.57734642542357306"/>
    <n v="0.83013321817806818"/>
    <n v="0.99593948791181386"/>
    <n v="0.61592863975392675"/>
    <n v="0.77094408153748273"/>
    <n v="0.82617566381499585"/>
    <n v="0.87228713058585972"/>
    <n v="0.93030379598794022"/>
    <n v="0.94116556774448412"/>
    <x v="233"/>
    <x v="233"/>
    <n v="-0.11374715447273584"/>
    <n v="-0.17150994535460129"/>
    <n v="8.605960731621573E-2"/>
    <n v="-1.1641336252845682"/>
    <n v="-0.5246736433621324"/>
    <n v="-1.0134121581402149"/>
    <n v="-0.81051616731326548"/>
    <n v="-6.2415719601702009E-2"/>
  </r>
  <r>
    <x v="234"/>
    <n v="107.9000015"/>
    <n v="94.040000919999997"/>
    <n v="122.25"/>
    <n v="1823.76001"/>
    <n v="225.86000060000001"/>
    <n v="498.30999759999997"/>
    <n v="214.36000060000001"/>
    <n v="212.67999270000001"/>
    <n v="148.3676758"/>
    <n v="3699.1201169999999"/>
    <n v="0.87536409625895406"/>
    <n v="0.61041707594225292"/>
    <n v="0.82160896950965401"/>
    <n v="0.99843033437111639"/>
    <n v="0.64708505578823627"/>
    <n v="0.77400957618672672"/>
    <n v="0.82741683876923844"/>
    <n v="0.92765320426400355"/>
    <n v="0.92251535956625474"/>
    <n v="0.96250011867290475"/>
    <x v="234"/>
    <x v="234"/>
    <n v="-0.56125100762566016"/>
    <n v="0.10539037653321312"/>
    <n v="2.2129698028892411"/>
    <n v="0.15878931851318331"/>
    <n v="5.6009660623356938E-2"/>
    <n v="2.2254215481912754"/>
    <n v="-0.26121946746144348"/>
    <n v="0.88362749967960252"/>
  </r>
  <r>
    <x v="235"/>
    <n v="107.1800003"/>
    <n v="94.069999690000003"/>
    <n v="123.75"/>
    <n v="1817.030029"/>
    <n v="227.6999969"/>
    <n v="515.78002930000002"/>
    <n v="214.28999329999999"/>
    <n v="212.6499939"/>
    <n v="147.57058720000001"/>
    <n v="3691.959961"/>
    <n v="0.86160059232088648"/>
    <n v="0.6109905308045952"/>
    <n v="0.84013989116295562"/>
    <n v="0.98969962333271133"/>
    <n v="0.6588085112603147"/>
    <n v="0.841799077083901"/>
    <n v="0.82669271497273211"/>
    <n v="0.92729447434999746"/>
    <n v="0.90653906358946379"/>
    <n v="0.95778536483082533"/>
    <x v="235"/>
    <x v="235"/>
    <n v="1.2269938650306749"/>
    <n v="-0.36901680939916831"/>
    <n v="0.81466231077305484"/>
    <n v="3.5058561506172059"/>
    <n v="-3.2658751541361275E-2"/>
    <n v="-1.4105134958477707E-2"/>
    <n v="-0.53723871840822823"/>
    <n v="-0.19356376039518361"/>
  </r>
  <r>
    <x v="236"/>
    <n v="106.8000031"/>
    <n v="92.91999817"/>
    <n v="124.379997"/>
    <n v="1811.329956"/>
    <n v="227.86000060000001"/>
    <n v="512.6599731"/>
    <n v="216.0099945"/>
    <n v="212.77000430000001"/>
    <n v="148.90570070000001"/>
    <n v="3702.25"/>
    <n v="0.85433658642943133"/>
    <n v="0.58900716404172904"/>
    <n v="0.8479228411954991"/>
    <n v="0.98230499766277046"/>
    <n v="0.65982796779526409"/>
    <n v="0.82969222712500057"/>
    <n v="0.84448362819091405"/>
    <n v="0.92872957576978132"/>
    <n v="0.9332991608215776"/>
    <n v="0.96456105532002656"/>
    <x v="236"/>
    <x v="236"/>
    <n v="0.50908848484848734"/>
    <n v="-0.31370274068266235"/>
    <n v="7.02695222566357E-2"/>
    <n v="-0.60491993151314161"/>
    <n v="0.80265119873892532"/>
    <n v="5.6435647045655707E-2"/>
    <n v="0.90472873038754531"/>
    <n v="0.27871480483804684"/>
  </r>
  <r>
    <x v="237"/>
    <n v="106.3199997"/>
    <n v="89.83000183"/>
    <n v="121.779999"/>
    <n v="1777.8599850000001"/>
    <n v="220.57000729999999"/>
    <n v="493.60000609999997"/>
    <n v="211.8000031"/>
    <n v="209.58000179999999"/>
    <n v="147.72999569999999"/>
    <n v="3672.820068"/>
    <n v="0.84516086743592711"/>
    <n v="0.52993896138567176"/>
    <n v="0.81580260170433838"/>
    <n v="0.93888486835411444"/>
    <n v="0.61338009621840262"/>
    <n v="0.75573325142110348"/>
    <n v="0.80093738435882145"/>
    <n v="0.89058307249287039"/>
    <n v="0.90973413798547953"/>
    <n v="0.9451823036602669"/>
    <x v="237"/>
    <x v="237"/>
    <n v="-2.090366668846277"/>
    <n v="-1.8478119289713764"/>
    <n v="-3.1993299748986397"/>
    <n v="-3.717857449401881"/>
    <n v="-1.9489799116679327"/>
    <n v="-1.4992726585191969"/>
    <n v="-0.78956345826457797"/>
    <n v="-0.79492017016679073"/>
  </r>
  <r>
    <x v="238"/>
    <n v="106.5199966"/>
    <n v="91.660003660000001"/>
    <n v="123.239998"/>
    <n v="1767.650024"/>
    <n v="222.91999820000001"/>
    <n v="501.0899963"/>
    <n v="210.52000430000001"/>
    <n v="207.61000060000001"/>
    <n v="147.03999329999999"/>
    <n v="3668.1000979999999"/>
    <n v="0.84898399734286523"/>
    <n v="0.56492117724013968"/>
    <n v="0.83383935309293733"/>
    <n v="0.92563962751251538"/>
    <n v="0.62835295984641082"/>
    <n v="0.78479689057767854"/>
    <n v="0.78769765663643576"/>
    <n v="0.86702551815511764"/>
    <n v="0.89590420419004435"/>
    <n v="0.9420743411114062"/>
    <x v="238"/>
    <x v="238"/>
    <n v="1.1988824207495652"/>
    <n v="-0.57428375047206093"/>
    <n v="1.0654172472342405"/>
    <n v="1.5174210104208552"/>
    <n v="-0.6043431450733473"/>
    <n v="-0.93997575297281277"/>
    <n v="-0.46706993845800088"/>
    <n v="-0.12851078769481672"/>
  </r>
  <r>
    <x v="239"/>
    <n v="107.0199966"/>
    <n v="91.650001529999997"/>
    <n v="122.410004"/>
    <n v="1774.8000489999999"/>
    <n v="222.41999820000001"/>
    <n v="503.22000120000001"/>
    <n v="213.2599945"/>
    <n v="206.2400055"/>
    <n v="147"/>
    <n v="3663.459961"/>
    <n v="0.85854197025879064"/>
    <n v="0.56472997706485639"/>
    <n v="0.82358565056846378"/>
    <n v="0.93491525580810375"/>
    <n v="0.62516723184465395"/>
    <n v="0.79306201405078225"/>
    <n v="0.81603887399539377"/>
    <n v="0.85064292203755909"/>
    <n v="0.89510260597638469"/>
    <n v="0.93901894626406979"/>
    <x v="239"/>
    <x v="239"/>
    <n v="-0.6734777778883112"/>
    <n v="0.40449324826303484"/>
    <n v="-0.22429571327710512"/>
    <n v="0.42507432112549981"/>
    <n v="1.3015343644470911"/>
    <n v="-0.65988877994348949"/>
    <n v="-2.7198926701795429E-2"/>
    <n v="-0.12649973763065689"/>
  </r>
  <r>
    <x v="240"/>
    <n v="106.7900009"/>
    <n v="94.77999878"/>
    <n v="121.779999"/>
    <n v="1752.26001"/>
    <n v="221.27000430000001"/>
    <n v="522.41998290000004"/>
    <n v="214.1999969"/>
    <n v="207.25"/>
    <n v="145.6499939"/>
    <n v="3647.48999"/>
    <n v="0.85414538491603198"/>
    <n v="0.62456283494969855"/>
    <n v="0.81580260170433838"/>
    <n v="0.90567437573676601"/>
    <n v="0.6178400963064945"/>
    <n v="0.86756429309804228"/>
    <n v="0.82576183298128425"/>
    <n v="0.86272057981491568"/>
    <n v="0.86804401170709844"/>
    <n v="0.92850318625407169"/>
    <x v="240"/>
    <x v="240"/>
    <n v="-0.51466790246979899"/>
    <n v="-1.2700044161425408"/>
    <n v="-0.51703709617240634"/>
    <n v="3.8154249938823819"/>
    <n v="0.44077765368225086"/>
    <n v="0.48971803387583052"/>
    <n v="-0.91837149659864059"/>
    <n v="-0.43592590529202152"/>
  </r>
  <r>
    <x v="241"/>
    <n v="107.4499969"/>
    <n v="97.120002749999998"/>
    <n v="127.879997"/>
    <n v="1761.079956"/>
    <n v="220.1499939"/>
    <n v="519.78002930000002"/>
    <n v="214.13000489999999"/>
    <n v="208.36000060000001"/>
    <n v="145.58000179999999"/>
    <n v="3694.6201169999999"/>
    <n v="0.86676183270127027"/>
    <n v="0.66929422408653438"/>
    <n v="0.89116165838653627"/>
    <n v="0.91711636939177599"/>
    <n v="0.61070399931941632"/>
    <n v="0.85732040001250776"/>
    <n v="0.82503786744104679"/>
    <n v="0.8759941247495272"/>
    <n v="0.86664113816752297"/>
    <n v="0.95953699995183805"/>
    <x v="241"/>
    <x v="241"/>
    <n v="5.0090310807113729"/>
    <n v="0.50334687487389917"/>
    <n v="-0.50617362418517942"/>
    <n v="-0.50533166540556007"/>
    <n v="-3.2676004207735532E-2"/>
    <n v="0.53558533172497302"/>
    <n v="-4.8054996863276515E-2"/>
    <n v="1.2921249168390425"/>
  </r>
  <r>
    <x v="242"/>
    <n v="107.3399963"/>
    <n v="96.849998470000003"/>
    <n v="127.80999799999999"/>
    <n v="1757.1899410000001"/>
    <n v="223.61999510000001"/>
    <n v="524.83001709999996"/>
    <n v="219.27999879999999"/>
    <n v="208.27000430000001"/>
    <n v="145.42999270000001"/>
    <n v="3701.169922"/>
    <n v="0.86465906719019914"/>
    <n v="0.66413283689568658"/>
    <n v="0.89029689439666293"/>
    <n v="0.91206990686832146"/>
    <n v="0.63281295929735704"/>
    <n v="0.87691602286983861"/>
    <n v="0.87830707129338459"/>
    <n v="0.87491793620332392"/>
    <n v="0.86363445888392554"/>
    <n v="0.96384985546624613"/>
    <x v="242"/>
    <x v="242"/>
    <n v="-5.4738036942564142E-2"/>
    <n v="-0.22088804013393407"/>
    <n v="1.5761986355430979"/>
    <n v="0.97156249092541636"/>
    <n v="2.4050781217723678"/>
    <n v="-4.3192695210616014E-2"/>
    <n v="-0.10304238092129013"/>
    <n v="0.17727952516315781"/>
  </r>
  <r>
    <x v="243"/>
    <n v="108.7799988"/>
    <n v="96.839996339999999"/>
    <n v="128.699997"/>
    <n v="1740.51001"/>
    <n v="225.91999820000001"/>
    <n v="532.90002440000001"/>
    <n v="219.41999820000001"/>
    <n v="211.17999270000001"/>
    <n v="146.1000061"/>
    <n v="3722.4799800000001"/>
    <n v="0.89218607697792895"/>
    <n v="0.66394163672040341"/>
    <n v="0.90129189555700773"/>
    <n v="0.89043126365349867"/>
    <n v="0.64746732785695271"/>
    <n v="0.90823032020471728"/>
    <n v="0.87975516166448309"/>
    <n v="0.90971599107518442"/>
    <n v="0.87706374690387201"/>
    <n v="0.97788190697887201"/>
    <x v="243"/>
    <x v="243"/>
    <n v="0.69634536728496244"/>
    <n v="-0.94923893034054907"/>
    <n v="1.0285319517029172"/>
    <n v="1.5376421006922707"/>
    <n v="6.3845038656586306E-2"/>
    <n v="1.3972191577853648"/>
    <n v="0.46071198076872882"/>
    <n v="0.57576545927631217"/>
  </r>
  <r>
    <x v="244"/>
    <n v="108.9700012"/>
    <n v="95.91999817"/>
    <n v="126.660004"/>
    <n v="1726.219971"/>
    <n v="227.42999270000001"/>
    <n v="534.45001219999995"/>
    <n v="218.5899963"/>
    <n v="211.3099976"/>
    <n v="145.9499969"/>
    <n v="3709.4099120000001"/>
    <n v="0.89581815256425057"/>
    <n v="0.64635500153728154"/>
    <n v="0.87608992858615176"/>
    <n v="0.87189299419381683"/>
    <n v="0.65708819137925079"/>
    <n v="0.91424478549951715"/>
    <n v="0.87116999801818662"/>
    <n v="0.911270608146445"/>
    <n v="0.87405706561594287"/>
    <n v="0.96927564849522441"/>
    <x v="244"/>
    <x v="244"/>
    <n v="-1.5850761830243052"/>
    <n v="-0.82102595893717256"/>
    <n v="0.66837575780398739"/>
    <n v="0.29085902214868425"/>
    <n v="-0.37827085352697509"/>
    <n v="6.1561182164009402E-2"/>
    <n v="-0.10267569728732512"/>
    <n v="-0.35111184130532225"/>
  </r>
  <r>
    <x v="245"/>
    <n v="108.0899963"/>
    <n v="93.230003359999998"/>
    <n v="128.229996"/>
    <n v="1734.5600589999999"/>
    <n v="226.47000120000001"/>
    <n v="528.9099731"/>
    <n v="222.5899963"/>
    <n v="209.0099945"/>
    <n v="145.97000120000001"/>
    <n v="3694.919922"/>
    <n v="0.87899602656408726"/>
    <n v="0.59493320646136161"/>
    <n v="0.89548552775169221"/>
    <n v="0.88271247471877956"/>
    <n v="0.65097164777325345"/>
    <n v="0.89274760152246546"/>
    <n v="0.91254418593894349"/>
    <n v="0.88376684418668183"/>
    <n v="0.87445801805411438"/>
    <n v="0.95973441279809801"/>
    <x v="245"/>
    <x v="245"/>
    <n v="1.23953256783412"/>
    <n v="0.48314167024545007"/>
    <n v="-0.42210417746717926"/>
    <n v="-1.0365869536039549"/>
    <n v="1.8299099079128351"/>
    <n v="-1.088449730785477"/>
    <n v="1.3706269561428642E-2"/>
    <n v="-0.3906278988775192"/>
  </r>
  <r>
    <x v="246"/>
    <n v="108.2799988"/>
    <n v="93.160003660000001"/>
    <n v="131.88000500000001"/>
    <n v="1720.219971"/>
    <n v="231.16999820000001"/>
    <n v="527.33001709999996"/>
    <n v="223.9400024"/>
    <n v="205.8399963"/>
    <n v="144.1999969"/>
    <n v="3687.26001"/>
    <n v="0.88262810406200354"/>
    <n v="0.59359509598791582"/>
    <n v="0.94057754829358953"/>
    <n v="0.86410927738533994"/>
    <n v="0.68091747187540086"/>
    <n v="0.88661684970021781"/>
    <n v="0.9265080374578355"/>
    <n v="0.84585955517229983"/>
    <n v="0.83898126857232147"/>
    <n v="0.95469058420944841"/>
    <x v="246"/>
    <x v="246"/>
    <n v="2.8464548965594689"/>
    <n v="-0.82672767227600064"/>
    <n v="2.075328730117036"/>
    <n v="-0.29871926799559878"/>
    <n v="0.60649899925444306"/>
    <n v="-1.5166730220645066"/>
    <n v="-1.2125808628136194"/>
    <n v="-0.20730928306164459"/>
  </r>
  <r>
    <x v="247"/>
    <n v="107.4499969"/>
    <n v="91.550003050000001"/>
    <n v="130.96000699999999"/>
    <n v="1728.2299800000001"/>
    <n v="227.42999270000001"/>
    <n v="514.47998050000001"/>
    <n v="221.02000430000001"/>
    <n v="205.3000031"/>
    <n v="143.22000120000001"/>
    <n v="3690.01001"/>
    <n v="0.86676183270127027"/>
    <n v="0.56281841153790912"/>
    <n v="0.92921194105412652"/>
    <n v="0.87450055100023194"/>
    <n v="0.65708819137925079"/>
    <n v="0.83675445777196411"/>
    <n v="0.89630489992842244"/>
    <n v="0.83940223973969141"/>
    <n v="0.81933890841413781"/>
    <n v="0.95650137898343357"/>
    <x v="247"/>
    <x v="247"/>
    <n v="-0.69760233933871996"/>
    <n v="0.46563864709370251"/>
    <n v="-1.6178593801624188"/>
    <n v="-2.4368111397616765"/>
    <n v="-1.3039198306269137"/>
    <n v="-0.26233638248466967"/>
    <n v="-0.67960868312611544"/>
    <n v="7.4581125077751165E-2"/>
  </r>
  <r>
    <x v="248"/>
    <n v="108.3499985"/>
    <n v="91.809997559999999"/>
    <n v="131.970001"/>
    <n v="1734.160034"/>
    <n v="225.77999879999999"/>
    <n v="513.96997069999998"/>
    <n v="222.75"/>
    <n v="208.6999969"/>
    <n v="143.5"/>
    <n v="3703.0600589999999"/>
    <n v="0.88396621453544932"/>
    <n v="0.56778845250764765"/>
    <n v="0.9416893541769964"/>
    <n v="0.88219352783272786"/>
    <n v="0.64657532783933425"/>
    <n v="0.83477545107132534"/>
    <n v="0.91419919172689756"/>
    <n v="0.88005984882720023"/>
    <n v="0.82495101188914188"/>
    <n v="0.96509445553959738"/>
    <x v="248"/>
    <x v="248"/>
    <n v="0.77122323305923934"/>
    <n v="0.34312875419508271"/>
    <n v="-0.72549529655770273"/>
    <n v="-9.913112644429406E-2"/>
    <n v="0.78273263340081711"/>
    <n v="1.6561099603802218"/>
    <n v="0.1955025817999973"/>
    <n v="0.35365890511500114"/>
  </r>
  <r>
    <x v="249"/>
    <n v="107.7900009"/>
    <n v="91.599998470000003"/>
    <n v="136.69000199999999"/>
    <n v="1773.959961"/>
    <n v="224.63999939999999"/>
    <n v="519.11999509999998"/>
    <n v="224.96000670000001"/>
    <n v="212.63000489999999"/>
    <n v="145.22000120000001"/>
    <n v="3735.360107"/>
    <n v="0.87326133074788281"/>
    <n v="0.56377412127846971"/>
    <n v="1"/>
    <n v="0.93382542129373713"/>
    <n v="0.63931187181820193"/>
    <n v="0.85475924902197642"/>
    <n v="0.93705849985488054"/>
    <n v="0.92705544304704313"/>
    <n v="0.85942553360684804"/>
    <n v="0.98636309485518658"/>
    <x v="249"/>
    <x v="249"/>
    <n v="3.5765711633206672"/>
    <n v="2.2950550248928194"/>
    <n v="-0.50491602713215789"/>
    <n v="1.0020088124965638"/>
    <n v="0.99214666666667028"/>
    <n v="1.8830896302710902"/>
    <n v="1.1986071080139462"/>
    <n v="0.87225287965549747"/>
  </r>
  <r>
    <x v="250"/>
    <n v="108.33000180000001"/>
    <n v="90.620002749999998"/>
    <n v="134.86999499999999"/>
    <n v="1757.76001"/>
    <n v="222.46000670000001"/>
    <n v="530.86999509999998"/>
    <n v="224.1499939"/>
    <n v="214.36999510000001"/>
    <n v="144.3000031"/>
    <n v="3727.040039"/>
    <n v="0.88358395870143369"/>
    <n v="0.54504057617950397"/>
    <n v="0.97751572858302627"/>
    <n v="0.91280944947786991"/>
    <n v="0.62542214424217046"/>
    <n v="0.90035313512475879"/>
    <n v="0.92868009440352584"/>
    <n v="0.94786249315628079"/>
    <n v="0.84098572410049499"/>
    <n v="0.98088457279933161"/>
    <x v="250"/>
    <x v="250"/>
    <n v="-1.3314850928160817"/>
    <n v="-0.91320837877693539"/>
    <n v="-0.97043834838969711"/>
    <n v="2.2634458527717767"/>
    <n v="-0.36006969055625021"/>
    <n v="0.81831828053540268"/>
    <n v="-0.63352023991032369"/>
    <n v="-0.22273804296427346"/>
  </r>
  <r>
    <x v="251"/>
    <n v="108.4400024"/>
    <n v="92.290000919999997"/>
    <n v="133.720001"/>
    <n v="1736.25"/>
    <n v="222.3999939"/>
    <n v="524.5900269"/>
    <n v="221.67999270000001"/>
    <n v="218.36000060000001"/>
    <n v="144.17999270000001"/>
    <n v="3732.040039"/>
    <n v="0.88568672421250461"/>
    <n v="0.57696417073651396"/>
    <n v="0.96330876277251498"/>
    <n v="0.88490481174661872"/>
    <n v="0.62503977532732269"/>
    <n v="0.8759847815213635"/>
    <n v="0.90313152095020233"/>
    <n v="0.99557554600832121"/>
    <n v="0.83858031813848166"/>
    <n v="0.98417692693385006"/>
    <x v="251"/>
    <x v="251"/>
    <n v="-0.85266852719909458"/>
    <n v="-1.2237171102783233"/>
    <n v="-2.6976893910167159E-2"/>
    <n v="-1.1829578348682197"/>
    <n v="-1.1019412300773588"/>
    <n v="1.8612705094939823"/>
    <n v="-8.316728858059462E-2"/>
    <n v="0.1341547165493169"/>
  </r>
  <r>
    <x v="252"/>
    <n v="109.48999790000001"/>
    <n v="91.709999080000003"/>
    <n v="132.69000199999999"/>
    <n v="1752.6400149999999"/>
    <n v="222.52999879999999"/>
    <n v="540.72998050000001"/>
    <n v="222.41999820000001"/>
    <n v="218.72999569999999"/>
    <n v="144.1499939"/>
    <n v="3756.070068"/>
    <n v="0.90575838131419195"/>
    <n v="0.56587688698070027"/>
    <n v="0.95058420892452888"/>
    <n v="0.90616735095440026"/>
    <n v="0.62586809582791392"/>
    <n v="0.93861313949094582"/>
    <n v="0.91078580260505071"/>
    <n v="1"/>
    <n v="0.83797904281256586"/>
    <n v="1"/>
    <x v="252"/>
    <x v="252"/>
    <n v="-0.77026547434740422"/>
    <n v="0.94398934485240893"/>
    <n v="5.8455442250796193E-2"/>
    <n v="3.0766794586959794"/>
    <n v="0.33381699944453092"/>
    <n v="0.16944270882182016"/>
    <n v="-2.0806492938611122E-2"/>
    <n v="0.643884544347998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K16" firstHeaderRow="0" firstDataRow="1" firstDataCol="1"/>
  <pivotFields count="2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1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ABT" fld="1" subtotal="average" baseField="21" baseItem="1"/>
    <dataField name="Average of AMD" fld="2" subtotal="average" baseField="21" baseItem="1"/>
    <dataField name="Average of AAPL" fld="3" subtotal="average" baseField="21" baseItem="1"/>
    <dataField name="Average of GOOGL" fld="4" subtotal="average" baseField="21" baseItem="1"/>
    <dataField name="Average of CRM" fld="5" subtotal="average" baseField="21" baseItem="1"/>
    <dataField name="Average of NFLX" fld="6" subtotal="average" baseField="21" baseItem="1"/>
    <dataField name="Average of MSFT" fld="7" subtotal="average" baseField="21" baseItem="1"/>
    <dataField name="Average of V" fld="8" subtotal="average" baseField="21" baseItem="1"/>
    <dataField name="Average of WMT" fld="9" subtotal="average" baseField="21" baseItem="1"/>
    <dataField name="Average of SP500" fld="10" subtotal="average" baseField="21" baseItem="1"/>
  </dataFields>
  <chartFormats count="10"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K16" firstHeaderRow="0" firstDataRow="1" firstDataCol="1"/>
  <pivotFields count="2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1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Normalize ABT" fld="11" subtotal="average" baseField="21" baseItem="1"/>
    <dataField name="Average of Normalize AMD" fld="12" subtotal="average" baseField="21" baseItem="1"/>
    <dataField name="Average of Normalize AAPL" fld="13" subtotal="average" baseField="21" baseItem="1"/>
    <dataField name="Average of Normalize GOOGL" fld="14" subtotal="average" baseField="21" baseItem="1"/>
    <dataField name="Average of Normalize CRM" fld="15" subtotal="average" baseField="21" baseItem="1"/>
    <dataField name="Average of Normalize NFLX" fld="16" subtotal="average" baseField="21" baseItem="1"/>
    <dataField name="Average of Normalize MSFT" fld="17" subtotal="average" baseField="21" baseItem="1"/>
    <dataField name="Average of Normalize V" fld="18" subtotal="average" baseField="21" baseItem="1"/>
    <dataField name="Average of Normalize WMT" fld="19" subtotal="average" baseField="21" baseItem="1"/>
    <dataField name="Average of Normalize SP500" fld="20" subtotal="average" baseField="21" baseItem="1"/>
  </dataFields>
  <chartFormats count="10">
    <chartFormat chart="3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6" firstHeaderRow="0" firstDataRow="1" firstDataCol="1"/>
  <pivotFields count="3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>
      <items count="254">
        <item x="50"/>
        <item x="54"/>
        <item x="55"/>
        <item x="53"/>
        <item x="45"/>
        <item x="111"/>
        <item x="41"/>
        <item x="216"/>
        <item x="120"/>
        <item x="48"/>
        <item x="36"/>
        <item x="75"/>
        <item x="80"/>
        <item x="170"/>
        <item x="47"/>
        <item x="106"/>
        <item x="35"/>
        <item x="62"/>
        <item x="223"/>
        <item x="39"/>
        <item x="168"/>
        <item x="38"/>
        <item x="109"/>
        <item x="83"/>
        <item x="197"/>
        <item x="90"/>
        <item x="95"/>
        <item x="20"/>
        <item x="203"/>
        <item x="99"/>
        <item x="192"/>
        <item x="86"/>
        <item x="93"/>
        <item x="103"/>
        <item x="208"/>
        <item x="183"/>
        <item x="190"/>
        <item x="43"/>
        <item x="141"/>
        <item x="25"/>
        <item x="184"/>
        <item x="91"/>
        <item x="174"/>
        <item x="59"/>
        <item x="77"/>
        <item x="205"/>
        <item x="227"/>
        <item x="201"/>
        <item x="226"/>
        <item x="209"/>
        <item x="105"/>
        <item x="171"/>
        <item x="172"/>
        <item x="6"/>
        <item x="14"/>
        <item x="1"/>
        <item x="167"/>
        <item x="152"/>
        <item x="34"/>
        <item x="228"/>
        <item x="156"/>
        <item x="182"/>
        <item x="122"/>
        <item x="33"/>
        <item x="162"/>
        <item x="153"/>
        <item x="66"/>
        <item x="145"/>
        <item x="138"/>
        <item x="16"/>
        <item x="146"/>
        <item x="31"/>
        <item x="181"/>
        <item x="178"/>
        <item x="245"/>
        <item x="247"/>
        <item x="148"/>
        <item x="116"/>
        <item x="131"/>
        <item x="235"/>
        <item x="219"/>
        <item x="233"/>
        <item x="3"/>
        <item x="128"/>
        <item x="61"/>
        <item x="222"/>
        <item x="249"/>
        <item x="151"/>
        <item x="159"/>
        <item x="237"/>
        <item x="166"/>
        <item x="18"/>
        <item x="28"/>
        <item x="104"/>
        <item x="92"/>
        <item x="199"/>
        <item x="207"/>
        <item x="150"/>
        <item x="118"/>
        <item x="15"/>
        <item x="236"/>
        <item x="135"/>
        <item x="232"/>
        <item x="88"/>
        <item x="52"/>
        <item x="7"/>
        <item x="198"/>
        <item x="69"/>
        <item x="240"/>
        <item x="82"/>
        <item x="189"/>
        <item x="137"/>
        <item x="143"/>
        <item x="29"/>
        <item x="242"/>
        <item x="24"/>
        <item x="225"/>
        <item x="21"/>
        <item x="17"/>
        <item x="84"/>
        <item x="73"/>
        <item x="64"/>
        <item x="19"/>
        <item x="147"/>
        <item x="132"/>
        <item x="251"/>
        <item x="210"/>
        <item x="78"/>
        <item x="129"/>
        <item x="244"/>
        <item x="246"/>
        <item x="180"/>
        <item x="238"/>
        <item x="114"/>
        <item x="125"/>
        <item x="158"/>
        <item x="231"/>
        <item x="5"/>
        <item x="37"/>
        <item x="202"/>
        <item x="97"/>
        <item x="123"/>
        <item x="234"/>
        <item x="4"/>
        <item x="94"/>
        <item x="117"/>
        <item x="155"/>
        <item x="239"/>
        <item x="26"/>
        <item x="250"/>
        <item x="2"/>
        <item x="32"/>
        <item x="230"/>
        <item x="220"/>
        <item x="113"/>
        <item x="241"/>
        <item x="140"/>
        <item x="126"/>
        <item x="175"/>
        <item x="164"/>
        <item x="187"/>
        <item x="157"/>
        <item x="194"/>
        <item x="161"/>
        <item x="215"/>
        <item x="127"/>
        <item x="11"/>
        <item x="12"/>
        <item x="248"/>
        <item x="177"/>
        <item x="81"/>
        <item x="179"/>
        <item x="176"/>
        <item x="79"/>
        <item x="221"/>
        <item x="186"/>
        <item x="252"/>
        <item x="27"/>
        <item x="195"/>
        <item x="10"/>
        <item x="142"/>
        <item x="119"/>
        <item x="163"/>
        <item x="30"/>
        <item x="224"/>
        <item x="206"/>
        <item x="229"/>
        <item x="160"/>
        <item x="8"/>
        <item x="130"/>
        <item x="98"/>
        <item x="196"/>
        <item x="68"/>
        <item x="115"/>
        <item x="217"/>
        <item x="243"/>
        <item x="22"/>
        <item x="193"/>
        <item x="112"/>
        <item x="100"/>
        <item x="101"/>
        <item x="23"/>
        <item x="44"/>
        <item x="76"/>
        <item x="57"/>
        <item x="154"/>
        <item x="218"/>
        <item x="214"/>
        <item x="213"/>
        <item x="107"/>
        <item x="9"/>
        <item x="191"/>
        <item x="212"/>
        <item x="134"/>
        <item x="71"/>
        <item x="139"/>
        <item x="74"/>
        <item x="110"/>
        <item x="96"/>
        <item x="200"/>
        <item x="149"/>
        <item x="133"/>
        <item x="211"/>
        <item x="13"/>
        <item x="185"/>
        <item x="89"/>
        <item x="121"/>
        <item x="144"/>
        <item x="169"/>
        <item x="124"/>
        <item x="173"/>
        <item x="136"/>
        <item x="108"/>
        <item x="102"/>
        <item x="87"/>
        <item x="204"/>
        <item x="188"/>
        <item x="85"/>
        <item x="67"/>
        <item x="63"/>
        <item x="65"/>
        <item x="70"/>
        <item x="46"/>
        <item x="42"/>
        <item x="72"/>
        <item x="40"/>
        <item x="60"/>
        <item x="58"/>
        <item x="165"/>
        <item x="51"/>
        <item x="49"/>
        <item x="56"/>
        <item x="0"/>
        <item t="default"/>
      </items>
    </pivotField>
    <pivotField dataField="1" showAll="0">
      <items count="254">
        <item x="48"/>
        <item x="50"/>
        <item x="45"/>
        <item x="170"/>
        <item x="111"/>
        <item x="35"/>
        <item x="38"/>
        <item x="75"/>
        <item x="34"/>
        <item x="52"/>
        <item x="153"/>
        <item x="217"/>
        <item x="18"/>
        <item x="61"/>
        <item x="83"/>
        <item x="64"/>
        <item x="132"/>
        <item x="207"/>
        <item x="172"/>
        <item x="62"/>
        <item x="43"/>
        <item x="195"/>
        <item x="183"/>
        <item x="20"/>
        <item x="190"/>
        <item x="140"/>
        <item x="99"/>
        <item x="174"/>
        <item x="90"/>
        <item x="122"/>
        <item x="210"/>
        <item x="57"/>
        <item x="175"/>
        <item x="81"/>
        <item x="237"/>
        <item x="216"/>
        <item x="36"/>
        <item x="208"/>
        <item x="97"/>
        <item x="152"/>
        <item x="120"/>
        <item x="91"/>
        <item x="203"/>
        <item x="178"/>
        <item x="245"/>
        <item x="33"/>
        <item x="15"/>
        <item x="165"/>
        <item x="131"/>
        <item x="82"/>
        <item x="16"/>
        <item x="151"/>
        <item x="169"/>
        <item x="180"/>
        <item x="143"/>
        <item x="192"/>
        <item x="59"/>
        <item x="101"/>
        <item x="80"/>
        <item x="247"/>
        <item x="6"/>
        <item x="233"/>
        <item x="105"/>
        <item x="41"/>
        <item x="201"/>
        <item x="119"/>
        <item x="199"/>
        <item x="198"/>
        <item x="236"/>
        <item x="8"/>
        <item x="250"/>
        <item x="225"/>
        <item x="24"/>
        <item x="1"/>
        <item x="146"/>
        <item x="223"/>
        <item x="244"/>
        <item x="116"/>
        <item x="155"/>
        <item x="158"/>
        <item x="128"/>
        <item x="121"/>
        <item x="162"/>
        <item x="4"/>
        <item x="100"/>
        <item x="68"/>
        <item x="138"/>
        <item x="211"/>
        <item x="135"/>
        <item x="85"/>
        <item x="159"/>
        <item x="156"/>
        <item x="171"/>
        <item x="252"/>
        <item x="142"/>
        <item x="73"/>
        <item x="93"/>
        <item x="202"/>
        <item x="54"/>
        <item x="220"/>
        <item x="126"/>
        <item x="222"/>
        <item x="2"/>
        <item x="87"/>
        <item x="114"/>
        <item x="164"/>
        <item x="103"/>
        <item x="182"/>
        <item x="3"/>
        <item x="227"/>
        <item x="242"/>
        <item x="108"/>
        <item x="249"/>
        <item x="194"/>
        <item x="106"/>
        <item x="37"/>
        <item x="104"/>
        <item x="179"/>
        <item x="246"/>
        <item x="86"/>
        <item x="125"/>
        <item x="77"/>
        <item x="231"/>
        <item x="239"/>
        <item x="243"/>
        <item x="235"/>
        <item x="200"/>
        <item x="66"/>
        <item x="71"/>
        <item x="115"/>
        <item x="28"/>
        <item x="136"/>
        <item x="12"/>
        <item x="188"/>
        <item x="204"/>
        <item x="248"/>
        <item x="147"/>
        <item x="149"/>
        <item x="206"/>
        <item x="117"/>
        <item x="123"/>
        <item x="78"/>
        <item x="14"/>
        <item x="79"/>
        <item x="229"/>
        <item x="74"/>
        <item x="219"/>
        <item x="47"/>
        <item x="9"/>
        <item x="94"/>
        <item x="13"/>
        <item x="23"/>
        <item x="226"/>
        <item x="25"/>
        <item x="107"/>
        <item x="129"/>
        <item x="98"/>
        <item x="118"/>
        <item x="44"/>
        <item x="134"/>
        <item x="197"/>
        <item x="29"/>
        <item x="232"/>
        <item x="7"/>
        <item x="161"/>
        <item x="112"/>
        <item x="177"/>
        <item x="157"/>
        <item x="30"/>
        <item x="196"/>
        <item x="184"/>
        <item x="168"/>
        <item x="95"/>
        <item x="150"/>
        <item x="96"/>
        <item x="53"/>
        <item x="186"/>
        <item x="251"/>
        <item x="110"/>
        <item x="234"/>
        <item x="63"/>
        <item x="228"/>
        <item x="127"/>
        <item x="214"/>
        <item x="238"/>
        <item x="176"/>
        <item x="160"/>
        <item x="166"/>
        <item x="133"/>
        <item x="209"/>
        <item x="21"/>
        <item x="113"/>
        <item x="11"/>
        <item x="5"/>
        <item x="88"/>
        <item x="241"/>
        <item x="10"/>
        <item x="212"/>
        <item x="17"/>
        <item x="67"/>
        <item x="193"/>
        <item x="19"/>
        <item x="60"/>
        <item x="145"/>
        <item x="221"/>
        <item x="31"/>
        <item x="187"/>
        <item x="27"/>
        <item x="185"/>
        <item x="22"/>
        <item x="205"/>
        <item x="39"/>
        <item x="240"/>
        <item x="215"/>
        <item x="189"/>
        <item x="32"/>
        <item x="72"/>
        <item x="224"/>
        <item x="163"/>
        <item x="102"/>
        <item x="181"/>
        <item x="173"/>
        <item x="218"/>
        <item x="40"/>
        <item x="137"/>
        <item x="92"/>
        <item x="124"/>
        <item x="89"/>
        <item x="46"/>
        <item x="26"/>
        <item x="55"/>
        <item x="69"/>
        <item x="191"/>
        <item x="84"/>
        <item x="76"/>
        <item x="167"/>
        <item x="213"/>
        <item x="230"/>
        <item x="58"/>
        <item x="109"/>
        <item x="130"/>
        <item x="42"/>
        <item x="154"/>
        <item x="70"/>
        <item x="51"/>
        <item x="139"/>
        <item x="148"/>
        <item x="56"/>
        <item x="65"/>
        <item x="49"/>
        <item x="144"/>
        <item x="14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31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ABT Returns" fld="21" subtotal="average" baseField="31" baseItem="1"/>
    <dataField name="Average of AMD Returns" fld="22" subtotal="average" baseField="31" baseItem="2"/>
    <dataField name="Average of AAPL Returns" fld="23" subtotal="average" baseField="31" baseItem="2"/>
    <dataField name="Average of GOOGL Returns" fld="24" subtotal="average" baseField="31" baseItem="2"/>
    <dataField name="Average of CRM Returns" fld="25" subtotal="average" baseField="31" baseItem="2"/>
    <dataField name="Average of NFLX Returns" fld="26" subtotal="average" baseField="31" baseItem="2"/>
    <dataField name="Average of MSFT Returns" fld="27" subtotal="average" baseField="31" baseItem="2"/>
    <dataField name="Average of V Returns" fld="28" subtotal="average" baseField="31" baseItem="2"/>
    <dataField name="Average of WMT Returns" fld="29" subtotal="average" baseField="31" baseItem="2"/>
    <dataField name="Average of SP500 Returns" fld="30" subtotal="average" baseField="3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6"/>
  <sheetViews>
    <sheetView workbookViewId="0">
      <selection activeCell="I29" sqref="I29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5.5703125" bestFit="1" customWidth="1"/>
    <col min="4" max="4" width="15.7109375" bestFit="1" customWidth="1"/>
    <col min="5" max="5" width="17.85546875" bestFit="1" customWidth="1"/>
    <col min="6" max="6" width="15.28515625" bestFit="1" customWidth="1"/>
    <col min="7" max="7" width="15.5703125" bestFit="1" customWidth="1"/>
    <col min="8" max="8" width="16" bestFit="1" customWidth="1"/>
    <col min="9" max="9" width="12.28515625" bestFit="1" customWidth="1"/>
    <col min="10" max="10" width="16" bestFit="1" customWidth="1"/>
    <col min="11" max="11" width="16.28515625" bestFit="1" customWidth="1"/>
  </cols>
  <sheetData>
    <row r="3" spans="1:11" x14ac:dyDescent="0.25">
      <c r="A3" s="7" t="s">
        <v>15</v>
      </c>
      <c r="B3" t="s">
        <v>30</v>
      </c>
      <c r="C3" t="s">
        <v>29</v>
      </c>
      <c r="D3" t="s">
        <v>31</v>
      </c>
      <c r="E3" t="s">
        <v>32</v>
      </c>
      <c r="F3" t="s">
        <v>35</v>
      </c>
      <c r="G3" t="s">
        <v>36</v>
      </c>
      <c r="H3" t="s">
        <v>37</v>
      </c>
      <c r="I3" t="s">
        <v>38</v>
      </c>
      <c r="J3" t="s">
        <v>34</v>
      </c>
      <c r="K3" t="s">
        <v>33</v>
      </c>
    </row>
    <row r="4" spans="1:11" x14ac:dyDescent="0.25">
      <c r="A4" s="8" t="s">
        <v>17</v>
      </c>
      <c r="B4" s="9">
        <v>86.764345441904766</v>
      </c>
      <c r="C4" s="9">
        <v>49.197142282857143</v>
      </c>
      <c r="D4" s="9">
        <v>77.311383571428564</v>
      </c>
      <c r="E4" s="9">
        <v>1436.1595284285713</v>
      </c>
      <c r="F4" s="9">
        <v>179.95761980000003</v>
      </c>
      <c r="G4" s="9">
        <v>338.83285668095237</v>
      </c>
      <c r="H4" s="9">
        <v>162.27991520952378</v>
      </c>
      <c r="I4" s="9">
        <v>197.7191612523809</v>
      </c>
      <c r="J4" s="9">
        <v>114.30285245714285</v>
      </c>
      <c r="K4" s="9">
        <v>3278.2028576666662</v>
      </c>
    </row>
    <row r="5" spans="1:11" x14ac:dyDescent="0.25">
      <c r="A5" s="8" t="s">
        <v>18</v>
      </c>
      <c r="B5" s="9">
        <v>85.559712058947397</v>
      </c>
      <c r="C5" s="9">
        <v>51.376841895789468</v>
      </c>
      <c r="D5" s="9">
        <v>77.295005473684199</v>
      </c>
      <c r="E5" s="9">
        <v>1462.8536762105261</v>
      </c>
      <c r="F5" s="9">
        <v>185.96999880000001</v>
      </c>
      <c r="G5" s="9">
        <v>373.9884225894736</v>
      </c>
      <c r="H5" s="9">
        <v>177.04228693157893</v>
      </c>
      <c r="I5" s="9">
        <v>200.45791064210525</v>
      </c>
      <c r="J5" s="9">
        <v>113.73765122631578</v>
      </c>
      <c r="K5" s="9">
        <v>3277.3141832631577</v>
      </c>
    </row>
    <row r="6" spans="1:11" x14ac:dyDescent="0.25">
      <c r="A6" s="8" t="s">
        <v>19</v>
      </c>
      <c r="B6" s="9">
        <v>75.637914483636351</v>
      </c>
      <c r="C6" s="9">
        <v>44.424091165</v>
      </c>
      <c r="D6" s="9">
        <v>65.203636772727265</v>
      </c>
      <c r="E6" s="9">
        <v>1185.1431885454542</v>
      </c>
      <c r="F6" s="9">
        <v>150.79727380454543</v>
      </c>
      <c r="G6" s="9">
        <v>350.58727055454546</v>
      </c>
      <c r="H6" s="9">
        <v>151.36724992272727</v>
      </c>
      <c r="I6" s="9">
        <v>166.16896404090912</v>
      </c>
      <c r="J6" s="9">
        <v>112.74047193636366</v>
      </c>
      <c r="K6" s="9">
        <v>2652.3936323636367</v>
      </c>
    </row>
    <row r="7" spans="1:11" x14ac:dyDescent="0.25">
      <c r="A7" s="8" t="s">
        <v>20</v>
      </c>
      <c r="B7" s="9">
        <v>88.53174954238095</v>
      </c>
      <c r="C7" s="9">
        <v>52.063809713809512</v>
      </c>
      <c r="D7" s="9">
        <v>67.673726142857163</v>
      </c>
      <c r="E7" s="9">
        <v>1230.1114327142855</v>
      </c>
      <c r="F7" s="9">
        <v>152.10142880952381</v>
      </c>
      <c r="G7" s="9">
        <v>404.31095087142853</v>
      </c>
      <c r="H7" s="9">
        <v>167.72442772380953</v>
      </c>
      <c r="I7" s="9">
        <v>166.79222542380953</v>
      </c>
      <c r="J7" s="9">
        <v>124.27018882857143</v>
      </c>
      <c r="K7" s="9">
        <v>2761.9752255714288</v>
      </c>
    </row>
    <row r="8" spans="1:11" x14ac:dyDescent="0.25">
      <c r="A8" s="8" t="s">
        <v>21</v>
      </c>
      <c r="B8" s="9">
        <v>90.986334228000004</v>
      </c>
      <c r="C8" s="9">
        <v>53.50300006949999</v>
      </c>
      <c r="D8" s="9">
        <v>77.173761399999975</v>
      </c>
      <c r="E8" s="9">
        <v>1381.3725097500001</v>
      </c>
      <c r="F8" s="9">
        <v>172.31649857000002</v>
      </c>
      <c r="G8" s="9">
        <v>433.29400023499994</v>
      </c>
      <c r="H8" s="9">
        <v>181.100855255</v>
      </c>
      <c r="I8" s="9">
        <v>184.96492233499995</v>
      </c>
      <c r="J8" s="9">
        <v>123.00799484000001</v>
      </c>
      <c r="K8" s="9">
        <v>2919.6084838000006</v>
      </c>
    </row>
    <row r="9" spans="1:11" x14ac:dyDescent="0.25">
      <c r="A9" s="8" t="s">
        <v>22</v>
      </c>
      <c r="B9" s="9">
        <v>89.615425457272721</v>
      </c>
      <c r="C9" s="9">
        <v>53.489999945000001</v>
      </c>
      <c r="D9" s="9">
        <v>86.147372818181807</v>
      </c>
      <c r="E9" s="9">
        <v>1431.5954645454547</v>
      </c>
      <c r="F9" s="9">
        <v>180.67272741363635</v>
      </c>
      <c r="G9" s="9">
        <v>438.97772771363651</v>
      </c>
      <c r="H9" s="9">
        <v>191.73288796818181</v>
      </c>
      <c r="I9" s="9">
        <v>193.84987293181823</v>
      </c>
      <c r="J9" s="9">
        <v>119.5758850818182</v>
      </c>
      <c r="K9" s="9">
        <v>3104.6609330909091</v>
      </c>
    </row>
    <row r="10" spans="1:11" x14ac:dyDescent="0.25">
      <c r="A10" s="8" t="s">
        <v>23</v>
      </c>
      <c r="B10" s="9">
        <v>96.396063714545463</v>
      </c>
      <c r="C10" s="9">
        <v>60.225000035454556</v>
      </c>
      <c r="D10" s="9">
        <v>95.229959727272728</v>
      </c>
      <c r="E10" s="9">
        <v>1515.3177324090909</v>
      </c>
      <c r="F10" s="9">
        <v>192.38863650454547</v>
      </c>
      <c r="G10" s="9">
        <v>499.38500283636353</v>
      </c>
      <c r="H10" s="9">
        <v>206.04165372272729</v>
      </c>
      <c r="I10" s="9">
        <v>194.49474405000001</v>
      </c>
      <c r="J10" s="9">
        <v>127.98589741363635</v>
      </c>
      <c r="K10" s="9">
        <v>3207.6190962272722</v>
      </c>
    </row>
    <row r="11" spans="1:11" x14ac:dyDescent="0.25">
      <c r="A11" s="8" t="s">
        <v>24</v>
      </c>
      <c r="B11" s="9">
        <v>102.10492158857141</v>
      </c>
      <c r="C11" s="9">
        <v>83.41999925761904</v>
      </c>
      <c r="D11" s="9">
        <v>117.05987514285714</v>
      </c>
      <c r="E11" s="9">
        <v>1545.0195253809525</v>
      </c>
      <c r="F11" s="9">
        <v>215.53571574285715</v>
      </c>
      <c r="G11" s="9">
        <v>498.07476226190471</v>
      </c>
      <c r="H11" s="9">
        <v>213.5036373904762</v>
      </c>
      <c r="I11" s="9">
        <v>201.15281169047623</v>
      </c>
      <c r="J11" s="9">
        <v>131.78378586190479</v>
      </c>
      <c r="K11" s="9">
        <v>3391.7100190952383</v>
      </c>
    </row>
    <row r="12" spans="1:11" x14ac:dyDescent="0.25">
      <c r="A12" s="8" t="s">
        <v>25</v>
      </c>
      <c r="B12" s="9">
        <v>104.92789348095238</v>
      </c>
      <c r="C12" s="9">
        <v>79.777619862380945</v>
      </c>
      <c r="D12" s="9">
        <v>114.92695976190477</v>
      </c>
      <c r="E12" s="9">
        <v>1511.5023775714285</v>
      </c>
      <c r="F12" s="9">
        <v>250.04904902380952</v>
      </c>
      <c r="G12" s="9">
        <v>495.55333310952386</v>
      </c>
      <c r="H12" s="9">
        <v>208.26190113809528</v>
      </c>
      <c r="I12" s="9">
        <v>202.50963120476194</v>
      </c>
      <c r="J12" s="9">
        <v>138.40124004285713</v>
      </c>
      <c r="K12" s="9">
        <v>3365.5166713809526</v>
      </c>
    </row>
    <row r="13" spans="1:11" x14ac:dyDescent="0.25">
      <c r="A13" s="8" t="s">
        <v>26</v>
      </c>
      <c r="B13" s="9">
        <v>107.7504591409091</v>
      </c>
      <c r="C13" s="9">
        <v>82.210454420909116</v>
      </c>
      <c r="D13" s="9">
        <v>116.21268677272728</v>
      </c>
      <c r="E13" s="9">
        <v>1541.920898409091</v>
      </c>
      <c r="F13" s="9">
        <v>253.03045377272727</v>
      </c>
      <c r="G13" s="9">
        <v>515.14181379545448</v>
      </c>
      <c r="H13" s="9">
        <v>212.33455242272723</v>
      </c>
      <c r="I13" s="9">
        <v>197.57957111363638</v>
      </c>
      <c r="J13" s="9">
        <v>142.07566556818179</v>
      </c>
      <c r="K13" s="9">
        <v>3418.6999956818181</v>
      </c>
    </row>
    <row r="14" spans="1:11" x14ac:dyDescent="0.25">
      <c r="A14" s="8" t="s">
        <v>27</v>
      </c>
      <c r="B14" s="9">
        <v>110.57199936500001</v>
      </c>
      <c r="C14" s="9">
        <v>83.195999908499999</v>
      </c>
      <c r="D14" s="9">
        <v>116.78697345</v>
      </c>
      <c r="E14" s="9">
        <v>1743.3900024000002</v>
      </c>
      <c r="F14" s="9">
        <v>252.26900177000002</v>
      </c>
      <c r="G14" s="9">
        <v>487.44400024000004</v>
      </c>
      <c r="H14" s="9">
        <v>213.80192337000003</v>
      </c>
      <c r="I14" s="9">
        <v>205.547501375</v>
      </c>
      <c r="J14" s="9">
        <v>147.56061553500001</v>
      </c>
      <c r="K14" s="9">
        <v>3548.9924803499998</v>
      </c>
    </row>
    <row r="15" spans="1:11" x14ac:dyDescent="0.25">
      <c r="A15" s="8" t="s">
        <v>28</v>
      </c>
      <c r="B15" s="9">
        <v>107.79363561818185</v>
      </c>
      <c r="C15" s="9">
        <v>93.196818265000005</v>
      </c>
      <c r="D15" s="9">
        <v>127.29045486363636</v>
      </c>
      <c r="E15" s="9">
        <v>1767.7109042272727</v>
      </c>
      <c r="F15" s="9">
        <v>225.07727189999997</v>
      </c>
      <c r="G15" s="9">
        <v>516.56909040909079</v>
      </c>
      <c r="H15" s="9">
        <v>217.96318123636365</v>
      </c>
      <c r="I15" s="9">
        <v>210.46681699090911</v>
      </c>
      <c r="J15" s="9">
        <v>146.4034576409091</v>
      </c>
      <c r="K15" s="9">
        <v>3695.3100141818181</v>
      </c>
    </row>
    <row r="16" spans="1:11" x14ac:dyDescent="0.25">
      <c r="A16" s="8" t="s">
        <v>16</v>
      </c>
      <c r="B16" s="9">
        <v>95.588795562173942</v>
      </c>
      <c r="C16" s="9">
        <v>65.619723293754973</v>
      </c>
      <c r="D16" s="9">
        <v>95.04379873122528</v>
      </c>
      <c r="E16" s="9">
        <v>1478.9931240158096</v>
      </c>
      <c r="F16" s="9">
        <v>200.86529667826085</v>
      </c>
      <c r="G16" s="9">
        <v>446.82723287312257</v>
      </c>
      <c r="H16" s="9">
        <v>192.08180273083008</v>
      </c>
      <c r="I16" s="9">
        <v>193.38702971620552</v>
      </c>
      <c r="J16" s="9">
        <v>128.57508814189731</v>
      </c>
      <c r="K16" s="9">
        <v>3217.8558489604752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6"/>
  <sheetViews>
    <sheetView workbookViewId="0">
      <selection activeCell="C26" sqref="C26"/>
    </sheetView>
  </sheetViews>
  <sheetFormatPr defaultRowHeight="15" x14ac:dyDescent="0.25"/>
  <cols>
    <col min="1" max="1" width="13.140625" customWidth="1"/>
    <col min="2" max="2" width="24.42578125" bestFit="1" customWidth="1"/>
    <col min="3" max="3" width="25.5703125" customWidth="1"/>
    <col min="4" max="4" width="25.7109375" customWidth="1"/>
    <col min="5" max="5" width="27.7109375" customWidth="1"/>
    <col min="6" max="6" width="25.140625" customWidth="1"/>
    <col min="7" max="7" width="25.5703125" customWidth="1"/>
    <col min="8" max="8" width="26" customWidth="1"/>
    <col min="9" max="9" width="22.28515625" customWidth="1"/>
    <col min="10" max="10" width="26" customWidth="1"/>
    <col min="11" max="11" width="26.28515625" customWidth="1"/>
    <col min="12" max="22" width="6.5703125" customWidth="1"/>
    <col min="23" max="27" width="6" customWidth="1"/>
    <col min="28" max="41" width="7" customWidth="1"/>
    <col min="42" max="47" width="6.28515625" customWidth="1"/>
    <col min="48" max="63" width="7.28515625" customWidth="1"/>
    <col min="64" max="70" width="5.85546875" customWidth="1"/>
    <col min="71" max="84" width="6.85546875" customWidth="1"/>
    <col min="85" max="90" width="6.5703125" customWidth="1"/>
    <col min="91" max="104" width="7.5703125" customWidth="1"/>
    <col min="105" max="111" width="5.7109375" customWidth="1"/>
    <col min="112" max="126" width="6.7109375" customWidth="1"/>
    <col min="127" max="132" width="5.140625" customWidth="1"/>
    <col min="133" max="153" width="6.140625" customWidth="1"/>
    <col min="154" max="169" width="7.140625" customWidth="1"/>
    <col min="170" max="175" width="6" customWidth="1"/>
    <col min="176" max="190" width="7" customWidth="1"/>
    <col min="191" max="197" width="5.7109375" customWidth="1"/>
    <col min="198" max="212" width="6.7109375" customWidth="1"/>
    <col min="213" max="218" width="6.28515625" customWidth="1"/>
    <col min="219" max="232" width="7.28515625" customWidth="1"/>
    <col min="233" max="239" width="6" customWidth="1"/>
    <col min="240" max="254" width="7" customWidth="1"/>
    <col min="255" max="255" width="11.28515625" bestFit="1" customWidth="1"/>
  </cols>
  <sheetData>
    <row r="3" spans="1:11" x14ac:dyDescent="0.25">
      <c r="A3" s="7" t="s">
        <v>15</v>
      </c>
      <c r="B3" t="s">
        <v>39</v>
      </c>
      <c r="C3" t="s">
        <v>40</v>
      </c>
      <c r="D3" t="s">
        <v>41</v>
      </c>
      <c r="E3" t="s">
        <v>47</v>
      </c>
      <c r="F3" t="s">
        <v>48</v>
      </c>
      <c r="G3" t="s">
        <v>46</v>
      </c>
      <c r="H3" t="s">
        <v>45</v>
      </c>
      <c r="I3" t="s">
        <v>44</v>
      </c>
      <c r="J3" t="s">
        <v>43</v>
      </c>
      <c r="K3" t="s">
        <v>42</v>
      </c>
    </row>
    <row r="4" spans="1:11" x14ac:dyDescent="0.25">
      <c r="A4" s="8" t="s">
        <v>17</v>
      </c>
      <c r="B4" s="9">
        <v>0.47133603993177575</v>
      </c>
      <c r="C4" s="9">
        <v>-0.24679658071071367</v>
      </c>
      <c r="D4" s="9">
        <v>0.26643964934589953</v>
      </c>
      <c r="E4" s="9">
        <v>0.49560160380756829</v>
      </c>
      <c r="F4" s="9">
        <v>0.35462005606449298</v>
      </c>
      <c r="G4" s="9">
        <v>0.15518552520286114</v>
      </c>
      <c r="H4" s="9">
        <v>0.28872402880058268</v>
      </c>
      <c r="I4" s="9">
        <v>0.74874945549204852</v>
      </c>
      <c r="J4" s="9">
        <v>0.23974345676575515</v>
      </c>
      <c r="K4" s="9">
        <v>0.6853383828616455</v>
      </c>
    </row>
    <row r="5" spans="1:11" x14ac:dyDescent="0.25">
      <c r="A5" s="8" t="s">
        <v>18</v>
      </c>
      <c r="B5" s="9">
        <v>0.44830833343592308</v>
      </c>
      <c r="C5" s="9">
        <v>-0.20512956098019305</v>
      </c>
      <c r="D5" s="9">
        <v>0.26623731518181226</v>
      </c>
      <c r="E5" s="9">
        <v>0.5302315516039634</v>
      </c>
      <c r="F5" s="9">
        <v>0.39292766433944415</v>
      </c>
      <c r="G5" s="9">
        <v>0.29160074800388047</v>
      </c>
      <c r="H5" s="9">
        <v>0.44141931424667658</v>
      </c>
      <c r="I5" s="9">
        <v>0.78149980994153745</v>
      </c>
      <c r="J5" s="9">
        <v>0.22841495181644361</v>
      </c>
      <c r="K5" s="9">
        <v>0.68475321669231881</v>
      </c>
    </row>
    <row r="6" spans="1:11" x14ac:dyDescent="0.25">
      <c r="A6" s="8" t="s">
        <v>19</v>
      </c>
      <c r="B6" s="9">
        <v>0.258643788431689</v>
      </c>
      <c r="C6" s="9">
        <v>-0.33803796733232588</v>
      </c>
      <c r="D6" s="9">
        <v>0.11686117779606775</v>
      </c>
      <c r="E6" s="9">
        <v>0.16996158648247175</v>
      </c>
      <c r="F6" s="9">
        <v>0.16882619450721029</v>
      </c>
      <c r="G6" s="9">
        <v>0.20079653859499447</v>
      </c>
      <c r="H6" s="9">
        <v>0.1758483627275228</v>
      </c>
      <c r="I6" s="9">
        <v>0.37146771313774402</v>
      </c>
      <c r="J6" s="9">
        <v>0.20842817559332125</v>
      </c>
      <c r="K6" s="9">
        <v>0.27326126479239488</v>
      </c>
    </row>
    <row r="7" spans="1:11" x14ac:dyDescent="0.25">
      <c r="A7" s="8" t="s">
        <v>20</v>
      </c>
      <c r="B7" s="9">
        <v>0.50512164097946965</v>
      </c>
      <c r="C7" s="9">
        <v>-0.19199752138269702</v>
      </c>
      <c r="D7" s="9">
        <v>0.14737653285908761</v>
      </c>
      <c r="E7" s="9">
        <v>0.22829826614657614</v>
      </c>
      <c r="F7" s="9">
        <v>0.17713556074319239</v>
      </c>
      <c r="G7" s="9">
        <v>0.40926218637288858</v>
      </c>
      <c r="H7" s="9">
        <v>0.34503959977632492</v>
      </c>
      <c r="I7" s="9">
        <v>0.37892076133603947</v>
      </c>
      <c r="J7" s="9">
        <v>0.4395218954113177</v>
      </c>
      <c r="K7" s="9">
        <v>0.34541754708535477</v>
      </c>
    </row>
    <row r="8" spans="1:11" x14ac:dyDescent="0.25">
      <c r="A8" s="8" t="s">
        <v>21</v>
      </c>
      <c r="B8" s="9">
        <v>0.55204334886945383</v>
      </c>
      <c r="C8" s="9">
        <v>-0.16448603650159577</v>
      </c>
      <c r="D8" s="9">
        <v>0.26473947222823269</v>
      </c>
      <c r="E8" s="9">
        <v>0.42452716411177882</v>
      </c>
      <c r="F8" s="9">
        <v>0.30593498833003163</v>
      </c>
      <c r="G8" s="9">
        <v>0.52172600352982434</v>
      </c>
      <c r="H8" s="9">
        <v>0.48339930637228978</v>
      </c>
      <c r="I8" s="9">
        <v>0.59623245381058476</v>
      </c>
      <c r="J8" s="9">
        <v>0.41422334674114031</v>
      </c>
      <c r="K8" s="9">
        <v>0.44921444897864671</v>
      </c>
    </row>
    <row r="9" spans="1:11" x14ac:dyDescent="0.25">
      <c r="A9" s="8" t="s">
        <v>22</v>
      </c>
      <c r="B9" s="9">
        <v>0.52583713106782204</v>
      </c>
      <c r="C9" s="9">
        <v>-0.16473454617734509</v>
      </c>
      <c r="D9" s="9">
        <v>0.3755989989865664</v>
      </c>
      <c r="E9" s="9">
        <v>0.48968070701390526</v>
      </c>
      <c r="F9" s="9">
        <v>0.3591763327625549</v>
      </c>
      <c r="G9" s="9">
        <v>0.54378074593835191</v>
      </c>
      <c r="H9" s="9">
        <v>0.59337223623599444</v>
      </c>
      <c r="I9" s="9">
        <v>0.70247995582875378</v>
      </c>
      <c r="J9" s="9">
        <v>0.34543249799290154</v>
      </c>
      <c r="K9" s="9">
        <v>0.57106608828378669</v>
      </c>
    </row>
    <row r="10" spans="1:11" x14ac:dyDescent="0.25">
      <c r="A10" s="8" t="s">
        <v>23</v>
      </c>
      <c r="B10" s="9">
        <v>0.65545544469922301</v>
      </c>
      <c r="C10" s="9">
        <v>-3.5988649270705594E-2</v>
      </c>
      <c r="D10" s="9">
        <v>0.4878048032676775</v>
      </c>
      <c r="E10" s="9">
        <v>0.5982924442829044</v>
      </c>
      <c r="F10" s="9">
        <v>0.43382373207645131</v>
      </c>
      <c r="G10" s="9">
        <v>0.77818095204261251</v>
      </c>
      <c r="H10" s="9">
        <v>0.74137562704665783</v>
      </c>
      <c r="I10" s="9">
        <v>0.71019141631284666</v>
      </c>
      <c r="J10" s="9">
        <v>0.51399700409873439</v>
      </c>
      <c r="K10" s="9">
        <v>0.63886103510067427</v>
      </c>
    </row>
    <row r="11" spans="1:11" x14ac:dyDescent="0.25">
      <c r="A11" s="8" t="s">
        <v>24</v>
      </c>
      <c r="B11" s="9">
        <v>0.76458566258083849</v>
      </c>
      <c r="C11" s="9">
        <v>0.40740569943001298</v>
      </c>
      <c r="D11" s="9">
        <v>0.75749043811060868</v>
      </c>
      <c r="E11" s="9">
        <v>0.6368241684824012</v>
      </c>
      <c r="F11" s="9">
        <v>0.58130432905320517</v>
      </c>
      <c r="G11" s="9">
        <v>0.77309678527502768</v>
      </c>
      <c r="H11" s="9">
        <v>0.81855900567942319</v>
      </c>
      <c r="I11" s="9">
        <v>0.78980953544137988</v>
      </c>
      <c r="J11" s="9">
        <v>0.59011926947346394</v>
      </c>
      <c r="K11" s="9">
        <v>0.76007953730700872</v>
      </c>
    </row>
    <row r="12" spans="1:11" x14ac:dyDescent="0.25">
      <c r="A12" s="8" t="s">
        <v>25</v>
      </c>
      <c r="B12" s="9">
        <v>0.81854944036043031</v>
      </c>
      <c r="C12" s="9">
        <v>0.33777817221159201</v>
      </c>
      <c r="D12" s="9">
        <v>0.73114051289890836</v>
      </c>
      <c r="E12" s="9">
        <v>0.59334283735286841</v>
      </c>
      <c r="F12" s="9">
        <v>0.80120451358740685</v>
      </c>
      <c r="G12" s="9">
        <v>0.76331280624610065</v>
      </c>
      <c r="H12" s="9">
        <v>0.76434086049515992</v>
      </c>
      <c r="I12" s="9">
        <v>0.80603457603237483</v>
      </c>
      <c r="J12" s="9">
        <v>0.72275497221434948</v>
      </c>
      <c r="K12" s="9">
        <v>0.74283198197820677</v>
      </c>
    </row>
    <row r="13" spans="1:11" x14ac:dyDescent="0.25">
      <c r="A13" s="8" t="s">
        <v>26</v>
      </c>
      <c r="B13" s="9">
        <v>0.87250545262300505</v>
      </c>
      <c r="C13" s="9">
        <v>0.38428410585027062</v>
      </c>
      <c r="D13" s="9">
        <v>0.74702431723563223</v>
      </c>
      <c r="E13" s="9">
        <v>0.6328043626750548</v>
      </c>
      <c r="F13" s="9">
        <v>0.82020040277380379</v>
      </c>
      <c r="G13" s="9">
        <v>0.83932258984787744</v>
      </c>
      <c r="H13" s="9">
        <v>0.80646652039167921</v>
      </c>
      <c r="I13" s="9">
        <v>0.74708021677356951</v>
      </c>
      <c r="J13" s="9">
        <v>0.79640263163045821</v>
      </c>
      <c r="K13" s="9">
        <v>0.7778516495080855</v>
      </c>
    </row>
    <row r="14" spans="1:11" x14ac:dyDescent="0.25">
      <c r="A14" s="8" t="s">
        <v>27</v>
      </c>
      <c r="B14" s="9">
        <v>0.9264418627091151</v>
      </c>
      <c r="C14" s="9">
        <v>0.40312374000588341</v>
      </c>
      <c r="D14" s="9">
        <v>0.75411902485101601</v>
      </c>
      <c r="E14" s="9">
        <v>0.89416743786219333</v>
      </c>
      <c r="F14" s="9">
        <v>0.81534884483963954</v>
      </c>
      <c r="G14" s="9">
        <v>0.73184591269523969</v>
      </c>
      <c r="H14" s="9">
        <v>0.82164434072215953</v>
      </c>
      <c r="I14" s="9">
        <v>0.84236185928805152</v>
      </c>
      <c r="J14" s="9">
        <v>0.90633919839076271</v>
      </c>
      <c r="K14" s="9">
        <v>0.86364544962688095</v>
      </c>
    </row>
    <row r="15" spans="1:11" x14ac:dyDescent="0.25">
      <c r="A15" s="8" t="s">
        <v>28</v>
      </c>
      <c r="B15" s="9">
        <v>0.8733308118237606</v>
      </c>
      <c r="C15" s="9">
        <v>0.59429884198291683</v>
      </c>
      <c r="D15" s="9">
        <v>0.88387848562635296</v>
      </c>
      <c r="E15" s="9">
        <v>0.92571860658723648</v>
      </c>
      <c r="F15" s="9">
        <v>0.6420979343134986</v>
      </c>
      <c r="G15" s="9">
        <v>0.84486089515505214</v>
      </c>
      <c r="H15" s="9">
        <v>0.86468650695957383</v>
      </c>
      <c r="I15" s="9">
        <v>0.90118773458515022</v>
      </c>
      <c r="J15" s="9">
        <v>0.88314592099615874</v>
      </c>
      <c r="K15" s="9">
        <v>0.95999127711962839</v>
      </c>
    </row>
    <row r="16" spans="1:11" x14ac:dyDescent="0.25">
      <c r="A16" s="8" t="s">
        <v>16</v>
      </c>
      <c r="B16" s="9">
        <v>0.64002375042671023</v>
      </c>
      <c r="C16" s="9">
        <v>6.7136588312790568E-2</v>
      </c>
      <c r="D16" s="9">
        <v>0.48550498004590742</v>
      </c>
      <c r="E16" s="9">
        <v>0.55116903346421731</v>
      </c>
      <c r="F16" s="9">
        <v>0.48783239943001788</v>
      </c>
      <c r="G16" s="9">
        <v>0.57423942204088918</v>
      </c>
      <c r="H16" s="9">
        <v>0.59698125247552769</v>
      </c>
      <c r="I16" s="9">
        <v>0.6969452108744586</v>
      </c>
      <c r="J16" s="9">
        <v>0.52580633804414112</v>
      </c>
      <c r="K16" s="9">
        <v>0.64560163813771376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6"/>
  <sheetViews>
    <sheetView topLeftCell="K1" workbookViewId="0">
      <selection activeCell="K6" sqref="K6"/>
    </sheetView>
  </sheetViews>
  <sheetFormatPr defaultRowHeight="15" x14ac:dyDescent="0.25"/>
  <cols>
    <col min="1" max="1" width="13.140625" bestFit="1" customWidth="1"/>
    <col min="2" max="2" width="22.140625" bestFit="1" customWidth="1"/>
    <col min="3" max="3" width="23.140625" bestFit="1" customWidth="1"/>
    <col min="4" max="4" width="23.28515625" bestFit="1" customWidth="1"/>
    <col min="5" max="5" width="25.28515625" bestFit="1" customWidth="1"/>
    <col min="6" max="6" width="22.85546875" bestFit="1" customWidth="1"/>
    <col min="7" max="7" width="23.140625" bestFit="1" customWidth="1"/>
    <col min="8" max="8" width="23.5703125" bestFit="1" customWidth="1"/>
    <col min="9" max="9" width="19.85546875" bestFit="1" customWidth="1"/>
    <col min="10" max="10" width="23.5703125" customWidth="1"/>
    <col min="11" max="11" width="23.85546875" bestFit="1" customWidth="1"/>
  </cols>
  <sheetData>
    <row r="3" spans="1:11" x14ac:dyDescent="0.25">
      <c r="A3" s="7" t="s">
        <v>15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61</v>
      </c>
      <c r="H3" t="s">
        <v>62</v>
      </c>
      <c r="I3" t="s">
        <v>63</v>
      </c>
      <c r="J3" t="s">
        <v>64</v>
      </c>
      <c r="K3" t="s">
        <v>65</v>
      </c>
    </row>
    <row r="4" spans="1:11" x14ac:dyDescent="0.25">
      <c r="A4" s="8" t="s">
        <v>17</v>
      </c>
      <c r="B4" s="9">
        <v>3.8286944118068211E-2</v>
      </c>
      <c r="C4" s="9">
        <v>-0.19300447414169095</v>
      </c>
      <c r="D4" s="9">
        <v>0.16529500229744959</v>
      </c>
      <c r="E4" s="9">
        <v>0.23551336355037708</v>
      </c>
      <c r="F4" s="9">
        <v>0.45031926247113674</v>
      </c>
      <c r="G4" s="9">
        <v>0.25489283574321331</v>
      </c>
      <c r="H4" s="9">
        <v>0.29892482720102886</v>
      </c>
      <c r="I4" s="9">
        <v>0.21173935593101917</v>
      </c>
      <c r="J4" s="9">
        <v>-0.18726945537764872</v>
      </c>
      <c r="K4" s="9">
        <v>-4.7230775715996501E-2</v>
      </c>
    </row>
    <row r="5" spans="1:11" x14ac:dyDescent="0.25">
      <c r="A5" s="8" t="s">
        <v>18</v>
      </c>
      <c r="B5" s="9">
        <v>-0.63421277257946951</v>
      </c>
      <c r="C5" s="9">
        <v>-0.1010270371890918</v>
      </c>
      <c r="D5" s="9">
        <v>-0.61088771422982047</v>
      </c>
      <c r="E5" s="9">
        <v>-0.33134585655639309</v>
      </c>
      <c r="F5" s="9">
        <v>-0.34373705572766466</v>
      </c>
      <c r="G5" s="9">
        <v>0.37437543830904035</v>
      </c>
      <c r="H5" s="9">
        <v>-0.21225385814044423</v>
      </c>
      <c r="I5" s="9">
        <v>-0.44657549134958158</v>
      </c>
      <c r="J5" s="9">
        <v>-0.3139789910020882</v>
      </c>
      <c r="K5" s="9">
        <v>-0.44958146262641779</v>
      </c>
    </row>
    <row r="6" spans="1:11" x14ac:dyDescent="0.25">
      <c r="A6" s="8" t="s">
        <v>19</v>
      </c>
      <c r="B6" s="9">
        <v>0.29244002688385518</v>
      </c>
      <c r="C6" s="9">
        <v>0.25325760797024593</v>
      </c>
      <c r="D6" s="9">
        <v>-0.12614788698253074</v>
      </c>
      <c r="E6" s="9">
        <v>-0.50636963700982063</v>
      </c>
      <c r="F6" s="9">
        <v>-0.56507883027162076</v>
      </c>
      <c r="G6" s="9">
        <v>0.21990138066419085</v>
      </c>
      <c r="H6" s="9">
        <v>0.10822307119625085</v>
      </c>
      <c r="I6" s="9">
        <v>-0.33461961427417086</v>
      </c>
      <c r="J6" s="9">
        <v>0.38530118796670831</v>
      </c>
      <c r="K6" s="9">
        <v>-0.43906573217059092</v>
      </c>
    </row>
    <row r="7" spans="1:11" x14ac:dyDescent="0.25">
      <c r="A7" s="8" t="s">
        <v>20</v>
      </c>
      <c r="B7" s="9">
        <v>0.79081396564216311</v>
      </c>
      <c r="C7" s="9">
        <v>0.76255203190708054</v>
      </c>
      <c r="D7" s="9">
        <v>0.73387596875739458</v>
      </c>
      <c r="E7" s="9">
        <v>0.76069030398017556</v>
      </c>
      <c r="F7" s="9">
        <v>0.62873595597475196</v>
      </c>
      <c r="G7" s="9">
        <v>0.57715064129075477</v>
      </c>
      <c r="H7" s="9">
        <v>0.64943950209289758</v>
      </c>
      <c r="I7" s="9">
        <v>0.57174924472066058</v>
      </c>
      <c r="J7" s="9">
        <v>0.34710646786804766</v>
      </c>
      <c r="K7" s="9">
        <v>0.60221853869241071</v>
      </c>
    </row>
    <row r="8" spans="1:11" x14ac:dyDescent="0.25">
      <c r="A8" s="8" t="s">
        <v>21</v>
      </c>
      <c r="B8" s="9">
        <v>0.17184912754362833</v>
      </c>
      <c r="C8" s="9">
        <v>0.17553605888755969</v>
      </c>
      <c r="D8" s="9">
        <v>0.41624951529249871</v>
      </c>
      <c r="E8" s="9">
        <v>0.32097992224199745</v>
      </c>
      <c r="F8" s="9">
        <v>0.41384007250879379</v>
      </c>
      <c r="G8" s="9">
        <v>1.3625889071633701E-2</v>
      </c>
      <c r="H8" s="9">
        <v>0.13375132542415474</v>
      </c>
      <c r="I8" s="9">
        <v>0.46415218262568853</v>
      </c>
      <c r="J8" s="9">
        <v>0.12886757603261823</v>
      </c>
      <c r="K8" s="9">
        <v>0.23159120563416283</v>
      </c>
    </row>
    <row r="9" spans="1:11" x14ac:dyDescent="0.25">
      <c r="A9" s="8" t="s">
        <v>22</v>
      </c>
      <c r="B9" s="9">
        <v>-0.14634683797700093</v>
      </c>
      <c r="C9" s="9">
        <v>-6.3316586267282648E-2</v>
      </c>
      <c r="D9" s="9">
        <v>0.64592778369498249</v>
      </c>
      <c r="E9" s="9">
        <v>-3.0772586690559975E-2</v>
      </c>
      <c r="F9" s="9">
        <v>0.33957206487593755</v>
      </c>
      <c r="G9" s="9">
        <v>0.38744648610529464</v>
      </c>
      <c r="H9" s="9">
        <v>0.49636543853028847</v>
      </c>
      <c r="I9" s="9">
        <v>-3.0543773691267654E-2</v>
      </c>
      <c r="J9" s="9">
        <v>-0.15572168570449699</v>
      </c>
      <c r="K9" s="9">
        <v>9.952092583450306E-2</v>
      </c>
    </row>
    <row r="10" spans="1:11" x14ac:dyDescent="0.25">
      <c r="A10" s="8" t="s">
        <v>23</v>
      </c>
      <c r="B10" s="9">
        <v>0.46285906029751439</v>
      </c>
      <c r="C10" s="9">
        <v>1.8902517149294751</v>
      </c>
      <c r="D10" s="9">
        <v>0.73136715777346339</v>
      </c>
      <c r="E10" s="9">
        <v>0.23155935664518701</v>
      </c>
      <c r="F10" s="9">
        <v>0.19806580860225106</v>
      </c>
      <c r="G10" s="9">
        <v>0.37572795564499156</v>
      </c>
      <c r="H10" s="9">
        <v>4.9741900991899353E-2</v>
      </c>
      <c r="I10" s="9">
        <v>-5.6543371403371574E-2</v>
      </c>
      <c r="J10" s="9">
        <v>0.36647508928448114</v>
      </c>
      <c r="K10" s="9">
        <v>0.2474463886222088</v>
      </c>
    </row>
    <row r="11" spans="1:11" x14ac:dyDescent="0.25">
      <c r="A11" s="8" t="s">
        <v>24</v>
      </c>
      <c r="B11" s="9">
        <v>0.41895248014262826</v>
      </c>
      <c r="C11" s="9">
        <v>0.8245825120154836</v>
      </c>
      <c r="D11" s="9">
        <v>0.95657922663390105</v>
      </c>
      <c r="E11" s="9">
        <v>0.44011654924492688</v>
      </c>
      <c r="F11" s="9">
        <v>1.7593610621501243</v>
      </c>
      <c r="G11" s="9">
        <v>0.4283601799933674</v>
      </c>
      <c r="H11" s="9">
        <v>0.4845139591777366</v>
      </c>
      <c r="I11" s="9">
        <v>0.52470304918049149</v>
      </c>
      <c r="J11" s="9">
        <v>0.36732106931765879</v>
      </c>
      <c r="K11" s="9">
        <v>0.32423294819383675</v>
      </c>
    </row>
    <row r="12" spans="1:11" x14ac:dyDescent="0.25">
      <c r="A12" s="8" t="s">
        <v>25</v>
      </c>
      <c r="B12" s="9">
        <v>-1.0322171192056388E-2</v>
      </c>
      <c r="C12" s="9">
        <v>-0.43620797574851689</v>
      </c>
      <c r="D12" s="9">
        <v>-0.45641733868375262</v>
      </c>
      <c r="E12" s="9">
        <v>-0.47924073865510314</v>
      </c>
      <c r="F12" s="9">
        <v>-0.35397617948145998</v>
      </c>
      <c r="G12" s="9">
        <v>-0.23799391695959959</v>
      </c>
      <c r="H12" s="9">
        <v>-0.2988586835313366</v>
      </c>
      <c r="I12" s="9">
        <v>-0.26478825819249685</v>
      </c>
      <c r="J12" s="9">
        <v>5.3237305824641978E-2</v>
      </c>
      <c r="K12" s="9">
        <v>-0.17877392748353702</v>
      </c>
    </row>
    <row r="13" spans="1:11" x14ac:dyDescent="0.25">
      <c r="A13" s="8" t="s">
        <v>26</v>
      </c>
      <c r="B13" s="9">
        <v>-0.13016875735961106</v>
      </c>
      <c r="C13" s="9">
        <v>-0.3531923302187826</v>
      </c>
      <c r="D13" s="9">
        <v>-0.24431030527096842</v>
      </c>
      <c r="E13" s="9">
        <v>0.47089790271225668</v>
      </c>
      <c r="F13" s="9">
        <v>-0.33750322521701476</v>
      </c>
      <c r="G13" s="9">
        <v>-0.17622585180333974</v>
      </c>
      <c r="H13" s="9">
        <v>-0.15464692508976052</v>
      </c>
      <c r="I13" s="9">
        <v>-0.42181483515255513</v>
      </c>
      <c r="J13" s="9">
        <v>-3.2075100419326978E-2</v>
      </c>
      <c r="K13" s="9">
        <v>-0.11914089721573383</v>
      </c>
    </row>
    <row r="14" spans="1:11" x14ac:dyDescent="0.25">
      <c r="A14" s="8" t="s">
        <v>27</v>
      </c>
      <c r="B14" s="9">
        <v>0.16057737523210602</v>
      </c>
      <c r="C14" s="9">
        <v>1.0863818242513497</v>
      </c>
      <c r="D14" s="9">
        <v>0.47196516736122252</v>
      </c>
      <c r="E14" s="9">
        <v>0.42497493996245217</v>
      </c>
      <c r="F14" s="9">
        <v>0.316612302754469</v>
      </c>
      <c r="G14" s="9">
        <v>0.18438585574326688</v>
      </c>
      <c r="H14" s="9">
        <v>0.30913649020783646</v>
      </c>
      <c r="I14" s="9">
        <v>0.76068517510267564</v>
      </c>
      <c r="J14" s="9">
        <v>0.48947798863503145</v>
      </c>
      <c r="K14" s="9">
        <v>0.51690779571018475</v>
      </c>
    </row>
    <row r="15" spans="1:11" x14ac:dyDescent="0.25">
      <c r="A15" s="8" t="s">
        <v>28</v>
      </c>
      <c r="B15" s="9">
        <v>5.4696744383186328E-2</v>
      </c>
      <c r="C15" s="9">
        <v>-3.3519366560620448E-2</v>
      </c>
      <c r="D15" s="9">
        <v>0.50931204688923182</v>
      </c>
      <c r="E15" s="9">
        <v>1.2271801937569797E-3</v>
      </c>
      <c r="F15" s="9">
        <v>-0.42689391487072731</v>
      </c>
      <c r="G15" s="9">
        <v>0.45950470469194893</v>
      </c>
      <c r="H15" s="9">
        <v>0.17902837958793358</v>
      </c>
      <c r="I15" s="9">
        <v>0.18354514421383933</v>
      </c>
      <c r="J15" s="9">
        <v>-0.24583827097755756</v>
      </c>
      <c r="K15" s="9">
        <v>0.16721166480142091</v>
      </c>
    </row>
    <row r="16" spans="1:11" x14ac:dyDescent="0.25">
      <c r="A16" s="8" t="s">
        <v>16</v>
      </c>
      <c r="B16" s="9">
        <v>0.12813143342193781</v>
      </c>
      <c r="C16" s="9">
        <v>0.32097140984830708</v>
      </c>
      <c r="D16" s="9">
        <v>0.27275156997542538</v>
      </c>
      <c r="E16" s="9">
        <v>0.1275817872825917</v>
      </c>
      <c r="F16" s="9">
        <v>0.16817669911106448</v>
      </c>
      <c r="G16" s="9">
        <v>0.23868604280363848</v>
      </c>
      <c r="H16" s="9">
        <v>0.17171460682255033</v>
      </c>
      <c r="I16" s="9">
        <v>9.2031995161356406E-2</v>
      </c>
      <c r="J16" s="9">
        <v>0.10228567421933898</v>
      </c>
      <c r="K16" s="9">
        <v>8.0221972886118167E-2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8"/>
  <sheetViews>
    <sheetView workbookViewId="0">
      <selection sqref="A1:B9"/>
    </sheetView>
  </sheetViews>
  <sheetFormatPr defaultRowHeight="15" x14ac:dyDescent="0.25"/>
  <cols>
    <col min="1" max="1" width="18.140625" bestFit="1" customWidth="1"/>
    <col min="2" max="2" width="13.7109375" bestFit="1" customWidth="1"/>
    <col min="3" max="3" width="12.5703125" bestFit="1" customWidth="1"/>
    <col min="4" max="4" width="13.7109375" bestFit="1" customWidth="1"/>
    <col min="5" max="5" width="14.7109375" bestFit="1" customWidth="1"/>
    <col min="6" max="10" width="13.7109375" bestFit="1" customWidth="1"/>
    <col min="11" max="11" width="14.7109375" bestFit="1" customWidth="1"/>
    <col min="12" max="13" width="14.5703125" bestFit="1" customWidth="1"/>
    <col min="31" max="31" width="13.5703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8</v>
      </c>
      <c r="G1" t="s">
        <v>9</v>
      </c>
      <c r="H1" t="s">
        <v>10</v>
      </c>
      <c r="I1" t="s">
        <v>7</v>
      </c>
      <c r="J1" t="s">
        <v>6</v>
      </c>
      <c r="K1" t="s">
        <v>5</v>
      </c>
      <c r="L1" t="str">
        <f>CONCATENATE(B$1," Normalize")</f>
        <v>ABT Normalize</v>
      </c>
      <c r="M1" t="str">
        <f t="shared" ref="M1:U1" si="0">CONCATENATE(C$1," Normalize")</f>
        <v>AMD Normalize</v>
      </c>
      <c r="N1" t="str">
        <f t="shared" si="0"/>
        <v>AAPL Normalize</v>
      </c>
      <c r="O1" t="str">
        <f t="shared" si="0"/>
        <v>GOOGL Normalize</v>
      </c>
      <c r="P1" t="str">
        <f t="shared" si="0"/>
        <v>CRM Normalize</v>
      </c>
      <c r="Q1" t="str">
        <f t="shared" si="0"/>
        <v>NFLX Normalize</v>
      </c>
      <c r="R1" t="str">
        <f t="shared" si="0"/>
        <v>MSFT Normalize</v>
      </c>
      <c r="S1" t="str">
        <f t="shared" si="0"/>
        <v>V Normalize</v>
      </c>
      <c r="T1" t="str">
        <f t="shared" si="0"/>
        <v>WMT Normalize</v>
      </c>
      <c r="U1" t="str">
        <f t="shared" si="0"/>
        <v>SP500 Normalize</v>
      </c>
      <c r="V1" t="str">
        <f>CONCATENATE(B$1, " Returns")</f>
        <v>ABT Returns</v>
      </c>
      <c r="W1" t="str">
        <f t="shared" ref="W1:AA1" si="1">CONCATENATE(C$1, " Returns")</f>
        <v>AMD Returns</v>
      </c>
      <c r="X1" t="str">
        <f t="shared" si="1"/>
        <v>AAPL Returns</v>
      </c>
      <c r="Y1" t="str">
        <f t="shared" si="1"/>
        <v>GOOGL Returns</v>
      </c>
      <c r="Z1" t="str">
        <f t="shared" si="1"/>
        <v>CRM Returns</v>
      </c>
      <c r="AA1" t="str">
        <f t="shared" si="1"/>
        <v>NFLX Returns</v>
      </c>
      <c r="AB1" t="str">
        <f t="shared" ref="AB1" si="2">CONCATENATE(H$1, " Returns")</f>
        <v>MSFT Returns</v>
      </c>
      <c r="AC1" t="str">
        <f t="shared" ref="AC1" si="3">CONCATENATE(I$1, " Returns")</f>
        <v>V Returns</v>
      </c>
      <c r="AD1" t="str">
        <f t="shared" ref="AD1:AE1" si="4">CONCATENATE(J$1, " Returns")</f>
        <v>WMT Returns</v>
      </c>
      <c r="AE1" t="str">
        <f t="shared" si="4"/>
        <v>SP500 Returns</v>
      </c>
    </row>
    <row r="2" spans="1:32" x14ac:dyDescent="0.25">
      <c r="A2" s="1">
        <v>43832</v>
      </c>
      <c r="B2" s="4">
        <v>85.600448610000001</v>
      </c>
      <c r="C2" s="4">
        <v>49.099998470000003</v>
      </c>
      <c r="D2" s="4">
        <v>74.444603000000001</v>
      </c>
      <c r="E2" s="4">
        <v>1368.6800539999999</v>
      </c>
      <c r="F2" s="4">
        <v>166.9900055</v>
      </c>
      <c r="G2" s="4">
        <v>329.80999759999997</v>
      </c>
      <c r="H2" s="4">
        <v>158.9362793</v>
      </c>
      <c r="I2" s="4">
        <v>189.95077509999999</v>
      </c>
      <c r="J2" s="4">
        <v>116.9870911</v>
      </c>
      <c r="K2" s="4">
        <v>3257.8500979999999</v>
      </c>
      <c r="L2" s="4">
        <f>(B2-$B$255)/($B$256-$B$255)</f>
        <v>0.44908705113922154</v>
      </c>
      <c r="M2" s="4">
        <f>(C2-$B$255)/($B$256-$B$255)</f>
        <v>-0.24865357657519024</v>
      </c>
      <c r="N2" s="4">
        <f>(D2-$D$255)/($D$256-$D$255)</f>
        <v>0.23102359190166605</v>
      </c>
      <c r="O2" s="4">
        <f>(E2-E$255)/(E$256-E$255)</f>
        <v>0.40806141725142459</v>
      </c>
      <c r="P2" s="4">
        <f>(F2-F$255)/(F$256-F$255)</f>
        <v>0.27199747208150471</v>
      </c>
      <c r="Q2" s="4">
        <f t="shared" ref="Q2:U2" si="5">(G2-G$255)/(G$256-G$255)</f>
        <v>0.12017384781916758</v>
      </c>
      <c r="R2" s="4">
        <f t="shared" si="5"/>
        <v>0.25413897368577537</v>
      </c>
      <c r="S2" s="4">
        <f t="shared" si="5"/>
        <v>0.65585398979316356</v>
      </c>
      <c r="T2" s="4">
        <f t="shared" si="5"/>
        <v>0.29354449096775687</v>
      </c>
      <c r="U2" s="4">
        <f t="shared" si="5"/>
        <v>0.6719366843741631</v>
      </c>
      <c r="V2" s="4"/>
    </row>
    <row r="3" spans="1:32" x14ac:dyDescent="0.25">
      <c r="A3" s="1">
        <v>43833</v>
      </c>
      <c r="B3" s="4">
        <v>84.556907649999999</v>
      </c>
      <c r="C3" s="4">
        <v>48.599998470000003</v>
      </c>
      <c r="D3" s="4">
        <v>73.720839999999995</v>
      </c>
      <c r="E3" s="4">
        <v>1361.5200199999999</v>
      </c>
      <c r="F3" s="4">
        <v>166.16999820000001</v>
      </c>
      <c r="G3" s="4">
        <v>325.89999390000003</v>
      </c>
      <c r="H3" s="4">
        <v>156.95726010000001</v>
      </c>
      <c r="I3" s="4">
        <v>188.44007869999999</v>
      </c>
      <c r="J3" s="4">
        <v>115.9543304</v>
      </c>
      <c r="K3" s="4">
        <v>3234.8500979999999</v>
      </c>
      <c r="L3" s="4">
        <f t="shared" ref="L3:L66" si="6">(B3-$B$255)/($B$256-$B$255)</f>
        <v>0.42913877867454386</v>
      </c>
      <c r="M3" s="4">
        <f t="shared" ref="M3:M66" si="7">(C3-$B$255)/($B$256-$B$255)</f>
        <v>-0.25821154949111563</v>
      </c>
      <c r="N3" s="4">
        <f t="shared" ref="N3:N66" si="8">(D3-$D$255)/($D$256-$D$255)</f>
        <v>0.22208226160262695</v>
      </c>
      <c r="O3" s="4">
        <f t="shared" ref="O3:O66" si="9">(E3-E$255)/(E$256-E$255)</f>
        <v>0.3987728044189135</v>
      </c>
      <c r="P3" s="4">
        <f t="shared" ref="P3:P66" si="10">(F3-F$255)/(F$256-F$255)</f>
        <v>0.2667728316469945</v>
      </c>
      <c r="Q3" s="4">
        <f t="shared" ref="Q3:Q66" si="11">(G3-G$255)/(G$256-G$255)</f>
        <v>0.10500174029923098</v>
      </c>
      <c r="R3" s="4">
        <f t="shared" ref="R3:R66" si="12">(H3-H$255)/(H$256-H$255)</f>
        <v>0.23366889561587911</v>
      </c>
      <c r="S3" s="4">
        <f t="shared" ref="S3:S66" si="13">(I3-I$255)/(I$256-I$255)</f>
        <v>0.6377888675329092</v>
      </c>
      <c r="T3" s="4">
        <f t="shared" ref="T3:T66" si="14">(J3-J$255)/(J$256-J$255)</f>
        <v>0.27284454542042641</v>
      </c>
      <c r="U3" s="4">
        <f t="shared" ref="U3:U66" si="15">(K3-K$255)/(K$256-K$255)</f>
        <v>0.65679185535537798</v>
      </c>
      <c r="V3" s="4">
        <f>((B3-B2)/B2*100)</f>
        <v>-1.2190835176044779</v>
      </c>
      <c r="W3" s="4">
        <f t="shared" ref="W3:AE18" si="16">((C3-C2)/C2*100)</f>
        <v>-1.0183299706322781</v>
      </c>
      <c r="X3" s="4">
        <f t="shared" si="16"/>
        <v>-0.97221688454703059</v>
      </c>
      <c r="Y3" s="4">
        <f t="shared" si="16"/>
        <v>-0.52313424010780507</v>
      </c>
      <c r="Z3" s="4">
        <f t="shared" si="16"/>
        <v>-0.49105172345178832</v>
      </c>
      <c r="AA3" s="4">
        <f t="shared" si="16"/>
        <v>-1.1855321938245416</v>
      </c>
      <c r="AB3" s="4">
        <f t="shared" si="16"/>
        <v>-1.2451651748210908</v>
      </c>
      <c r="AC3" s="4">
        <f t="shared" si="16"/>
        <v>-0.79530941592878013</v>
      </c>
      <c r="AD3" s="4">
        <f t="shared" si="16"/>
        <v>-0.88279885437718797</v>
      </c>
      <c r="AE3" s="4">
        <f t="shared" si="16"/>
        <v>-0.70598705613004542</v>
      </c>
      <c r="AF3" s="4"/>
    </row>
    <row r="4" spans="1:32" x14ac:dyDescent="0.25">
      <c r="A4" s="1">
        <v>43836</v>
      </c>
      <c r="B4" s="4">
        <v>84.999916080000006</v>
      </c>
      <c r="C4" s="4">
        <v>48.38999939</v>
      </c>
      <c r="D4" s="4">
        <v>74.308266000000003</v>
      </c>
      <c r="E4" s="4">
        <v>1397.8100589999999</v>
      </c>
      <c r="F4" s="4">
        <v>173.4499969</v>
      </c>
      <c r="G4" s="4">
        <v>335.82998659999998</v>
      </c>
      <c r="H4" s="4">
        <v>157.3629608</v>
      </c>
      <c r="I4" s="4">
        <v>188.0325928</v>
      </c>
      <c r="J4" s="4">
        <v>115.7182693</v>
      </c>
      <c r="K4" s="4">
        <v>3246.280029</v>
      </c>
      <c r="L4" s="4">
        <f t="shared" si="6"/>
        <v>0.4376073038254773</v>
      </c>
      <c r="M4" s="4">
        <f t="shared" si="7"/>
        <v>-0.2622258805291342</v>
      </c>
      <c r="N4" s="4">
        <f t="shared" si="8"/>
        <v>0.22933929172470197</v>
      </c>
      <c r="O4" s="4">
        <f t="shared" si="9"/>
        <v>0.44585136884301085</v>
      </c>
      <c r="P4" s="4">
        <f t="shared" si="10"/>
        <v>0.31315702306968318</v>
      </c>
      <c r="Q4" s="4">
        <f t="shared" si="11"/>
        <v>0.14353339614308272</v>
      </c>
      <c r="R4" s="4">
        <f t="shared" si="12"/>
        <v>0.2378652798662246</v>
      </c>
      <c r="S4" s="4">
        <f t="shared" si="13"/>
        <v>0.63291609322641751</v>
      </c>
      <c r="T4" s="4">
        <f t="shared" si="14"/>
        <v>0.26811309900128694</v>
      </c>
      <c r="U4" s="4">
        <f t="shared" si="15"/>
        <v>0.66431813147240026</v>
      </c>
      <c r="V4" s="4">
        <f t="shared" ref="V4:V67" si="17">((B4-B3)/B3*100)</f>
        <v>0.52391749215063232</v>
      </c>
      <c r="W4" s="4">
        <f t="shared" si="16"/>
        <v>-0.43209688603103957</v>
      </c>
      <c r="X4" s="4">
        <f t="shared" si="16"/>
        <v>0.79682488696548726</v>
      </c>
      <c r="Y4" s="4">
        <f t="shared" si="16"/>
        <v>2.6654061979933266</v>
      </c>
      <c r="Z4" s="4">
        <f t="shared" si="16"/>
        <v>4.3810548106511273</v>
      </c>
      <c r="AA4" s="4">
        <f t="shared" si="16"/>
        <v>3.0469447333119315</v>
      </c>
      <c r="AB4" s="4">
        <f t="shared" si="16"/>
        <v>0.25847845441587369</v>
      </c>
      <c r="AC4" s="4">
        <f t="shared" si="16"/>
        <v>-0.21624163119179557</v>
      </c>
      <c r="AD4" s="4">
        <f t="shared" si="16"/>
        <v>-0.20358109885648615</v>
      </c>
      <c r="AE4" s="4">
        <f t="shared" si="16"/>
        <v>0.35333726923132758</v>
      </c>
    </row>
    <row r="5" spans="1:32" x14ac:dyDescent="0.25">
      <c r="A5" s="1">
        <v>43837</v>
      </c>
      <c r="B5" s="4">
        <v>84.527366639999997</v>
      </c>
      <c r="C5" s="4">
        <v>48.25</v>
      </c>
      <c r="D5" s="4">
        <v>73.958793999999997</v>
      </c>
      <c r="E5" s="4">
        <v>1395.1099850000001</v>
      </c>
      <c r="F5" s="4">
        <v>176</v>
      </c>
      <c r="G5" s="4">
        <v>330.75</v>
      </c>
      <c r="H5" s="4">
        <v>155.92817690000001</v>
      </c>
      <c r="I5" s="4">
        <v>187.53565979999999</v>
      </c>
      <c r="J5" s="4">
        <v>114.6461716</v>
      </c>
      <c r="K5" s="4">
        <v>3237.179932</v>
      </c>
      <c r="L5" s="4">
        <f t="shared" si="6"/>
        <v>0.42857407432756567</v>
      </c>
      <c r="M5" s="4">
        <f t="shared" si="7"/>
        <v>-0.26490210128486635</v>
      </c>
      <c r="N5" s="4">
        <f t="shared" si="8"/>
        <v>0.22502193289002012</v>
      </c>
      <c r="O5" s="4">
        <f t="shared" si="9"/>
        <v>0.44234860028002243</v>
      </c>
      <c r="P5" s="4">
        <f t="shared" si="10"/>
        <v>0.32940425563015735</v>
      </c>
      <c r="Q5" s="4">
        <f t="shared" si="11"/>
        <v>0.12382136802018402</v>
      </c>
      <c r="R5" s="4">
        <f t="shared" si="12"/>
        <v>0.22302452519015567</v>
      </c>
      <c r="S5" s="4">
        <f t="shared" si="13"/>
        <v>0.6269736977853777</v>
      </c>
      <c r="T5" s="4">
        <f t="shared" si="14"/>
        <v>0.24662470966635361</v>
      </c>
      <c r="U5" s="4">
        <f t="shared" si="15"/>
        <v>0.6583259830759064</v>
      </c>
      <c r="V5" s="4">
        <f t="shared" si="17"/>
        <v>-0.55594106652441377</v>
      </c>
      <c r="W5" s="4">
        <f t="shared" si="16"/>
        <v>-0.28931471743091469</v>
      </c>
      <c r="X5" s="4">
        <f t="shared" si="16"/>
        <v>-0.47030030279539253</v>
      </c>
      <c r="Y5" s="4">
        <f t="shared" si="16"/>
        <v>-0.19316458503178213</v>
      </c>
      <c r="Z5" s="4">
        <f t="shared" si="16"/>
        <v>1.4701661260162282</v>
      </c>
      <c r="AA5" s="4">
        <f t="shared" si="16"/>
        <v>-1.5126661711869847</v>
      </c>
      <c r="AB5" s="4">
        <f t="shared" si="16"/>
        <v>-0.91176722445094283</v>
      </c>
      <c r="AC5" s="4">
        <f t="shared" si="16"/>
        <v>-0.26428024663180238</v>
      </c>
      <c r="AD5" s="4">
        <f t="shared" si="16"/>
        <v>-0.9264722904043643</v>
      </c>
      <c r="AE5" s="4">
        <f t="shared" si="16"/>
        <v>-0.28032384509980929</v>
      </c>
    </row>
    <row r="6" spans="1:32" x14ac:dyDescent="0.25">
      <c r="A6" s="1">
        <v>43838</v>
      </c>
      <c r="B6" s="4">
        <v>84.871948239999995</v>
      </c>
      <c r="C6" s="4">
        <v>47.83000183</v>
      </c>
      <c r="D6" s="4">
        <v>75.148521000000002</v>
      </c>
      <c r="E6" s="4">
        <v>1405.040039</v>
      </c>
      <c r="F6" s="4">
        <v>177.33000179999999</v>
      </c>
      <c r="G6" s="4">
        <v>339.26000979999998</v>
      </c>
      <c r="H6" s="4">
        <v>158.41183469999999</v>
      </c>
      <c r="I6" s="4">
        <v>190.74588009999999</v>
      </c>
      <c r="J6" s="4">
        <v>114.25273900000001</v>
      </c>
      <c r="K6" s="4">
        <v>3253.0500489999999</v>
      </c>
      <c r="L6" s="4">
        <f t="shared" si="6"/>
        <v>0.43516107752781813</v>
      </c>
      <c r="M6" s="4">
        <f t="shared" si="7"/>
        <v>-0.27293076355206281</v>
      </c>
      <c r="N6" s="4">
        <f t="shared" si="8"/>
        <v>0.23971975810723192</v>
      </c>
      <c r="O6" s="4">
        <f t="shared" si="9"/>
        <v>0.45523072165150297</v>
      </c>
      <c r="P6" s="4">
        <f t="shared" si="10"/>
        <v>0.33787830358345161</v>
      </c>
      <c r="Q6" s="4">
        <f t="shared" si="11"/>
        <v>0.15684302057803595</v>
      </c>
      <c r="R6" s="4">
        <f t="shared" si="12"/>
        <v>0.24871435632716876</v>
      </c>
      <c r="S6" s="4">
        <f t="shared" si="13"/>
        <v>0.66536196838816097</v>
      </c>
      <c r="T6" s="4">
        <f t="shared" si="14"/>
        <v>0.23873901707895695</v>
      </c>
      <c r="U6" s="4">
        <f t="shared" si="15"/>
        <v>0.66877599213995487</v>
      </c>
      <c r="V6" s="4">
        <f t="shared" si="17"/>
        <v>0.40765684972485017</v>
      </c>
      <c r="W6" s="4">
        <f t="shared" si="16"/>
        <v>-0.87046252849740835</v>
      </c>
      <c r="X6" s="4">
        <f t="shared" si="16"/>
        <v>1.6086349379899365</v>
      </c>
      <c r="Y6" s="4">
        <f t="shared" si="16"/>
        <v>0.71177570992726613</v>
      </c>
      <c r="Z6" s="4">
        <f t="shared" si="16"/>
        <v>0.75568284090908577</v>
      </c>
      <c r="AA6" s="4">
        <f t="shared" si="16"/>
        <v>2.572943250188958</v>
      </c>
      <c r="AB6" s="4">
        <f t="shared" si="16"/>
        <v>1.5928216755800311</v>
      </c>
      <c r="AC6" s="4">
        <f t="shared" si="16"/>
        <v>1.7117919351570718</v>
      </c>
      <c r="AD6" s="4">
        <f t="shared" si="16"/>
        <v>-0.34317116263827951</v>
      </c>
      <c r="AE6" s="4">
        <f t="shared" si="16"/>
        <v>0.49024513105130468</v>
      </c>
    </row>
    <row r="7" spans="1:32" x14ac:dyDescent="0.25">
      <c r="A7" s="1">
        <v>43839</v>
      </c>
      <c r="B7" s="4">
        <v>85.098381040000007</v>
      </c>
      <c r="C7" s="4">
        <v>48.97000122</v>
      </c>
      <c r="D7" s="4">
        <v>76.744727999999995</v>
      </c>
      <c r="E7" s="4">
        <v>1419.790039</v>
      </c>
      <c r="F7" s="4">
        <v>179.6000061</v>
      </c>
      <c r="G7" s="4">
        <v>335.6600037</v>
      </c>
      <c r="H7" s="4">
        <v>160.3908691</v>
      </c>
      <c r="I7" s="4">
        <v>192.06774899999999</v>
      </c>
      <c r="J7" s="4">
        <v>115.43302919999999</v>
      </c>
      <c r="K7" s="4">
        <v>3274.6999510000001</v>
      </c>
      <c r="L7" s="4">
        <f t="shared" si="6"/>
        <v>0.43948955466717265</v>
      </c>
      <c r="M7" s="4">
        <f t="shared" si="7"/>
        <v>-0.25113859696447982</v>
      </c>
      <c r="N7" s="4">
        <f t="shared" si="8"/>
        <v>0.25943921601353298</v>
      </c>
      <c r="O7" s="4">
        <f t="shared" si="9"/>
        <v>0.47436569213900875</v>
      </c>
      <c r="P7" s="4">
        <f t="shared" si="10"/>
        <v>0.35234153610868918</v>
      </c>
      <c r="Q7" s="4">
        <f t="shared" si="11"/>
        <v>0.14287380627227253</v>
      </c>
      <c r="R7" s="4">
        <f t="shared" si="12"/>
        <v>0.26918459161897951</v>
      </c>
      <c r="S7" s="4">
        <f t="shared" si="13"/>
        <v>0.68116906456614079</v>
      </c>
      <c r="T7" s="4">
        <f t="shared" si="14"/>
        <v>0.26239594251197118</v>
      </c>
      <c r="U7" s="4">
        <f t="shared" si="15"/>
        <v>0.68303182101227899</v>
      </c>
      <c r="V7" s="4">
        <f t="shared" si="17"/>
        <v>0.26679345142367622</v>
      </c>
      <c r="W7" s="4">
        <f t="shared" si="16"/>
        <v>2.3834399882564252</v>
      </c>
      <c r="X7" s="4">
        <f t="shared" si="16"/>
        <v>2.1240697471610819</v>
      </c>
      <c r="Y7" s="4">
        <f t="shared" si="16"/>
        <v>1.0497921475958736</v>
      </c>
      <c r="Z7" s="4">
        <f t="shared" si="16"/>
        <v>1.2801016618497609</v>
      </c>
      <c r="AA7" s="4">
        <f t="shared" si="16"/>
        <v>-1.0611348216732774</v>
      </c>
      <c r="AB7" s="4">
        <f t="shared" si="16"/>
        <v>1.2492970640406438</v>
      </c>
      <c r="AC7" s="4">
        <f t="shared" si="16"/>
        <v>0.69299997426261495</v>
      </c>
      <c r="AD7" s="4">
        <f t="shared" si="16"/>
        <v>1.033051995366157</v>
      </c>
      <c r="AE7" s="4">
        <f t="shared" si="16"/>
        <v>0.66552624994673459</v>
      </c>
    </row>
    <row r="8" spans="1:32" x14ac:dyDescent="0.25">
      <c r="A8" s="1">
        <v>43840</v>
      </c>
      <c r="B8" s="4">
        <v>84.035133360000003</v>
      </c>
      <c r="C8" s="4">
        <v>48.16999817</v>
      </c>
      <c r="D8" s="4">
        <v>76.918221000000003</v>
      </c>
      <c r="E8" s="4">
        <v>1428.959961</v>
      </c>
      <c r="F8" s="4">
        <v>180.1999969</v>
      </c>
      <c r="G8" s="4">
        <v>329.0499878</v>
      </c>
      <c r="H8" s="4">
        <v>159.64872740000001</v>
      </c>
      <c r="I8" s="4">
        <v>192.58457949999999</v>
      </c>
      <c r="J8" s="4">
        <v>114.4691162</v>
      </c>
      <c r="K8" s="4">
        <v>3265.3500979999999</v>
      </c>
      <c r="L8" s="4">
        <f t="shared" si="6"/>
        <v>0.41916456961045151</v>
      </c>
      <c r="M8" s="4">
        <f t="shared" si="7"/>
        <v>-0.26643141193359532</v>
      </c>
      <c r="N8" s="4">
        <f t="shared" si="8"/>
        <v>0.26158253947379723</v>
      </c>
      <c r="O8" s="4">
        <f t="shared" si="9"/>
        <v>0.48626170480631259</v>
      </c>
      <c r="P8" s="4">
        <f t="shared" si="10"/>
        <v>0.35616435109340233</v>
      </c>
      <c r="Q8" s="4">
        <f t="shared" si="11"/>
        <v>0.11722475843549121</v>
      </c>
      <c r="R8" s="4">
        <f t="shared" si="12"/>
        <v>0.2615082140790721</v>
      </c>
      <c r="S8" s="4">
        <f t="shared" si="13"/>
        <v>0.6873493971401301</v>
      </c>
      <c r="T8" s="4">
        <f t="shared" si="14"/>
        <v>0.24307593293728091</v>
      </c>
      <c r="U8" s="4">
        <f t="shared" si="15"/>
        <v>0.67687521557594088</v>
      </c>
      <c r="V8" s="4">
        <f t="shared" si="17"/>
        <v>-1.249433499211025</v>
      </c>
      <c r="W8" s="4">
        <f t="shared" si="16"/>
        <v>-1.6336594446995214</v>
      </c>
      <c r="X8" s="4">
        <f t="shared" si="16"/>
        <v>0.2260650399334371</v>
      </c>
      <c r="Y8" s="4">
        <f t="shared" si="16"/>
        <v>0.64586465238611546</v>
      </c>
      <c r="Z8" s="4">
        <f t="shared" si="16"/>
        <v>0.33407058998980765</v>
      </c>
      <c r="AA8" s="4">
        <f t="shared" si="16"/>
        <v>-1.9692593181008795</v>
      </c>
      <c r="AB8" s="4">
        <f t="shared" si="16"/>
        <v>-0.46270819789453371</v>
      </c>
      <c r="AC8" s="4">
        <f t="shared" si="16"/>
        <v>0.26908760200026999</v>
      </c>
      <c r="AD8" s="4">
        <f t="shared" si="16"/>
        <v>-0.83504089486373023</v>
      </c>
      <c r="AE8" s="4">
        <f t="shared" si="16"/>
        <v>-0.28551785323553042</v>
      </c>
    </row>
    <row r="9" spans="1:32" x14ac:dyDescent="0.25">
      <c r="A9" s="1">
        <v>43843</v>
      </c>
      <c r="B9" s="4">
        <v>83.798866270000005</v>
      </c>
      <c r="C9" s="4">
        <v>48.75</v>
      </c>
      <c r="D9" s="4">
        <v>78.561531000000002</v>
      </c>
      <c r="E9" s="4">
        <v>1440.030029</v>
      </c>
      <c r="F9" s="4">
        <v>183.8500061</v>
      </c>
      <c r="G9" s="4">
        <v>338.92001340000002</v>
      </c>
      <c r="H9" s="4">
        <v>161.5684052</v>
      </c>
      <c r="I9" s="4">
        <v>194.13504030000001</v>
      </c>
      <c r="J9" s="4">
        <v>113.9773331</v>
      </c>
      <c r="K9" s="4">
        <v>3288.1298830000001</v>
      </c>
      <c r="L9" s="4">
        <f t="shared" si="6"/>
        <v>0.41464810071616254</v>
      </c>
      <c r="M9" s="4">
        <f t="shared" si="7"/>
        <v>-0.25534412836894094</v>
      </c>
      <c r="N9" s="4">
        <f t="shared" si="8"/>
        <v>0.28188390538185532</v>
      </c>
      <c r="O9" s="4">
        <f t="shared" si="9"/>
        <v>0.50062275053340977</v>
      </c>
      <c r="P9" s="4">
        <f t="shared" si="10"/>
        <v>0.37942022412362342</v>
      </c>
      <c r="Q9" s="4">
        <f t="shared" si="11"/>
        <v>0.15552372209829518</v>
      </c>
      <c r="R9" s="4">
        <f t="shared" si="12"/>
        <v>0.28136449159019822</v>
      </c>
      <c r="S9" s="4">
        <f t="shared" si="13"/>
        <v>0.70589002774713505</v>
      </c>
      <c r="T9" s="4">
        <f t="shared" si="14"/>
        <v>0.23321897053437624</v>
      </c>
      <c r="U9" s="4">
        <f t="shared" si="15"/>
        <v>0.69187503944157946</v>
      </c>
      <c r="V9" s="4">
        <f t="shared" si="17"/>
        <v>-0.28115275189467298</v>
      </c>
      <c r="W9" s="4">
        <f t="shared" si="16"/>
        <v>1.2040727673542291</v>
      </c>
      <c r="X9" s="4">
        <f t="shared" si="16"/>
        <v>2.1364378669132238</v>
      </c>
      <c r="Y9" s="4">
        <f t="shared" si="16"/>
        <v>0.77469406436364041</v>
      </c>
      <c r="Z9" s="4">
        <f t="shared" si="16"/>
        <v>2.0255323322927312</v>
      </c>
      <c r="AA9" s="4">
        <f t="shared" si="16"/>
        <v>2.9995520334129671</v>
      </c>
      <c r="AB9" s="4">
        <f t="shared" si="16"/>
        <v>1.2024385231648191</v>
      </c>
      <c r="AC9" s="4">
        <f t="shared" si="16"/>
        <v>0.8050804503794784</v>
      </c>
      <c r="AD9" s="4">
        <f t="shared" si="16"/>
        <v>-0.42962077137100008</v>
      </c>
      <c r="AE9" s="4">
        <f t="shared" si="16"/>
        <v>0.69762152039845915</v>
      </c>
    </row>
    <row r="10" spans="1:32" x14ac:dyDescent="0.25">
      <c r="A10" s="1">
        <v>43844</v>
      </c>
      <c r="B10" s="4">
        <v>84.767745969999993</v>
      </c>
      <c r="C10" s="4">
        <v>48.209999080000003</v>
      </c>
      <c r="D10" s="4">
        <v>77.500702000000004</v>
      </c>
      <c r="E10" s="4">
        <v>1430.589966</v>
      </c>
      <c r="F10" s="4">
        <v>182.11999510000001</v>
      </c>
      <c r="G10" s="4">
        <v>338.69000240000003</v>
      </c>
      <c r="H10" s="4">
        <v>160.43045040000001</v>
      </c>
      <c r="I10" s="4">
        <v>194.85063170000001</v>
      </c>
      <c r="J10" s="4">
        <v>114.2724152</v>
      </c>
      <c r="K10" s="4">
        <v>3283.1499020000001</v>
      </c>
      <c r="L10" s="4">
        <f t="shared" si="6"/>
        <v>0.43316915257894217</v>
      </c>
      <c r="M10" s="4">
        <f t="shared" si="7"/>
        <v>-0.26566675670481049</v>
      </c>
      <c r="N10" s="4">
        <f t="shared" si="8"/>
        <v>0.26877847932415511</v>
      </c>
      <c r="O10" s="4">
        <f t="shared" si="9"/>
        <v>0.48837628769237951</v>
      </c>
      <c r="P10" s="4">
        <f t="shared" si="10"/>
        <v>0.36839753515152834</v>
      </c>
      <c r="Q10" s="4">
        <f t="shared" si="11"/>
        <v>0.15463120334626226</v>
      </c>
      <c r="R10" s="4">
        <f t="shared" si="12"/>
        <v>0.26959400265506656</v>
      </c>
      <c r="S10" s="4">
        <f t="shared" si="13"/>
        <v>0.714447171412392</v>
      </c>
      <c r="T10" s="4">
        <f t="shared" si="14"/>
        <v>0.23913339330626518</v>
      </c>
      <c r="U10" s="4">
        <f t="shared" si="15"/>
        <v>0.6885958672345448</v>
      </c>
      <c r="V10" s="4">
        <f t="shared" si="17"/>
        <v>1.1561966684349367</v>
      </c>
      <c r="W10" s="4">
        <f t="shared" si="16"/>
        <v>-1.1076941948717889</v>
      </c>
      <c r="X10" s="4">
        <f t="shared" si="16"/>
        <v>-1.3503160980913143</v>
      </c>
      <c r="Y10" s="4">
        <f t="shared" si="16"/>
        <v>-0.65554626013982997</v>
      </c>
      <c r="Z10" s="4">
        <f t="shared" si="16"/>
        <v>-0.94099045014934612</v>
      </c>
      <c r="AA10" s="4">
        <f t="shared" si="16"/>
        <v>-6.7865865368217995E-2</v>
      </c>
      <c r="AB10" s="4">
        <f t="shared" si="16"/>
        <v>-0.70431765331306773</v>
      </c>
      <c r="AC10" s="4">
        <f t="shared" si="16"/>
        <v>0.36860496636474227</v>
      </c>
      <c r="AD10" s="4">
        <f t="shared" si="16"/>
        <v>0.25889542418149625</v>
      </c>
      <c r="AE10" s="4">
        <f t="shared" si="16"/>
        <v>-0.15145329342818883</v>
      </c>
    </row>
    <row r="11" spans="1:32" x14ac:dyDescent="0.25">
      <c r="A11" s="1">
        <v>43845</v>
      </c>
      <c r="B11" s="4">
        <v>86.389152530000004</v>
      </c>
      <c r="C11" s="4">
        <v>48.549999239999998</v>
      </c>
      <c r="D11" s="4">
        <v>77.168564000000003</v>
      </c>
      <c r="E11" s="4">
        <v>1439.1999510000001</v>
      </c>
      <c r="F11" s="4">
        <v>181.0599976</v>
      </c>
      <c r="G11" s="4">
        <v>339.07000729999999</v>
      </c>
      <c r="H11" s="4">
        <v>161.4694519</v>
      </c>
      <c r="I11" s="4">
        <v>198.57768250000001</v>
      </c>
      <c r="J11" s="4">
        <v>113.3871918</v>
      </c>
      <c r="K11" s="4">
        <v>3289.290039</v>
      </c>
      <c r="L11" s="4">
        <f t="shared" si="6"/>
        <v>0.46416387255130998</v>
      </c>
      <c r="M11" s="4">
        <f t="shared" si="7"/>
        <v>-0.25916733206342996</v>
      </c>
      <c r="N11" s="4">
        <f t="shared" si="8"/>
        <v>0.26467526382009893</v>
      </c>
      <c r="O11" s="4">
        <f t="shared" si="9"/>
        <v>0.49954590185325193</v>
      </c>
      <c r="P11" s="4">
        <f t="shared" si="10"/>
        <v>0.3616438077164435</v>
      </c>
      <c r="Q11" s="4">
        <f t="shared" si="11"/>
        <v>0.15610574803810034</v>
      </c>
      <c r="R11" s="4">
        <f t="shared" si="12"/>
        <v>0.28034096348280341</v>
      </c>
      <c r="S11" s="4">
        <f t="shared" si="13"/>
        <v>0.75901577458916458</v>
      </c>
      <c r="T11" s="4">
        <f t="shared" si="14"/>
        <v>0.2213905839824569</v>
      </c>
      <c r="U11" s="4">
        <f t="shared" si="15"/>
        <v>0.6926389683222367</v>
      </c>
      <c r="V11" s="4">
        <f t="shared" si="17"/>
        <v>1.9127635652525672</v>
      </c>
      <c r="W11" s="4">
        <f t="shared" si="16"/>
        <v>0.70524821922480596</v>
      </c>
      <c r="X11" s="4">
        <f t="shared" si="16"/>
        <v>-0.42856127935460564</v>
      </c>
      <c r="Y11" s="4">
        <f t="shared" si="16"/>
        <v>0.60184855231957157</v>
      </c>
      <c r="Z11" s="4">
        <f t="shared" si="16"/>
        <v>-0.5820324667909067</v>
      </c>
      <c r="AA11" s="4">
        <f t="shared" si="16"/>
        <v>0.11219844025722571</v>
      </c>
      <c r="AB11" s="4">
        <f t="shared" si="16"/>
        <v>0.64763359911378982</v>
      </c>
      <c r="AC11" s="4">
        <f t="shared" si="16"/>
        <v>1.9127732702136271</v>
      </c>
      <c r="AD11" s="4">
        <f t="shared" si="16"/>
        <v>-0.77466061993236057</v>
      </c>
      <c r="AE11" s="4">
        <f t="shared" si="16"/>
        <v>0.18701969703727125</v>
      </c>
    </row>
    <row r="12" spans="1:32" x14ac:dyDescent="0.25">
      <c r="A12" s="1">
        <v>43846</v>
      </c>
      <c r="B12" s="4">
        <v>87.278945919999998</v>
      </c>
      <c r="C12" s="4">
        <v>49.770000459999999</v>
      </c>
      <c r="D12" s="4">
        <v>78.135222999999996</v>
      </c>
      <c r="E12" s="4">
        <v>1450.160034</v>
      </c>
      <c r="F12" s="4">
        <v>182.6900024</v>
      </c>
      <c r="G12" s="4">
        <v>338.61999509999998</v>
      </c>
      <c r="H12" s="4">
        <v>164.4281158</v>
      </c>
      <c r="I12" s="4">
        <v>199.7206573</v>
      </c>
      <c r="J12" s="4">
        <v>113.9970016</v>
      </c>
      <c r="K12" s="4">
        <v>3316.8100589999999</v>
      </c>
      <c r="L12" s="4">
        <f t="shared" si="6"/>
        <v>0.48117311479608876</v>
      </c>
      <c r="M12" s="4">
        <f t="shared" si="7"/>
        <v>-0.23584585482711806</v>
      </c>
      <c r="N12" s="4">
        <f t="shared" si="8"/>
        <v>0.27661731861640476</v>
      </c>
      <c r="O12" s="4">
        <f t="shared" si="9"/>
        <v>0.51376426556481891</v>
      </c>
      <c r="P12" s="4">
        <f t="shared" si="10"/>
        <v>0.37202931158516001</v>
      </c>
      <c r="Q12" s="4">
        <f t="shared" si="11"/>
        <v>0.15435955186859715</v>
      </c>
      <c r="R12" s="4">
        <f t="shared" si="12"/>
        <v>0.3109440425310433</v>
      </c>
      <c r="S12" s="4">
        <f t="shared" si="13"/>
        <v>0.77268362969386306</v>
      </c>
      <c r="T12" s="4">
        <f t="shared" si="14"/>
        <v>0.23361319242817782</v>
      </c>
      <c r="U12" s="4">
        <f t="shared" si="15"/>
        <v>0.71076009864804301</v>
      </c>
      <c r="V12" s="4">
        <f t="shared" si="17"/>
        <v>1.029982774389411</v>
      </c>
      <c r="W12" s="4">
        <f t="shared" si="16"/>
        <v>2.5128758786773573</v>
      </c>
      <c r="X12" s="4">
        <f t="shared" si="16"/>
        <v>1.2526590490915352</v>
      </c>
      <c r="Y12" s="4">
        <f t="shared" si="16"/>
        <v>0.76153997867944201</v>
      </c>
      <c r="Z12" s="4">
        <f t="shared" si="16"/>
        <v>0.90025672241585997</v>
      </c>
      <c r="AA12" s="4">
        <f t="shared" si="16"/>
        <v>-0.13271955357639306</v>
      </c>
      <c r="AB12" s="4">
        <f t="shared" si="16"/>
        <v>1.832336621686399</v>
      </c>
      <c r="AC12" s="4">
        <f t="shared" si="16"/>
        <v>0.57558069245771892</v>
      </c>
      <c r="AD12" s="4">
        <f t="shared" si="16"/>
        <v>0.53781189067247703</v>
      </c>
      <c r="AE12" s="4">
        <f t="shared" si="16"/>
        <v>0.83665531691350903</v>
      </c>
    </row>
    <row r="13" spans="1:32" x14ac:dyDescent="0.25">
      <c r="A13" s="1">
        <v>43847</v>
      </c>
      <c r="B13" s="4">
        <v>87.990776060000002</v>
      </c>
      <c r="C13" s="4">
        <v>50.930000309999997</v>
      </c>
      <c r="D13" s="4">
        <v>79.000243999999995</v>
      </c>
      <c r="E13" s="4">
        <v>1479.5200199999999</v>
      </c>
      <c r="F13" s="4">
        <v>182.22999569999999</v>
      </c>
      <c r="G13" s="4">
        <v>339.67001340000002</v>
      </c>
      <c r="H13" s="4">
        <v>165.34835820000001</v>
      </c>
      <c r="I13" s="4">
        <v>203.4477081</v>
      </c>
      <c r="J13" s="4">
        <v>113.0724335</v>
      </c>
      <c r="K13" s="4">
        <v>3329.6201169999999</v>
      </c>
      <c r="L13" s="4">
        <f t="shared" si="6"/>
        <v>0.49478042119380766</v>
      </c>
      <c r="M13" s="4">
        <f t="shared" si="7"/>
        <v>-0.21367136052956301</v>
      </c>
      <c r="N13" s="4">
        <f t="shared" si="8"/>
        <v>0.28730374286937849</v>
      </c>
      <c r="O13" s="4">
        <f t="shared" si="9"/>
        <v>0.55185256831896023</v>
      </c>
      <c r="P13" s="4">
        <f t="shared" si="10"/>
        <v>0.36909839913478831</v>
      </c>
      <c r="Q13" s="4">
        <f t="shared" si="11"/>
        <v>0.15843397014740893</v>
      </c>
      <c r="R13" s="4">
        <f t="shared" si="12"/>
        <v>0.3204626130286054</v>
      </c>
      <c r="S13" s="4">
        <f t="shared" si="13"/>
        <v>0.81725223287063564</v>
      </c>
      <c r="T13" s="4">
        <f t="shared" si="14"/>
        <v>0.21508178498325969</v>
      </c>
      <c r="U13" s="4">
        <f t="shared" si="15"/>
        <v>0.71919514813198737</v>
      </c>
      <c r="V13" s="4">
        <f t="shared" si="17"/>
        <v>0.8155805876167066</v>
      </c>
      <c r="W13" s="4">
        <f t="shared" si="16"/>
        <v>2.3307209951349845</v>
      </c>
      <c r="X13" s="4">
        <f t="shared" si="16"/>
        <v>1.107082013447378</v>
      </c>
      <c r="Y13" s="4">
        <f t="shared" si="16"/>
        <v>2.0246031687286132</v>
      </c>
      <c r="Z13" s="4">
        <f t="shared" si="16"/>
        <v>-0.25179631832990118</v>
      </c>
      <c r="AA13" s="4">
        <f t="shared" si="16"/>
        <v>0.31008750670200264</v>
      </c>
      <c r="AB13" s="4">
        <f t="shared" si="16"/>
        <v>0.55966243700033103</v>
      </c>
      <c r="AC13" s="4">
        <f t="shared" si="16"/>
        <v>1.86613185154984</v>
      </c>
      <c r="AD13" s="4">
        <f t="shared" si="16"/>
        <v>-0.81104598105499803</v>
      </c>
      <c r="AE13" s="4">
        <f t="shared" si="16"/>
        <v>0.38621620690158509</v>
      </c>
    </row>
    <row r="14" spans="1:32" x14ac:dyDescent="0.25">
      <c r="A14" s="1">
        <v>43851</v>
      </c>
      <c r="B14" s="4">
        <v>88.712501529999997</v>
      </c>
      <c r="C14" s="4">
        <v>51.049999239999998</v>
      </c>
      <c r="D14" s="4">
        <v>78.464882000000003</v>
      </c>
      <c r="E14" s="4">
        <v>1482.25</v>
      </c>
      <c r="F14" s="4">
        <v>185.27000430000001</v>
      </c>
      <c r="G14" s="4">
        <v>338.10998540000003</v>
      </c>
      <c r="H14" s="4">
        <v>164.75465389999999</v>
      </c>
      <c r="I14" s="4">
        <v>206.0218658</v>
      </c>
      <c r="J14" s="4">
        <v>113.69209290000001</v>
      </c>
      <c r="K14" s="4">
        <v>3320.790039</v>
      </c>
      <c r="L14" s="4">
        <f t="shared" si="6"/>
        <v>0.5085768861837946</v>
      </c>
      <c r="M14" s="4">
        <f t="shared" si="7"/>
        <v>-0.21137746748380293</v>
      </c>
      <c r="N14" s="4">
        <f t="shared" si="8"/>
        <v>0.280689908683942</v>
      </c>
      <c r="O14" s="4">
        <f t="shared" si="9"/>
        <v>0.55539413352109457</v>
      </c>
      <c r="P14" s="4">
        <f t="shared" si="10"/>
        <v>0.3884676801799925</v>
      </c>
      <c r="Q14" s="4">
        <f t="shared" si="11"/>
        <v>0.15238054555599184</v>
      </c>
      <c r="R14" s="4">
        <f t="shared" si="12"/>
        <v>0.31432160470921494</v>
      </c>
      <c r="S14" s="4">
        <f t="shared" si="13"/>
        <v>0.84803437650166247</v>
      </c>
      <c r="T14" s="4">
        <f t="shared" si="14"/>
        <v>0.22750181204072958</v>
      </c>
      <c r="U14" s="4">
        <f t="shared" si="15"/>
        <v>0.71338079936970322</v>
      </c>
      <c r="V14" s="4">
        <f t="shared" si="17"/>
        <v>0.82022855385189275</v>
      </c>
      <c r="W14" s="4">
        <f t="shared" si="16"/>
        <v>0.23561541187825155</v>
      </c>
      <c r="X14" s="4">
        <f t="shared" si="16"/>
        <v>-0.67767132466070878</v>
      </c>
      <c r="Y14" s="4">
        <f t="shared" si="16"/>
        <v>0.1845179492738509</v>
      </c>
      <c r="Z14" s="4">
        <f t="shared" si="16"/>
        <v>1.6682262370266969</v>
      </c>
      <c r="AA14" s="4">
        <f t="shared" si="16"/>
        <v>-0.45927751595866612</v>
      </c>
      <c r="AB14" s="4">
        <f t="shared" si="16"/>
        <v>-0.35906271248359634</v>
      </c>
      <c r="AC14" s="4">
        <f t="shared" si="16"/>
        <v>1.2652674852128261</v>
      </c>
      <c r="AD14" s="4">
        <f t="shared" si="16"/>
        <v>0.54801986728268592</v>
      </c>
      <c r="AE14" s="4">
        <f t="shared" si="16"/>
        <v>-0.2651977609973083</v>
      </c>
    </row>
    <row r="15" spans="1:32" x14ac:dyDescent="0.25">
      <c r="A15" s="1">
        <v>43852</v>
      </c>
      <c r="B15" s="4">
        <v>90.818344120000006</v>
      </c>
      <c r="C15" s="4">
        <v>51.430000309999997</v>
      </c>
      <c r="D15" s="4">
        <v>78.744956999999999</v>
      </c>
      <c r="E15" s="4">
        <v>1483.869995</v>
      </c>
      <c r="F15" s="4">
        <v>182.75</v>
      </c>
      <c r="G15" s="4">
        <v>326</v>
      </c>
      <c r="H15" s="4">
        <v>163.96304319999999</v>
      </c>
      <c r="I15" s="4">
        <v>206.6281433</v>
      </c>
      <c r="J15" s="4">
        <v>114.19372559999999</v>
      </c>
      <c r="K15" s="4">
        <v>3321.75</v>
      </c>
      <c r="L15" s="4">
        <f t="shared" si="6"/>
        <v>0.54883205906463928</v>
      </c>
      <c r="M15" s="4">
        <f t="shared" si="7"/>
        <v>-0.20411338761363759</v>
      </c>
      <c r="N15" s="4">
        <f t="shared" si="8"/>
        <v>0.28414994060530763</v>
      </c>
      <c r="O15" s="4">
        <f t="shared" si="9"/>
        <v>0.55749573057295276</v>
      </c>
      <c r="P15" s="4">
        <f t="shared" si="10"/>
        <v>0.37241158365387644</v>
      </c>
      <c r="Q15" s="4">
        <f t="shared" si="11"/>
        <v>0.10538979704246351</v>
      </c>
      <c r="R15" s="4">
        <f t="shared" si="12"/>
        <v>0.30613354224374439</v>
      </c>
      <c r="S15" s="4">
        <f t="shared" si="13"/>
        <v>0.85528432901438534</v>
      </c>
      <c r="T15" s="4">
        <f t="shared" si="14"/>
        <v>0.23755619305538295</v>
      </c>
      <c r="U15" s="4">
        <f t="shared" si="15"/>
        <v>0.71401290568316855</v>
      </c>
      <c r="V15" s="4">
        <f t="shared" si="17"/>
        <v>2.3737833492248823</v>
      </c>
      <c r="W15" s="4">
        <f t="shared" si="16"/>
        <v>0.74437037347152513</v>
      </c>
      <c r="X15" s="4">
        <f t="shared" si="16"/>
        <v>0.35694312265708439</v>
      </c>
      <c r="Y15" s="4">
        <f t="shared" si="16"/>
        <v>0.10929296677348742</v>
      </c>
      <c r="Z15" s="4">
        <f t="shared" si="16"/>
        <v>-1.3601793282842876</v>
      </c>
      <c r="AA15" s="4">
        <f t="shared" si="16"/>
        <v>-3.5816704394794328</v>
      </c>
      <c r="AB15" s="4">
        <f t="shared" si="16"/>
        <v>-0.48047850622810645</v>
      </c>
      <c r="AC15" s="4">
        <f t="shared" si="16"/>
        <v>0.29427822995669833</v>
      </c>
      <c r="AD15" s="4">
        <f t="shared" si="16"/>
        <v>0.44122039378869382</v>
      </c>
      <c r="AE15" s="4">
        <f t="shared" si="16"/>
        <v>2.8907608994427639E-2</v>
      </c>
    </row>
    <row r="16" spans="1:32" x14ac:dyDescent="0.25">
      <c r="A16" s="1">
        <v>43853</v>
      </c>
      <c r="B16" s="4">
        <v>89.701164250000005</v>
      </c>
      <c r="C16" s="4">
        <v>51.709999080000003</v>
      </c>
      <c r="D16" s="4">
        <v>79.124184</v>
      </c>
      <c r="E16" s="4">
        <v>1484.6899410000001</v>
      </c>
      <c r="F16" s="4">
        <v>183.97999569999999</v>
      </c>
      <c r="G16" s="4">
        <v>349.60000609999997</v>
      </c>
      <c r="H16" s="4">
        <v>164.9723511</v>
      </c>
      <c r="I16" s="4">
        <v>205.2565918</v>
      </c>
      <c r="J16" s="4">
        <v>113.9084854</v>
      </c>
      <c r="K16" s="4">
        <v>3325.540039</v>
      </c>
      <c r="L16" s="4">
        <f t="shared" si="6"/>
        <v>0.52747610918528509</v>
      </c>
      <c r="M16" s="4">
        <f t="shared" si="7"/>
        <v>-0.19876094629333263</v>
      </c>
      <c r="N16" s="4">
        <f t="shared" si="8"/>
        <v>0.28883489115585204</v>
      </c>
      <c r="O16" s="4">
        <f t="shared" si="9"/>
        <v>0.5585594351499934</v>
      </c>
      <c r="P16" s="4">
        <f t="shared" si="10"/>
        <v>0.38024844714093775</v>
      </c>
      <c r="Q16" s="4">
        <f t="shared" si="11"/>
        <v>0.19696562599126066</v>
      </c>
      <c r="R16" s="4">
        <f t="shared" si="12"/>
        <v>0.31657336592487062</v>
      </c>
      <c r="S16" s="4">
        <f t="shared" si="13"/>
        <v>0.83888312124442221</v>
      </c>
      <c r="T16" s="4">
        <f t="shared" si="14"/>
        <v>0.23183903456173632</v>
      </c>
      <c r="U16" s="4">
        <f t="shared" si="15"/>
        <v>0.71650853579749585</v>
      </c>
      <c r="V16" s="4">
        <f t="shared" si="17"/>
        <v>-1.2301257866184503</v>
      </c>
      <c r="W16" s="4">
        <f t="shared" si="16"/>
        <v>0.5444269265259235</v>
      </c>
      <c r="X16" s="4">
        <f t="shared" si="16"/>
        <v>0.48158893527619828</v>
      </c>
      <c r="Y16" s="4">
        <f t="shared" si="16"/>
        <v>5.5257266658328294E-2</v>
      </c>
      <c r="Z16" s="4">
        <f t="shared" si="16"/>
        <v>0.67304826265389284</v>
      </c>
      <c r="AA16" s="4">
        <f t="shared" si="16"/>
        <v>7.2392656748466173</v>
      </c>
      <c r="AB16" s="4">
        <f t="shared" si="16"/>
        <v>0.61557036287065592</v>
      </c>
      <c r="AC16" s="4">
        <f t="shared" si="16"/>
        <v>-0.66377768202111587</v>
      </c>
      <c r="AD16" s="4">
        <f t="shared" si="16"/>
        <v>-0.24978622818484336</v>
      </c>
      <c r="AE16" s="4">
        <f t="shared" si="16"/>
        <v>0.11409765936629725</v>
      </c>
    </row>
    <row r="17" spans="1:31" x14ac:dyDescent="0.25">
      <c r="A17" s="1">
        <v>43854</v>
      </c>
      <c r="B17" s="4">
        <v>89.374908450000007</v>
      </c>
      <c r="C17" s="4">
        <v>50.349998470000003</v>
      </c>
      <c r="D17" s="4">
        <v>78.896148999999994</v>
      </c>
      <c r="E17" s="4">
        <v>1466.170044</v>
      </c>
      <c r="F17" s="4">
        <v>182.11000060000001</v>
      </c>
      <c r="G17" s="4">
        <v>353.1600037</v>
      </c>
      <c r="H17" s="4">
        <v>163.30995179999999</v>
      </c>
      <c r="I17" s="4">
        <v>203.74588009999999</v>
      </c>
      <c r="J17" s="4">
        <v>112.4921341</v>
      </c>
      <c r="K17" s="4">
        <v>3295.469971</v>
      </c>
      <c r="L17" s="4">
        <f t="shared" si="6"/>
        <v>0.52123942098515796</v>
      </c>
      <c r="M17" s="4">
        <f t="shared" si="7"/>
        <v>-0.2247586442853767</v>
      </c>
      <c r="N17" s="4">
        <f t="shared" si="8"/>
        <v>0.28601775867637819</v>
      </c>
      <c r="O17" s="4">
        <f t="shared" si="9"/>
        <v>0.5345338295549662</v>
      </c>
      <c r="P17" s="4">
        <f t="shared" si="10"/>
        <v>0.36833385563450116</v>
      </c>
      <c r="Q17" s="4">
        <f t="shared" si="11"/>
        <v>0.21077959408492702</v>
      </c>
      <c r="R17" s="4">
        <f t="shared" si="12"/>
        <v>0.29937826066548689</v>
      </c>
      <c r="S17" s="4">
        <f t="shared" si="13"/>
        <v>0.82081781602459325</v>
      </c>
      <c r="T17" s="4">
        <f t="shared" si="14"/>
        <v>0.20345066270958237</v>
      </c>
      <c r="U17" s="4">
        <f t="shared" si="15"/>
        <v>0.69670827325648532</v>
      </c>
      <c r="V17" s="4">
        <f t="shared" si="17"/>
        <v>-0.36371411979750129</v>
      </c>
      <c r="W17" s="4">
        <f t="shared" si="16"/>
        <v>-2.6300534407203475</v>
      </c>
      <c r="X17" s="4">
        <f t="shared" si="16"/>
        <v>-0.28819886471120576</v>
      </c>
      <c r="Y17" s="4">
        <f t="shared" si="16"/>
        <v>-1.247391558908671</v>
      </c>
      <c r="Z17" s="4">
        <f t="shared" si="16"/>
        <v>-1.0164121881213757</v>
      </c>
      <c r="AA17" s="4">
        <f t="shared" si="16"/>
        <v>1.0183059318888357</v>
      </c>
      <c r="AB17" s="4">
        <f t="shared" si="16"/>
        <v>-1.0076835838948071</v>
      </c>
      <c r="AC17" s="4">
        <f t="shared" si="16"/>
        <v>-0.73601129530204046</v>
      </c>
      <c r="AD17" s="4">
        <f t="shared" si="16"/>
        <v>-1.2434115816976725</v>
      </c>
      <c r="AE17" s="4">
        <f t="shared" si="16"/>
        <v>-0.90421608663121522</v>
      </c>
    </row>
    <row r="18" spans="1:31" x14ac:dyDescent="0.25">
      <c r="A18" s="1">
        <v>43857</v>
      </c>
      <c r="B18" s="4">
        <v>88.574081419999999</v>
      </c>
      <c r="C18" s="4">
        <v>49.259998320000001</v>
      </c>
      <c r="D18" s="4">
        <v>76.576187000000004</v>
      </c>
      <c r="E18" s="4">
        <v>1431.7299800000001</v>
      </c>
      <c r="F18" s="4">
        <v>180.71000670000001</v>
      </c>
      <c r="G18" s="4">
        <v>342.88000490000002</v>
      </c>
      <c r="H18" s="4">
        <v>160.57888790000001</v>
      </c>
      <c r="I18" s="4">
        <v>200.456131</v>
      </c>
      <c r="J18" s="4">
        <v>113.95766450000001</v>
      </c>
      <c r="K18" s="4">
        <v>3243.6298830000001</v>
      </c>
      <c r="L18" s="4">
        <f t="shared" si="6"/>
        <v>0.5059308548589958</v>
      </c>
      <c r="M18" s="4">
        <f t="shared" si="7"/>
        <v>-0.245595028109486</v>
      </c>
      <c r="N18" s="4">
        <f t="shared" si="8"/>
        <v>0.25735706930262031</v>
      </c>
      <c r="O18" s="4">
        <f t="shared" si="9"/>
        <v>0.48985521204799609</v>
      </c>
      <c r="P18" s="4">
        <f t="shared" si="10"/>
        <v>0.35941385609546328</v>
      </c>
      <c r="Q18" s="4">
        <f t="shared" si="11"/>
        <v>0.17088979881480462</v>
      </c>
      <c r="R18" s="4">
        <f t="shared" si="12"/>
        <v>0.27112937290993838</v>
      </c>
      <c r="S18" s="4">
        <f t="shared" si="13"/>
        <v>0.78147852872830947</v>
      </c>
      <c r="T18" s="4">
        <f t="shared" si="14"/>
        <v>0.23282474663624381</v>
      </c>
      <c r="U18" s="4">
        <f t="shared" si="15"/>
        <v>0.66257308764436484</v>
      </c>
      <c r="V18" s="4">
        <f t="shared" si="17"/>
        <v>-0.89603116119332682</v>
      </c>
      <c r="W18" s="4">
        <f t="shared" si="16"/>
        <v>-2.1648464411562105</v>
      </c>
      <c r="X18" s="4">
        <f t="shared" si="16"/>
        <v>-2.9405262860168113</v>
      </c>
      <c r="Y18" s="4">
        <f t="shared" si="16"/>
        <v>-2.3489815619231065</v>
      </c>
      <c r="Z18" s="4">
        <f t="shared" si="16"/>
        <v>-0.76876277820406436</v>
      </c>
      <c r="AA18" s="4">
        <f t="shared" si="16"/>
        <v>-2.9108615619827019</v>
      </c>
      <c r="AB18" s="4">
        <f t="shared" si="16"/>
        <v>-1.6723193350424961</v>
      </c>
      <c r="AC18" s="4">
        <f t="shared" si="16"/>
        <v>-1.6146334337584451</v>
      </c>
      <c r="AD18" s="4">
        <f t="shared" si="16"/>
        <v>1.3027847784425717</v>
      </c>
      <c r="AE18" s="4">
        <f t="shared" si="16"/>
        <v>-1.5730711690954722</v>
      </c>
    </row>
    <row r="19" spans="1:31" x14ac:dyDescent="0.25">
      <c r="A19" s="1">
        <v>43858</v>
      </c>
      <c r="B19" s="4">
        <v>88.524650570000006</v>
      </c>
      <c r="C19" s="4">
        <v>50.52999878</v>
      </c>
      <c r="D19" s="4">
        <v>78.742476999999994</v>
      </c>
      <c r="E19" s="4">
        <v>1450.5</v>
      </c>
      <c r="F19" s="4">
        <v>182.8500061</v>
      </c>
      <c r="G19" s="4">
        <v>348.51998900000001</v>
      </c>
      <c r="H19" s="4">
        <v>163.72555539999999</v>
      </c>
      <c r="I19" s="4">
        <v>201.60902400000001</v>
      </c>
      <c r="J19" s="4">
        <v>114.6855011</v>
      </c>
      <c r="K19" s="4">
        <v>3276.23999</v>
      </c>
      <c r="L19" s="4">
        <f t="shared" si="6"/>
        <v>0.5049859374079736</v>
      </c>
      <c r="M19" s="4">
        <f t="shared" si="7"/>
        <v>-0.22131776810970041</v>
      </c>
      <c r="N19" s="4">
        <f t="shared" si="8"/>
        <v>0.28411930281484077</v>
      </c>
      <c r="O19" s="4">
        <f t="shared" si="9"/>
        <v>0.5142052987429041</v>
      </c>
      <c r="P19" s="4">
        <f t="shared" si="10"/>
        <v>0.37304876812010951</v>
      </c>
      <c r="Q19" s="4">
        <f t="shared" si="11"/>
        <v>0.19277480244688147</v>
      </c>
      <c r="R19" s="4">
        <f t="shared" si="12"/>
        <v>0.30367707602722266</v>
      </c>
      <c r="S19" s="4">
        <f t="shared" si="13"/>
        <v>0.795264987078241</v>
      </c>
      <c r="T19" s="4">
        <f t="shared" si="14"/>
        <v>0.24741300312911185</v>
      </c>
      <c r="U19" s="4">
        <f t="shared" si="15"/>
        <v>0.68404589176607289</v>
      </c>
      <c r="V19" s="4">
        <f t="shared" si="17"/>
        <v>-5.5807352678716768E-2</v>
      </c>
      <c r="W19" s="4">
        <f t="shared" ref="W19:W82" si="18">((C19-C18)/C18*100)</f>
        <v>2.578157741195795</v>
      </c>
      <c r="X19" s="4">
        <f t="shared" ref="X19:X82" si="19">((D19-D18)/D18*100)</f>
        <v>2.8289342743064361</v>
      </c>
      <c r="Y19" s="4">
        <f t="shared" ref="Y19:Y82" si="20">((E19-E18)/E18*100)</f>
        <v>1.3110027911827293</v>
      </c>
      <c r="Z19" s="4">
        <f t="shared" ref="Z19:Z82" si="21">((F19-F18)/F18*100)</f>
        <v>1.18421743160723</v>
      </c>
      <c r="AA19" s="4">
        <f t="shared" ref="AA19:AA82" si="22">((G19-G18)/G18*100)</f>
        <v>1.6448856799465099</v>
      </c>
      <c r="AB19" s="4">
        <f t="shared" ref="AB19:AB82" si="23">((H19-H18)/H18*100)</f>
        <v>1.9595773399299885</v>
      </c>
      <c r="AC19" s="4">
        <f t="shared" ref="AC19:AC82" si="24">((I19-I18)/I18*100)</f>
        <v>0.5751348159064319</v>
      </c>
      <c r="AD19" s="4">
        <f t="shared" ref="AD19:AD82" si="25">((J19-J18)/J18*100)</f>
        <v>0.63869034451823925</v>
      </c>
      <c r="AE19" s="4">
        <f t="shared" ref="AE19:AE82" si="26">((K19-K18)/K18*100)</f>
        <v>1.0053584464402336</v>
      </c>
    </row>
    <row r="20" spans="1:31" x14ac:dyDescent="0.25">
      <c r="A20" s="1">
        <v>43859</v>
      </c>
      <c r="B20" s="4">
        <v>88.129180910000002</v>
      </c>
      <c r="C20" s="4">
        <v>47.509998320000001</v>
      </c>
      <c r="D20" s="4">
        <v>80.390747000000005</v>
      </c>
      <c r="E20" s="4">
        <v>1456.6999510000001</v>
      </c>
      <c r="F20" s="4">
        <v>181.77000430000001</v>
      </c>
      <c r="G20" s="4">
        <v>343.1600037</v>
      </c>
      <c r="H20" s="4">
        <v>166.27850340000001</v>
      </c>
      <c r="I20" s="4">
        <v>203.60672</v>
      </c>
      <c r="J20" s="4">
        <v>113.9871674</v>
      </c>
      <c r="K20" s="4">
        <v>3273.3999020000001</v>
      </c>
      <c r="L20" s="4">
        <f t="shared" si="6"/>
        <v>0.4974261608092731</v>
      </c>
      <c r="M20" s="4">
        <f t="shared" si="7"/>
        <v>-0.27904793331522493</v>
      </c>
      <c r="N20" s="4">
        <f t="shared" si="8"/>
        <v>0.30448194430383257</v>
      </c>
      <c r="O20" s="4">
        <f t="shared" si="9"/>
        <v>0.52224840921130977</v>
      </c>
      <c r="P20" s="4">
        <f t="shared" si="10"/>
        <v>0.36616758416769368</v>
      </c>
      <c r="Q20" s="4">
        <f t="shared" si="11"/>
        <v>0.17197628676341017</v>
      </c>
      <c r="R20" s="4">
        <f t="shared" si="12"/>
        <v>0.33008361360320287</v>
      </c>
      <c r="S20" s="4">
        <f t="shared" si="13"/>
        <v>0.81915371977054174</v>
      </c>
      <c r="T20" s="4">
        <f t="shared" si="14"/>
        <v>0.23341608248344273</v>
      </c>
      <c r="U20" s="4">
        <f t="shared" si="15"/>
        <v>0.68217577667223372</v>
      </c>
      <c r="V20" s="4">
        <f t="shared" si="17"/>
        <v>-0.44673394072003664</v>
      </c>
      <c r="W20" s="4">
        <f t="shared" si="18"/>
        <v>-5.9766485907680815</v>
      </c>
      <c r="X20" s="4">
        <f t="shared" si="19"/>
        <v>2.0932412375089635</v>
      </c>
      <c r="Y20" s="4">
        <f t="shared" si="20"/>
        <v>0.42743543605653606</v>
      </c>
      <c r="Z20" s="4">
        <f t="shared" si="21"/>
        <v>-0.59064903689931614</v>
      </c>
      <c r="AA20" s="4">
        <f t="shared" si="22"/>
        <v>-1.5379276567118234</v>
      </c>
      <c r="AB20" s="4">
        <f t="shared" si="23"/>
        <v>1.5592849838028493</v>
      </c>
      <c r="AC20" s="4">
        <f t="shared" si="24"/>
        <v>0.9908762814108909</v>
      </c>
      <c r="AD20" s="4">
        <f t="shared" si="25"/>
        <v>-0.60891193158852763</v>
      </c>
      <c r="AE20" s="4">
        <f t="shared" si="26"/>
        <v>-8.6687422431466113E-2</v>
      </c>
    </row>
    <row r="21" spans="1:31" x14ac:dyDescent="0.25">
      <c r="A21" s="1">
        <v>43860</v>
      </c>
      <c r="B21" s="4">
        <v>88.148963929999994</v>
      </c>
      <c r="C21" s="4">
        <v>48.77999878</v>
      </c>
      <c r="D21" s="4">
        <v>80.274246000000005</v>
      </c>
      <c r="E21" s="4">
        <v>1454.25</v>
      </c>
      <c r="F21" s="4">
        <v>185.66999820000001</v>
      </c>
      <c r="G21" s="4">
        <v>347.73999020000002</v>
      </c>
      <c r="H21" s="4">
        <v>170.96882629999999</v>
      </c>
      <c r="I21" s="4">
        <v>206.93624879999999</v>
      </c>
      <c r="J21" s="4">
        <v>114.66584779999999</v>
      </c>
      <c r="K21" s="4">
        <v>3283.6599120000001</v>
      </c>
      <c r="L21" s="4">
        <f t="shared" si="6"/>
        <v>0.49780433194798335</v>
      </c>
      <c r="M21" s="4">
        <f t="shared" si="7"/>
        <v>-0.25477067331543934</v>
      </c>
      <c r="N21" s="4">
        <f t="shared" si="8"/>
        <v>0.30304269703481168</v>
      </c>
      <c r="O21" s="4">
        <f t="shared" si="9"/>
        <v>0.51907012174820211</v>
      </c>
      <c r="P21" s="4">
        <f t="shared" si="10"/>
        <v>0.39101622371551642</v>
      </c>
      <c r="Q21" s="4">
        <f t="shared" si="11"/>
        <v>0.18974814913220009</v>
      </c>
      <c r="R21" s="4">
        <f t="shared" si="12"/>
        <v>0.37859818887160995</v>
      </c>
      <c r="S21" s="4">
        <f t="shared" si="13"/>
        <v>0.85896869837315026</v>
      </c>
      <c r="T21" s="4">
        <f t="shared" si="14"/>
        <v>0.24701908589366187</v>
      </c>
      <c r="U21" s="4">
        <f t="shared" si="15"/>
        <v>0.68893169394097387</v>
      </c>
      <c r="V21" s="4">
        <f t="shared" si="17"/>
        <v>2.2447752033681444E-2</v>
      </c>
      <c r="W21" s="4">
        <f t="shared" si="18"/>
        <v>2.6731225108576231</v>
      </c>
      <c r="X21" s="4">
        <f t="shared" si="19"/>
        <v>-0.14491841952905291</v>
      </c>
      <c r="Y21" s="4">
        <f t="shared" si="20"/>
        <v>-0.1681850128654295</v>
      </c>
      <c r="Z21" s="4">
        <f t="shared" si="21"/>
        <v>2.1455651690271749</v>
      </c>
      <c r="AA21" s="4">
        <f t="shared" si="22"/>
        <v>1.3346504402080521</v>
      </c>
      <c r="AB21" s="4">
        <f t="shared" si="23"/>
        <v>2.8207632400424791</v>
      </c>
      <c r="AC21" s="4">
        <f t="shared" si="24"/>
        <v>1.6352745135327516</v>
      </c>
      <c r="AD21" s="4">
        <f t="shared" si="25"/>
        <v>0.59540070648337773</v>
      </c>
      <c r="AE21" s="4">
        <f t="shared" si="26"/>
        <v>0.313435886453447</v>
      </c>
    </row>
    <row r="22" spans="1:31" x14ac:dyDescent="0.25">
      <c r="A22" s="1">
        <v>43861</v>
      </c>
      <c r="B22" s="4">
        <v>86.151870729999999</v>
      </c>
      <c r="C22" s="4">
        <v>47</v>
      </c>
      <c r="D22" s="4">
        <v>76.714989000000003</v>
      </c>
      <c r="E22" s="4">
        <v>1432.780029</v>
      </c>
      <c r="F22" s="4">
        <v>182.3099976</v>
      </c>
      <c r="G22" s="4">
        <v>345.0899963</v>
      </c>
      <c r="H22" s="4">
        <v>168.4455566</v>
      </c>
      <c r="I22" s="4">
        <v>197.75274659999999</v>
      </c>
      <c r="J22" s="4">
        <v>112.6101608</v>
      </c>
      <c r="K22" s="4">
        <v>3225.5200199999999</v>
      </c>
      <c r="L22" s="4">
        <f t="shared" si="6"/>
        <v>0.45962800651562585</v>
      </c>
      <c r="M22" s="4">
        <f t="shared" si="7"/>
        <v>-0.2887970335746799</v>
      </c>
      <c r="N22" s="4">
        <f t="shared" si="8"/>
        <v>0.25907182196083467</v>
      </c>
      <c r="O22" s="4">
        <f t="shared" si="9"/>
        <v>0.49121742605650009</v>
      </c>
      <c r="P22" s="4">
        <f t="shared" si="10"/>
        <v>0.36960812772083596</v>
      </c>
      <c r="Q22" s="4">
        <f t="shared" si="11"/>
        <v>0.17946529636201547</v>
      </c>
      <c r="R22" s="4">
        <f t="shared" si="12"/>
        <v>0.35249863018597222</v>
      </c>
      <c r="S22" s="4">
        <f t="shared" si="13"/>
        <v>0.74915107385222424</v>
      </c>
      <c r="T22" s="4">
        <f t="shared" si="14"/>
        <v>0.20581630875239862</v>
      </c>
      <c r="U22" s="4">
        <f t="shared" si="15"/>
        <v>0.65064827117964197</v>
      </c>
      <c r="V22" s="4">
        <f t="shared" si="17"/>
        <v>-2.2655889654992509</v>
      </c>
      <c r="W22" s="4">
        <f t="shared" si="18"/>
        <v>-3.649034080603148</v>
      </c>
      <c r="X22" s="4">
        <f t="shared" si="19"/>
        <v>-4.43387160559565</v>
      </c>
      <c r="Y22" s="4">
        <f t="shared" si="20"/>
        <v>-1.4763603919546149</v>
      </c>
      <c r="Z22" s="4">
        <f t="shared" si="21"/>
        <v>-1.8096626447858748</v>
      </c>
      <c r="AA22" s="4">
        <f t="shared" si="22"/>
        <v>-0.76206187803591496</v>
      </c>
      <c r="AB22" s="4">
        <f t="shared" si="23"/>
        <v>-1.4758653694986417</v>
      </c>
      <c r="AC22" s="4">
        <f t="shared" si="24"/>
        <v>-4.4378412449506008</v>
      </c>
      <c r="AD22" s="4">
        <f t="shared" si="25"/>
        <v>-1.7927630933192229</v>
      </c>
      <c r="AE22" s="4">
        <f t="shared" si="26"/>
        <v>-1.7705820200054914</v>
      </c>
    </row>
    <row r="23" spans="1:31" x14ac:dyDescent="0.25">
      <c r="A23" s="1">
        <v>43864</v>
      </c>
      <c r="B23" s="4">
        <v>86.072776790000006</v>
      </c>
      <c r="C23" s="4">
        <v>48.020000459999999</v>
      </c>
      <c r="D23" s="4">
        <v>76.504311000000001</v>
      </c>
      <c r="E23" s="4">
        <v>1482.599976</v>
      </c>
      <c r="F23" s="4">
        <v>185.41999820000001</v>
      </c>
      <c r="G23" s="4">
        <v>358</v>
      </c>
      <c r="H23" s="4">
        <v>172.5520477</v>
      </c>
      <c r="I23" s="4">
        <v>199.5815125</v>
      </c>
      <c r="J23" s="4">
        <v>112.3937683</v>
      </c>
      <c r="K23" s="4">
        <v>3248.919922</v>
      </c>
      <c r="L23" s="4">
        <f t="shared" si="6"/>
        <v>0.45811605104295833</v>
      </c>
      <c r="M23" s="4">
        <f t="shared" si="7"/>
        <v>-0.26929876003285702</v>
      </c>
      <c r="N23" s="4">
        <f t="shared" si="8"/>
        <v>0.25646911695278513</v>
      </c>
      <c r="O23" s="4">
        <f t="shared" si="9"/>
        <v>0.55584815253338848</v>
      </c>
      <c r="P23" s="4">
        <f t="shared" si="10"/>
        <v>0.38942335971463793</v>
      </c>
      <c r="Q23" s="4">
        <f t="shared" si="11"/>
        <v>0.22956038047131747</v>
      </c>
      <c r="R23" s="4">
        <f t="shared" si="12"/>
        <v>0.39497431380255105</v>
      </c>
      <c r="S23" s="4">
        <f t="shared" si="13"/>
        <v>0.77101971639938605</v>
      </c>
      <c r="T23" s="4">
        <f t="shared" si="14"/>
        <v>0.20147908623139188</v>
      </c>
      <c r="U23" s="4">
        <f t="shared" si="15"/>
        <v>0.66605642399904763</v>
      </c>
      <c r="V23" s="4">
        <f t="shared" si="17"/>
        <v>-9.1807571129677801E-2</v>
      </c>
      <c r="W23" s="4">
        <f t="shared" si="18"/>
        <v>2.170213744680848</v>
      </c>
      <c r="X23" s="4">
        <f t="shared" si="19"/>
        <v>-0.27462429799735938</v>
      </c>
      <c r="Y23" s="4">
        <f t="shared" si="20"/>
        <v>3.4771525280661177</v>
      </c>
      <c r="Z23" s="4">
        <f t="shared" si="21"/>
        <v>1.7058859310741421</v>
      </c>
      <c r="AA23" s="4">
        <f t="shared" si="22"/>
        <v>3.7410541709174447</v>
      </c>
      <c r="AB23" s="4">
        <f t="shared" si="23"/>
        <v>2.4378743986411568</v>
      </c>
      <c r="AC23" s="4">
        <f t="shared" si="24"/>
        <v>0.92477395709658761</v>
      </c>
      <c r="AD23" s="4">
        <f t="shared" si="25"/>
        <v>-0.19216072374172274</v>
      </c>
      <c r="AE23" s="4">
        <f t="shared" si="26"/>
        <v>0.72546137847255132</v>
      </c>
    </row>
    <row r="24" spans="1:31" x14ac:dyDescent="0.25">
      <c r="A24" s="1">
        <v>43865</v>
      </c>
      <c r="B24" s="4">
        <v>87.22950745</v>
      </c>
      <c r="C24" s="4">
        <v>49.450000760000002</v>
      </c>
      <c r="D24" s="4">
        <v>79.029999000000004</v>
      </c>
      <c r="E24" s="4">
        <v>1445.410034</v>
      </c>
      <c r="F24" s="4">
        <v>188.3399963</v>
      </c>
      <c r="G24" s="4">
        <v>369.01000979999998</v>
      </c>
      <c r="H24" s="4">
        <v>178.2318726</v>
      </c>
      <c r="I24" s="4">
        <v>202.3146667</v>
      </c>
      <c r="J24" s="4">
        <v>113.3773499</v>
      </c>
      <c r="K24" s="4">
        <v>3297.5900879999999</v>
      </c>
      <c r="L24" s="4">
        <f t="shared" si="6"/>
        <v>0.48022805168155924</v>
      </c>
      <c r="M24" s="4">
        <f t="shared" si="7"/>
        <v>-0.2419629517585265</v>
      </c>
      <c r="N24" s="4">
        <f t="shared" si="8"/>
        <v>0.2876713345852413</v>
      </c>
      <c r="O24" s="4">
        <f t="shared" si="9"/>
        <v>0.50760215642477469</v>
      </c>
      <c r="P24" s="4">
        <f t="shared" si="10"/>
        <v>0.40802799913913218</v>
      </c>
      <c r="Q24" s="4">
        <f t="shared" si="11"/>
        <v>0.27228285985954864</v>
      </c>
      <c r="R24" s="4">
        <f t="shared" si="12"/>
        <v>0.45372384949494948</v>
      </c>
      <c r="S24" s="4">
        <f t="shared" si="13"/>
        <v>0.80370316277493026</v>
      </c>
      <c r="T24" s="4">
        <f t="shared" si="14"/>
        <v>0.22119331970421485</v>
      </c>
      <c r="U24" s="4">
        <f t="shared" si="15"/>
        <v>0.69810430845060789</v>
      </c>
      <c r="V24" s="4">
        <f t="shared" si="17"/>
        <v>1.3438983882467048</v>
      </c>
      <c r="W24" s="4">
        <f t="shared" si="18"/>
        <v>2.9779264604363633</v>
      </c>
      <c r="X24" s="4">
        <f t="shared" si="19"/>
        <v>3.3013668994417875</v>
      </c>
      <c r="Y24" s="4">
        <f t="shared" si="20"/>
        <v>-2.5084272630529152</v>
      </c>
      <c r="Z24" s="4">
        <f t="shared" si="21"/>
        <v>1.5748021401933043</v>
      </c>
      <c r="AA24" s="4">
        <f t="shared" si="22"/>
        <v>3.0754217318435693</v>
      </c>
      <c r="AB24" s="4">
        <f t="shared" si="23"/>
        <v>3.2916589375253178</v>
      </c>
      <c r="AC24" s="4">
        <f t="shared" si="24"/>
        <v>1.3694425729938293</v>
      </c>
      <c r="AD24" s="4">
        <f t="shared" si="25"/>
        <v>0.87512111647918966</v>
      </c>
      <c r="AE24" s="4">
        <f t="shared" si="26"/>
        <v>1.4980414158696487</v>
      </c>
    </row>
    <row r="25" spans="1:31" x14ac:dyDescent="0.25">
      <c r="A25" s="1">
        <v>43866</v>
      </c>
      <c r="B25" s="4">
        <v>88.544418329999999</v>
      </c>
      <c r="C25" s="4">
        <v>49.840000150000002</v>
      </c>
      <c r="D25" s="4">
        <v>79.674437999999995</v>
      </c>
      <c r="E25" s="4">
        <v>1446.0500489999999</v>
      </c>
      <c r="F25" s="4">
        <v>185.4900055</v>
      </c>
      <c r="G25" s="4">
        <v>369.67001340000002</v>
      </c>
      <c r="H25" s="4">
        <v>178.0141907</v>
      </c>
      <c r="I25" s="4">
        <v>201.56925960000001</v>
      </c>
      <c r="J25" s="4">
        <v>114.8920593</v>
      </c>
      <c r="K25" s="4">
        <v>3334.6899410000001</v>
      </c>
      <c r="L25" s="4">
        <f t="shared" si="6"/>
        <v>0.50536381683735054</v>
      </c>
      <c r="M25" s="4">
        <f t="shared" si="7"/>
        <v>-0.23450774454483164</v>
      </c>
      <c r="N25" s="4">
        <f t="shared" si="8"/>
        <v>0.29563270033146255</v>
      </c>
      <c r="O25" s="4">
        <f t="shared" si="9"/>
        <v>0.50843243901030422</v>
      </c>
      <c r="P25" s="4">
        <f t="shared" si="10"/>
        <v>0.38986940814651266</v>
      </c>
      <c r="Q25" s="4">
        <f t="shared" si="11"/>
        <v>0.27484389211195953</v>
      </c>
      <c r="R25" s="4">
        <f t="shared" si="12"/>
        <v>0.45147224653556256</v>
      </c>
      <c r="S25" s="4">
        <f t="shared" si="13"/>
        <v>0.79478947873149075</v>
      </c>
      <c r="T25" s="4">
        <f t="shared" si="14"/>
        <v>0.25155311370105232</v>
      </c>
      <c r="U25" s="4">
        <f t="shared" si="15"/>
        <v>0.72253347933352374</v>
      </c>
      <c r="V25" s="4">
        <f t="shared" si="17"/>
        <v>1.5074152295927006</v>
      </c>
      <c r="W25" s="4">
        <f t="shared" si="18"/>
        <v>0.7886741840365542</v>
      </c>
      <c r="X25" s="4">
        <f t="shared" si="19"/>
        <v>0.81543592073181137</v>
      </c>
      <c r="Y25" s="4">
        <f t="shared" si="20"/>
        <v>4.4279130831047522E-2</v>
      </c>
      <c r="Z25" s="4">
        <f t="shared" si="21"/>
        <v>-1.5132159158909362</v>
      </c>
      <c r="AA25" s="4">
        <f t="shared" si="22"/>
        <v>0.17885791237960036</v>
      </c>
      <c r="AB25" s="4">
        <f t="shared" si="23"/>
        <v>-0.12213410363955425</v>
      </c>
      <c r="AC25" s="4">
        <f t="shared" si="24"/>
        <v>-0.36843947705744567</v>
      </c>
      <c r="AD25" s="4">
        <f t="shared" si="25"/>
        <v>1.3359894205817922</v>
      </c>
      <c r="AE25" s="4">
        <f t="shared" si="26"/>
        <v>1.1250595741116314</v>
      </c>
    </row>
    <row r="26" spans="1:31" x14ac:dyDescent="0.25">
      <c r="A26" s="1">
        <v>43867</v>
      </c>
      <c r="B26" s="4">
        <v>88.455451969999999</v>
      </c>
      <c r="C26" s="4">
        <v>49.319999690000003</v>
      </c>
      <c r="D26" s="4">
        <v>80.606384000000006</v>
      </c>
      <c r="E26" s="4">
        <v>1475.969971</v>
      </c>
      <c r="F26" s="4">
        <v>186.72999569999999</v>
      </c>
      <c r="G26" s="4">
        <v>366.9500122</v>
      </c>
      <c r="H26" s="4">
        <v>181.70509340000001</v>
      </c>
      <c r="I26" s="4">
        <v>201.7978516</v>
      </c>
      <c r="J26" s="4">
        <v>114.4002686</v>
      </c>
      <c r="K26" s="4">
        <v>3345.780029</v>
      </c>
      <c r="L26" s="4">
        <f t="shared" si="6"/>
        <v>0.50366314071873353</v>
      </c>
      <c r="M26" s="4">
        <f t="shared" si="7"/>
        <v>-0.24444804517072913</v>
      </c>
      <c r="N26" s="4">
        <f t="shared" si="8"/>
        <v>0.30714591253886792</v>
      </c>
      <c r="O26" s="4">
        <f t="shared" si="9"/>
        <v>0.54724713897359079</v>
      </c>
      <c r="P26" s="4">
        <f t="shared" si="10"/>
        <v>0.3977699511506011</v>
      </c>
      <c r="Q26" s="4">
        <f t="shared" si="11"/>
        <v>0.26428938786410999</v>
      </c>
      <c r="R26" s="4">
        <f t="shared" si="12"/>
        <v>0.48964927201231984</v>
      </c>
      <c r="S26" s="4">
        <f t="shared" si="13"/>
        <v>0.79752301435632966</v>
      </c>
      <c r="T26" s="4">
        <f t="shared" si="14"/>
        <v>0.24169599896897215</v>
      </c>
      <c r="U26" s="4">
        <f t="shared" si="15"/>
        <v>0.72983597874931849</v>
      </c>
      <c r="V26" s="4">
        <f t="shared" si="17"/>
        <v>-0.10047653107667164</v>
      </c>
      <c r="W26" s="4">
        <f t="shared" si="18"/>
        <v>-1.043339603601503</v>
      </c>
      <c r="X26" s="4">
        <f t="shared" si="19"/>
        <v>1.1696925932505613</v>
      </c>
      <c r="Y26" s="4">
        <f t="shared" si="20"/>
        <v>2.0690792839909546</v>
      </c>
      <c r="Z26" s="4">
        <f t="shared" si="21"/>
        <v>0.66849434645145556</v>
      </c>
      <c r="AA26" s="4">
        <f t="shared" si="22"/>
        <v>-0.73579167944489077</v>
      </c>
      <c r="AB26" s="4">
        <f t="shared" si="23"/>
        <v>2.0733755469080193</v>
      </c>
      <c r="AC26" s="4">
        <f t="shared" si="24"/>
        <v>0.11340618130642373</v>
      </c>
      <c r="AD26" s="4">
        <f t="shared" si="25"/>
        <v>-0.42804585712565058</v>
      </c>
      <c r="AE26" s="4">
        <f t="shared" si="26"/>
        <v>0.33256729099900212</v>
      </c>
    </row>
    <row r="27" spans="1:31" x14ac:dyDescent="0.25">
      <c r="A27" s="1">
        <v>43868</v>
      </c>
      <c r="B27" s="4">
        <v>86.873588560000002</v>
      </c>
      <c r="C27" s="4">
        <v>49.729999540000001</v>
      </c>
      <c r="D27" s="4">
        <v>79.510727000000003</v>
      </c>
      <c r="E27" s="4">
        <v>1479.1099850000001</v>
      </c>
      <c r="F27" s="4">
        <v>185.72000120000001</v>
      </c>
      <c r="G27" s="4">
        <v>366.76998900000001</v>
      </c>
      <c r="H27" s="4">
        <v>181.96235659999999</v>
      </c>
      <c r="I27" s="4">
        <v>201.49969479999999</v>
      </c>
      <c r="J27" s="4">
        <v>114.5379791</v>
      </c>
      <c r="K27" s="4">
        <v>3327.709961</v>
      </c>
      <c r="L27" s="4">
        <f t="shared" si="6"/>
        <v>0.4734243254597868</v>
      </c>
      <c r="M27" s="4">
        <f t="shared" si="7"/>
        <v>-0.2366105102470622</v>
      </c>
      <c r="N27" s="4">
        <f t="shared" si="8"/>
        <v>0.29361022318827351</v>
      </c>
      <c r="O27" s="4">
        <f t="shared" si="9"/>
        <v>0.5513206355986997</v>
      </c>
      <c r="P27" s="4">
        <f t="shared" si="10"/>
        <v>0.39133481563006017</v>
      </c>
      <c r="Q27" s="4">
        <f t="shared" si="11"/>
        <v>0.26359083830864977</v>
      </c>
      <c r="R27" s="4">
        <f t="shared" si="12"/>
        <v>0.49231028600779347</v>
      </c>
      <c r="S27" s="4">
        <f t="shared" si="13"/>
        <v>0.7939576129661321</v>
      </c>
      <c r="T27" s="4">
        <f t="shared" si="14"/>
        <v>0.24445617356827246</v>
      </c>
      <c r="U27" s="4">
        <f t="shared" si="15"/>
        <v>0.71793736613115244</v>
      </c>
      <c r="V27" s="4">
        <f t="shared" si="17"/>
        <v>-1.7883164629993547</v>
      </c>
      <c r="W27" s="4">
        <f t="shared" si="18"/>
        <v>0.83130545940195721</v>
      </c>
      <c r="X27" s="4">
        <f t="shared" si="19"/>
        <v>-1.3592682683793416</v>
      </c>
      <c r="Y27" s="4">
        <f t="shared" si="20"/>
        <v>0.21274240409326489</v>
      </c>
      <c r="Z27" s="4">
        <f t="shared" si="21"/>
        <v>-0.54088498005571173</v>
      </c>
      <c r="AA27" s="4">
        <f t="shared" si="22"/>
        <v>-4.9059325252692756E-2</v>
      </c>
      <c r="AB27" s="4">
        <f t="shared" si="23"/>
        <v>0.14158282257594809</v>
      </c>
      <c r="AC27" s="4">
        <f t="shared" si="24"/>
        <v>-0.14775023501787132</v>
      </c>
      <c r="AD27" s="4">
        <f t="shared" si="25"/>
        <v>0.12037602855767873</v>
      </c>
      <c r="AE27" s="4">
        <f t="shared" si="26"/>
        <v>-0.54008535657978818</v>
      </c>
    </row>
    <row r="28" spans="1:31" x14ac:dyDescent="0.25">
      <c r="A28" s="1">
        <v>43871</v>
      </c>
      <c r="B28" s="4">
        <v>87.298721310000005</v>
      </c>
      <c r="C28" s="4">
        <v>52.259998320000001</v>
      </c>
      <c r="D28" s="4">
        <v>79.888358999999994</v>
      </c>
      <c r="E28" s="4">
        <v>1508.660034</v>
      </c>
      <c r="F28" s="4">
        <v>189.11999510000001</v>
      </c>
      <c r="G28" s="4">
        <v>371.07000729999999</v>
      </c>
      <c r="H28" s="4">
        <v>186.72193909999999</v>
      </c>
      <c r="I28" s="4">
        <v>204.7298279</v>
      </c>
      <c r="J28" s="4">
        <v>113.3576813</v>
      </c>
      <c r="K28" s="4">
        <v>3352.0900879999999</v>
      </c>
      <c r="L28" s="4">
        <f t="shared" si="6"/>
        <v>0.48155114008013261</v>
      </c>
      <c r="M28" s="4">
        <f t="shared" si="7"/>
        <v>-0.18824719061393352</v>
      </c>
      <c r="N28" s="4">
        <f t="shared" si="8"/>
        <v>0.2982754691921265</v>
      </c>
      <c r="O28" s="4">
        <f t="shared" si="9"/>
        <v>0.58965550444746917</v>
      </c>
      <c r="P28" s="4">
        <f t="shared" si="10"/>
        <v>0.41299772717612593</v>
      </c>
      <c r="Q28" s="4">
        <f t="shared" si="11"/>
        <v>0.2802763314669543</v>
      </c>
      <c r="R28" s="4">
        <f t="shared" si="12"/>
        <v>0.54154125120262975</v>
      </c>
      <c r="S28" s="4">
        <f t="shared" si="13"/>
        <v>0.8325840036614397</v>
      </c>
      <c r="T28" s="4">
        <f t="shared" si="14"/>
        <v>0.22079909580608215</v>
      </c>
      <c r="U28" s="4">
        <f t="shared" si="15"/>
        <v>0.73399096851685952</v>
      </c>
      <c r="V28" s="4">
        <f t="shared" si="17"/>
        <v>0.48936938953129738</v>
      </c>
      <c r="W28" s="4">
        <f t="shared" si="18"/>
        <v>5.0874699445050497</v>
      </c>
      <c r="X28" s="4">
        <f t="shared" si="19"/>
        <v>0.47494472035199897</v>
      </c>
      <c r="Y28" s="4">
        <f t="shared" si="20"/>
        <v>1.997826348254957</v>
      </c>
      <c r="Z28" s="4">
        <f t="shared" si="21"/>
        <v>1.8307096047983431</v>
      </c>
      <c r="AA28" s="4">
        <f t="shared" si="22"/>
        <v>1.172401894638107</v>
      </c>
      <c r="AB28" s="4">
        <f t="shared" si="23"/>
        <v>2.6156962291177499</v>
      </c>
      <c r="AC28" s="4">
        <f t="shared" si="24"/>
        <v>1.6030461501225151</v>
      </c>
      <c r="AD28" s="4">
        <f t="shared" si="25"/>
        <v>-1.0304859656808849</v>
      </c>
      <c r="AE28" s="4">
        <f t="shared" si="26"/>
        <v>0.73263978188392065</v>
      </c>
    </row>
    <row r="29" spans="1:31" x14ac:dyDescent="0.25">
      <c r="A29" s="1">
        <v>43872</v>
      </c>
      <c r="B29" s="4">
        <v>88.158843989999994</v>
      </c>
      <c r="C29" s="4">
        <v>53.799999239999998</v>
      </c>
      <c r="D29" s="4">
        <v>79.406372000000005</v>
      </c>
      <c r="E29" s="4">
        <v>1510.0600589999999</v>
      </c>
      <c r="F29" s="4">
        <v>189.11000060000001</v>
      </c>
      <c r="G29" s="4">
        <v>373.69000240000003</v>
      </c>
      <c r="H29" s="4">
        <v>182.5066071</v>
      </c>
      <c r="I29" s="4">
        <v>202.69236760000001</v>
      </c>
      <c r="J29" s="4">
        <v>113.5052185</v>
      </c>
      <c r="K29" s="4">
        <v>3357.75</v>
      </c>
      <c r="L29" s="4">
        <f t="shared" si="6"/>
        <v>0.49799319863975877</v>
      </c>
      <c r="M29" s="4">
        <f t="shared" si="7"/>
        <v>-0.15880861644621316</v>
      </c>
      <c r="N29" s="4">
        <f t="shared" si="8"/>
        <v>0.29232102696885337</v>
      </c>
      <c r="O29" s="4">
        <f t="shared" si="9"/>
        <v>0.59147173746826709</v>
      </c>
      <c r="P29" s="4">
        <f t="shared" si="10"/>
        <v>0.4129340476590988</v>
      </c>
      <c r="Q29" s="4">
        <f t="shared" si="11"/>
        <v>0.29044277897157128</v>
      </c>
      <c r="R29" s="4">
        <f t="shared" si="12"/>
        <v>0.49793976662353501</v>
      </c>
      <c r="S29" s="4">
        <f t="shared" si="13"/>
        <v>0.80821976381820293</v>
      </c>
      <c r="T29" s="4">
        <f t="shared" si="14"/>
        <v>0.22375623002527315</v>
      </c>
      <c r="U29" s="4">
        <f t="shared" si="15"/>
        <v>0.73771785545170177</v>
      </c>
      <c r="V29" s="4">
        <f t="shared" si="17"/>
        <v>0.98526377831545964</v>
      </c>
      <c r="W29" s="4">
        <f t="shared" si="18"/>
        <v>2.9468062945012301</v>
      </c>
      <c r="X29" s="4">
        <f t="shared" si="19"/>
        <v>-0.60332569855389018</v>
      </c>
      <c r="Y29" s="4">
        <f t="shared" si="20"/>
        <v>9.279923696844708E-2</v>
      </c>
      <c r="Z29" s="4">
        <f t="shared" si="21"/>
        <v>-5.2847399846431102E-3</v>
      </c>
      <c r="AA29" s="4">
        <f t="shared" si="22"/>
        <v>0.70606490647513986</v>
      </c>
      <c r="AB29" s="4">
        <f t="shared" si="23"/>
        <v>-2.2575451070816293</v>
      </c>
      <c r="AC29" s="4">
        <f t="shared" si="24"/>
        <v>-0.99519465282566777</v>
      </c>
      <c r="AD29" s="4">
        <f t="shared" si="25"/>
        <v>0.13015192116495961</v>
      </c>
      <c r="AE29" s="4">
        <f t="shared" si="26"/>
        <v>0.16884725205512069</v>
      </c>
    </row>
    <row r="30" spans="1:31" x14ac:dyDescent="0.25">
      <c r="A30" s="1">
        <v>43873</v>
      </c>
      <c r="B30" s="4">
        <v>87.783157349999996</v>
      </c>
      <c r="C30" s="4">
        <v>53.88999939</v>
      </c>
      <c r="D30" s="4">
        <v>81.292098999999993</v>
      </c>
      <c r="E30" s="4">
        <v>1518.630005</v>
      </c>
      <c r="F30" s="4">
        <v>189.46000670000001</v>
      </c>
      <c r="G30" s="4">
        <v>380.01000979999998</v>
      </c>
      <c r="H30" s="4">
        <v>182.77377319999999</v>
      </c>
      <c r="I30" s="4">
        <v>206.17094420000001</v>
      </c>
      <c r="J30" s="4">
        <v>113.94782259999999</v>
      </c>
      <c r="K30" s="4">
        <v>3379.4499510000001</v>
      </c>
      <c r="L30" s="4">
        <f t="shared" si="6"/>
        <v>0.4908115931797688</v>
      </c>
      <c r="M30" s="4">
        <f t="shared" si="7"/>
        <v>-0.15708817845395467</v>
      </c>
      <c r="N30" s="4">
        <f t="shared" si="8"/>
        <v>0.31561719983319692</v>
      </c>
      <c r="O30" s="4">
        <f t="shared" si="9"/>
        <v>0.60258940958959051</v>
      </c>
      <c r="P30" s="4">
        <f t="shared" si="10"/>
        <v>0.4151640961262103</v>
      </c>
      <c r="Q30" s="4">
        <f t="shared" si="11"/>
        <v>0.31496649791321718</v>
      </c>
      <c r="R30" s="4">
        <f t="shared" si="12"/>
        <v>0.50070321173039889</v>
      </c>
      <c r="S30" s="4">
        <f t="shared" si="13"/>
        <v>0.84981707719676125</v>
      </c>
      <c r="T30" s="4">
        <f t="shared" si="14"/>
        <v>0.23262748235800149</v>
      </c>
      <c r="U30" s="4">
        <f t="shared" si="15"/>
        <v>0.75200664013044161</v>
      </c>
      <c r="V30" s="4">
        <f t="shared" si="17"/>
        <v>-0.42614742094691332</v>
      </c>
      <c r="W30" s="4">
        <f t="shared" si="18"/>
        <v>0.16728652652672715</v>
      </c>
      <c r="X30" s="4">
        <f t="shared" si="19"/>
        <v>2.3747804521279332</v>
      </c>
      <c r="Y30" s="4">
        <f t="shared" si="20"/>
        <v>0.56752351993703531</v>
      </c>
      <c r="Z30" s="4">
        <f t="shared" si="21"/>
        <v>0.185080693188894</v>
      </c>
      <c r="AA30" s="4">
        <f t="shared" si="22"/>
        <v>1.6912433726912974</v>
      </c>
      <c r="AB30" s="4">
        <f t="shared" si="23"/>
        <v>0.14638708386793367</v>
      </c>
      <c r="AC30" s="4">
        <f t="shared" si="24"/>
        <v>1.7161852916261444</v>
      </c>
      <c r="AD30" s="4">
        <f t="shared" si="25"/>
        <v>0.38994163074537136</v>
      </c>
      <c r="AE30" s="4">
        <f t="shared" si="26"/>
        <v>0.64626464150100682</v>
      </c>
    </row>
    <row r="31" spans="1:31" x14ac:dyDescent="0.25">
      <c r="A31" s="1">
        <v>43874</v>
      </c>
      <c r="B31" s="4">
        <v>87.674400329999997</v>
      </c>
      <c r="C31" s="4">
        <v>54.52999878</v>
      </c>
      <c r="D31" s="4">
        <v>80.713218999999995</v>
      </c>
      <c r="E31" s="4">
        <v>1513.3900149999999</v>
      </c>
      <c r="F31" s="4">
        <v>188.63999939999999</v>
      </c>
      <c r="G31" s="4">
        <v>381.39999390000003</v>
      </c>
      <c r="H31" s="4">
        <v>181.78427120000001</v>
      </c>
      <c r="I31" s="4">
        <v>206.42971800000001</v>
      </c>
      <c r="J31" s="4">
        <v>115.5117188</v>
      </c>
      <c r="K31" s="4">
        <v>3373.9399410000001</v>
      </c>
      <c r="L31" s="4">
        <f t="shared" si="6"/>
        <v>0.48873259987661533</v>
      </c>
      <c r="M31" s="4">
        <f t="shared" si="7"/>
        <v>-0.14485398478229711</v>
      </c>
      <c r="N31" s="4">
        <f t="shared" si="8"/>
        <v>0.30846574654875475</v>
      </c>
      <c r="O31" s="4">
        <f t="shared" si="9"/>
        <v>0.59579164321638189</v>
      </c>
      <c r="P31" s="4">
        <f t="shared" si="10"/>
        <v>0.40993945569169993</v>
      </c>
      <c r="Q31" s="4">
        <f t="shared" si="11"/>
        <v>0.32036009593364956</v>
      </c>
      <c r="R31" s="4">
        <f t="shared" si="12"/>
        <v>0.49046825130640787</v>
      </c>
      <c r="S31" s="4">
        <f t="shared" si="13"/>
        <v>0.85291153107561513</v>
      </c>
      <c r="T31" s="4">
        <f t="shared" si="14"/>
        <v>0.26397314276285339</v>
      </c>
      <c r="U31" s="4">
        <f t="shared" si="15"/>
        <v>0.74837845928949398</v>
      </c>
      <c r="V31" s="4">
        <f t="shared" si="17"/>
        <v>-0.12389280960398125</v>
      </c>
      <c r="W31" s="4">
        <f t="shared" si="18"/>
        <v>1.1876032607986264</v>
      </c>
      <c r="X31" s="4">
        <f t="shared" si="19"/>
        <v>-0.71209872437910371</v>
      </c>
      <c r="Y31" s="4">
        <f t="shared" si="20"/>
        <v>-0.34504717954654363</v>
      </c>
      <c r="Z31" s="4">
        <f t="shared" si="21"/>
        <v>-0.4328128739583828</v>
      </c>
      <c r="AA31" s="4">
        <f t="shared" si="22"/>
        <v>0.3657756543654207</v>
      </c>
      <c r="AB31" s="4">
        <f t="shared" si="23"/>
        <v>-0.54138073678504517</v>
      </c>
      <c r="AC31" s="4">
        <f t="shared" si="24"/>
        <v>0.12551419454575119</v>
      </c>
      <c r="AD31" s="4">
        <f t="shared" si="25"/>
        <v>1.3724669452349869</v>
      </c>
      <c r="AE31" s="4">
        <f t="shared" si="26"/>
        <v>-0.16304458062382371</v>
      </c>
    </row>
    <row r="32" spans="1:31" x14ac:dyDescent="0.25">
      <c r="A32" s="1">
        <v>43875</v>
      </c>
      <c r="B32" s="4">
        <v>88.643302919999996</v>
      </c>
      <c r="C32" s="4">
        <v>55.310001370000002</v>
      </c>
      <c r="D32" s="4">
        <v>80.733086</v>
      </c>
      <c r="E32" s="4">
        <v>1518.7299800000001</v>
      </c>
      <c r="F32" s="4">
        <v>189.9499969</v>
      </c>
      <c r="G32" s="4">
        <v>380.39999390000003</v>
      </c>
      <c r="H32" s="4">
        <v>183.40705869999999</v>
      </c>
      <c r="I32" s="4">
        <v>209.30619809999999</v>
      </c>
      <c r="J32" s="4">
        <v>115.9543304</v>
      </c>
      <c r="K32" s="4">
        <v>3380.1599120000001</v>
      </c>
      <c r="L32" s="4">
        <f t="shared" si="6"/>
        <v>0.50725408930339522</v>
      </c>
      <c r="M32" s="4">
        <f t="shared" si="7"/>
        <v>-0.12994349752315373</v>
      </c>
      <c r="N32" s="4">
        <f t="shared" si="8"/>
        <v>0.30871118242907891</v>
      </c>
      <c r="O32" s="4">
        <f t="shared" si="9"/>
        <v>0.60271910577091181</v>
      </c>
      <c r="P32" s="4">
        <f t="shared" si="10"/>
        <v>0.41828604712766326</v>
      </c>
      <c r="Q32" s="4">
        <f t="shared" si="11"/>
        <v>0.3164797652014979</v>
      </c>
      <c r="R32" s="4">
        <f t="shared" si="12"/>
        <v>0.50725363005152146</v>
      </c>
      <c r="S32" s="4">
        <f t="shared" si="13"/>
        <v>0.88730888893367876</v>
      </c>
      <c r="T32" s="4">
        <f t="shared" si="14"/>
        <v>0.27284454542042641</v>
      </c>
      <c r="U32" s="4">
        <f t="shared" si="15"/>
        <v>0.752474128737181</v>
      </c>
      <c r="V32" s="4">
        <f t="shared" si="17"/>
        <v>1.1051145902944541</v>
      </c>
      <c r="W32" s="4">
        <f t="shared" si="18"/>
        <v>1.4304100631780763</v>
      </c>
      <c r="X32" s="4">
        <f t="shared" si="19"/>
        <v>2.4614307601837769E-2</v>
      </c>
      <c r="Y32" s="4">
        <f t="shared" si="20"/>
        <v>0.35284790748405465</v>
      </c>
      <c r="Z32" s="4">
        <f t="shared" si="21"/>
        <v>0.69444312137758024</v>
      </c>
      <c r="AA32" s="4">
        <f t="shared" si="22"/>
        <v>-0.26219192868214669</v>
      </c>
      <c r="AB32" s="4">
        <f t="shared" si="23"/>
        <v>0.89269962097798194</v>
      </c>
      <c r="AC32" s="4">
        <f t="shared" si="24"/>
        <v>1.3934428278393427</v>
      </c>
      <c r="AD32" s="4">
        <f t="shared" si="25"/>
        <v>0.38317462903167054</v>
      </c>
      <c r="AE32" s="4">
        <f t="shared" si="26"/>
        <v>0.18435334086464067</v>
      </c>
    </row>
    <row r="33" spans="1:31" x14ac:dyDescent="0.25">
      <c r="A33" s="1">
        <v>43879</v>
      </c>
      <c r="B33" s="4">
        <v>87.872131350000004</v>
      </c>
      <c r="C33" s="4">
        <v>56.88999939</v>
      </c>
      <c r="D33" s="4">
        <v>79.254822000000004</v>
      </c>
      <c r="E33" s="4">
        <v>1519.4399410000001</v>
      </c>
      <c r="F33" s="4">
        <v>191.0899963</v>
      </c>
      <c r="G33" s="4">
        <v>387.77999879999999</v>
      </c>
      <c r="H33" s="4">
        <v>185.26736450000001</v>
      </c>
      <c r="I33" s="4">
        <v>210.21194460000001</v>
      </c>
      <c r="J33" s="4">
        <v>117.6657639</v>
      </c>
      <c r="K33" s="4">
        <v>3370.290039</v>
      </c>
      <c r="L33" s="4">
        <f t="shared" si="6"/>
        <v>0.49251241534421203</v>
      </c>
      <c r="M33" s="4">
        <f t="shared" si="7"/>
        <v>-9.9740340958402215E-2</v>
      </c>
      <c r="N33" s="4">
        <f t="shared" si="8"/>
        <v>0.29044878618448144</v>
      </c>
      <c r="O33" s="4">
        <f t="shared" si="9"/>
        <v>0.60364012833242242</v>
      </c>
      <c r="P33" s="4">
        <f t="shared" si="10"/>
        <v>0.42554950314879553</v>
      </c>
      <c r="Q33" s="4">
        <f t="shared" si="11"/>
        <v>0.34511662501839774</v>
      </c>
      <c r="R33" s="4">
        <f t="shared" si="12"/>
        <v>0.52649579049134021</v>
      </c>
      <c r="S33" s="4">
        <f t="shared" si="13"/>
        <v>0.89813993431069683</v>
      </c>
      <c r="T33" s="4">
        <f t="shared" si="14"/>
        <v>0.30714734204880045</v>
      </c>
      <c r="U33" s="4">
        <f t="shared" si="15"/>
        <v>0.7459751053014364</v>
      </c>
      <c r="V33" s="4">
        <f t="shared" si="17"/>
        <v>-0.86997161048474259</v>
      </c>
      <c r="W33" s="4">
        <f t="shared" si="18"/>
        <v>2.8566226376139356</v>
      </c>
      <c r="X33" s="4">
        <f t="shared" si="19"/>
        <v>-1.8310510265890194</v>
      </c>
      <c r="Y33" s="4">
        <f t="shared" si="20"/>
        <v>4.674701950639186E-2</v>
      </c>
      <c r="Z33" s="4">
        <f t="shared" si="21"/>
        <v>0.60015763022104773</v>
      </c>
      <c r="AA33" s="4">
        <f t="shared" si="22"/>
        <v>1.9400644107108016</v>
      </c>
      <c r="AB33" s="4">
        <f t="shared" si="23"/>
        <v>1.0143043638483584</v>
      </c>
      <c r="AC33" s="4">
        <f t="shared" si="24"/>
        <v>0.43273754347555593</v>
      </c>
      <c r="AD33" s="4">
        <f t="shared" si="25"/>
        <v>1.475954795388994</v>
      </c>
      <c r="AE33" s="4">
        <f t="shared" si="26"/>
        <v>-0.29199426231169673</v>
      </c>
    </row>
    <row r="34" spans="1:31" x14ac:dyDescent="0.25">
      <c r="A34" s="1">
        <v>43880</v>
      </c>
      <c r="B34" s="4">
        <v>88.34669495</v>
      </c>
      <c r="C34" s="4">
        <v>58.900001529999997</v>
      </c>
      <c r="D34" s="4">
        <v>80.402648999999997</v>
      </c>
      <c r="E34" s="4">
        <v>1524.869995</v>
      </c>
      <c r="F34" s="4">
        <v>192.86999510000001</v>
      </c>
      <c r="G34" s="4">
        <v>386.19000240000003</v>
      </c>
      <c r="H34" s="4">
        <v>185.82299800000001</v>
      </c>
      <c r="I34" s="4">
        <v>212.31207280000001</v>
      </c>
      <c r="J34" s="4">
        <v>115.7477798</v>
      </c>
      <c r="K34" s="4">
        <v>3386.1499020000001</v>
      </c>
      <c r="L34" s="4">
        <f t="shared" si="6"/>
        <v>0.50158414741558011</v>
      </c>
      <c r="M34" s="4">
        <f t="shared" si="7"/>
        <v>-6.1317248928258024E-2</v>
      </c>
      <c r="N34" s="4">
        <f t="shared" si="8"/>
        <v>0.30462898099017754</v>
      </c>
      <c r="O34" s="4">
        <f t="shared" si="9"/>
        <v>0.61068446209754523</v>
      </c>
      <c r="P34" s="4">
        <f t="shared" si="10"/>
        <v>0.43689068718930324</v>
      </c>
      <c r="Q34" s="4">
        <f t="shared" si="11"/>
        <v>0.33894691312346736</v>
      </c>
      <c r="R34" s="4">
        <f t="shared" si="12"/>
        <v>0.53224301170235711</v>
      </c>
      <c r="S34" s="4">
        <f t="shared" si="13"/>
        <v>0.92325356580886409</v>
      </c>
      <c r="T34" s="4">
        <f t="shared" si="14"/>
        <v>0.26870458717766171</v>
      </c>
      <c r="U34" s="4">
        <f t="shared" si="15"/>
        <v>0.75641836240562588</v>
      </c>
      <c r="V34" s="4">
        <f t="shared" si="17"/>
        <v>0.5400615561602583</v>
      </c>
      <c r="W34" s="4">
        <f t="shared" si="18"/>
        <v>3.5331379180034079</v>
      </c>
      <c r="X34" s="4">
        <f t="shared" si="19"/>
        <v>1.4482740242606214</v>
      </c>
      <c r="Y34" s="4">
        <f t="shared" si="20"/>
        <v>0.35737207200346505</v>
      </c>
      <c r="Z34" s="4">
        <f t="shared" si="21"/>
        <v>0.93149763695924859</v>
      </c>
      <c r="AA34" s="4">
        <f t="shared" si="22"/>
        <v>-0.41002537648157872</v>
      </c>
      <c r="AB34" s="4">
        <f t="shared" si="23"/>
        <v>0.29990899989296227</v>
      </c>
      <c r="AC34" s="4">
        <f t="shared" si="24"/>
        <v>0.99905274364699459</v>
      </c>
      <c r="AD34" s="4">
        <f t="shared" si="25"/>
        <v>-1.6300273218215158</v>
      </c>
      <c r="AE34" s="4">
        <f t="shared" si="26"/>
        <v>0.47057857978021139</v>
      </c>
    </row>
    <row r="35" spans="1:31" x14ac:dyDescent="0.25">
      <c r="A35" s="1">
        <v>43881</v>
      </c>
      <c r="B35" s="4">
        <v>87.456901549999998</v>
      </c>
      <c r="C35" s="4">
        <v>57.270000459999999</v>
      </c>
      <c r="D35" s="4">
        <v>79.577804999999998</v>
      </c>
      <c r="E35" s="4">
        <v>1516.98999</v>
      </c>
      <c r="F35" s="4">
        <v>193.36000060000001</v>
      </c>
      <c r="G35" s="4">
        <v>386</v>
      </c>
      <c r="H35" s="4">
        <v>182.9852295</v>
      </c>
      <c r="I35" s="4">
        <v>210.46078489999999</v>
      </c>
      <c r="J35" s="4">
        <v>115.7576141</v>
      </c>
      <c r="K35" s="4">
        <v>3373.2299800000001</v>
      </c>
      <c r="L35" s="4">
        <f t="shared" si="6"/>
        <v>0.48457490497964167</v>
      </c>
      <c r="M35" s="4">
        <f t="shared" si="7"/>
        <v>-9.247626108823688E-2</v>
      </c>
      <c r="N35" s="4">
        <f t="shared" si="8"/>
        <v>0.29443890129671357</v>
      </c>
      <c r="O35" s="4">
        <f t="shared" si="9"/>
        <v>0.60046184086931487</v>
      </c>
      <c r="P35" s="4">
        <f t="shared" si="10"/>
        <v>0.44001273567403304</v>
      </c>
      <c r="Q35" s="4">
        <f t="shared" si="11"/>
        <v>0.3382096409715647</v>
      </c>
      <c r="R35" s="4">
        <f t="shared" si="12"/>
        <v>0.50289041990370598</v>
      </c>
      <c r="S35" s="4">
        <f t="shared" si="13"/>
        <v>0.90111560198474305</v>
      </c>
      <c r="T35" s="4">
        <f t="shared" si="14"/>
        <v>0.2689016991267279</v>
      </c>
      <c r="U35" s="4">
        <f t="shared" si="15"/>
        <v>0.74791097068275458</v>
      </c>
      <c r="V35" s="4">
        <f t="shared" si="17"/>
        <v>-1.0071609362450769</v>
      </c>
      <c r="W35" s="4">
        <f t="shared" si="18"/>
        <v>-2.7674041216616563</v>
      </c>
      <c r="X35" s="4">
        <f t="shared" si="19"/>
        <v>-1.0258915723037916</v>
      </c>
      <c r="Y35" s="4">
        <f t="shared" si="20"/>
        <v>-0.51676569319602772</v>
      </c>
      <c r="Z35" s="4">
        <f t="shared" si="21"/>
        <v>0.25405999504792603</v>
      </c>
      <c r="AA35" s="4">
        <f t="shared" si="22"/>
        <v>-4.9199202159363242E-2</v>
      </c>
      <c r="AB35" s="4">
        <f t="shared" si="23"/>
        <v>-1.5271352472744033</v>
      </c>
      <c r="AC35" s="4">
        <f t="shared" si="24"/>
        <v>-0.87196544011133437</v>
      </c>
      <c r="AD35" s="4">
        <f t="shared" si="25"/>
        <v>8.4963184753840942E-3</v>
      </c>
      <c r="AE35" s="4">
        <f t="shared" si="26"/>
        <v>-0.38155198009305502</v>
      </c>
    </row>
    <row r="36" spans="1:31" x14ac:dyDescent="0.25">
      <c r="A36" s="1">
        <v>43882</v>
      </c>
      <c r="B36" s="4">
        <v>86.458351140000005</v>
      </c>
      <c r="C36" s="4">
        <v>53.27999878</v>
      </c>
      <c r="D36" s="4">
        <v>77.776557999999994</v>
      </c>
      <c r="E36" s="4">
        <v>1483.459961</v>
      </c>
      <c r="F36" s="4">
        <v>189.5</v>
      </c>
      <c r="G36" s="4">
        <v>380.07000729999999</v>
      </c>
      <c r="H36" s="4">
        <v>177.2006073</v>
      </c>
      <c r="I36" s="4">
        <v>207.83312989999999</v>
      </c>
      <c r="J36" s="4">
        <v>116.6330109</v>
      </c>
      <c r="K36" s="4">
        <v>3337.75</v>
      </c>
      <c r="L36" s="4">
        <f t="shared" si="6"/>
        <v>0.46548666943170935</v>
      </c>
      <c r="M36" s="4">
        <f t="shared" si="7"/>
        <v>-0.16874891707211065</v>
      </c>
      <c r="N36" s="4">
        <f t="shared" si="8"/>
        <v>0.27218638993988375</v>
      </c>
      <c r="O36" s="4">
        <f t="shared" si="9"/>
        <v>0.55696379914997818</v>
      </c>
      <c r="P36" s="4">
        <f t="shared" si="10"/>
        <v>0.41541891167759559</v>
      </c>
      <c r="Q36" s="4">
        <f t="shared" si="11"/>
        <v>0.31519930805631946</v>
      </c>
      <c r="R36" s="4">
        <f t="shared" si="12"/>
        <v>0.44305690841536055</v>
      </c>
      <c r="S36" s="4">
        <f t="shared" si="13"/>
        <v>0.86969373003696537</v>
      </c>
      <c r="T36" s="4">
        <f t="shared" si="14"/>
        <v>0.28644755083497697</v>
      </c>
      <c r="U36" s="4">
        <f t="shared" si="15"/>
        <v>0.72454843891362775</v>
      </c>
      <c r="V36" s="4">
        <f t="shared" si="17"/>
        <v>-1.141762848103087</v>
      </c>
      <c r="W36" s="4">
        <f t="shared" si="18"/>
        <v>-6.9670013060097666</v>
      </c>
      <c r="X36" s="4">
        <f t="shared" si="19"/>
        <v>-2.263504252222091</v>
      </c>
      <c r="Y36" s="4">
        <f t="shared" si="20"/>
        <v>-2.2102999506278884</v>
      </c>
      <c r="Z36" s="4">
        <f t="shared" si="21"/>
        <v>-1.9962766797798646</v>
      </c>
      <c r="AA36" s="4">
        <f t="shared" si="22"/>
        <v>-1.5362675388601073</v>
      </c>
      <c r="AB36" s="4">
        <f t="shared" si="23"/>
        <v>-3.1612508921109401</v>
      </c>
      <c r="AC36" s="4">
        <f t="shared" si="24"/>
        <v>-1.2485247554543377</v>
      </c>
      <c r="AD36" s="4">
        <f t="shared" si="25"/>
        <v>0.75623258720914177</v>
      </c>
      <c r="AE36" s="4">
        <f t="shared" si="26"/>
        <v>-1.0518102889622742</v>
      </c>
    </row>
    <row r="37" spans="1:31" x14ac:dyDescent="0.25">
      <c r="A37" s="1">
        <v>43885</v>
      </c>
      <c r="B37" s="4">
        <v>83.670326230000001</v>
      </c>
      <c r="C37" s="4">
        <v>49.119998930000001</v>
      </c>
      <c r="D37" s="4">
        <v>74.082145999999995</v>
      </c>
      <c r="E37" s="4">
        <v>1419.8599850000001</v>
      </c>
      <c r="F37" s="4">
        <v>185.9400024</v>
      </c>
      <c r="G37" s="4">
        <v>368.7000122</v>
      </c>
      <c r="H37" s="4">
        <v>169.56051640000001</v>
      </c>
      <c r="I37" s="4">
        <v>197.86000060000001</v>
      </c>
      <c r="J37" s="4">
        <v>114.4101105</v>
      </c>
      <c r="K37" s="4">
        <v>3225.889893</v>
      </c>
      <c r="L37" s="4">
        <f t="shared" si="6"/>
        <v>0.41219093627429854</v>
      </c>
      <c r="M37" s="4">
        <f t="shared" si="7"/>
        <v>-0.24827124886521815</v>
      </c>
      <c r="N37" s="4">
        <f t="shared" si="8"/>
        <v>0.22654581705520546</v>
      </c>
      <c r="O37" s="4">
        <f t="shared" si="9"/>
        <v>0.47445643211498983</v>
      </c>
      <c r="P37" s="4">
        <f t="shared" si="10"/>
        <v>0.39273654359658033</v>
      </c>
      <c r="Q37" s="4">
        <f t="shared" si="11"/>
        <v>0.27107996664537548</v>
      </c>
      <c r="R37" s="4">
        <f t="shared" si="12"/>
        <v>0.36403126925829465</v>
      </c>
      <c r="S37" s="4">
        <f t="shared" si="13"/>
        <v>0.75043363242779337</v>
      </c>
      <c r="T37" s="4">
        <f t="shared" si="14"/>
        <v>0.24189326324721416</v>
      </c>
      <c r="U37" s="4">
        <f t="shared" si="15"/>
        <v>0.65089182175980143</v>
      </c>
      <c r="V37" s="4">
        <f t="shared" si="17"/>
        <v>-3.2247028462125309</v>
      </c>
      <c r="W37" s="4">
        <f t="shared" si="18"/>
        <v>-7.8078077050586572</v>
      </c>
      <c r="X37" s="4">
        <f t="shared" si="19"/>
        <v>-4.7500327797997954</v>
      </c>
      <c r="Y37" s="4">
        <f t="shared" si="20"/>
        <v>-4.2872728399846558</v>
      </c>
      <c r="Z37" s="4">
        <f t="shared" si="21"/>
        <v>-1.8786267018469673</v>
      </c>
      <c r="AA37" s="4">
        <f t="shared" si="22"/>
        <v>-2.9915528406916159</v>
      </c>
      <c r="AB37" s="4">
        <f t="shared" si="23"/>
        <v>-4.3115489367738693</v>
      </c>
      <c r="AC37" s="4">
        <f t="shared" si="24"/>
        <v>-4.7986234460302866</v>
      </c>
      <c r="AD37" s="4">
        <f t="shared" si="25"/>
        <v>-1.9058930082032206</v>
      </c>
      <c r="AE37" s="4">
        <f t="shared" si="26"/>
        <v>-3.3513626544828097</v>
      </c>
    </row>
    <row r="38" spans="1:31" x14ac:dyDescent="0.25">
      <c r="A38" s="1">
        <v>43886</v>
      </c>
      <c r="B38" s="4">
        <v>80.210014340000001</v>
      </c>
      <c r="C38" s="4">
        <v>47.569999690000003</v>
      </c>
      <c r="D38" s="4">
        <v>71.572823</v>
      </c>
      <c r="E38" s="4">
        <v>1386.3199460000001</v>
      </c>
      <c r="F38" s="4">
        <v>181.27000430000001</v>
      </c>
      <c r="G38" s="4">
        <v>360.0899963</v>
      </c>
      <c r="H38" s="4">
        <v>166.76245119999999</v>
      </c>
      <c r="I38" s="4">
        <v>187.5186157</v>
      </c>
      <c r="J38" s="4">
        <v>112.51179500000001</v>
      </c>
      <c r="K38" s="4">
        <v>3128.209961</v>
      </c>
      <c r="L38" s="4">
        <f t="shared" si="6"/>
        <v>0.3460438016237492</v>
      </c>
      <c r="M38" s="4">
        <f t="shared" si="7"/>
        <v>-0.27790095037646806</v>
      </c>
      <c r="N38" s="4">
        <f t="shared" si="8"/>
        <v>0.19554577177798696</v>
      </c>
      <c r="O38" s="4">
        <f t="shared" si="9"/>
        <v>0.43094540456144448</v>
      </c>
      <c r="P38" s="4">
        <f t="shared" si="10"/>
        <v>0.3629818561659367</v>
      </c>
      <c r="Q38" s="4">
        <f t="shared" si="11"/>
        <v>0.23767025734429076</v>
      </c>
      <c r="R38" s="4">
        <f t="shared" si="12"/>
        <v>0.33508935040846188</v>
      </c>
      <c r="S38" s="4">
        <f t="shared" si="13"/>
        <v>0.62676988201517014</v>
      </c>
      <c r="T38" s="4">
        <f t="shared" si="14"/>
        <v>0.20384473227420813</v>
      </c>
      <c r="U38" s="4">
        <f t="shared" si="15"/>
        <v>0.58657243616386412</v>
      </c>
      <c r="V38" s="4">
        <f t="shared" si="17"/>
        <v>-4.1356500517136805</v>
      </c>
      <c r="W38" s="4">
        <f t="shared" si="18"/>
        <v>-3.1555359807903769</v>
      </c>
      <c r="X38" s="4">
        <f t="shared" si="19"/>
        <v>-3.3872169415826519</v>
      </c>
      <c r="Y38" s="4">
        <f t="shared" si="20"/>
        <v>-2.3622074961144834</v>
      </c>
      <c r="Z38" s="4">
        <f t="shared" si="21"/>
        <v>-2.5115618154902135</v>
      </c>
      <c r="AA38" s="4">
        <f t="shared" si="22"/>
        <v>-2.3352361310282612</v>
      </c>
      <c r="AB38" s="4">
        <f t="shared" si="23"/>
        <v>-1.6501867648239978</v>
      </c>
      <c r="AC38" s="4">
        <f t="shared" si="24"/>
        <v>-5.226617238775046</v>
      </c>
      <c r="AD38" s="4">
        <f t="shared" si="25"/>
        <v>-1.659220056430236</v>
      </c>
      <c r="AE38" s="4">
        <f t="shared" si="26"/>
        <v>-3.027999567249954</v>
      </c>
    </row>
    <row r="39" spans="1:31" x14ac:dyDescent="0.25">
      <c r="A39" s="1">
        <v>43887</v>
      </c>
      <c r="B39" s="4">
        <v>80.437408450000007</v>
      </c>
      <c r="C39" s="4">
        <v>47.490001679999999</v>
      </c>
      <c r="D39" s="4">
        <v>72.708220999999995</v>
      </c>
      <c r="E39" s="4">
        <v>1390.469971</v>
      </c>
      <c r="F39" s="4">
        <v>178.86999510000001</v>
      </c>
      <c r="G39" s="4">
        <v>379.23999020000002</v>
      </c>
      <c r="H39" s="4">
        <v>168.84609990000001</v>
      </c>
      <c r="I39" s="4">
        <v>186.33419799999999</v>
      </c>
      <c r="J39" s="4">
        <v>111.91181949999999</v>
      </c>
      <c r="K39" s="4">
        <v>3116.389893</v>
      </c>
      <c r="L39" s="4">
        <f t="shared" si="6"/>
        <v>0.35039065511299122</v>
      </c>
      <c r="M39" s="4">
        <f t="shared" si="7"/>
        <v>-0.27943018800228403</v>
      </c>
      <c r="N39" s="4">
        <f t="shared" si="8"/>
        <v>0.20957241936686383</v>
      </c>
      <c r="O39" s="4">
        <f t="shared" si="9"/>
        <v>0.43632917445279429</v>
      </c>
      <c r="P39" s="4">
        <f t="shared" si="10"/>
        <v>0.34769030314010801</v>
      </c>
      <c r="Q39" s="4">
        <f t="shared" si="11"/>
        <v>0.31197856719497818</v>
      </c>
      <c r="R39" s="4">
        <f t="shared" si="12"/>
        <v>0.35664166862712232</v>
      </c>
      <c r="S39" s="4">
        <f t="shared" si="13"/>
        <v>0.61260644682216281</v>
      </c>
      <c r="T39" s="4">
        <f t="shared" si="14"/>
        <v>0.19181923577755342</v>
      </c>
      <c r="U39" s="4">
        <f t="shared" si="15"/>
        <v>0.57878926621384619</v>
      </c>
      <c r="V39" s="4">
        <f t="shared" si="17"/>
        <v>0.28349840337406162</v>
      </c>
      <c r="W39" s="4">
        <f t="shared" si="18"/>
        <v>-0.16816903620207732</v>
      </c>
      <c r="X39" s="4">
        <f t="shared" si="19"/>
        <v>1.5863535241581781</v>
      </c>
      <c r="Y39" s="4">
        <f t="shared" si="20"/>
        <v>0.29935549957094204</v>
      </c>
      <c r="Z39" s="4">
        <f t="shared" si="21"/>
        <v>-1.3239968792784982</v>
      </c>
      <c r="AA39" s="4">
        <f t="shared" si="22"/>
        <v>5.3181132763393091</v>
      </c>
      <c r="AB39" s="4">
        <f t="shared" si="23"/>
        <v>1.2494711399397003</v>
      </c>
      <c r="AC39" s="4">
        <f t="shared" si="24"/>
        <v>-0.6316267297402044</v>
      </c>
      <c r="AD39" s="4">
        <f t="shared" si="25"/>
        <v>-0.5332556466635463</v>
      </c>
      <c r="AE39" s="4">
        <f t="shared" si="26"/>
        <v>-0.37785404903644804</v>
      </c>
    </row>
    <row r="40" spans="1:31" x14ac:dyDescent="0.25">
      <c r="A40" s="1">
        <v>43888</v>
      </c>
      <c r="B40" s="4">
        <v>78.292022709999998</v>
      </c>
      <c r="C40" s="4">
        <v>44.009998320000001</v>
      </c>
      <c r="D40" s="4">
        <v>67.955421000000001</v>
      </c>
      <c r="E40" s="4">
        <v>1314.9499510000001</v>
      </c>
      <c r="F40" s="4">
        <v>172.1499939</v>
      </c>
      <c r="G40" s="4">
        <v>371.7099915</v>
      </c>
      <c r="H40" s="4">
        <v>156.9493866</v>
      </c>
      <c r="I40" s="4">
        <v>179.16784670000001</v>
      </c>
      <c r="J40" s="4">
        <v>108.5873108</v>
      </c>
      <c r="K40" s="4">
        <v>2978.76001</v>
      </c>
      <c r="L40" s="4">
        <f t="shared" si="6"/>
        <v>0.30937957751872586</v>
      </c>
      <c r="M40" s="4">
        <f t="shared" si="7"/>
        <v>-0.34595374372670284</v>
      </c>
      <c r="N40" s="4">
        <f t="shared" si="8"/>
        <v>0.15085657641098918</v>
      </c>
      <c r="O40" s="4">
        <f t="shared" si="9"/>
        <v>0.3383580996110418</v>
      </c>
      <c r="P40" s="4">
        <f t="shared" si="10"/>
        <v>0.30487411115074703</v>
      </c>
      <c r="Q40" s="4">
        <f t="shared" si="11"/>
        <v>0.28275968182630584</v>
      </c>
      <c r="R40" s="4">
        <f t="shared" si="12"/>
        <v>0.23358745569873043</v>
      </c>
      <c r="S40" s="4">
        <f t="shared" si="13"/>
        <v>0.52691019945278239</v>
      </c>
      <c r="T40" s="4">
        <f t="shared" si="14"/>
        <v>0.12518506867415141</v>
      </c>
      <c r="U40" s="4">
        <f t="shared" si="15"/>
        <v>0.48816400334817661</v>
      </c>
      <c r="V40" s="4">
        <f t="shared" si="17"/>
        <v>-2.6671492547321232</v>
      </c>
      <c r="W40" s="4">
        <f t="shared" si="18"/>
        <v>-7.3278653124697</v>
      </c>
      <c r="X40" s="4">
        <f t="shared" si="19"/>
        <v>-6.5368123915450962</v>
      </c>
      <c r="Y40" s="4">
        <f t="shared" si="20"/>
        <v>-5.4312586086046393</v>
      </c>
      <c r="Z40" s="4">
        <f t="shared" si="21"/>
        <v>-3.7569192061771415</v>
      </c>
      <c r="AA40" s="4">
        <f t="shared" si="22"/>
        <v>-1.9855497559814095</v>
      </c>
      <c r="AB40" s="4">
        <f t="shared" si="23"/>
        <v>-7.0458916771224844</v>
      </c>
      <c r="AC40" s="4">
        <f t="shared" si="24"/>
        <v>-3.8459667505585715</v>
      </c>
      <c r="AD40" s="4">
        <f t="shared" si="25"/>
        <v>-2.9706502091139675</v>
      </c>
      <c r="AE40" s="4">
        <f t="shared" si="26"/>
        <v>-4.41632426382664</v>
      </c>
    </row>
    <row r="41" spans="1:31" x14ac:dyDescent="0.25">
      <c r="A41" s="1">
        <v>43889</v>
      </c>
      <c r="B41" s="4">
        <v>76.156509400000004</v>
      </c>
      <c r="C41" s="4">
        <v>45.479999540000001</v>
      </c>
      <c r="D41" s="4">
        <v>67.915665000000004</v>
      </c>
      <c r="E41" s="4">
        <v>1339.25</v>
      </c>
      <c r="F41" s="4">
        <v>170.3999939</v>
      </c>
      <c r="G41" s="4">
        <v>369.02999879999999</v>
      </c>
      <c r="H41" s="4">
        <v>160.74958799999999</v>
      </c>
      <c r="I41" s="4">
        <v>180.90966800000001</v>
      </c>
      <c r="J41" s="4">
        <v>105.91197200000001</v>
      </c>
      <c r="K41" s="4">
        <v>2954.219971</v>
      </c>
      <c r="L41" s="4">
        <f t="shared" si="6"/>
        <v>0.26855722076156952</v>
      </c>
      <c r="M41" s="4">
        <f t="shared" si="7"/>
        <v>-0.31785328003242819</v>
      </c>
      <c r="N41" s="4">
        <f t="shared" si="8"/>
        <v>0.15036543286349011</v>
      </c>
      <c r="O41" s="4">
        <f t="shared" si="9"/>
        <v>0.36988221625239398</v>
      </c>
      <c r="P41" s="4">
        <f t="shared" si="10"/>
        <v>0.29372406314459759</v>
      </c>
      <c r="Q41" s="4">
        <f t="shared" si="11"/>
        <v>0.27236042379055364</v>
      </c>
      <c r="R41" s="4">
        <f t="shared" si="12"/>
        <v>0.27289501741381111</v>
      </c>
      <c r="S41" s="4">
        <f t="shared" si="13"/>
        <v>0.54773914611606644</v>
      </c>
      <c r="T41" s="4">
        <f t="shared" si="14"/>
        <v>7.1562416804594076E-2</v>
      </c>
      <c r="U41" s="4">
        <f t="shared" si="15"/>
        <v>0.47200510357559755</v>
      </c>
      <c r="V41" s="4">
        <f t="shared" si="17"/>
        <v>-2.7276256712770186</v>
      </c>
      <c r="W41" s="4">
        <f t="shared" si="18"/>
        <v>3.3401528655182191</v>
      </c>
      <c r="X41" s="4">
        <f t="shared" si="19"/>
        <v>-5.8503058939178697E-2</v>
      </c>
      <c r="Y41" s="4">
        <f t="shared" si="20"/>
        <v>1.8479828058490071</v>
      </c>
      <c r="Z41" s="4">
        <f t="shared" si="21"/>
        <v>-1.0165553656752118</v>
      </c>
      <c r="AA41" s="4">
        <f t="shared" si="22"/>
        <v>-0.7209902239068583</v>
      </c>
      <c r="AB41" s="4">
        <f t="shared" si="23"/>
        <v>2.4212910176483553</v>
      </c>
      <c r="AC41" s="4">
        <f t="shared" si="24"/>
        <v>0.97217292727557125</v>
      </c>
      <c r="AD41" s="4">
        <f t="shared" si="25"/>
        <v>-2.4637674331280994</v>
      </c>
      <c r="AE41" s="4">
        <f t="shared" si="26"/>
        <v>-0.82383404227317991</v>
      </c>
    </row>
    <row r="42" spans="1:31" x14ac:dyDescent="0.25">
      <c r="A42" s="1">
        <v>43892</v>
      </c>
      <c r="B42" s="4">
        <v>80.684577939999997</v>
      </c>
      <c r="C42" s="4">
        <v>47.459999080000003</v>
      </c>
      <c r="D42" s="4">
        <v>74.238663000000003</v>
      </c>
      <c r="E42" s="4">
        <v>1386.3199460000001</v>
      </c>
      <c r="F42" s="4">
        <v>176.7599945</v>
      </c>
      <c r="G42" s="4">
        <v>381.0499878</v>
      </c>
      <c r="H42" s="4">
        <v>171.44572450000001</v>
      </c>
      <c r="I42" s="4">
        <v>191.43023679999999</v>
      </c>
      <c r="J42" s="4">
        <v>113.9773331</v>
      </c>
      <c r="K42" s="4">
        <v>3090.2299800000001</v>
      </c>
      <c r="L42" s="4">
        <f t="shared" si="6"/>
        <v>0.35511553369511722</v>
      </c>
      <c r="M42" s="4">
        <f t="shared" si="7"/>
        <v>-0.28000371607869862</v>
      </c>
      <c r="N42" s="4">
        <f t="shared" si="8"/>
        <v>0.22847941989814544</v>
      </c>
      <c r="O42" s="4">
        <f t="shared" si="9"/>
        <v>0.43094540456144448</v>
      </c>
      <c r="P42" s="4">
        <f t="shared" si="10"/>
        <v>0.33424652714981995</v>
      </c>
      <c r="Q42" s="4">
        <f t="shared" si="11"/>
        <v>0.31900195650737889</v>
      </c>
      <c r="R42" s="4">
        <f t="shared" si="12"/>
        <v>0.38353100780807786</v>
      </c>
      <c r="S42" s="4">
        <f t="shared" si="13"/>
        <v>0.67354560307155875</v>
      </c>
      <c r="T42" s="4">
        <f t="shared" si="14"/>
        <v>0.23321897053437624</v>
      </c>
      <c r="U42" s="4">
        <f t="shared" si="15"/>
        <v>0.56156372666900733</v>
      </c>
      <c r="V42" s="4">
        <f t="shared" si="17"/>
        <v>5.9457406539170927</v>
      </c>
      <c r="W42" s="4">
        <f t="shared" si="18"/>
        <v>4.3535610378768297</v>
      </c>
      <c r="X42" s="4">
        <f t="shared" si="19"/>
        <v>9.310073014819185</v>
      </c>
      <c r="Y42" s="4">
        <f t="shared" si="20"/>
        <v>3.5146496919917918</v>
      </c>
      <c r="Z42" s="4">
        <f t="shared" si="21"/>
        <v>3.7323948519225896</v>
      </c>
      <c r="AA42" s="4">
        <f t="shared" si="22"/>
        <v>3.257184792316675</v>
      </c>
      <c r="AB42" s="4">
        <f t="shared" si="23"/>
        <v>6.6539122327330782</v>
      </c>
      <c r="AC42" s="4">
        <f t="shared" si="24"/>
        <v>5.8153712382026912</v>
      </c>
      <c r="AD42" s="4">
        <f t="shared" si="25"/>
        <v>7.6151552536478029</v>
      </c>
      <c r="AE42" s="4">
        <f t="shared" si="26"/>
        <v>4.6039228742320377</v>
      </c>
    </row>
    <row r="43" spans="1:31" x14ac:dyDescent="0.25">
      <c r="A43" s="1">
        <v>43893</v>
      </c>
      <c r="B43" s="4">
        <v>77.105628969999998</v>
      </c>
      <c r="C43" s="4">
        <v>46.75</v>
      </c>
      <c r="D43" s="4">
        <v>71.880898000000002</v>
      </c>
      <c r="E43" s="4">
        <v>1337.719971</v>
      </c>
      <c r="F43" s="4">
        <v>169.36999510000001</v>
      </c>
      <c r="G43" s="4">
        <v>368.76998900000001</v>
      </c>
      <c r="H43" s="4">
        <v>163.2301483</v>
      </c>
      <c r="I43" s="4">
        <v>184.86109920000001</v>
      </c>
      <c r="J43" s="4">
        <v>111.05610660000001</v>
      </c>
      <c r="K43" s="4">
        <v>3003.3701169999999</v>
      </c>
      <c r="L43" s="4">
        <f t="shared" si="6"/>
        <v>0.28670053904963894</v>
      </c>
      <c r="M43" s="4">
        <f t="shared" si="7"/>
        <v>-0.2935760200326426</v>
      </c>
      <c r="N43" s="4">
        <f t="shared" si="8"/>
        <v>0.19935171423688092</v>
      </c>
      <c r="O43" s="4">
        <f t="shared" si="9"/>
        <v>0.36789733084493442</v>
      </c>
      <c r="P43" s="4">
        <f t="shared" si="10"/>
        <v>0.28716147110672552</v>
      </c>
      <c r="Q43" s="4">
        <f t="shared" si="11"/>
        <v>0.27135149977295309</v>
      </c>
      <c r="R43" s="4">
        <f t="shared" si="12"/>
        <v>0.29855280941405343</v>
      </c>
      <c r="S43" s="4">
        <f t="shared" si="13"/>
        <v>0.59499092200630066</v>
      </c>
      <c r="T43" s="4">
        <f t="shared" si="14"/>
        <v>0.17466791463012016</v>
      </c>
      <c r="U43" s="4">
        <f t="shared" si="15"/>
        <v>0.50436904085465517</v>
      </c>
      <c r="V43" s="4">
        <f t="shared" si="17"/>
        <v>-4.435728687409676</v>
      </c>
      <c r="W43" s="4">
        <f t="shared" si="18"/>
        <v>-1.495994719264969</v>
      </c>
      <c r="X43" s="4">
        <f t="shared" si="19"/>
        <v>-3.1759259996371441</v>
      </c>
      <c r="Y43" s="4">
        <f t="shared" si="20"/>
        <v>-3.5056824465540855</v>
      </c>
      <c r="Z43" s="4">
        <f t="shared" si="21"/>
        <v>-4.1808099286855285</v>
      </c>
      <c r="AA43" s="4">
        <f t="shared" si="22"/>
        <v>-3.2226739779992686</v>
      </c>
      <c r="AB43" s="4">
        <f t="shared" si="23"/>
        <v>-4.7919399704832033</v>
      </c>
      <c r="AC43" s="4">
        <f t="shared" si="24"/>
        <v>-3.4316091908005082</v>
      </c>
      <c r="AD43" s="4">
        <f t="shared" si="25"/>
        <v>-2.5629889913611157</v>
      </c>
      <c r="AE43" s="4">
        <f t="shared" si="26"/>
        <v>-2.8107896034326911</v>
      </c>
    </row>
    <row r="44" spans="1:31" x14ac:dyDescent="0.25">
      <c r="A44" s="1">
        <v>43894</v>
      </c>
      <c r="B44" s="4">
        <v>81.159133909999994</v>
      </c>
      <c r="C44" s="4">
        <v>50.11000061</v>
      </c>
      <c r="D44" s="4">
        <v>75.215064999999996</v>
      </c>
      <c r="E44" s="4">
        <v>1381.599976</v>
      </c>
      <c r="F44" s="4">
        <v>175.6900024</v>
      </c>
      <c r="G44" s="4">
        <v>383.7900085</v>
      </c>
      <c r="H44" s="4">
        <v>169.22314449999999</v>
      </c>
      <c r="I44" s="4">
        <v>193.38104250000001</v>
      </c>
      <c r="J44" s="4">
        <v>114.8527222</v>
      </c>
      <c r="K44" s="4">
        <v>3130.1201169999999</v>
      </c>
      <c r="L44" s="4">
        <f t="shared" si="6"/>
        <v>0.36418711991181862</v>
      </c>
      <c r="M44" s="4">
        <f t="shared" si="7"/>
        <v>-0.22934643037689686</v>
      </c>
      <c r="N44" s="4">
        <f t="shared" si="8"/>
        <v>0.24054183920756339</v>
      </c>
      <c r="O44" s="4">
        <f t="shared" si="9"/>
        <v>0.42482225292402648</v>
      </c>
      <c r="P44" s="4">
        <f t="shared" si="10"/>
        <v>0.32742911956056242</v>
      </c>
      <c r="Q44" s="4">
        <f t="shared" si="11"/>
        <v>0.32963414303632066</v>
      </c>
      <c r="R44" s="4">
        <f t="shared" si="12"/>
        <v>0.36054164716084869</v>
      </c>
      <c r="S44" s="4">
        <f t="shared" si="13"/>
        <v>0.69687361489213462</v>
      </c>
      <c r="T44" s="4">
        <f t="shared" si="14"/>
        <v>0.25076466790911833</v>
      </c>
      <c r="U44" s="4">
        <f t="shared" si="15"/>
        <v>0.58783021816469916</v>
      </c>
      <c r="V44" s="4">
        <f t="shared" si="17"/>
        <v>5.2570804416589612</v>
      </c>
      <c r="W44" s="4">
        <f t="shared" si="18"/>
        <v>7.1871670802139036</v>
      </c>
      <c r="X44" s="4">
        <f t="shared" si="19"/>
        <v>4.6384604154500044</v>
      </c>
      <c r="Y44" s="4">
        <f t="shared" si="20"/>
        <v>3.2802085601815376</v>
      </c>
      <c r="Z44" s="4">
        <f t="shared" si="21"/>
        <v>3.7314798859553049</v>
      </c>
      <c r="AA44" s="4">
        <f t="shared" si="22"/>
        <v>4.0730048398813681</v>
      </c>
      <c r="AB44" s="4">
        <f t="shared" si="23"/>
        <v>3.6715007995860494</v>
      </c>
      <c r="AC44" s="4">
        <f t="shared" si="24"/>
        <v>4.6088351399351595</v>
      </c>
      <c r="AD44" s="4">
        <f t="shared" si="25"/>
        <v>3.4186464087693809</v>
      </c>
      <c r="AE44" s="4">
        <f t="shared" si="26"/>
        <v>4.2202590777125986</v>
      </c>
    </row>
    <row r="45" spans="1:31" x14ac:dyDescent="0.25">
      <c r="A45" s="1">
        <v>43895</v>
      </c>
      <c r="B45" s="4">
        <v>79.606933589999997</v>
      </c>
      <c r="C45" s="4">
        <v>48.11000061</v>
      </c>
      <c r="D45" s="4">
        <v>72.775306999999998</v>
      </c>
      <c r="E45" s="4">
        <v>1314.76001</v>
      </c>
      <c r="F45" s="4">
        <v>169.6000061</v>
      </c>
      <c r="G45" s="4">
        <v>372.77999879999999</v>
      </c>
      <c r="H45" s="4">
        <v>164.9764404</v>
      </c>
      <c r="I45" s="4">
        <v>186.0853577</v>
      </c>
      <c r="J45" s="4">
        <v>114.0166779</v>
      </c>
      <c r="K45" s="4">
        <v>3023.9399410000001</v>
      </c>
      <c r="L45" s="4">
        <f t="shared" si="6"/>
        <v>0.33451534267451716</v>
      </c>
      <c r="M45" s="4">
        <f t="shared" si="7"/>
        <v>-0.2675783220405985</v>
      </c>
      <c r="N45" s="4">
        <f t="shared" si="8"/>
        <v>0.21040119630688614</v>
      </c>
      <c r="O45" s="4">
        <f t="shared" si="9"/>
        <v>0.33811169178532186</v>
      </c>
      <c r="P45" s="4">
        <f t="shared" si="10"/>
        <v>0.2886269760735497</v>
      </c>
      <c r="Q45" s="4">
        <f t="shared" si="11"/>
        <v>0.28691166403612245</v>
      </c>
      <c r="R45" s="4">
        <f t="shared" si="12"/>
        <v>0.31661566379153672</v>
      </c>
      <c r="S45" s="4">
        <f t="shared" si="13"/>
        <v>0.60963077914811648</v>
      </c>
      <c r="T45" s="4">
        <f t="shared" si="14"/>
        <v>0.2340075706598175</v>
      </c>
      <c r="U45" s="4">
        <f t="shared" si="15"/>
        <v>0.51791366987319887</v>
      </c>
      <c r="V45" s="4">
        <f t="shared" si="17"/>
        <v>-1.9125392857460537</v>
      </c>
      <c r="W45" s="4">
        <f t="shared" si="18"/>
        <v>-3.9912192689155108</v>
      </c>
      <c r="X45" s="4">
        <f t="shared" si="19"/>
        <v>-3.24370922234794</v>
      </c>
      <c r="Y45" s="4">
        <f t="shared" si="20"/>
        <v>-4.8378667603566896</v>
      </c>
      <c r="Z45" s="4">
        <f t="shared" si="21"/>
        <v>-3.4663305918424849</v>
      </c>
      <c r="AA45" s="4">
        <f t="shared" si="22"/>
        <v>-2.8687588150174608</v>
      </c>
      <c r="AB45" s="4">
        <f t="shared" si="23"/>
        <v>-2.509529126496044</v>
      </c>
      <c r="AC45" s="4">
        <f t="shared" si="24"/>
        <v>-3.7726990741608</v>
      </c>
      <c r="AD45" s="4">
        <f t="shared" si="25"/>
        <v>-0.72792728285894959</v>
      </c>
      <c r="AE45" s="4">
        <f t="shared" si="26"/>
        <v>-3.3922077118805931</v>
      </c>
    </row>
    <row r="46" spans="1:31" x14ac:dyDescent="0.25">
      <c r="A46" s="1">
        <v>43896</v>
      </c>
      <c r="B46" s="4">
        <v>80.813095090000004</v>
      </c>
      <c r="C46" s="4">
        <v>48.590000150000002</v>
      </c>
      <c r="D46" s="4">
        <v>71.808846000000003</v>
      </c>
      <c r="E46" s="4">
        <v>1295.73999</v>
      </c>
      <c r="F46" s="4">
        <v>164.08000179999999</v>
      </c>
      <c r="G46" s="4">
        <v>368.97000120000001</v>
      </c>
      <c r="H46" s="4">
        <v>160.31303410000001</v>
      </c>
      <c r="I46" s="4">
        <v>183.49752810000001</v>
      </c>
      <c r="J46" s="4">
        <v>115.3051758</v>
      </c>
      <c r="K46" s="4">
        <v>2972.3701169999999</v>
      </c>
      <c r="L46" s="4">
        <f t="shared" si="6"/>
        <v>0.35757226057298125</v>
      </c>
      <c r="M46" s="4">
        <f t="shared" si="7"/>
        <v>-0.25840267683464518</v>
      </c>
      <c r="N46" s="4">
        <f t="shared" si="8"/>
        <v>0.19846158759223848</v>
      </c>
      <c r="O46" s="4">
        <f t="shared" si="9"/>
        <v>0.31343728355672734</v>
      </c>
      <c r="P46" s="4">
        <f t="shared" si="10"/>
        <v>0.25345651153689186</v>
      </c>
      <c r="Q46" s="4">
        <f t="shared" si="11"/>
        <v>0.27212761325941837</v>
      </c>
      <c r="R46" s="4">
        <f t="shared" si="12"/>
        <v>0.26837950163977653</v>
      </c>
      <c r="S46" s="4">
        <f t="shared" si="13"/>
        <v>0.57868514499375889</v>
      </c>
      <c r="T46" s="4">
        <f t="shared" si="14"/>
        <v>0.25983333684926452</v>
      </c>
      <c r="U46" s="4">
        <f t="shared" si="15"/>
        <v>0.48395644522064041</v>
      </c>
      <c r="V46" s="4">
        <f t="shared" si="17"/>
        <v>1.5151462889050686</v>
      </c>
      <c r="W46" s="4">
        <f t="shared" si="18"/>
        <v>0.99771260426928821</v>
      </c>
      <c r="X46" s="4">
        <f t="shared" si="19"/>
        <v>-1.3280067647120957</v>
      </c>
      <c r="Y46" s="4">
        <f t="shared" si="20"/>
        <v>-1.4466533706025888</v>
      </c>
      <c r="Z46" s="4">
        <f t="shared" si="21"/>
        <v>-3.2547193994470094</v>
      </c>
      <c r="AA46" s="4">
        <f t="shared" si="22"/>
        <v>-1.0220498986706832</v>
      </c>
      <c r="AB46" s="4">
        <f t="shared" si="23"/>
        <v>-2.8267104616229743</v>
      </c>
      <c r="AC46" s="4">
        <f t="shared" si="24"/>
        <v>-1.3906680417983215</v>
      </c>
      <c r="AD46" s="4">
        <f t="shared" si="25"/>
        <v>1.130095985720696</v>
      </c>
      <c r="AE46" s="4">
        <f t="shared" si="26"/>
        <v>-1.7053851930321835</v>
      </c>
    </row>
    <row r="47" spans="1:31" x14ac:dyDescent="0.25">
      <c r="A47" s="1">
        <v>43899</v>
      </c>
      <c r="B47" s="4">
        <v>76.146621699999997</v>
      </c>
      <c r="C47" s="4">
        <v>43.270000459999999</v>
      </c>
      <c r="D47" s="4">
        <v>66.129333000000003</v>
      </c>
      <c r="E47" s="4">
        <v>1215.790039</v>
      </c>
      <c r="F47" s="4">
        <v>151.21000670000001</v>
      </c>
      <c r="G47" s="4">
        <v>346.48999020000002</v>
      </c>
      <c r="H47" s="4">
        <v>149.4481964</v>
      </c>
      <c r="I47" s="4">
        <v>170.32942199999999</v>
      </c>
      <c r="J47" s="4">
        <v>115.23632050000001</v>
      </c>
      <c r="K47" s="4">
        <v>2746.5600589999999</v>
      </c>
      <c r="L47" s="4">
        <f t="shared" si="6"/>
        <v>0.26836820802396782</v>
      </c>
      <c r="M47" s="4">
        <f t="shared" si="7"/>
        <v>-0.36009950273414842</v>
      </c>
      <c r="N47" s="4">
        <f t="shared" si="8"/>
        <v>0.12829718063763298</v>
      </c>
      <c r="O47" s="4">
        <f t="shared" si="9"/>
        <v>0.20971932065079252</v>
      </c>
      <c r="P47" s="4">
        <f t="shared" si="10"/>
        <v>0.17145590399180194</v>
      </c>
      <c r="Q47" s="4">
        <f t="shared" si="11"/>
        <v>0.18489773571701049</v>
      </c>
      <c r="R47" s="4">
        <f t="shared" si="12"/>
        <v>0.15599854245769565</v>
      </c>
      <c r="S47" s="4">
        <f t="shared" si="13"/>
        <v>0.42121906072129917</v>
      </c>
      <c r="T47" s="4">
        <f t="shared" si="14"/>
        <v>0.25845324854744878</v>
      </c>
      <c r="U47" s="4">
        <f t="shared" si="15"/>
        <v>0.33526710960620781</v>
      </c>
      <c r="V47" s="4">
        <f t="shared" si="17"/>
        <v>-5.7744025084091195</v>
      </c>
      <c r="W47" s="4">
        <f t="shared" si="18"/>
        <v>-10.948754216046247</v>
      </c>
      <c r="X47" s="4">
        <f t="shared" si="19"/>
        <v>-7.9092107955613153</v>
      </c>
      <c r="Y47" s="4">
        <f t="shared" si="20"/>
        <v>-6.1702156001220629</v>
      </c>
      <c r="Z47" s="4">
        <f t="shared" si="21"/>
        <v>-7.8437316911340886</v>
      </c>
      <c r="AA47" s="4">
        <f t="shared" si="22"/>
        <v>-6.0926392191474426</v>
      </c>
      <c r="AB47" s="4">
        <f t="shared" si="23"/>
        <v>-6.7772640952093415</v>
      </c>
      <c r="AC47" s="4">
        <f t="shared" si="24"/>
        <v>-7.176176287684835</v>
      </c>
      <c r="AD47" s="4">
        <f t="shared" si="25"/>
        <v>-5.9715706187749136E-2</v>
      </c>
      <c r="AE47" s="4">
        <f t="shared" si="26"/>
        <v>-7.5969697282486859</v>
      </c>
    </row>
    <row r="48" spans="1:31" x14ac:dyDescent="0.25">
      <c r="A48" s="1">
        <v>43900</v>
      </c>
      <c r="B48" s="4">
        <v>79.962852479999995</v>
      </c>
      <c r="C48" s="4">
        <v>45.380001069999999</v>
      </c>
      <c r="D48" s="4">
        <v>70.892075000000006</v>
      </c>
      <c r="E48" s="4">
        <v>1275.170044</v>
      </c>
      <c r="F48" s="4">
        <v>161.3399963</v>
      </c>
      <c r="G48" s="4">
        <v>364.13000490000002</v>
      </c>
      <c r="H48" s="4">
        <v>159.66807560000001</v>
      </c>
      <c r="I48" s="4">
        <v>181.74574279999999</v>
      </c>
      <c r="J48" s="4">
        <v>117.8231354</v>
      </c>
      <c r="K48" s="4">
        <v>2882.2299800000001</v>
      </c>
      <c r="L48" s="4">
        <f t="shared" si="6"/>
        <v>0.3413190688962896</v>
      </c>
      <c r="M48" s="4">
        <f t="shared" si="7"/>
        <v>-0.3197648453682162</v>
      </c>
      <c r="N48" s="4">
        <f t="shared" si="8"/>
        <v>0.18713584654222584</v>
      </c>
      <c r="O48" s="4">
        <f t="shared" si="9"/>
        <v>0.28675217781845003</v>
      </c>
      <c r="P48" s="4">
        <f t="shared" si="10"/>
        <v>0.23599868704425567</v>
      </c>
      <c r="Q48" s="4">
        <f t="shared" si="11"/>
        <v>0.25334682687302795</v>
      </c>
      <c r="R48" s="4">
        <f t="shared" si="12"/>
        <v>0.26170834309475416</v>
      </c>
      <c r="S48" s="4">
        <f t="shared" si="13"/>
        <v>0.55773704740233232</v>
      </c>
      <c r="T48" s="4">
        <f t="shared" si="14"/>
        <v>0.31030158821705767</v>
      </c>
      <c r="U48" s="4">
        <f t="shared" si="15"/>
        <v>0.42460179467303766</v>
      </c>
      <c r="V48" s="4">
        <f t="shared" si="17"/>
        <v>5.0116875769421014</v>
      </c>
      <c r="W48" s="4">
        <f t="shared" si="18"/>
        <v>4.8763591115524569</v>
      </c>
      <c r="X48" s="4">
        <f t="shared" si="19"/>
        <v>7.2021624654826057</v>
      </c>
      <c r="Y48" s="4">
        <f t="shared" si="20"/>
        <v>4.8840674043390466</v>
      </c>
      <c r="Z48" s="4">
        <f t="shared" si="21"/>
        <v>6.6992852001507037</v>
      </c>
      <c r="AA48" s="4">
        <f t="shared" si="22"/>
        <v>5.091060405473149</v>
      </c>
      <c r="AB48" s="4">
        <f t="shared" si="23"/>
        <v>6.8384091920697196</v>
      </c>
      <c r="AC48" s="4">
        <f t="shared" si="24"/>
        <v>6.7024948866438327</v>
      </c>
      <c r="AD48" s="4">
        <f t="shared" si="25"/>
        <v>2.2447913025824122</v>
      </c>
      <c r="AE48" s="4">
        <f t="shared" si="26"/>
        <v>4.9396305955674773</v>
      </c>
    </row>
    <row r="49" spans="1:31" x14ac:dyDescent="0.25">
      <c r="A49" s="1">
        <v>43901</v>
      </c>
      <c r="B49" s="4">
        <v>77.204490660000005</v>
      </c>
      <c r="C49" s="4">
        <v>45.700000760000002</v>
      </c>
      <c r="D49" s="4">
        <v>68.429955000000007</v>
      </c>
      <c r="E49" s="4">
        <v>1210.900024</v>
      </c>
      <c r="F49" s="4">
        <v>154.57000729999999</v>
      </c>
      <c r="G49" s="4">
        <v>349.92001340000002</v>
      </c>
      <c r="H49" s="4">
        <v>152.43478390000001</v>
      </c>
      <c r="I49" s="4">
        <v>172.14089970000001</v>
      </c>
      <c r="J49" s="4">
        <v>112.5511398</v>
      </c>
      <c r="K49" s="4">
        <v>2741.3798830000001</v>
      </c>
      <c r="L49" s="4">
        <f t="shared" si="6"/>
        <v>0.28859037376052432</v>
      </c>
      <c r="M49" s="4">
        <f t="shared" si="7"/>
        <v>-0.31364774862796707</v>
      </c>
      <c r="N49" s="4">
        <f t="shared" si="8"/>
        <v>0.15671894466154115</v>
      </c>
      <c r="O49" s="4">
        <f t="shared" si="9"/>
        <v>0.20337557199259185</v>
      </c>
      <c r="P49" s="4">
        <f t="shared" si="10"/>
        <v>0.19286399998648224</v>
      </c>
      <c r="Q49" s="4">
        <f t="shared" si="11"/>
        <v>0.19820736015196372</v>
      </c>
      <c r="R49" s="4">
        <f t="shared" si="12"/>
        <v>0.1868904505743916</v>
      </c>
      <c r="S49" s="4">
        <f t="shared" si="13"/>
        <v>0.44288096851576042</v>
      </c>
      <c r="T49" s="4">
        <f t="shared" si="14"/>
        <v>0.20463333239964912</v>
      </c>
      <c r="U49" s="4">
        <f t="shared" si="15"/>
        <v>0.33185611483198124</v>
      </c>
      <c r="V49" s="4">
        <f t="shared" si="17"/>
        <v>-3.4495540547279768</v>
      </c>
      <c r="W49" s="4">
        <f t="shared" si="18"/>
        <v>0.70515575684186094</v>
      </c>
      <c r="X49" s="4">
        <f t="shared" si="19"/>
        <v>-3.4730539344489477</v>
      </c>
      <c r="Y49" s="4">
        <f t="shared" si="20"/>
        <v>-5.0401136932604995</v>
      </c>
      <c r="Z49" s="4">
        <f t="shared" si="21"/>
        <v>-4.1961008771883863</v>
      </c>
      <c r="AA49" s="4">
        <f t="shared" si="22"/>
        <v>-3.9024500339933397</v>
      </c>
      <c r="AB49" s="4">
        <f t="shared" si="23"/>
        <v>-4.530205348075226</v>
      </c>
      <c r="AC49" s="4">
        <f t="shared" si="24"/>
        <v>-5.2847692342205352</v>
      </c>
      <c r="AD49" s="4">
        <f t="shared" si="25"/>
        <v>-4.4744994963018074</v>
      </c>
      <c r="AE49" s="4">
        <f t="shared" si="26"/>
        <v>-4.8868444911533393</v>
      </c>
    </row>
    <row r="50" spans="1:31" x14ac:dyDescent="0.25">
      <c r="A50" s="1">
        <v>43902</v>
      </c>
      <c r="B50" s="4">
        <v>73.892478940000004</v>
      </c>
      <c r="C50" s="4">
        <v>39.009998320000001</v>
      </c>
      <c r="D50" s="4">
        <v>61.672176</v>
      </c>
      <c r="E50" s="4">
        <v>1111.5500489999999</v>
      </c>
      <c r="F50" s="4">
        <v>140.5899963</v>
      </c>
      <c r="G50" s="4">
        <v>315.25</v>
      </c>
      <c r="H50" s="4">
        <v>137.9781342</v>
      </c>
      <c r="I50" s="4">
        <v>159.33108519999999</v>
      </c>
      <c r="J50" s="4">
        <v>102.3415833</v>
      </c>
      <c r="K50" s="4">
        <v>2480.639893</v>
      </c>
      <c r="L50" s="4">
        <f t="shared" si="6"/>
        <v>0.22527813712654923</v>
      </c>
      <c r="M50" s="4">
        <f t="shared" si="7"/>
        <v>-0.44153347288595696</v>
      </c>
      <c r="N50" s="4">
        <f t="shared" si="8"/>
        <v>7.323369586198962E-2</v>
      </c>
      <c r="O50" s="4">
        <f t="shared" si="9"/>
        <v>7.4490226937714288E-2</v>
      </c>
      <c r="P50" s="4">
        <f t="shared" si="10"/>
        <v>0.10379097497134132</v>
      </c>
      <c r="Q50" s="4">
        <f t="shared" si="11"/>
        <v>6.3676241671832889E-2</v>
      </c>
      <c r="R50" s="4">
        <f t="shared" si="12"/>
        <v>3.7357415226303314E-2</v>
      </c>
      <c r="S50" s="4">
        <f t="shared" si="13"/>
        <v>0.2896993861186094</v>
      </c>
      <c r="T50" s="4">
        <f t="shared" si="14"/>
        <v>0</v>
      </c>
      <c r="U50" s="4">
        <f t="shared" si="15"/>
        <v>0.16016643800981861</v>
      </c>
      <c r="V50" s="4">
        <f t="shared" si="17"/>
        <v>-4.2899210806088117</v>
      </c>
      <c r="W50" s="4">
        <f t="shared" si="18"/>
        <v>-14.638954767492219</v>
      </c>
      <c r="X50" s="4">
        <f t="shared" si="19"/>
        <v>-9.8754690106109315</v>
      </c>
      <c r="Y50" s="4">
        <f t="shared" si="20"/>
        <v>-8.2046389487890607</v>
      </c>
      <c r="Z50" s="4">
        <f t="shared" si="21"/>
        <v>-9.0444525714918509</v>
      </c>
      <c r="AA50" s="4">
        <f t="shared" si="22"/>
        <v>-9.9079824166467692</v>
      </c>
      <c r="AB50" s="4">
        <f t="shared" si="23"/>
        <v>-9.4838260206304614</v>
      </c>
      <c r="AC50" s="4">
        <f t="shared" si="24"/>
        <v>-7.4414706338379943</v>
      </c>
      <c r="AD50" s="4">
        <f t="shared" si="25"/>
        <v>-9.071037857228351</v>
      </c>
      <c r="AE50" s="4">
        <f t="shared" si="26"/>
        <v>-9.5112680886335976</v>
      </c>
    </row>
    <row r="51" spans="1:31" x14ac:dyDescent="0.25">
      <c r="A51" s="1">
        <v>43903</v>
      </c>
      <c r="B51" s="4">
        <v>80.724121089999997</v>
      </c>
      <c r="C51" s="4">
        <v>43.900001529999997</v>
      </c>
      <c r="D51" s="4">
        <v>69.061012000000005</v>
      </c>
      <c r="E51" s="4">
        <v>1214.2700199999999</v>
      </c>
      <c r="F51" s="4">
        <v>147.77999879999999</v>
      </c>
      <c r="G51" s="4">
        <v>336.2999878</v>
      </c>
      <c r="H51" s="4">
        <v>157.5943451</v>
      </c>
      <c r="I51" s="4">
        <v>175.007431</v>
      </c>
      <c r="J51" s="4">
        <v>112.2265549</v>
      </c>
      <c r="K51" s="4">
        <v>2711.0200199999999</v>
      </c>
      <c r="L51" s="4">
        <f t="shared" si="6"/>
        <v>0.35587143840853797</v>
      </c>
      <c r="M51" s="4">
        <f t="shared" si="7"/>
        <v>-0.34805643640602035</v>
      </c>
      <c r="N51" s="4">
        <f t="shared" si="8"/>
        <v>0.16451498987871951</v>
      </c>
      <c r="O51" s="4">
        <f t="shared" si="9"/>
        <v>0.20774742107754174</v>
      </c>
      <c r="P51" s="4">
        <f t="shared" si="10"/>
        <v>0.14960175956524654</v>
      </c>
      <c r="Q51" s="4">
        <f t="shared" si="11"/>
        <v>0.14535715624359094</v>
      </c>
      <c r="R51" s="4">
        <f t="shared" si="12"/>
        <v>0.2402586142437528</v>
      </c>
      <c r="S51" s="4">
        <f t="shared" si="13"/>
        <v>0.47715935720944219</v>
      </c>
      <c r="T51" s="4">
        <f t="shared" si="14"/>
        <v>0.19812757578489235</v>
      </c>
      <c r="U51" s="4">
        <f t="shared" si="15"/>
        <v>0.31186503073768806</v>
      </c>
      <c r="V51" s="4">
        <f t="shared" si="17"/>
        <v>9.2453822743546361</v>
      </c>
      <c r="W51" s="4">
        <f t="shared" si="18"/>
        <v>12.53525614096975</v>
      </c>
      <c r="X51" s="4">
        <f t="shared" si="19"/>
        <v>11.980825842759311</v>
      </c>
      <c r="Y51" s="4">
        <f t="shared" si="20"/>
        <v>9.2411467295072729</v>
      </c>
      <c r="Z51" s="4">
        <f t="shared" si="21"/>
        <v>5.1141636597368567</v>
      </c>
      <c r="AA51" s="4">
        <f t="shared" si="22"/>
        <v>6.6772364155432182</v>
      </c>
      <c r="AB51" s="4">
        <f t="shared" si="23"/>
        <v>14.216898216326221</v>
      </c>
      <c r="AC51" s="4">
        <f t="shared" si="24"/>
        <v>9.8388495756005856</v>
      </c>
      <c r="AD51" s="4">
        <f t="shared" si="25"/>
        <v>9.6588026892486045</v>
      </c>
      <c r="AE51" s="4">
        <f t="shared" si="26"/>
        <v>9.2871249732820402</v>
      </c>
    </row>
    <row r="52" spans="1:31" x14ac:dyDescent="0.25">
      <c r="A52" s="1">
        <v>43906</v>
      </c>
      <c r="B52" s="4">
        <v>72.824729919999996</v>
      </c>
      <c r="C52" s="4">
        <v>38.709999080000003</v>
      </c>
      <c r="D52" s="4">
        <v>60.176524999999998</v>
      </c>
      <c r="E52" s="4">
        <v>1073</v>
      </c>
      <c r="F52" s="4">
        <v>124.3000031</v>
      </c>
      <c r="G52" s="4">
        <v>298.8399963</v>
      </c>
      <c r="H52" s="4">
        <v>134.3664703</v>
      </c>
      <c r="I52" s="4">
        <v>151.29884340000001</v>
      </c>
      <c r="J52" s="4">
        <v>105.0070877</v>
      </c>
      <c r="K52" s="4">
        <v>2386.1298830000001</v>
      </c>
      <c r="L52" s="4">
        <f t="shared" si="6"/>
        <v>0.20486710469821726</v>
      </c>
      <c r="M52" s="4">
        <f t="shared" si="7"/>
        <v>-0.4472682421073933</v>
      </c>
      <c r="N52" s="4">
        <f t="shared" si="8"/>
        <v>5.4756501527534744E-2</v>
      </c>
      <c r="O52" s="4">
        <f t="shared" si="9"/>
        <v>2.4479782876229355E-2</v>
      </c>
      <c r="P52" s="4">
        <f t="shared" si="10"/>
        <v>0</v>
      </c>
      <c r="Q52" s="4">
        <f t="shared" si="11"/>
        <v>0</v>
      </c>
      <c r="R52" s="4">
        <f t="shared" si="12"/>
        <v>0</v>
      </c>
      <c r="S52" s="4">
        <f t="shared" si="13"/>
        <v>0.19364869708478019</v>
      </c>
      <c r="T52" s="4">
        <f t="shared" si="14"/>
        <v>5.342553791615999E-2</v>
      </c>
      <c r="U52" s="4">
        <f t="shared" si="15"/>
        <v>9.7934353574441635E-2</v>
      </c>
      <c r="V52" s="4">
        <f t="shared" si="17"/>
        <v>-9.7856638924478396</v>
      </c>
      <c r="W52" s="4">
        <f t="shared" si="18"/>
        <v>-11.822328631249126</v>
      </c>
      <c r="X52" s="4">
        <f t="shared" si="19"/>
        <v>-12.864692744438797</v>
      </c>
      <c r="Y52" s="4">
        <f t="shared" si="20"/>
        <v>-11.634152015051804</v>
      </c>
      <c r="Z52" s="4">
        <f t="shared" si="21"/>
        <v>-15.888480099243301</v>
      </c>
      <c r="AA52" s="4">
        <f t="shared" si="22"/>
        <v>-11.138861986006887</v>
      </c>
      <c r="AB52" s="4">
        <f t="shared" si="23"/>
        <v>-14.739028094733328</v>
      </c>
      <c r="AC52" s="4">
        <f t="shared" si="24"/>
        <v>-13.547189090502098</v>
      </c>
      <c r="AD52" s="4">
        <f t="shared" si="25"/>
        <v>-6.4329402309755812</v>
      </c>
      <c r="AE52" s="4">
        <f t="shared" si="26"/>
        <v>-11.98405524869565</v>
      </c>
    </row>
    <row r="53" spans="1:31" x14ac:dyDescent="0.25">
      <c r="A53" s="1">
        <v>43907</v>
      </c>
      <c r="B53" s="4">
        <v>78.588615419999996</v>
      </c>
      <c r="C53" s="4">
        <v>41.880001069999999</v>
      </c>
      <c r="D53" s="4">
        <v>62.822490999999999</v>
      </c>
      <c r="E53" s="4">
        <v>1118.0600589999999</v>
      </c>
      <c r="F53" s="4">
        <v>135.41999820000001</v>
      </c>
      <c r="G53" s="4">
        <v>319.75</v>
      </c>
      <c r="H53" s="4">
        <v>145.42973330000001</v>
      </c>
      <c r="I53" s="4">
        <v>157.1513367</v>
      </c>
      <c r="J53" s="4">
        <v>117.3018417</v>
      </c>
      <c r="K53" s="4">
        <v>2529.1899410000001</v>
      </c>
      <c r="L53" s="4">
        <f t="shared" si="6"/>
        <v>0.31504922769720767</v>
      </c>
      <c r="M53" s="4">
        <f t="shared" si="7"/>
        <v>-0.38667065577969406</v>
      </c>
      <c r="N53" s="4">
        <f t="shared" si="8"/>
        <v>8.7444627289734733E-2</v>
      </c>
      <c r="O53" s="4">
        <f t="shared" si="9"/>
        <v>8.293557264777307E-2</v>
      </c>
      <c r="P53" s="4">
        <f t="shared" si="10"/>
        <v>7.0850559538940719E-2</v>
      </c>
      <c r="Q53" s="4">
        <f t="shared" si="11"/>
        <v>8.1137729966515484E-2</v>
      </c>
      <c r="R53" s="4">
        <f t="shared" si="12"/>
        <v>0.11443338059468899</v>
      </c>
      <c r="S53" s="4">
        <f t="shared" si="13"/>
        <v>0.2636336437569371</v>
      </c>
      <c r="T53" s="4">
        <f t="shared" si="14"/>
        <v>0.29985313563344712</v>
      </c>
      <c r="U53" s="4">
        <f t="shared" si="15"/>
        <v>0.19213522826259299</v>
      </c>
      <c r="V53" s="4">
        <f t="shared" si="17"/>
        <v>7.9147365274567987</v>
      </c>
      <c r="W53" s="4">
        <f t="shared" si="18"/>
        <v>8.1891037595963585</v>
      </c>
      <c r="X53" s="4">
        <f t="shared" si="19"/>
        <v>4.3970069724032781</v>
      </c>
      <c r="Y53" s="4">
        <f t="shared" si="20"/>
        <v>4.1994463187325168</v>
      </c>
      <c r="Z53" s="4">
        <f t="shared" si="21"/>
        <v>8.9460939844497975</v>
      </c>
      <c r="AA53" s="4">
        <f t="shared" si="22"/>
        <v>6.997056605170358</v>
      </c>
      <c r="AB53" s="4">
        <f t="shared" si="23"/>
        <v>8.233648599460162</v>
      </c>
      <c r="AC53" s="4">
        <f t="shared" si="24"/>
        <v>3.8681679043159103</v>
      </c>
      <c r="AD53" s="4">
        <f t="shared" si="25"/>
        <v>11.708499177813115</v>
      </c>
      <c r="AE53" s="4">
        <f t="shared" si="26"/>
        <v>5.9954849490479312</v>
      </c>
    </row>
    <row r="54" spans="1:31" x14ac:dyDescent="0.25">
      <c r="A54" s="1">
        <v>43908</v>
      </c>
      <c r="B54" s="4">
        <v>78.361228940000004</v>
      </c>
      <c r="C54" s="4">
        <v>39.119998930000001</v>
      </c>
      <c r="D54" s="4">
        <v>61.284599</v>
      </c>
      <c r="E54" s="4">
        <v>1091.1899410000001</v>
      </c>
      <c r="F54" s="4">
        <v>132.2400055</v>
      </c>
      <c r="G54" s="4">
        <v>315.47000120000001</v>
      </c>
      <c r="H54" s="4">
        <v>139.30772400000001</v>
      </c>
      <c r="I54" s="4">
        <v>147.78535460000001</v>
      </c>
      <c r="J54" s="4">
        <v>120.56732940000001</v>
      </c>
      <c r="K54" s="4">
        <v>2398.1000979999999</v>
      </c>
      <c r="L54" s="4">
        <f t="shared" si="6"/>
        <v>0.3107025200626326</v>
      </c>
      <c r="M54" s="4">
        <f t="shared" si="7"/>
        <v>-0.4394307071837264</v>
      </c>
      <c r="N54" s="4">
        <f t="shared" si="8"/>
        <v>6.844558984757515E-2</v>
      </c>
      <c r="O54" s="4">
        <f t="shared" si="9"/>
        <v>4.8077341127380137E-2</v>
      </c>
      <c r="P54" s="4">
        <f t="shared" si="10"/>
        <v>5.0589375959395111E-2</v>
      </c>
      <c r="Q54" s="4">
        <f t="shared" si="11"/>
        <v>6.4529919089303195E-2</v>
      </c>
      <c r="R54" s="4">
        <f t="shared" si="12"/>
        <v>5.1110089786983767E-2</v>
      </c>
      <c r="S54" s="4">
        <f t="shared" si="13"/>
        <v>0.15163389865669463</v>
      </c>
      <c r="T54" s="4">
        <f t="shared" si="14"/>
        <v>0.36530432638409988</v>
      </c>
      <c r="U54" s="4">
        <f t="shared" si="15"/>
        <v>0.1058163909437066</v>
      </c>
      <c r="V54" s="4">
        <f t="shared" si="17"/>
        <v>-0.28933768432587148</v>
      </c>
      <c r="W54" s="4">
        <f t="shared" si="18"/>
        <v>-6.5902628211179204</v>
      </c>
      <c r="X54" s="4">
        <f t="shared" si="19"/>
        <v>-2.447995893699916</v>
      </c>
      <c r="Y54" s="4">
        <f t="shared" si="20"/>
        <v>-2.4032803769086097</v>
      </c>
      <c r="Z54" s="4">
        <f t="shared" si="21"/>
        <v>-2.3482445298097883</v>
      </c>
      <c r="AA54" s="4">
        <f t="shared" si="22"/>
        <v>-1.3385453635652813</v>
      </c>
      <c r="AB54" s="4">
        <f t="shared" si="23"/>
        <v>-4.2095994822263778</v>
      </c>
      <c r="AC54" s="4">
        <f t="shared" si="24"/>
        <v>-5.9598488289536746</v>
      </c>
      <c r="AD54" s="4">
        <f t="shared" si="25"/>
        <v>2.7838332737788622</v>
      </c>
      <c r="AE54" s="4">
        <f t="shared" si="26"/>
        <v>-5.1830762440945586</v>
      </c>
    </row>
    <row r="55" spans="1:31" x14ac:dyDescent="0.25">
      <c r="A55" s="1">
        <v>43909</v>
      </c>
      <c r="B55" s="4">
        <v>73.655204769999997</v>
      </c>
      <c r="C55" s="4">
        <v>39.819999690000003</v>
      </c>
      <c r="D55" s="4">
        <v>60.815033</v>
      </c>
      <c r="E55" s="4">
        <v>1111.670044</v>
      </c>
      <c r="F55" s="4">
        <v>139.46000670000001</v>
      </c>
      <c r="G55" s="4">
        <v>332.02999879999999</v>
      </c>
      <c r="H55" s="4">
        <v>141.5997467</v>
      </c>
      <c r="I55" s="4">
        <v>151.537735</v>
      </c>
      <c r="J55" s="4">
        <v>118.00856779999999</v>
      </c>
      <c r="K55" s="4">
        <v>2409.389893</v>
      </c>
      <c r="L55" s="4">
        <f t="shared" si="6"/>
        <v>0.22074241694553173</v>
      </c>
      <c r="M55" s="4">
        <f t="shared" si="7"/>
        <v>-0.42604953057331196</v>
      </c>
      <c r="N55" s="4">
        <f t="shared" si="8"/>
        <v>6.2644596009538991E-2</v>
      </c>
      <c r="O55" s="4">
        <f t="shared" si="9"/>
        <v>7.4645894787453176E-2</v>
      </c>
      <c r="P55" s="4">
        <f t="shared" si="10"/>
        <v>9.6591295950513079E-2</v>
      </c>
      <c r="Q55" s="4">
        <f t="shared" si="11"/>
        <v>0.12878818670094125</v>
      </c>
      <c r="R55" s="4">
        <f t="shared" si="12"/>
        <v>7.4817734264093758E-2</v>
      </c>
      <c r="S55" s="4">
        <f t="shared" si="13"/>
        <v>0.19650539679025877</v>
      </c>
      <c r="T55" s="4">
        <f t="shared" si="14"/>
        <v>0.31401826777574998</v>
      </c>
      <c r="U55" s="4">
        <f t="shared" si="15"/>
        <v>0.11325039159292995</v>
      </c>
      <c r="V55" s="4">
        <f t="shared" si="17"/>
        <v>-6.0055517679582806</v>
      </c>
      <c r="W55" s="4">
        <f t="shared" si="18"/>
        <v>1.7893680448523512</v>
      </c>
      <c r="X55" s="4">
        <f t="shared" si="19"/>
        <v>-0.7662055519038321</v>
      </c>
      <c r="Y55" s="4">
        <f t="shared" si="20"/>
        <v>1.8768595851636309</v>
      </c>
      <c r="Z55" s="4">
        <f t="shared" si="21"/>
        <v>5.4597707953059738</v>
      </c>
      <c r="AA55" s="4">
        <f t="shared" si="22"/>
        <v>5.2493097717717232</v>
      </c>
      <c r="AB55" s="4">
        <f t="shared" si="23"/>
        <v>1.6452947720256987</v>
      </c>
      <c r="AC55" s="4">
        <f t="shared" si="24"/>
        <v>2.5390745992092998</v>
      </c>
      <c r="AD55" s="4">
        <f t="shared" si="25"/>
        <v>-2.1222677923892133</v>
      </c>
      <c r="AE55" s="4">
        <f t="shared" si="26"/>
        <v>0.47078080724886157</v>
      </c>
    </row>
    <row r="56" spans="1:31" x14ac:dyDescent="0.25">
      <c r="A56" s="1">
        <v>43910</v>
      </c>
      <c r="B56" s="4">
        <v>67.228912350000002</v>
      </c>
      <c r="C56" s="4">
        <v>39.61000061</v>
      </c>
      <c r="D56" s="4">
        <v>56.954155</v>
      </c>
      <c r="E56" s="4">
        <v>1068.209961</v>
      </c>
      <c r="F56" s="4">
        <v>139.3500061</v>
      </c>
      <c r="G56" s="4">
        <v>332.82998659999998</v>
      </c>
      <c r="H56" s="4">
        <v>136.28143309999999</v>
      </c>
      <c r="I56" s="4">
        <v>146.14309689999999</v>
      </c>
      <c r="J56" s="4">
        <v>112.5947037</v>
      </c>
      <c r="K56" s="4">
        <v>2304.919922</v>
      </c>
      <c r="L56" s="4">
        <f t="shared" si="6"/>
        <v>9.7897759145178273E-2</v>
      </c>
      <c r="M56" s="4">
        <f t="shared" si="7"/>
        <v>-0.43006386161133053</v>
      </c>
      <c r="N56" s="4">
        <f t="shared" si="8"/>
        <v>1.4947510855568343E-2</v>
      </c>
      <c r="O56" s="4">
        <f t="shared" si="9"/>
        <v>1.8265731696636027E-2</v>
      </c>
      <c r="P56" s="4">
        <f t="shared" si="10"/>
        <v>9.5890431967252901E-2</v>
      </c>
      <c r="Q56" s="4">
        <f t="shared" si="11"/>
        <v>0.13189240394662766</v>
      </c>
      <c r="R56" s="4">
        <f t="shared" si="12"/>
        <v>1.9807507687114489E-2</v>
      </c>
      <c r="S56" s="4">
        <f t="shared" si="13"/>
        <v>0.13199554767277463</v>
      </c>
      <c r="T56" s="4">
        <f t="shared" si="14"/>
        <v>0.20550649726526538</v>
      </c>
      <c r="U56" s="4">
        <f t="shared" si="15"/>
        <v>4.445996340195435E-2</v>
      </c>
      <c r="V56" s="4">
        <f t="shared" si="17"/>
        <v>-8.7248313816614971</v>
      </c>
      <c r="W56" s="4">
        <f t="shared" si="18"/>
        <v>-0.52737087301570207</v>
      </c>
      <c r="X56" s="4">
        <f t="shared" si="19"/>
        <v>-6.3485585874795118</v>
      </c>
      <c r="Y56" s="4">
        <f t="shared" si="20"/>
        <v>-3.9094408664303222</v>
      </c>
      <c r="Z56" s="4">
        <f t="shared" si="21"/>
        <v>-7.8876089714117609E-2</v>
      </c>
      <c r="AA56" s="4">
        <f t="shared" si="22"/>
        <v>0.24093841005067546</v>
      </c>
      <c r="AB56" s="4">
        <f t="shared" si="23"/>
        <v>-3.7558779051121074</v>
      </c>
      <c r="AC56" s="4">
        <f t="shared" si="24"/>
        <v>-3.5599305347938639</v>
      </c>
      <c r="AD56" s="4">
        <f t="shared" si="25"/>
        <v>-4.5876873187507643</v>
      </c>
      <c r="AE56" s="4">
        <f t="shared" si="26"/>
        <v>-4.3359512424085684</v>
      </c>
    </row>
    <row r="57" spans="1:31" x14ac:dyDescent="0.25">
      <c r="A57" s="1">
        <v>43913</v>
      </c>
      <c r="B57" s="4">
        <v>62.107650759999999</v>
      </c>
      <c r="C57" s="4">
        <v>41.63999939</v>
      </c>
      <c r="D57" s="4">
        <v>55.744216999999999</v>
      </c>
      <c r="E57" s="4">
        <v>1054.130005</v>
      </c>
      <c r="F57" s="4">
        <v>140.52000430000001</v>
      </c>
      <c r="G57" s="4">
        <v>360.26998900000001</v>
      </c>
      <c r="H57" s="4">
        <v>134.9220886</v>
      </c>
      <c r="I57" s="4">
        <v>135.10496520000001</v>
      </c>
      <c r="J57" s="4">
        <v>112.9009628</v>
      </c>
      <c r="K57" s="4">
        <v>2237.3999020000001</v>
      </c>
      <c r="L57" s="4">
        <f t="shared" si="6"/>
        <v>0</v>
      </c>
      <c r="M57" s="4">
        <f t="shared" si="7"/>
        <v>-0.39125851489412727</v>
      </c>
      <c r="N57" s="4">
        <f t="shared" si="8"/>
        <v>0</v>
      </c>
      <c r="O57" s="4">
        <f t="shared" si="9"/>
        <v>0</v>
      </c>
      <c r="P57" s="4">
        <f t="shared" si="10"/>
        <v>0.10334502402274347</v>
      </c>
      <c r="Q57" s="4">
        <f t="shared" si="11"/>
        <v>0.23836868854966378</v>
      </c>
      <c r="R57" s="4">
        <f t="shared" si="12"/>
        <v>5.7470639891027738E-3</v>
      </c>
      <c r="S57" s="4">
        <f t="shared" si="13"/>
        <v>0</v>
      </c>
      <c r="T57" s="4">
        <f t="shared" si="14"/>
        <v>0.21164494414204385</v>
      </c>
      <c r="U57" s="4">
        <f t="shared" si="15"/>
        <v>0</v>
      </c>
      <c r="V57" s="4">
        <f t="shared" si="17"/>
        <v>-7.6176475432745905</v>
      </c>
      <c r="W57" s="4">
        <f t="shared" si="18"/>
        <v>5.1249652833570094</v>
      </c>
      <c r="X57" s="4">
        <f t="shared" si="19"/>
        <v>-2.1244069023585741</v>
      </c>
      <c r="Y57" s="4">
        <f t="shared" si="20"/>
        <v>-1.3180888134406787</v>
      </c>
      <c r="Z57" s="4">
        <f t="shared" si="21"/>
        <v>0.83961115807946063</v>
      </c>
      <c r="AA57" s="4">
        <f t="shared" si="22"/>
        <v>8.2444501711853952</v>
      </c>
      <c r="AB57" s="4">
        <f t="shared" si="23"/>
        <v>-0.99745392243016551</v>
      </c>
      <c r="AC57" s="4">
        <f t="shared" si="24"/>
        <v>-7.5529614016274351</v>
      </c>
      <c r="AD57" s="4">
        <f t="shared" si="25"/>
        <v>0.27200133748387445</v>
      </c>
      <c r="AE57" s="4">
        <f t="shared" si="26"/>
        <v>-2.9293868023585041</v>
      </c>
    </row>
    <row r="58" spans="1:31" x14ac:dyDescent="0.25">
      <c r="A58" s="1">
        <v>43914</v>
      </c>
      <c r="B58" s="4">
        <v>68.899742130000007</v>
      </c>
      <c r="C58" s="4">
        <v>46.22000122</v>
      </c>
      <c r="D58" s="4">
        <v>61.336773000000001</v>
      </c>
      <c r="E58" s="4">
        <v>1130.01001</v>
      </c>
      <c r="F58" s="4">
        <v>153.63999939999999</v>
      </c>
      <c r="G58" s="4">
        <v>357.32000729999999</v>
      </c>
      <c r="H58" s="4">
        <v>147.1859436</v>
      </c>
      <c r="I58" s="4">
        <v>153.8070831</v>
      </c>
      <c r="J58" s="4">
        <v>113.64190670000001</v>
      </c>
      <c r="K58" s="4">
        <v>2447.330078</v>
      </c>
      <c r="L58" s="4">
        <f t="shared" si="6"/>
        <v>0.12983725071390162</v>
      </c>
      <c r="M58" s="4">
        <f t="shared" si="7"/>
        <v>-0.30370744800206961</v>
      </c>
      <c r="N58" s="4">
        <f t="shared" si="8"/>
        <v>6.9090144718468069E-2</v>
      </c>
      <c r="O58" s="4">
        <f t="shared" si="9"/>
        <v>9.843807839096913E-2</v>
      </c>
      <c r="P58" s="4">
        <f t="shared" si="10"/>
        <v>0.18693849556871189</v>
      </c>
      <c r="Q58" s="4">
        <f t="shared" si="11"/>
        <v>0.22692178389986861</v>
      </c>
      <c r="R58" s="4">
        <f t="shared" si="12"/>
        <v>0.13259882433983108</v>
      </c>
      <c r="S58" s="4">
        <f t="shared" si="13"/>
        <v>0.2236425839031532</v>
      </c>
      <c r="T58" s="4">
        <f t="shared" si="14"/>
        <v>0.22649591434610641</v>
      </c>
      <c r="U58" s="4">
        <f t="shared" si="15"/>
        <v>0.13823289658275928</v>
      </c>
      <c r="V58" s="4">
        <f t="shared" si="17"/>
        <v>10.935997879305408</v>
      </c>
      <c r="W58" s="4">
        <f t="shared" si="18"/>
        <v>10.99904394114834</v>
      </c>
      <c r="X58" s="4">
        <f t="shared" si="19"/>
        <v>10.032531266875633</v>
      </c>
      <c r="Y58" s="4">
        <f t="shared" si="20"/>
        <v>7.1983535844803122</v>
      </c>
      <c r="Z58" s="4">
        <f t="shared" si="21"/>
        <v>9.3367454444349054</v>
      </c>
      <c r="AA58" s="4">
        <f t="shared" si="22"/>
        <v>-0.81882526718039317</v>
      </c>
      <c r="AB58" s="4">
        <f t="shared" si="23"/>
        <v>9.0895828305462558</v>
      </c>
      <c r="AC58" s="4">
        <f t="shared" si="24"/>
        <v>13.842657723433534</v>
      </c>
      <c r="AD58" s="4">
        <f t="shared" si="25"/>
        <v>0.65627775142410461</v>
      </c>
      <c r="AE58" s="4">
        <f t="shared" si="26"/>
        <v>9.3827739874460683</v>
      </c>
    </row>
    <row r="59" spans="1:31" x14ac:dyDescent="0.25">
      <c r="A59" s="1">
        <v>43915</v>
      </c>
      <c r="B59" s="4">
        <v>69.947723389999993</v>
      </c>
      <c r="C59" s="4">
        <v>44.630001069999999</v>
      </c>
      <c r="D59" s="4">
        <v>60.998885999999999</v>
      </c>
      <c r="E59" s="4">
        <v>1101.619995</v>
      </c>
      <c r="F59" s="4">
        <v>147.0599976</v>
      </c>
      <c r="G59" s="4">
        <v>342.39001459999997</v>
      </c>
      <c r="H59" s="4">
        <v>145.77699279999999</v>
      </c>
      <c r="I59" s="4">
        <v>161.02316279999999</v>
      </c>
      <c r="J59" s="4">
        <v>108.0798569</v>
      </c>
      <c r="K59" s="4">
        <v>2475.5600589999999</v>
      </c>
      <c r="L59" s="4">
        <f t="shared" si="6"/>
        <v>0.14987040371285612</v>
      </c>
      <c r="M59" s="4">
        <f t="shared" si="7"/>
        <v>-0.33410180474210432</v>
      </c>
      <c r="N59" s="4">
        <f t="shared" si="8"/>
        <v>6.4915906368688617E-2</v>
      </c>
      <c r="O59" s="4">
        <f t="shared" si="9"/>
        <v>6.1608105566233751E-2</v>
      </c>
      <c r="P59" s="4">
        <f t="shared" si="10"/>
        <v>0.1450143035969694</v>
      </c>
      <c r="Q59" s="4">
        <f t="shared" si="11"/>
        <v>0.16898847439525824</v>
      </c>
      <c r="R59" s="4">
        <f t="shared" si="12"/>
        <v>0.11802527554725578</v>
      </c>
      <c r="S59" s="4">
        <f t="shared" si="13"/>
        <v>0.30993349054742636</v>
      </c>
      <c r="T59" s="4">
        <f t="shared" si="14"/>
        <v>0.11501401152821188</v>
      </c>
      <c r="U59" s="4">
        <f t="shared" si="15"/>
        <v>0.15682151551530499</v>
      </c>
      <c r="V59" s="4">
        <f t="shared" si="17"/>
        <v>1.521023486593978</v>
      </c>
      <c r="W59" s="4">
        <f t="shared" si="18"/>
        <v>-3.440069467830277</v>
      </c>
      <c r="X59" s="4">
        <f t="shared" si="19"/>
        <v>-0.5508718236611535</v>
      </c>
      <c r="Y59" s="4">
        <f t="shared" si="20"/>
        <v>-2.5123684523821117</v>
      </c>
      <c r="Z59" s="4">
        <f t="shared" si="21"/>
        <v>-4.2827400583809103</v>
      </c>
      <c r="AA59" s="4">
        <f t="shared" si="22"/>
        <v>-4.1783254211861243</v>
      </c>
      <c r="AB59" s="4">
        <f t="shared" si="23"/>
        <v>-0.9572590734812626</v>
      </c>
      <c r="AC59" s="4">
        <f t="shared" si="24"/>
        <v>4.6916432940272017</v>
      </c>
      <c r="AD59" s="4">
        <f t="shared" si="25"/>
        <v>-4.8943650819614515</v>
      </c>
      <c r="AE59" s="4">
        <f t="shared" si="26"/>
        <v>1.1535011665884471</v>
      </c>
    </row>
    <row r="60" spans="1:31" x14ac:dyDescent="0.25">
      <c r="A60" s="1">
        <v>43916</v>
      </c>
      <c r="B60" s="4">
        <v>74.950340269999998</v>
      </c>
      <c r="C60" s="4">
        <v>47.5</v>
      </c>
      <c r="D60" s="4">
        <v>64.208832000000001</v>
      </c>
      <c r="E60" s="4">
        <v>1162.920044</v>
      </c>
      <c r="F60" s="4">
        <v>154.72999569999999</v>
      </c>
      <c r="G60" s="4">
        <v>362.98999020000002</v>
      </c>
      <c r="H60" s="4">
        <v>154.89549260000001</v>
      </c>
      <c r="I60" s="4">
        <v>168.08993530000001</v>
      </c>
      <c r="J60" s="4">
        <v>108.4947815</v>
      </c>
      <c r="K60" s="4">
        <v>2630.070068</v>
      </c>
      <c r="L60" s="4">
        <f t="shared" si="6"/>
        <v>0.24550015700843877</v>
      </c>
      <c r="M60" s="4">
        <f t="shared" si="7"/>
        <v>-0.27923906065875448</v>
      </c>
      <c r="N60" s="4">
        <f t="shared" si="8"/>
        <v>0.10457141159357466</v>
      </c>
      <c r="O60" s="4">
        <f t="shared" si="9"/>
        <v>0.14113180919319376</v>
      </c>
      <c r="P60" s="4">
        <f t="shared" si="10"/>
        <v>0.19388335903815485</v>
      </c>
      <c r="Q60" s="4">
        <f t="shared" si="11"/>
        <v>0.24892319279751329</v>
      </c>
      <c r="R60" s="4">
        <f t="shared" si="12"/>
        <v>0.21234290661740188</v>
      </c>
      <c r="S60" s="4">
        <f t="shared" si="13"/>
        <v>0.39443896047368265</v>
      </c>
      <c r="T60" s="4">
        <f t="shared" si="14"/>
        <v>0.12333047498992959</v>
      </c>
      <c r="U60" s="4">
        <f t="shared" si="15"/>
        <v>0.25856184890643324</v>
      </c>
      <c r="V60" s="4">
        <f t="shared" si="17"/>
        <v>7.1519366714874373</v>
      </c>
      <c r="W60" s="4">
        <f t="shared" si="18"/>
        <v>6.430649476119318</v>
      </c>
      <c r="X60" s="4">
        <f t="shared" si="19"/>
        <v>5.2623026591010236</v>
      </c>
      <c r="Y60" s="4">
        <f t="shared" si="20"/>
        <v>5.5645367075967016</v>
      </c>
      <c r="Z60" s="4">
        <f t="shared" si="21"/>
        <v>5.2155570686613331</v>
      </c>
      <c r="AA60" s="4">
        <f t="shared" si="22"/>
        <v>6.0165234736959681</v>
      </c>
      <c r="AB60" s="4">
        <f t="shared" si="23"/>
        <v>6.2551021425652733</v>
      </c>
      <c r="AC60" s="4">
        <f t="shared" si="24"/>
        <v>4.3886682990926902</v>
      </c>
      <c r="AD60" s="4">
        <f t="shared" si="25"/>
        <v>0.38390557861666286</v>
      </c>
      <c r="AE60" s="4">
        <f t="shared" si="26"/>
        <v>6.2414162984360901</v>
      </c>
    </row>
    <row r="61" spans="1:31" x14ac:dyDescent="0.25">
      <c r="A61" s="1">
        <v>43917</v>
      </c>
      <c r="B61" s="4">
        <v>73.714523319999998</v>
      </c>
      <c r="C61" s="4">
        <v>46.58000183</v>
      </c>
      <c r="D61" s="4">
        <v>61.550438</v>
      </c>
      <c r="E61" s="4">
        <v>1110.26001</v>
      </c>
      <c r="F61" s="4">
        <v>146</v>
      </c>
      <c r="G61" s="4">
        <v>357.11999509999998</v>
      </c>
      <c r="H61" s="4">
        <v>148.53535460000001</v>
      </c>
      <c r="I61" s="4">
        <v>160.80418399999999</v>
      </c>
      <c r="J61" s="4">
        <v>108.2576828</v>
      </c>
      <c r="K61" s="4">
        <v>2541.469971</v>
      </c>
      <c r="L61" s="4">
        <f t="shared" si="6"/>
        <v>0.22187634713415569</v>
      </c>
      <c r="M61" s="4">
        <f t="shared" si="7"/>
        <v>-0.29682569584187635</v>
      </c>
      <c r="N61" s="4">
        <f t="shared" si="8"/>
        <v>7.1729750968503189E-2</v>
      </c>
      <c r="O61" s="4">
        <f t="shared" si="9"/>
        <v>7.2816677229732507E-2</v>
      </c>
      <c r="P61" s="4">
        <f t="shared" si="10"/>
        <v>0.138260575524739</v>
      </c>
      <c r="Q61" s="4">
        <f t="shared" si="11"/>
        <v>0.22614567041340333</v>
      </c>
      <c r="R61" s="4">
        <f t="shared" si="12"/>
        <v>0.1465565204139152</v>
      </c>
      <c r="S61" s="4">
        <f t="shared" si="13"/>
        <v>0.30731491093447183</v>
      </c>
      <c r="T61" s="4">
        <f t="shared" si="14"/>
        <v>0.1185782316296401</v>
      </c>
      <c r="U61" s="4">
        <f t="shared" si="15"/>
        <v>0.20022126977109517</v>
      </c>
      <c r="V61" s="4">
        <f t="shared" si="17"/>
        <v>-1.6488476844109201</v>
      </c>
      <c r="W61" s="4">
        <f t="shared" si="18"/>
        <v>-1.9368382526315779</v>
      </c>
      <c r="X61" s="4">
        <f t="shared" si="19"/>
        <v>-4.1402310510803266</v>
      </c>
      <c r="Y61" s="4">
        <f t="shared" si="20"/>
        <v>-4.5282592102264942</v>
      </c>
      <c r="Z61" s="4">
        <f t="shared" si="21"/>
        <v>-5.6420835924575616</v>
      </c>
      <c r="AA61" s="4">
        <f t="shared" si="22"/>
        <v>-1.6171231324494082</v>
      </c>
      <c r="AB61" s="4">
        <f t="shared" si="23"/>
        <v>-4.1060833296320247</v>
      </c>
      <c r="AC61" s="4">
        <f t="shared" si="24"/>
        <v>-4.3344363759773641</v>
      </c>
      <c r="AD61" s="4">
        <f t="shared" si="25"/>
        <v>-0.21853465827755431</v>
      </c>
      <c r="AE61" s="4">
        <f t="shared" si="26"/>
        <v>-3.3687352317337576</v>
      </c>
    </row>
    <row r="62" spans="1:31" x14ac:dyDescent="0.25">
      <c r="A62" s="1">
        <v>43920</v>
      </c>
      <c r="B62" s="4">
        <v>78.440315249999998</v>
      </c>
      <c r="C62" s="4">
        <v>47.86000061</v>
      </c>
      <c r="D62" s="4">
        <v>63.306961000000001</v>
      </c>
      <c r="E62" s="4">
        <v>1146.3100589999999</v>
      </c>
      <c r="F62" s="4">
        <v>149.8500061</v>
      </c>
      <c r="G62" s="4">
        <v>370.9599915</v>
      </c>
      <c r="H62" s="4">
        <v>158.98344420000001</v>
      </c>
      <c r="I62" s="4">
        <v>164.7954254</v>
      </c>
      <c r="J62" s="4">
        <v>113.79998019999999</v>
      </c>
      <c r="K62" s="4">
        <v>2626.6499020000001</v>
      </c>
      <c r="L62" s="4">
        <f t="shared" si="6"/>
        <v>0.31221432968063345</v>
      </c>
      <c r="M62" s="4">
        <f t="shared" si="7"/>
        <v>-0.27235730849856121</v>
      </c>
      <c r="N62" s="4">
        <f t="shared" si="8"/>
        <v>9.3429744365318118E-2</v>
      </c>
      <c r="O62" s="4">
        <f t="shared" si="9"/>
        <v>0.11958390595435205</v>
      </c>
      <c r="P62" s="4">
        <f t="shared" si="10"/>
        <v>0.16279072000414932</v>
      </c>
      <c r="Q62" s="4">
        <f t="shared" si="11"/>
        <v>0.27984943377719212</v>
      </c>
      <c r="R62" s="4">
        <f t="shared" si="12"/>
        <v>0.25462682604474146</v>
      </c>
      <c r="S62" s="4">
        <f t="shared" si="13"/>
        <v>0.35504274285436582</v>
      </c>
      <c r="T62" s="4">
        <f t="shared" si="14"/>
        <v>0.22966423091980609</v>
      </c>
      <c r="U62" s="4">
        <f t="shared" si="15"/>
        <v>0.25630976937226541</v>
      </c>
      <c r="V62" s="4">
        <f t="shared" si="17"/>
        <v>6.410937379985489</v>
      </c>
      <c r="W62" s="4">
        <f t="shared" si="18"/>
        <v>2.7479577709582923</v>
      </c>
      <c r="X62" s="4">
        <f t="shared" si="19"/>
        <v>2.8537944766534422</v>
      </c>
      <c r="Y62" s="4">
        <f t="shared" si="20"/>
        <v>3.2469915763245356</v>
      </c>
      <c r="Z62" s="4">
        <f t="shared" si="21"/>
        <v>2.6369904794520558</v>
      </c>
      <c r="AA62" s="4">
        <f t="shared" si="22"/>
        <v>3.8754470737838616</v>
      </c>
      <c r="AB62" s="4">
        <f t="shared" si="23"/>
        <v>7.0340759128601453</v>
      </c>
      <c r="AC62" s="4">
        <f t="shared" si="24"/>
        <v>2.4820507157948124</v>
      </c>
      <c r="AD62" s="4">
        <f t="shared" si="25"/>
        <v>5.1195418714430456</v>
      </c>
      <c r="AE62" s="4">
        <f t="shared" si="26"/>
        <v>3.3516009227716399</v>
      </c>
    </row>
    <row r="63" spans="1:31" x14ac:dyDescent="0.25">
      <c r="A63" s="1">
        <v>43921</v>
      </c>
      <c r="B63" s="4">
        <v>78.015197749999999</v>
      </c>
      <c r="C63" s="4">
        <v>45.479999540000001</v>
      </c>
      <c r="D63" s="4">
        <v>63.177768999999998</v>
      </c>
      <c r="E63" s="4">
        <v>1161.9499510000001</v>
      </c>
      <c r="F63" s="4">
        <v>143.97999569999999</v>
      </c>
      <c r="G63" s="4">
        <v>375.5</v>
      </c>
      <c r="H63" s="4">
        <v>156.4830475</v>
      </c>
      <c r="I63" s="4">
        <v>160.3662415</v>
      </c>
      <c r="J63" s="4">
        <v>112.2489319</v>
      </c>
      <c r="K63" s="4">
        <v>2584.5900879999999</v>
      </c>
      <c r="L63" s="4">
        <f t="shared" si="6"/>
        <v>0.30408780657846163</v>
      </c>
      <c r="M63" s="4">
        <f t="shared" si="7"/>
        <v>-0.31785328003242819</v>
      </c>
      <c r="N63" s="4">
        <f t="shared" si="8"/>
        <v>9.1833713145162518E-2</v>
      </c>
      <c r="O63" s="4">
        <f t="shared" si="9"/>
        <v>0.13987332099487959</v>
      </c>
      <c r="P63" s="4">
        <f t="shared" si="10"/>
        <v>0.12539020700037995</v>
      </c>
      <c r="Q63" s="4">
        <f t="shared" si="11"/>
        <v>0.29746616828397199</v>
      </c>
      <c r="R63" s="4">
        <f t="shared" si="12"/>
        <v>0.22876385530918131</v>
      </c>
      <c r="S63" s="4">
        <f t="shared" si="13"/>
        <v>0.30207793227650898</v>
      </c>
      <c r="T63" s="4">
        <f t="shared" si="14"/>
        <v>0.1985760849908611</v>
      </c>
      <c r="U63" s="4">
        <f t="shared" si="15"/>
        <v>0.22861460886826945</v>
      </c>
      <c r="V63" s="4">
        <f t="shared" si="17"/>
        <v>-0.54196301818151982</v>
      </c>
      <c r="W63" s="4">
        <f t="shared" si="18"/>
        <v>-4.972839614846797</v>
      </c>
      <c r="X63" s="4">
        <f t="shared" si="19"/>
        <v>-0.20407234521967227</v>
      </c>
      <c r="Y63" s="4">
        <f t="shared" si="20"/>
        <v>1.3643683815916114</v>
      </c>
      <c r="Z63" s="4">
        <f t="shared" si="21"/>
        <v>-3.9172573647296054</v>
      </c>
      <c r="AA63" s="4">
        <f t="shared" si="22"/>
        <v>1.2238539476028643</v>
      </c>
      <c r="AB63" s="4">
        <f t="shared" si="23"/>
        <v>-1.5727403017225676</v>
      </c>
      <c r="AC63" s="4">
        <f t="shared" si="24"/>
        <v>-2.6876861959300467</v>
      </c>
      <c r="AD63" s="4">
        <f t="shared" si="25"/>
        <v>-1.3629600789684415</v>
      </c>
      <c r="AE63" s="4">
        <f t="shared" si="26"/>
        <v>-1.6012721744140603</v>
      </c>
    </row>
    <row r="64" spans="1:31" x14ac:dyDescent="0.25">
      <c r="A64" s="1">
        <v>43922</v>
      </c>
      <c r="B64" s="4">
        <v>75.701721190000001</v>
      </c>
      <c r="C64" s="4">
        <v>43.659999849999998</v>
      </c>
      <c r="D64" s="4">
        <v>59.853538999999998</v>
      </c>
      <c r="E64" s="4">
        <v>1102.099976</v>
      </c>
      <c r="F64" s="4">
        <v>134.0599976</v>
      </c>
      <c r="G64" s="4">
        <v>364.07998659999998</v>
      </c>
      <c r="H64" s="4">
        <v>150.92662050000001</v>
      </c>
      <c r="I64" s="4">
        <v>152.3937225</v>
      </c>
      <c r="J64" s="4">
        <v>112.76264949999999</v>
      </c>
      <c r="K64" s="4">
        <v>2470.5</v>
      </c>
      <c r="L64" s="4">
        <f t="shared" si="6"/>
        <v>0.25986351397424506</v>
      </c>
      <c r="M64" s="4">
        <f t="shared" si="7"/>
        <v>-0.35264429552045357</v>
      </c>
      <c r="N64" s="4">
        <f t="shared" si="8"/>
        <v>5.0766349353459216E-2</v>
      </c>
      <c r="O64" s="4">
        <f t="shared" si="9"/>
        <v>6.2230778262475285E-2</v>
      </c>
      <c r="P64" s="4">
        <f t="shared" si="10"/>
        <v>6.2185375551288113E-2</v>
      </c>
      <c r="Q64" s="4">
        <f t="shared" si="11"/>
        <v>0.25315273932636784</v>
      </c>
      <c r="R64" s="4">
        <f t="shared" si="12"/>
        <v>0.1712906915926897</v>
      </c>
      <c r="S64" s="4">
        <f t="shared" si="13"/>
        <v>0.20674141697323495</v>
      </c>
      <c r="T64" s="4">
        <f t="shared" si="14"/>
        <v>0.20887268743391027</v>
      </c>
      <c r="U64" s="4">
        <f t="shared" si="15"/>
        <v>0.15348961428139354</v>
      </c>
      <c r="V64" s="4">
        <f t="shared" si="17"/>
        <v>-2.9654177989954502</v>
      </c>
      <c r="W64" s="4">
        <f t="shared" si="18"/>
        <v>-4.0017583738084683</v>
      </c>
      <c r="X64" s="4">
        <f t="shared" si="19"/>
        <v>-5.2617084341803846</v>
      </c>
      <c r="Y64" s="4">
        <f t="shared" si="20"/>
        <v>-5.1508221114422232</v>
      </c>
      <c r="Z64" s="4">
        <f t="shared" si="21"/>
        <v>-6.8898446980575843</v>
      </c>
      <c r="AA64" s="4">
        <f t="shared" si="22"/>
        <v>-3.0412818641810961</v>
      </c>
      <c r="AB64" s="4">
        <f t="shared" si="23"/>
        <v>-3.550817221910243</v>
      </c>
      <c r="AC64" s="4">
        <f t="shared" si="24"/>
        <v>-4.9714446914938799</v>
      </c>
      <c r="AD64" s="4">
        <f t="shared" si="25"/>
        <v>0.45765923230133876</v>
      </c>
      <c r="AE64" s="4">
        <f t="shared" si="26"/>
        <v>-4.414243037211552</v>
      </c>
    </row>
    <row r="65" spans="1:31" x14ac:dyDescent="0.25">
      <c r="A65" s="1">
        <v>43923</v>
      </c>
      <c r="B65" s="4">
        <v>78.539184570000003</v>
      </c>
      <c r="C65" s="4">
        <v>44.490001679999999</v>
      </c>
      <c r="D65" s="4">
        <v>60.852294999999998</v>
      </c>
      <c r="E65" s="4">
        <v>1117.030029</v>
      </c>
      <c r="F65" s="4">
        <v>134.32000729999999</v>
      </c>
      <c r="G65" s="4">
        <v>370.07998659999998</v>
      </c>
      <c r="H65" s="4">
        <v>154.05210880000001</v>
      </c>
      <c r="I65" s="4">
        <v>156.65368649999999</v>
      </c>
      <c r="J65" s="4">
        <v>117.21823120000001</v>
      </c>
      <c r="K65" s="4">
        <v>2526.8999020000001</v>
      </c>
      <c r="L65" s="4">
        <f t="shared" si="6"/>
        <v>0.31410431024618546</v>
      </c>
      <c r="M65" s="4">
        <f t="shared" si="7"/>
        <v>-0.33677802549783648</v>
      </c>
      <c r="N65" s="4">
        <f t="shared" si="8"/>
        <v>6.3104928811302516E-2</v>
      </c>
      <c r="O65" s="4">
        <f t="shared" si="9"/>
        <v>8.1599329010400623E-2</v>
      </c>
      <c r="P65" s="4">
        <f t="shared" si="10"/>
        <v>6.384201591532486E-2</v>
      </c>
      <c r="Q65" s="4">
        <f t="shared" si="11"/>
        <v>0.27643472371927796</v>
      </c>
      <c r="R65" s="4">
        <f t="shared" si="12"/>
        <v>0.20361932665977139</v>
      </c>
      <c r="S65" s="4">
        <f t="shared" si="13"/>
        <v>0.25768267193636463</v>
      </c>
      <c r="T65" s="4">
        <f t="shared" si="14"/>
        <v>0.29817730424560973</v>
      </c>
      <c r="U65" s="4">
        <f t="shared" si="15"/>
        <v>0.1906273043886213</v>
      </c>
      <c r="V65" s="4">
        <f t="shared" si="17"/>
        <v>3.7482151467578841</v>
      </c>
      <c r="W65" s="4">
        <f t="shared" si="18"/>
        <v>1.901057793979815</v>
      </c>
      <c r="X65" s="4">
        <f t="shared" si="19"/>
        <v>1.6686665762570867</v>
      </c>
      <c r="Y65" s="4">
        <f t="shared" si="20"/>
        <v>1.3546913460780299</v>
      </c>
      <c r="Z65" s="4">
        <f t="shared" si="21"/>
        <v>0.19395024963060531</v>
      </c>
      <c r="AA65" s="4">
        <f t="shared" si="22"/>
        <v>1.6479895135219171</v>
      </c>
      <c r="AB65" s="4">
        <f t="shared" si="23"/>
        <v>2.0708661531316808</v>
      </c>
      <c r="AC65" s="4">
        <f t="shared" si="24"/>
        <v>2.7953671123165829</v>
      </c>
      <c r="AD65" s="4">
        <f t="shared" si="25"/>
        <v>3.9512921341920144</v>
      </c>
      <c r="AE65" s="4">
        <f t="shared" si="26"/>
        <v>2.2829347095729653</v>
      </c>
    </row>
    <row r="66" spans="1:31" x14ac:dyDescent="0.25">
      <c r="A66" s="1">
        <v>43924</v>
      </c>
      <c r="B66" s="4">
        <v>78.549064639999997</v>
      </c>
      <c r="C66" s="4">
        <v>42.590000150000002</v>
      </c>
      <c r="D66" s="4">
        <v>59.977767999999998</v>
      </c>
      <c r="E66" s="4">
        <v>1092.6999510000001</v>
      </c>
      <c r="F66" s="4">
        <v>134.3099976</v>
      </c>
      <c r="G66" s="4">
        <v>361.76000979999998</v>
      </c>
      <c r="H66" s="4">
        <v>152.63323969999999</v>
      </c>
      <c r="I66" s="4">
        <v>151.13961789999999</v>
      </c>
      <c r="J66" s="4">
        <v>118.0382156</v>
      </c>
      <c r="K66" s="4">
        <v>2488.6499020000001</v>
      </c>
      <c r="L66" s="4">
        <f t="shared" si="6"/>
        <v>0.31429317712912025</v>
      </c>
      <c r="M66" s="4">
        <f t="shared" si="7"/>
        <v>-0.37309835182575013</v>
      </c>
      <c r="N66" s="4">
        <f t="shared" si="8"/>
        <v>5.2301067930837886E-2</v>
      </c>
      <c r="O66" s="4">
        <f t="shared" si="9"/>
        <v>5.0036256163708139E-2</v>
      </c>
      <c r="P66" s="4">
        <f t="shared" si="10"/>
        <v>6.3778239552166591E-2</v>
      </c>
      <c r="Q66" s="4">
        <f t="shared" si="11"/>
        <v>0.24415046205144889</v>
      </c>
      <c r="R66" s="4">
        <f t="shared" si="12"/>
        <v>0.18894318746518238</v>
      </c>
      <c r="S66" s="4">
        <f t="shared" si="13"/>
        <v>0.19174465592571574</v>
      </c>
      <c r="T66" s="4">
        <f t="shared" si="14"/>
        <v>0.31461250789894429</v>
      </c>
      <c r="U66" s="4">
        <f t="shared" si="15"/>
        <v>0.16544079525955474</v>
      </c>
      <c r="V66" s="4">
        <f t="shared" si="17"/>
        <v>1.2579797019904472E-2</v>
      </c>
      <c r="W66" s="4">
        <f t="shared" si="18"/>
        <v>-4.270625889533564</v>
      </c>
      <c r="X66" s="4">
        <f t="shared" si="19"/>
        <v>-1.4371306784731792</v>
      </c>
      <c r="Y66" s="4">
        <f t="shared" si="20"/>
        <v>-2.1781042020670651</v>
      </c>
      <c r="Z66" s="4">
        <f t="shared" si="21"/>
        <v>-7.4521288385780695E-3</v>
      </c>
      <c r="AA66" s="4">
        <f t="shared" si="22"/>
        <v>-2.2481563719338955</v>
      </c>
      <c r="AB66" s="4">
        <f t="shared" si="23"/>
        <v>-0.92103192293335434</v>
      </c>
      <c r="AC66" s="4">
        <f t="shared" si="24"/>
        <v>-3.5199098873424863</v>
      </c>
      <c r="AD66" s="4">
        <f t="shared" si="25"/>
        <v>0.69953657516032852</v>
      </c>
      <c r="AE66" s="4">
        <f t="shared" si="26"/>
        <v>-1.513712512700869</v>
      </c>
    </row>
    <row r="67" spans="1:31" x14ac:dyDescent="0.25">
      <c r="A67" s="1">
        <v>43927</v>
      </c>
      <c r="B67" s="4">
        <v>81.791877749999998</v>
      </c>
      <c r="C67" s="4">
        <v>47.520000459999999</v>
      </c>
      <c r="D67" s="4">
        <v>65.210068000000007</v>
      </c>
      <c r="E67" s="4">
        <v>1183.1899410000001</v>
      </c>
      <c r="F67" s="4">
        <v>147.5500031</v>
      </c>
      <c r="G67" s="4">
        <v>379.9599915</v>
      </c>
      <c r="H67" s="4">
        <v>163.98423769999999</v>
      </c>
      <c r="I67" s="4">
        <v>168.64732359999999</v>
      </c>
      <c r="J67" s="4">
        <v>124.54869840000001</v>
      </c>
      <c r="K67" s="4">
        <v>2663.679932</v>
      </c>
      <c r="L67" s="4">
        <f t="shared" ref="L67:L130" si="27">(B67-$B$255)/($B$256-$B$255)</f>
        <v>0.37628261688269593</v>
      </c>
      <c r="M67" s="4">
        <f t="shared" ref="M67:M130" si="28">(C67-$B$255)/($B$256-$B$255)</f>
        <v>-0.27885673294878238</v>
      </c>
      <c r="N67" s="4">
        <f t="shared" ref="N67:N130" si="29">(D67-$D$255)/($D$256-$D$255)</f>
        <v>0.11694062884188482</v>
      </c>
      <c r="O67" s="4">
        <f t="shared" ref="O67:O130" si="30">(E67-E$255)/(E$256-E$255)</f>
        <v>0.16742766552402669</v>
      </c>
      <c r="P67" s="4">
        <f t="shared" ref="P67:P130" si="31">(F67-F$255)/(F$256-F$255)</f>
        <v>0.1481363520816992</v>
      </c>
      <c r="Q67" s="4">
        <f t="shared" ref="Q67:Q130" si="32">(G67-G$255)/(G$256-G$255)</f>
        <v>0.31477241036655729</v>
      </c>
      <c r="R67" s="4">
        <f t="shared" ref="R67:R130" si="33">(H67-H$255)/(H$256-H$255)</f>
        <v>0.30635276855021609</v>
      </c>
      <c r="S67" s="4">
        <f t="shared" ref="S67:S130" si="34">(I67-I$255)/(I$256-I$255)</f>
        <v>0.40110428898438477</v>
      </c>
      <c r="T67" s="4">
        <f t="shared" ref="T67:T130" si="35">(J67-J$255)/(J$256-J$255)</f>
        <v>0.4451041498125376</v>
      </c>
      <c r="U67" s="4">
        <f t="shared" ref="U67:U130" si="36">(K67-K$255)/(K$256-K$255)</f>
        <v>0.28069296384663417</v>
      </c>
      <c r="V67" s="4">
        <f t="shared" si="17"/>
        <v>4.1283917572567042</v>
      </c>
      <c r="W67" s="4">
        <f t="shared" si="18"/>
        <v>11.575487890670967</v>
      </c>
      <c r="X67" s="4">
        <f t="shared" si="19"/>
        <v>8.7237324336577675</v>
      </c>
      <c r="Y67" s="4">
        <f t="shared" si="20"/>
        <v>8.2813209534041636</v>
      </c>
      <c r="Z67" s="4">
        <f t="shared" si="21"/>
        <v>9.8577959471276131</v>
      </c>
      <c r="AA67" s="4">
        <f t="shared" si="22"/>
        <v>5.030954557432131</v>
      </c>
      <c r="AB67" s="4">
        <f t="shared" si="23"/>
        <v>7.4367798405578913</v>
      </c>
      <c r="AC67" s="4">
        <f t="shared" si="24"/>
        <v>11.583796454734854</v>
      </c>
      <c r="AD67" s="4">
        <f t="shared" si="25"/>
        <v>5.5155720263192505</v>
      </c>
      <c r="AE67" s="4">
        <f t="shared" si="26"/>
        <v>7.0331318944997943</v>
      </c>
    </row>
    <row r="68" spans="1:31" x14ac:dyDescent="0.25">
      <c r="A68" s="1">
        <v>43928</v>
      </c>
      <c r="B68" s="4">
        <v>81.000953670000001</v>
      </c>
      <c r="C68" s="4">
        <v>47.560001370000002</v>
      </c>
      <c r="D68" s="4">
        <v>64.454796000000002</v>
      </c>
      <c r="E68" s="4">
        <v>1182.5600589999999</v>
      </c>
      <c r="F68" s="4">
        <v>145.07000729999999</v>
      </c>
      <c r="G68" s="4">
        <v>372.27999879999999</v>
      </c>
      <c r="H68" s="4">
        <v>162.21807860000001</v>
      </c>
      <c r="I68" s="4">
        <v>167.80128479999999</v>
      </c>
      <c r="J68" s="4">
        <v>120.51792140000001</v>
      </c>
      <c r="K68" s="4">
        <v>2659.4099120000001</v>
      </c>
      <c r="L68" s="4">
        <f t="shared" si="27"/>
        <v>0.36116335501230956</v>
      </c>
      <c r="M68" s="4">
        <f t="shared" si="28"/>
        <v>-0.27809207771999761</v>
      </c>
      <c r="N68" s="4">
        <f t="shared" si="29"/>
        <v>0.10761003800259646</v>
      </c>
      <c r="O68" s="4">
        <f t="shared" si="30"/>
        <v>0.16661052833890028</v>
      </c>
      <c r="P68" s="4">
        <f t="shared" si="31"/>
        <v>0.13233516795309977</v>
      </c>
      <c r="Q68" s="4">
        <f t="shared" si="32"/>
        <v>0.28497149867004662</v>
      </c>
      <c r="R68" s="4">
        <f t="shared" si="33"/>
        <v>0.28808441892487763</v>
      </c>
      <c r="S68" s="4">
        <f t="shared" si="34"/>
        <v>0.39098723676997632</v>
      </c>
      <c r="T68" s="4">
        <f t="shared" si="35"/>
        <v>0.36431402639533916</v>
      </c>
      <c r="U68" s="4">
        <f t="shared" si="36"/>
        <v>0.2778812802463389</v>
      </c>
      <c r="V68" s="4">
        <f t="shared" ref="V68:V131" si="37">((B68-B67)/B67*100)</f>
        <v>-0.96699587019812172</v>
      </c>
      <c r="W68" s="4">
        <f t="shared" si="18"/>
        <v>8.4176998343411608E-2</v>
      </c>
      <c r="X68" s="4">
        <f t="shared" si="19"/>
        <v>-1.1582137899319549</v>
      </c>
      <c r="Y68" s="4">
        <f t="shared" si="20"/>
        <v>-5.3235915737064203E-2</v>
      </c>
      <c r="Z68" s="4">
        <f t="shared" si="21"/>
        <v>-1.6807832923725718</v>
      </c>
      <c r="AA68" s="4">
        <f t="shared" si="22"/>
        <v>-2.021263520319879</v>
      </c>
      <c r="AB68" s="4">
        <f t="shared" si="23"/>
        <v>-1.0770297955289283</v>
      </c>
      <c r="AC68" s="4">
        <f t="shared" si="24"/>
        <v>-0.50166156327902878</v>
      </c>
      <c r="AD68" s="4">
        <f t="shared" si="25"/>
        <v>-3.2363060006093165</v>
      </c>
      <c r="AE68" s="4">
        <f t="shared" si="26"/>
        <v>-0.16030529601932411</v>
      </c>
    </row>
    <row r="69" spans="1:31" x14ac:dyDescent="0.25">
      <c r="A69" s="1">
        <v>43929</v>
      </c>
      <c r="B69" s="4">
        <v>83.986701969999999</v>
      </c>
      <c r="C69" s="4">
        <v>48.790000919999997</v>
      </c>
      <c r="D69" s="4">
        <v>66.104484999999997</v>
      </c>
      <c r="E69" s="4">
        <v>1207</v>
      </c>
      <c r="F69" s="4">
        <v>151.11999510000001</v>
      </c>
      <c r="G69" s="4">
        <v>371.11999509999998</v>
      </c>
      <c r="H69" s="4">
        <v>163.8453064</v>
      </c>
      <c r="I69" s="4">
        <v>174.12158199999999</v>
      </c>
      <c r="J69" s="4">
        <v>120.36973570000001</v>
      </c>
      <c r="K69" s="4">
        <v>2749.9799800000001</v>
      </c>
      <c r="L69" s="4">
        <f t="shared" si="27"/>
        <v>0.41823875778265018</v>
      </c>
      <c r="M69" s="4">
        <f t="shared" si="28"/>
        <v>-0.2545794729489968</v>
      </c>
      <c r="N69" s="4">
        <f t="shared" si="29"/>
        <v>0.12799020974347211</v>
      </c>
      <c r="O69" s="4">
        <f t="shared" si="30"/>
        <v>0.19831612493221454</v>
      </c>
      <c r="P69" s="4">
        <f t="shared" si="31"/>
        <v>0.17088239904259606</v>
      </c>
      <c r="Q69" s="4">
        <f t="shared" si="32"/>
        <v>0.28047030066352696</v>
      </c>
      <c r="R69" s="4">
        <f t="shared" si="33"/>
        <v>0.30491572612164736</v>
      </c>
      <c r="S69" s="4">
        <f t="shared" si="34"/>
        <v>0.46656624896537396</v>
      </c>
      <c r="T69" s="4">
        <f t="shared" si="35"/>
        <v>0.3613438940879295</v>
      </c>
      <c r="U69" s="4">
        <f t="shared" si="36"/>
        <v>0.33751902781502324</v>
      </c>
      <c r="V69" s="4">
        <f t="shared" si="37"/>
        <v>3.6860656137013073</v>
      </c>
      <c r="W69" s="4">
        <f t="shared" si="18"/>
        <v>2.586205875880939</v>
      </c>
      <c r="X69" s="4">
        <f t="shared" si="19"/>
        <v>2.5594511229234129</v>
      </c>
      <c r="Y69" s="4">
        <f t="shared" si="20"/>
        <v>2.0666976542964819</v>
      </c>
      <c r="Z69" s="4">
        <f t="shared" si="21"/>
        <v>4.1703918767225607</v>
      </c>
      <c r="AA69" s="4">
        <f t="shared" si="22"/>
        <v>-0.31159441918425307</v>
      </c>
      <c r="AB69" s="4">
        <f t="shared" si="23"/>
        <v>1.0031112524840284</v>
      </c>
      <c r="AC69" s="4">
        <f t="shared" si="24"/>
        <v>3.7665368340493179</v>
      </c>
      <c r="AD69" s="4">
        <f t="shared" si="25"/>
        <v>-0.12295739777005404</v>
      </c>
      <c r="AE69" s="4">
        <f t="shared" si="26"/>
        <v>3.4056452745897712</v>
      </c>
    </row>
    <row r="70" spans="1:31" x14ac:dyDescent="0.25">
      <c r="A70" s="1">
        <v>43930</v>
      </c>
      <c r="B70" s="4">
        <v>85.064346310000005</v>
      </c>
      <c r="C70" s="4">
        <v>48.380001069999999</v>
      </c>
      <c r="D70" s="4">
        <v>66.581505000000007</v>
      </c>
      <c r="E70" s="4">
        <v>1206.5699460000001</v>
      </c>
      <c r="F70" s="4">
        <v>154.5500031</v>
      </c>
      <c r="G70" s="4">
        <v>370.72000120000001</v>
      </c>
      <c r="H70" s="4">
        <v>163.85523989999999</v>
      </c>
      <c r="I70" s="4">
        <v>172.87744140000001</v>
      </c>
      <c r="J70" s="4">
        <v>120.3302231</v>
      </c>
      <c r="K70" s="4">
        <v>2789.820068</v>
      </c>
      <c r="L70" s="4">
        <f t="shared" si="27"/>
        <v>0.43883894861209094</v>
      </c>
      <c r="M70" s="4">
        <f t="shared" si="28"/>
        <v>-0.26241700787266375</v>
      </c>
      <c r="N70" s="4">
        <f t="shared" si="29"/>
        <v>0.13388328990817752</v>
      </c>
      <c r="O70" s="4">
        <f t="shared" si="30"/>
        <v>0.19775822184082251</v>
      </c>
      <c r="P70" s="4">
        <f t="shared" si="31"/>
        <v>0.19273654410629681</v>
      </c>
      <c r="Q70" s="4">
        <f t="shared" si="32"/>
        <v>0.27891819204068385</v>
      </c>
      <c r="R70" s="4">
        <f t="shared" si="33"/>
        <v>0.30501847374557495</v>
      </c>
      <c r="S70" s="4">
        <f t="shared" si="34"/>
        <v>0.4516886388459973</v>
      </c>
      <c r="T70" s="4">
        <f t="shared" si="35"/>
        <v>0.36055193069463459</v>
      </c>
      <c r="U70" s="4">
        <f t="shared" si="36"/>
        <v>0.36375256350429941</v>
      </c>
      <c r="V70" s="4">
        <f t="shared" si="37"/>
        <v>1.2831130580469039</v>
      </c>
      <c r="W70" s="4">
        <f t="shared" si="18"/>
        <v>-0.84033581116808553</v>
      </c>
      <c r="X70" s="4">
        <f t="shared" si="19"/>
        <v>0.72161518238892608</v>
      </c>
      <c r="Y70" s="4">
        <f t="shared" si="20"/>
        <v>-3.5629991714989838E-2</v>
      </c>
      <c r="Z70" s="4">
        <f t="shared" si="21"/>
        <v>2.2697247956699984</v>
      </c>
      <c r="AA70" s="4">
        <f t="shared" si="22"/>
        <v>-0.1077802072863764</v>
      </c>
      <c r="AB70" s="4">
        <f t="shared" si="23"/>
        <v>6.0627308882058219E-3</v>
      </c>
      <c r="AC70" s="4">
        <f t="shared" si="24"/>
        <v>-0.71452406169844029</v>
      </c>
      <c r="AD70" s="4">
        <f t="shared" si="25"/>
        <v>-3.2826025387716291E-2</v>
      </c>
      <c r="AE70" s="4">
        <f t="shared" si="26"/>
        <v>1.4487410195618924</v>
      </c>
    </row>
    <row r="71" spans="1:31" x14ac:dyDescent="0.25">
      <c r="A71" s="1">
        <v>43934</v>
      </c>
      <c r="B71" s="4">
        <v>84.876502990000006</v>
      </c>
      <c r="C71" s="4">
        <v>50.939998629999998</v>
      </c>
      <c r="D71" s="4">
        <v>67.888335999999995</v>
      </c>
      <c r="E71" s="4">
        <v>1210.410034</v>
      </c>
      <c r="F71" s="4">
        <v>152.5</v>
      </c>
      <c r="G71" s="4">
        <v>396.72000120000001</v>
      </c>
      <c r="H71" s="4">
        <v>164.2223511</v>
      </c>
      <c r="I71" s="4">
        <v>168.19943240000001</v>
      </c>
      <c r="J71" s="4">
        <v>123.7879868</v>
      </c>
      <c r="K71" s="4">
        <v>2761.6298830000001</v>
      </c>
      <c r="L71" s="4">
        <f t="shared" si="27"/>
        <v>0.43524814588209598</v>
      </c>
      <c r="M71" s="4">
        <f t="shared" si="28"/>
        <v>-0.21348023318603349</v>
      </c>
      <c r="N71" s="4">
        <f t="shared" si="29"/>
        <v>0.15002781182491462</v>
      </c>
      <c r="O71" s="4">
        <f t="shared" si="30"/>
        <v>0.20273991475942751</v>
      </c>
      <c r="P71" s="4">
        <f t="shared" si="31"/>
        <v>0.17967503954757963</v>
      </c>
      <c r="Q71" s="4">
        <f t="shared" si="32"/>
        <v>0.37980679107662768</v>
      </c>
      <c r="R71" s="4">
        <f t="shared" si="33"/>
        <v>0.30881570568972871</v>
      </c>
      <c r="S71" s="4">
        <f t="shared" si="34"/>
        <v>0.39574834235785428</v>
      </c>
      <c r="T71" s="4">
        <f t="shared" si="35"/>
        <v>0.42985696941806401</v>
      </c>
      <c r="U71" s="4">
        <f t="shared" si="36"/>
        <v>0.34519014907678114</v>
      </c>
      <c r="V71" s="4">
        <f t="shared" si="37"/>
        <v>-0.22082497326840261</v>
      </c>
      <c r="W71" s="4">
        <f t="shared" si="18"/>
        <v>5.291437584501069</v>
      </c>
      <c r="X71" s="4">
        <f t="shared" si="19"/>
        <v>1.962753770735564</v>
      </c>
      <c r="Y71" s="4">
        <f t="shared" si="20"/>
        <v>0.31826484761455537</v>
      </c>
      <c r="Z71" s="4">
        <f t="shared" si="21"/>
        <v>-1.3264335547593387</v>
      </c>
      <c r="AA71" s="4">
        <f t="shared" si="22"/>
        <v>7.0133793471729193</v>
      </c>
      <c r="AB71" s="4">
        <f t="shared" si="23"/>
        <v>0.22404605444663034</v>
      </c>
      <c r="AC71" s="4">
        <f t="shared" si="24"/>
        <v>-2.7059684375916513</v>
      </c>
      <c r="AD71" s="4">
        <f t="shared" si="25"/>
        <v>2.8735621117617636</v>
      </c>
      <c r="AE71" s="4">
        <f t="shared" si="26"/>
        <v>-1.0104660627883879</v>
      </c>
    </row>
    <row r="72" spans="1:31" x14ac:dyDescent="0.25">
      <c r="A72" s="1">
        <v>43935</v>
      </c>
      <c r="B72" s="4">
        <v>88.500305179999998</v>
      </c>
      <c r="C72" s="4">
        <v>54.930000309999997</v>
      </c>
      <c r="D72" s="4">
        <v>71.316909999999993</v>
      </c>
      <c r="E72" s="4">
        <v>1265.2299800000001</v>
      </c>
      <c r="F72" s="4">
        <v>157.71000670000001</v>
      </c>
      <c r="G72" s="4">
        <v>413.5499878</v>
      </c>
      <c r="H72" s="4">
        <v>172.34863279999999</v>
      </c>
      <c r="I72" s="4">
        <v>173.80307010000001</v>
      </c>
      <c r="J72" s="4">
        <v>127.4433365</v>
      </c>
      <c r="K72" s="4">
        <v>2846.0600589999999</v>
      </c>
      <c r="L72" s="4">
        <f t="shared" si="27"/>
        <v>0.50452055225147818</v>
      </c>
      <c r="M72" s="4">
        <f t="shared" si="28"/>
        <v>-0.1372075772021597</v>
      </c>
      <c r="N72" s="4">
        <f t="shared" si="29"/>
        <v>0.19238423594261261</v>
      </c>
      <c r="O72" s="4">
        <f t="shared" si="30"/>
        <v>0.27385707061276071</v>
      </c>
      <c r="P72" s="4">
        <f t="shared" si="31"/>
        <v>0.21287036801464257</v>
      </c>
      <c r="Q72" s="4">
        <f t="shared" si="32"/>
        <v>0.44511270530230868</v>
      </c>
      <c r="R72" s="4">
        <f t="shared" si="33"/>
        <v>0.39287028222793041</v>
      </c>
      <c r="S72" s="4">
        <f t="shared" si="34"/>
        <v>0.46275743839639033</v>
      </c>
      <c r="T72" s="4">
        <f t="shared" si="35"/>
        <v>0.50312228610415688</v>
      </c>
      <c r="U72" s="4">
        <f t="shared" si="36"/>
        <v>0.40078495688312604</v>
      </c>
      <c r="V72" s="4">
        <f t="shared" si="37"/>
        <v>4.2694998761046294</v>
      </c>
      <c r="W72" s="4">
        <f t="shared" si="18"/>
        <v>7.832747913837153</v>
      </c>
      <c r="X72" s="4">
        <f t="shared" si="19"/>
        <v>5.0503137976455896</v>
      </c>
      <c r="Y72" s="4">
        <f t="shared" si="20"/>
        <v>4.52903928917695</v>
      </c>
      <c r="Z72" s="4">
        <f t="shared" si="21"/>
        <v>3.4163978360655789</v>
      </c>
      <c r="AA72" s="4">
        <f t="shared" si="22"/>
        <v>4.2422833608319683</v>
      </c>
      <c r="AB72" s="4">
        <f t="shared" si="23"/>
        <v>4.9483408595530651</v>
      </c>
      <c r="AC72" s="4">
        <f t="shared" si="24"/>
        <v>3.3315437632832388</v>
      </c>
      <c r="AD72" s="4">
        <f t="shared" si="25"/>
        <v>2.9529115017484089</v>
      </c>
      <c r="AE72" s="4">
        <f t="shared" si="26"/>
        <v>3.0572589223390816</v>
      </c>
    </row>
    <row r="73" spans="1:31" x14ac:dyDescent="0.25">
      <c r="A73" s="1">
        <v>43936</v>
      </c>
      <c r="B73" s="4">
        <v>90.287384029999998</v>
      </c>
      <c r="C73" s="4">
        <v>54.990001679999999</v>
      </c>
      <c r="D73" s="4">
        <v>70.665985000000006</v>
      </c>
      <c r="E73" s="4">
        <v>1257.3000489999999</v>
      </c>
      <c r="F73" s="4">
        <v>155.63000489999999</v>
      </c>
      <c r="G73" s="4">
        <v>426.75</v>
      </c>
      <c r="H73" s="4">
        <v>170.5428009</v>
      </c>
      <c r="I73" s="4">
        <v>165.18359380000001</v>
      </c>
      <c r="J73" s="4">
        <v>127.20623019999999</v>
      </c>
      <c r="K73" s="4">
        <v>2783.360107</v>
      </c>
      <c r="L73" s="4">
        <f t="shared" si="27"/>
        <v>0.5386822547453245</v>
      </c>
      <c r="M73" s="4">
        <f t="shared" si="28"/>
        <v>-0.13606059426340283</v>
      </c>
      <c r="N73" s="4">
        <f t="shared" si="29"/>
        <v>0.18434274249116253</v>
      </c>
      <c r="O73" s="4">
        <f t="shared" si="30"/>
        <v>0.26356968107696682</v>
      </c>
      <c r="P73" s="4">
        <f t="shared" si="31"/>
        <v>0.19961772805871264</v>
      </c>
      <c r="Q73" s="4">
        <f t="shared" si="32"/>
        <v>0.49633311830674587</v>
      </c>
      <c r="R73" s="4">
        <f t="shared" si="33"/>
        <v>0.37419157513195622</v>
      </c>
      <c r="S73" s="4">
        <f t="shared" si="34"/>
        <v>0.35968451575034116</v>
      </c>
      <c r="T73" s="4">
        <f t="shared" si="35"/>
        <v>0.49836989041469154</v>
      </c>
      <c r="U73" s="4">
        <f t="shared" si="36"/>
        <v>0.35949886764286376</v>
      </c>
      <c r="V73" s="4">
        <f t="shared" si="37"/>
        <v>2.0192911723471192</v>
      </c>
      <c r="W73" s="4">
        <f t="shared" si="18"/>
        <v>0.10923242246747031</v>
      </c>
      <c r="X73" s="4">
        <f t="shared" si="19"/>
        <v>-0.91272182151468251</v>
      </c>
      <c r="Y73" s="4">
        <f t="shared" si="20"/>
        <v>-0.62675806970683101</v>
      </c>
      <c r="Z73" s="4">
        <f t="shared" si="21"/>
        <v>-1.3188775040487137</v>
      </c>
      <c r="AA73" s="4">
        <f t="shared" si="22"/>
        <v>3.1918782709247133</v>
      </c>
      <c r="AB73" s="4">
        <f t="shared" si="23"/>
        <v>-1.0477784886727497</v>
      </c>
      <c r="AC73" s="4">
        <f t="shared" si="24"/>
        <v>-4.9593348926694256</v>
      </c>
      <c r="AD73" s="4">
        <f t="shared" si="25"/>
        <v>-0.18604840905119255</v>
      </c>
      <c r="AE73" s="4">
        <f t="shared" si="26"/>
        <v>-2.2030438817243505</v>
      </c>
    </row>
    <row r="74" spans="1:31" x14ac:dyDescent="0.25">
      <c r="A74" s="1">
        <v>43937</v>
      </c>
      <c r="B74" s="4">
        <v>95.311073300000004</v>
      </c>
      <c r="C74" s="4">
        <v>56.950000760000002</v>
      </c>
      <c r="D74" s="4">
        <v>71.227469999999997</v>
      </c>
      <c r="E74" s="4">
        <v>1257.4300539999999</v>
      </c>
      <c r="F74" s="4">
        <v>157.0599976</v>
      </c>
      <c r="G74" s="4">
        <v>439.17001340000002</v>
      </c>
      <c r="H74" s="4">
        <v>175.66264340000001</v>
      </c>
      <c r="I74" s="4">
        <v>161.66015630000001</v>
      </c>
      <c r="J74" s="4">
        <v>130.7331543</v>
      </c>
      <c r="K74" s="4">
        <v>2799.5500489999999</v>
      </c>
      <c r="L74" s="4">
        <f t="shared" si="27"/>
        <v>0.63471482670669477</v>
      </c>
      <c r="M74" s="4">
        <f t="shared" si="28"/>
        <v>-9.8593358019645333E-2</v>
      </c>
      <c r="N74" s="4">
        <f t="shared" si="29"/>
        <v>0.19127929885416514</v>
      </c>
      <c r="O74" s="4">
        <f t="shared" si="30"/>
        <v>0.26373833476091452</v>
      </c>
      <c r="P74" s="4">
        <f t="shared" si="31"/>
        <v>0.20872886363210882</v>
      </c>
      <c r="Q74" s="4">
        <f t="shared" si="32"/>
        <v>0.54452687799650168</v>
      </c>
      <c r="R74" s="4">
        <f t="shared" si="33"/>
        <v>0.4271489065618756</v>
      </c>
      <c r="S74" s="4">
        <f t="shared" si="34"/>
        <v>0.31755074935368793</v>
      </c>
      <c r="T74" s="4">
        <f t="shared" si="35"/>
        <v>0.56906113265460989</v>
      </c>
      <c r="U74" s="4">
        <f t="shared" si="36"/>
        <v>0.37015947213912664</v>
      </c>
      <c r="V74" s="4">
        <f t="shared" si="37"/>
        <v>5.5641098963846076</v>
      </c>
      <c r="W74" s="4">
        <f t="shared" si="18"/>
        <v>3.5642826334243587</v>
      </c>
      <c r="X74" s="4">
        <f t="shared" si="19"/>
        <v>0.79456190980708807</v>
      </c>
      <c r="Y74" s="4">
        <f t="shared" si="20"/>
        <v>1.0340013913415734E-2</v>
      </c>
      <c r="Z74" s="4">
        <f t="shared" si="21"/>
        <v>0.91884126131002508</v>
      </c>
      <c r="AA74" s="4">
        <f t="shared" si="22"/>
        <v>2.9103722085530208</v>
      </c>
      <c r="AB74" s="4">
        <f t="shared" si="23"/>
        <v>3.0020865571464905</v>
      </c>
      <c r="AC74" s="4">
        <f t="shared" si="24"/>
        <v>-2.1330432514176234</v>
      </c>
      <c r="AD74" s="4">
        <f t="shared" si="25"/>
        <v>2.7726032714394537</v>
      </c>
      <c r="AE74" s="4">
        <f t="shared" si="26"/>
        <v>0.58166896763674758</v>
      </c>
    </row>
    <row r="75" spans="1:31" x14ac:dyDescent="0.25">
      <c r="A75" s="1">
        <v>43938</v>
      </c>
      <c r="B75" s="4">
        <v>95.321006769999997</v>
      </c>
      <c r="C75" s="4">
        <v>56.599998470000003</v>
      </c>
      <c r="D75" s="4">
        <v>70.261016999999995</v>
      </c>
      <c r="E75" s="4">
        <v>1279</v>
      </c>
      <c r="F75" s="4">
        <v>162.61999510000001</v>
      </c>
      <c r="G75" s="4">
        <v>422.9599915</v>
      </c>
      <c r="H75" s="4">
        <v>177.21052549999999</v>
      </c>
      <c r="I75" s="4">
        <v>168.74684139999999</v>
      </c>
      <c r="J75" s="4">
        <v>130.52568049999999</v>
      </c>
      <c r="K75" s="4">
        <v>2874.5600589999999</v>
      </c>
      <c r="L75" s="4">
        <f t="shared" si="27"/>
        <v>0.63490471438113694</v>
      </c>
      <c r="M75" s="4">
        <f t="shared" si="28"/>
        <v>-0.10528398283630906</v>
      </c>
      <c r="N75" s="4">
        <f t="shared" si="29"/>
        <v>0.17933978897109956</v>
      </c>
      <c r="O75" s="4">
        <f t="shared" si="30"/>
        <v>0.29172072663393794</v>
      </c>
      <c r="P75" s="4">
        <f t="shared" si="31"/>
        <v>0.24415414308300643</v>
      </c>
      <c r="Q75" s="4">
        <f t="shared" si="32"/>
        <v>0.48162663184907978</v>
      </c>
      <c r="R75" s="4">
        <f t="shared" si="33"/>
        <v>0.44315949778301933</v>
      </c>
      <c r="S75" s="4">
        <f t="shared" si="34"/>
        <v>0.40229433698083966</v>
      </c>
      <c r="T75" s="4">
        <f t="shared" si="35"/>
        <v>0.56490267042565623</v>
      </c>
      <c r="U75" s="4">
        <f t="shared" si="36"/>
        <v>0.41955137544988147</v>
      </c>
      <c r="V75" s="4">
        <f t="shared" si="37"/>
        <v>1.0422157317152878E-2</v>
      </c>
      <c r="W75" s="4">
        <f t="shared" si="18"/>
        <v>-0.61457820075365177</v>
      </c>
      <c r="X75" s="4">
        <f t="shared" si="19"/>
        <v>-1.3568543147749055</v>
      </c>
      <c r="Y75" s="4">
        <f t="shared" si="20"/>
        <v>1.715399272618314</v>
      </c>
      <c r="Z75" s="4">
        <f t="shared" si="21"/>
        <v>3.5400468514969647</v>
      </c>
      <c r="AA75" s="4">
        <f t="shared" si="22"/>
        <v>-3.6910584523984289</v>
      </c>
      <c r="AB75" s="4">
        <f t="shared" si="23"/>
        <v>0.88116748674634882</v>
      </c>
      <c r="AC75" s="4">
        <f t="shared" si="24"/>
        <v>4.3836930893775108</v>
      </c>
      <c r="AD75" s="4">
        <f t="shared" si="25"/>
        <v>-0.15870021733270645</v>
      </c>
      <c r="AE75" s="4">
        <f t="shared" si="26"/>
        <v>2.6793594930297306</v>
      </c>
    </row>
    <row r="76" spans="1:31" x14ac:dyDescent="0.25">
      <c r="A76" s="1">
        <v>43941</v>
      </c>
      <c r="B76" s="4">
        <v>97.296722410000001</v>
      </c>
      <c r="C76" s="4">
        <v>56.97000122</v>
      </c>
      <c r="D76" s="4">
        <v>68.802620000000005</v>
      </c>
      <c r="E76" s="4">
        <v>1261.150024</v>
      </c>
      <c r="F76" s="4">
        <v>162.7599945</v>
      </c>
      <c r="G76" s="4">
        <v>437.48999020000002</v>
      </c>
      <c r="H76" s="4">
        <v>173.6980743</v>
      </c>
      <c r="I76" s="4">
        <v>163.45173650000001</v>
      </c>
      <c r="J76" s="4">
        <v>128.2830811</v>
      </c>
      <c r="K76" s="4">
        <v>2823.1599120000001</v>
      </c>
      <c r="L76" s="4">
        <f t="shared" si="27"/>
        <v>0.67267238753451752</v>
      </c>
      <c r="M76" s="4">
        <f t="shared" si="28"/>
        <v>-9.8211030309673264E-2</v>
      </c>
      <c r="N76" s="4">
        <f t="shared" si="29"/>
        <v>0.16132282860682623</v>
      </c>
      <c r="O76" s="4">
        <f t="shared" si="30"/>
        <v>0.26856420026358629</v>
      </c>
      <c r="P76" s="4">
        <f t="shared" si="31"/>
        <v>0.24504614310062472</v>
      </c>
      <c r="Q76" s="4">
        <f t="shared" si="32"/>
        <v>0.53800783234281391</v>
      </c>
      <c r="R76" s="4">
        <f t="shared" si="33"/>
        <v>0.40682829378019753</v>
      </c>
      <c r="S76" s="4">
        <f t="shared" si="34"/>
        <v>0.33897472001519935</v>
      </c>
      <c r="T76" s="4">
        <f t="shared" si="35"/>
        <v>0.51995354962305806</v>
      </c>
      <c r="U76" s="4">
        <f t="shared" si="36"/>
        <v>0.38570587815181984</v>
      </c>
      <c r="V76" s="4">
        <f t="shared" si="37"/>
        <v>2.0726969919308629</v>
      </c>
      <c r="W76" s="4">
        <f t="shared" si="18"/>
        <v>0.65371512367816076</v>
      </c>
      <c r="X76" s="4">
        <f t="shared" si="19"/>
        <v>-2.0756844439071966</v>
      </c>
      <c r="Y76" s="4">
        <f t="shared" si="20"/>
        <v>-1.3956197028928827</v>
      </c>
      <c r="Z76" s="4">
        <f t="shared" si="21"/>
        <v>8.6089905435001168E-2</v>
      </c>
      <c r="AA76" s="4">
        <f t="shared" si="22"/>
        <v>3.4353127936451697</v>
      </c>
      <c r="AB76" s="4">
        <f t="shared" si="23"/>
        <v>-1.9820782033626929</v>
      </c>
      <c r="AC76" s="4">
        <f t="shared" si="24"/>
        <v>-3.1378986747659412</v>
      </c>
      <c r="AD76" s="4">
        <f t="shared" si="25"/>
        <v>-1.71812887043327</v>
      </c>
      <c r="AE76" s="4">
        <f t="shared" si="26"/>
        <v>-1.7881048210862875</v>
      </c>
    </row>
    <row r="77" spans="1:31" x14ac:dyDescent="0.25">
      <c r="A77" s="1">
        <v>43942</v>
      </c>
      <c r="B77" s="4">
        <v>93.375068659999997</v>
      </c>
      <c r="C77" s="4">
        <v>52.91999817</v>
      </c>
      <c r="D77" s="4">
        <v>66.675910999999999</v>
      </c>
      <c r="E77" s="4">
        <v>1212.160034</v>
      </c>
      <c r="F77" s="4">
        <v>150.5599976</v>
      </c>
      <c r="G77" s="4">
        <v>433.82998659999998</v>
      </c>
      <c r="H77" s="4">
        <v>166.5144043</v>
      </c>
      <c r="I77" s="4">
        <v>159.77899170000001</v>
      </c>
      <c r="J77" s="4">
        <v>127.6508102</v>
      </c>
      <c r="K77" s="4">
        <v>2736.5600589999999</v>
      </c>
      <c r="L77" s="4">
        <f t="shared" si="27"/>
        <v>0.5977062668782428</v>
      </c>
      <c r="M77" s="4">
        <f t="shared" si="28"/>
        <v>-0.17563066923230389</v>
      </c>
      <c r="N77" s="4">
        <f t="shared" si="29"/>
        <v>0.13504957670124515</v>
      </c>
      <c r="O77" s="4">
        <f t="shared" si="30"/>
        <v>0.20501016549523329</v>
      </c>
      <c r="P77" s="4">
        <f t="shared" si="31"/>
        <v>0.16731439960926819</v>
      </c>
      <c r="Q77" s="4">
        <f t="shared" si="32"/>
        <v>0.52380580789394793</v>
      </c>
      <c r="R77" s="4">
        <f t="shared" si="33"/>
        <v>0.33252366564502167</v>
      </c>
      <c r="S77" s="4">
        <f t="shared" si="34"/>
        <v>0.29505551570471478</v>
      </c>
      <c r="T77" s="4">
        <f t="shared" si="35"/>
        <v>0.50728074632877918</v>
      </c>
      <c r="U77" s="4">
        <f t="shared" si="36"/>
        <v>0.3286824013371708</v>
      </c>
      <c r="V77" s="4">
        <f t="shared" si="37"/>
        <v>-4.0306123915197203</v>
      </c>
      <c r="W77" s="4">
        <f t="shared" si="18"/>
        <v>-7.1090099407935394</v>
      </c>
      <c r="X77" s="4">
        <f t="shared" si="19"/>
        <v>-3.0910290916247156</v>
      </c>
      <c r="Y77" s="4">
        <f t="shared" si="20"/>
        <v>-3.8845489487934253</v>
      </c>
      <c r="Z77" s="4">
        <f t="shared" si="21"/>
        <v>-7.4956975376403081</v>
      </c>
      <c r="AA77" s="4">
        <f t="shared" si="22"/>
        <v>-0.83659139225719326</v>
      </c>
      <c r="AB77" s="4">
        <f t="shared" si="23"/>
        <v>-4.1357223037446227</v>
      </c>
      <c r="AC77" s="4">
        <f t="shared" si="24"/>
        <v>-2.2469903829990838</v>
      </c>
      <c r="AD77" s="4">
        <f t="shared" si="25"/>
        <v>-0.49287161999729112</v>
      </c>
      <c r="AE77" s="4">
        <f t="shared" si="26"/>
        <v>-3.0674795512610751</v>
      </c>
    </row>
    <row r="78" spans="1:31" x14ac:dyDescent="0.25">
      <c r="A78" s="1">
        <v>43943</v>
      </c>
      <c r="B78" s="4">
        <v>94.794815060000005</v>
      </c>
      <c r="C78" s="4">
        <v>55.91999817</v>
      </c>
      <c r="D78" s="4">
        <v>68.596412999999998</v>
      </c>
      <c r="E78" s="4">
        <v>1258.410034</v>
      </c>
      <c r="F78" s="4">
        <v>154.13999939999999</v>
      </c>
      <c r="G78" s="4">
        <v>421.42001340000002</v>
      </c>
      <c r="H78" s="4">
        <v>172.1700592</v>
      </c>
      <c r="I78" s="4">
        <v>165.81063839999999</v>
      </c>
      <c r="J78" s="4">
        <v>130.00207520000001</v>
      </c>
      <c r="K78" s="4">
        <v>2799.3100589999999</v>
      </c>
      <c r="L78" s="4">
        <f t="shared" si="27"/>
        <v>0.62484606215560812</v>
      </c>
      <c r="M78" s="4">
        <f t="shared" si="28"/>
        <v>-0.11828283173675143</v>
      </c>
      <c r="N78" s="4">
        <f t="shared" si="29"/>
        <v>0.15877535809925122</v>
      </c>
      <c r="O78" s="4">
        <f t="shared" si="30"/>
        <v>0.26500964922724313</v>
      </c>
      <c r="P78" s="4">
        <f t="shared" si="31"/>
        <v>0.19012422357046888</v>
      </c>
      <c r="Q78" s="4">
        <f t="shared" si="32"/>
        <v>0.47565100750080924</v>
      </c>
      <c r="R78" s="4">
        <f t="shared" si="33"/>
        <v>0.39102319780690897</v>
      </c>
      <c r="S78" s="4">
        <f t="shared" si="34"/>
        <v>0.36718280419640609</v>
      </c>
      <c r="T78" s="4">
        <f t="shared" si="35"/>
        <v>0.55440788572064825</v>
      </c>
      <c r="U78" s="4">
        <f t="shared" si="36"/>
        <v>0.37000144572537802</v>
      </c>
      <c r="V78" s="4">
        <f t="shared" si="37"/>
        <v>1.5204769542602745</v>
      </c>
      <c r="W78" s="4">
        <f t="shared" si="18"/>
        <v>5.668934436397393</v>
      </c>
      <c r="X78" s="4">
        <f t="shared" si="19"/>
        <v>2.8803535957686415</v>
      </c>
      <c r="Y78" s="4">
        <f t="shared" si="20"/>
        <v>3.8155027968856463</v>
      </c>
      <c r="Z78" s="4">
        <f t="shared" si="21"/>
        <v>2.3777908189870951</v>
      </c>
      <c r="AA78" s="4">
        <f t="shared" si="22"/>
        <v>-2.8605614142210536</v>
      </c>
      <c r="AB78" s="4">
        <f t="shared" si="23"/>
        <v>3.39649589101644</v>
      </c>
      <c r="AC78" s="4">
        <f t="shared" si="24"/>
        <v>3.7749935932284275</v>
      </c>
      <c r="AD78" s="4">
        <f t="shared" si="25"/>
        <v>1.8419507062400235</v>
      </c>
      <c r="AE78" s="4">
        <f t="shared" si="26"/>
        <v>2.2930247700439743</v>
      </c>
    </row>
    <row r="79" spans="1:31" x14ac:dyDescent="0.25">
      <c r="A79" s="1">
        <v>43944</v>
      </c>
      <c r="B79" s="4">
        <v>93.265861509999993</v>
      </c>
      <c r="C79" s="4">
        <v>55.900001529999997</v>
      </c>
      <c r="D79" s="4">
        <v>68.330582000000007</v>
      </c>
      <c r="E79" s="4">
        <v>1271.170044</v>
      </c>
      <c r="F79" s="4">
        <v>151.72000120000001</v>
      </c>
      <c r="G79" s="4">
        <v>426.7000122</v>
      </c>
      <c r="H79" s="4">
        <v>170.08637999999999</v>
      </c>
      <c r="I79" s="4">
        <v>165.60162349999999</v>
      </c>
      <c r="J79" s="4">
        <v>126.97899630000001</v>
      </c>
      <c r="K79" s="4">
        <v>2797.8000489999999</v>
      </c>
      <c r="L79" s="4">
        <f t="shared" si="27"/>
        <v>0.59561866891439186</v>
      </c>
      <c r="M79" s="4">
        <f t="shared" si="28"/>
        <v>-0.11866508642381049</v>
      </c>
      <c r="N79" s="4">
        <f t="shared" si="29"/>
        <v>0.15549129580990545</v>
      </c>
      <c r="O79" s="4">
        <f t="shared" si="30"/>
        <v>0.28156303327946541</v>
      </c>
      <c r="P79" s="4">
        <f t="shared" si="31"/>
        <v>0.17470531151058605</v>
      </c>
      <c r="Q79" s="4">
        <f t="shared" si="32"/>
        <v>0.49613914911017326</v>
      </c>
      <c r="R79" s="4">
        <f t="shared" si="33"/>
        <v>0.36947056411006585</v>
      </c>
      <c r="S79" s="4">
        <f t="shared" si="34"/>
        <v>0.36468337431577963</v>
      </c>
      <c r="T79" s="4">
        <f t="shared" si="35"/>
        <v>0.4938153703245029</v>
      </c>
      <c r="U79" s="4">
        <f t="shared" si="36"/>
        <v>0.36900714819204522</v>
      </c>
      <c r="V79" s="4">
        <f t="shared" si="37"/>
        <v>-1.612908415963749</v>
      </c>
      <c r="W79" s="4">
        <f t="shared" si="18"/>
        <v>-3.5759371699568547E-2</v>
      </c>
      <c r="X79" s="4">
        <f t="shared" si="19"/>
        <v>-0.38752900971657439</v>
      </c>
      <c r="Y79" s="4">
        <f t="shared" si="20"/>
        <v>1.013978723567613</v>
      </c>
      <c r="Z79" s="4">
        <f t="shared" si="21"/>
        <v>-1.5700001358634887</v>
      </c>
      <c r="AA79" s="4">
        <f t="shared" si="22"/>
        <v>1.2529065141926139</v>
      </c>
      <c r="AB79" s="4">
        <f t="shared" si="23"/>
        <v>-1.2102448066068887</v>
      </c>
      <c r="AC79" s="4">
        <f t="shared" si="24"/>
        <v>-0.12605638698270624</v>
      </c>
      <c r="AD79" s="4">
        <f t="shared" si="25"/>
        <v>-2.3254081870225418</v>
      </c>
      <c r="AE79" s="4">
        <f t="shared" si="26"/>
        <v>-5.394222033908555E-2</v>
      </c>
    </row>
    <row r="80" spans="1:31" x14ac:dyDescent="0.25">
      <c r="A80" s="1">
        <v>43945</v>
      </c>
      <c r="B80" s="4">
        <v>93.384994509999999</v>
      </c>
      <c r="C80" s="4">
        <v>56.180000309999997</v>
      </c>
      <c r="D80" s="4">
        <v>70.303252999999998</v>
      </c>
      <c r="E80" s="4">
        <v>1276.599976</v>
      </c>
      <c r="F80" s="4">
        <v>153.97999569999999</v>
      </c>
      <c r="G80" s="4">
        <v>424.98999020000002</v>
      </c>
      <c r="H80" s="4">
        <v>173.19203189999999</v>
      </c>
      <c r="I80" s="4">
        <v>166.5372467</v>
      </c>
      <c r="J80" s="4">
        <v>127.87802120000001</v>
      </c>
      <c r="K80" s="4">
        <v>2836.73999</v>
      </c>
      <c r="L80" s="4">
        <f t="shared" si="27"/>
        <v>0.59789600888917793</v>
      </c>
      <c r="M80" s="4">
        <f t="shared" si="28"/>
        <v>-0.11331264491234619</v>
      </c>
      <c r="N80" s="4">
        <f t="shared" si="29"/>
        <v>0.17986157030906549</v>
      </c>
      <c r="O80" s="4">
        <f t="shared" si="30"/>
        <v>0.28860720877567991</v>
      </c>
      <c r="P80" s="4">
        <f t="shared" si="31"/>
        <v>0.1891047670355194</v>
      </c>
      <c r="Q80" s="4">
        <f t="shared" si="32"/>
        <v>0.48950369819091782</v>
      </c>
      <c r="R80" s="4">
        <f t="shared" si="33"/>
        <v>0.40159402044182968</v>
      </c>
      <c r="S80" s="4">
        <f t="shared" si="34"/>
        <v>0.37587168951764982</v>
      </c>
      <c r="T80" s="4">
        <f t="shared" si="35"/>
        <v>0.51183480742710974</v>
      </c>
      <c r="U80" s="4">
        <f t="shared" si="36"/>
        <v>0.39464796334189656</v>
      </c>
      <c r="V80" s="4">
        <f t="shared" si="37"/>
        <v>0.12773484109963598</v>
      </c>
      <c r="W80" s="4">
        <f t="shared" si="18"/>
        <v>0.50089225820455829</v>
      </c>
      <c r="X80" s="4">
        <f t="shared" si="19"/>
        <v>2.8869518482953813</v>
      </c>
      <c r="Y80" s="4">
        <f t="shared" si="20"/>
        <v>0.42716016048597255</v>
      </c>
      <c r="Z80" s="4">
        <f t="shared" si="21"/>
        <v>1.4895824427399069</v>
      </c>
      <c r="AA80" s="4">
        <f t="shared" si="22"/>
        <v>-0.40075508579982666</v>
      </c>
      <c r="AB80" s="4">
        <f t="shared" si="23"/>
        <v>1.8259262734617543</v>
      </c>
      <c r="AC80" s="4">
        <f t="shared" si="24"/>
        <v>0.56498431611089195</v>
      </c>
      <c r="AD80" s="4">
        <f t="shared" si="25"/>
        <v>0.70801071531229343</v>
      </c>
      <c r="AE80" s="4">
        <f t="shared" si="26"/>
        <v>1.3918057158487129</v>
      </c>
    </row>
    <row r="81" spans="1:31" x14ac:dyDescent="0.25">
      <c r="A81" s="1">
        <v>43948</v>
      </c>
      <c r="B81" s="4">
        <v>94.268600460000002</v>
      </c>
      <c r="C81" s="4">
        <v>56.490001679999999</v>
      </c>
      <c r="D81" s="4">
        <v>70.352942999999996</v>
      </c>
      <c r="E81" s="4">
        <v>1270.8599850000001</v>
      </c>
      <c r="F81" s="4">
        <v>157.63000489999999</v>
      </c>
      <c r="G81" s="4">
        <v>421.38000490000002</v>
      </c>
      <c r="H81" s="4">
        <v>172.6959229</v>
      </c>
      <c r="I81" s="4">
        <v>170.95645139999999</v>
      </c>
      <c r="J81" s="4">
        <v>126.75178529999999</v>
      </c>
      <c r="K81" s="4">
        <v>2878.4799800000001</v>
      </c>
      <c r="L81" s="4">
        <f t="shared" si="27"/>
        <v>0.61478697236607904</v>
      </c>
      <c r="M81" s="4">
        <f t="shared" si="28"/>
        <v>-0.1073866755156266</v>
      </c>
      <c r="N81" s="4">
        <f t="shared" si="29"/>
        <v>0.1804754379737005</v>
      </c>
      <c r="O81" s="4">
        <f t="shared" si="30"/>
        <v>0.28116079803781224</v>
      </c>
      <c r="P81" s="4">
        <f t="shared" si="31"/>
        <v>0.21236064006574051</v>
      </c>
      <c r="Q81" s="4">
        <f t="shared" si="32"/>
        <v>0.47549576128871196</v>
      </c>
      <c r="R81" s="4">
        <f t="shared" si="33"/>
        <v>0.3964624936930351</v>
      </c>
      <c r="S81" s="4">
        <f t="shared" si="34"/>
        <v>0.42871716740360399</v>
      </c>
      <c r="T81" s="4">
        <f t="shared" si="35"/>
        <v>0.48926130922617223</v>
      </c>
      <c r="U81" s="4">
        <f t="shared" si="36"/>
        <v>0.42213252907214877</v>
      </c>
      <c r="V81" s="4">
        <f t="shared" si="37"/>
        <v>0.94619692878536665</v>
      </c>
      <c r="W81" s="4">
        <f t="shared" si="18"/>
        <v>0.55180022835425635</v>
      </c>
      <c r="X81" s="4">
        <f t="shared" si="19"/>
        <v>7.0679517489750071E-2</v>
      </c>
      <c r="Y81" s="4">
        <f t="shared" si="20"/>
        <v>-0.44963113801593224</v>
      </c>
      <c r="Z81" s="4">
        <f t="shared" si="21"/>
        <v>2.3704437601825443</v>
      </c>
      <c r="AA81" s="4">
        <f t="shared" si="22"/>
        <v>-0.84942831201768976</v>
      </c>
      <c r="AB81" s="4">
        <f t="shared" si="23"/>
        <v>-0.28645024517435086</v>
      </c>
      <c r="AC81" s="4">
        <f t="shared" si="24"/>
        <v>2.6535833800355455</v>
      </c>
      <c r="AD81" s="4">
        <f t="shared" si="25"/>
        <v>-0.88071107875417431</v>
      </c>
      <c r="AE81" s="4">
        <f t="shared" si="26"/>
        <v>1.4714069723394012</v>
      </c>
    </row>
    <row r="82" spans="1:31" x14ac:dyDescent="0.25">
      <c r="A82" s="1">
        <v>43949</v>
      </c>
      <c r="B82" s="4">
        <v>90.803657529999995</v>
      </c>
      <c r="C82" s="4">
        <v>55.509998320000001</v>
      </c>
      <c r="D82" s="4">
        <v>69.212554999999995</v>
      </c>
      <c r="E82" s="4">
        <v>1232.589966</v>
      </c>
      <c r="F82" s="4">
        <v>154.46000670000001</v>
      </c>
      <c r="G82" s="4">
        <v>403.82998659999998</v>
      </c>
      <c r="H82" s="4">
        <v>168.4889221</v>
      </c>
      <c r="I82" s="4">
        <v>170.44885249999999</v>
      </c>
      <c r="J82" s="4">
        <v>126.4553986</v>
      </c>
      <c r="K82" s="4">
        <v>2863.389893</v>
      </c>
      <c r="L82" s="4">
        <f t="shared" si="27"/>
        <v>0.54855131100574439</v>
      </c>
      <c r="M82" s="4">
        <f t="shared" si="28"/>
        <v>-0.12612036666041837</v>
      </c>
      <c r="N82" s="4">
        <f t="shared" si="29"/>
        <v>0.16638714418545691</v>
      </c>
      <c r="O82" s="4">
        <f t="shared" si="30"/>
        <v>0.23151363301264016</v>
      </c>
      <c r="P82" s="4">
        <f t="shared" si="31"/>
        <v>0.19216313600322224</v>
      </c>
      <c r="Q82" s="4">
        <f t="shared" si="32"/>
        <v>0.40739588592939735</v>
      </c>
      <c r="R82" s="4">
        <f t="shared" si="33"/>
        <v>0.35294718327254154</v>
      </c>
      <c r="S82" s="4">
        <f t="shared" si="34"/>
        <v>0.42264722761446388</v>
      </c>
      <c r="T82" s="4">
        <f t="shared" si="35"/>
        <v>0.48332073794867014</v>
      </c>
      <c r="U82" s="4">
        <f t="shared" si="36"/>
        <v>0.41219614700720997</v>
      </c>
      <c r="V82" s="4">
        <f t="shared" si="37"/>
        <v>-3.6756066315742633</v>
      </c>
      <c r="W82" s="4">
        <f t="shared" si="18"/>
        <v>-1.7348262185429584</v>
      </c>
      <c r="X82" s="4">
        <f t="shared" si="19"/>
        <v>-1.6209528007947041</v>
      </c>
      <c r="Y82" s="4">
        <f t="shared" si="20"/>
        <v>-3.0113481777459574</v>
      </c>
      <c r="Z82" s="4">
        <f t="shared" si="21"/>
        <v>-2.0110373034696143</v>
      </c>
      <c r="AA82" s="4">
        <f t="shared" si="22"/>
        <v>-4.1648910949547604</v>
      </c>
      <c r="AB82" s="4">
        <f t="shared" si="23"/>
        <v>-2.4360741871341558</v>
      </c>
      <c r="AC82" s="4">
        <f t="shared" si="24"/>
        <v>-0.29691707791262972</v>
      </c>
      <c r="AD82" s="4">
        <f t="shared" si="25"/>
        <v>-0.23383236717218792</v>
      </c>
      <c r="AE82" s="4">
        <f t="shared" si="26"/>
        <v>-0.52423803899445698</v>
      </c>
    </row>
    <row r="83" spans="1:31" x14ac:dyDescent="0.25">
      <c r="A83" s="1">
        <v>43950</v>
      </c>
      <c r="B83" s="4">
        <v>91.617767330000007</v>
      </c>
      <c r="C83" s="4">
        <v>53.659999849999998</v>
      </c>
      <c r="D83" s="4">
        <v>71.485862999999995</v>
      </c>
      <c r="E83" s="4">
        <v>1342.1800539999999</v>
      </c>
      <c r="F83" s="4">
        <v>160.42999270000001</v>
      </c>
      <c r="G83" s="4">
        <v>411.89001459999997</v>
      </c>
      <c r="H83" s="4">
        <v>176.04962159999999</v>
      </c>
      <c r="I83" s="4">
        <v>180.9395294</v>
      </c>
      <c r="J83" s="4">
        <v>122.10849760000001</v>
      </c>
      <c r="K83" s="4">
        <v>2939.51001</v>
      </c>
      <c r="L83" s="4">
        <f t="shared" si="27"/>
        <v>0.56411378984372351</v>
      </c>
      <c r="M83" s="4">
        <f t="shared" si="28"/>
        <v>-0.16148483720194531</v>
      </c>
      <c r="N83" s="4">
        <f t="shared" si="29"/>
        <v>0.19447147248000615</v>
      </c>
      <c r="O83" s="4">
        <f t="shared" si="30"/>
        <v>0.3736833346806514</v>
      </c>
      <c r="P83" s="4">
        <f t="shared" si="31"/>
        <v>0.23020063914381647</v>
      </c>
      <c r="Q83" s="4">
        <f t="shared" si="32"/>
        <v>0.43867146027980042</v>
      </c>
      <c r="R83" s="4">
        <f t="shared" si="33"/>
        <v>0.43115163375388449</v>
      </c>
      <c r="S83" s="4">
        <f t="shared" si="34"/>
        <v>0.54809623298134402</v>
      </c>
      <c r="T83" s="4">
        <f t="shared" si="35"/>
        <v>0.3961944423802618</v>
      </c>
      <c r="U83" s="4">
        <f t="shared" si="36"/>
        <v>0.46231902339220637</v>
      </c>
      <c r="V83" s="4">
        <f t="shared" si="37"/>
        <v>0.89656058152838525</v>
      </c>
      <c r="W83" s="4">
        <f t="shared" ref="W83:W146" si="38">((C83-C82)/C82*100)</f>
        <v>-3.3327301855339031</v>
      </c>
      <c r="X83" s="4">
        <f t="shared" ref="X83:X146" si="39">((D83-D82)/D82*100)</f>
        <v>3.2845312530363895</v>
      </c>
      <c r="Y83" s="4">
        <f t="shared" ref="Y83:Y146" si="40">((E83-E82)/E82*100)</f>
        <v>8.8910417107841297</v>
      </c>
      <c r="Z83" s="4">
        <f t="shared" ref="Z83:Z146" si="41">((F83-F82)/F82*100)</f>
        <v>3.8650691059435291</v>
      </c>
      <c r="AA83" s="4">
        <f t="shared" ref="AA83:AA146" si="42">((G83-G82)/G82*100)</f>
        <v>1.9958963592229655</v>
      </c>
      <c r="AB83" s="4">
        <f t="shared" ref="AB83:AB146" si="43">((H83-H82)/H82*100)</f>
        <v>4.4873570355638233</v>
      </c>
      <c r="AC83" s="4">
        <f t="shared" ref="AC83:AC146" si="44">((I83-I82)/I82*100)</f>
        <v>6.1547360079763589</v>
      </c>
      <c r="AD83" s="4">
        <f t="shared" ref="AD83:AD146" si="45">((J83-J82)/J82*100)</f>
        <v>-3.4374973691316875</v>
      </c>
      <c r="AE83" s="4">
        <f t="shared" ref="AE83:AE146" si="46">((K83-K82)/K82*100)</f>
        <v>2.6583916212768419</v>
      </c>
    </row>
    <row r="84" spans="1:31" x14ac:dyDescent="0.25">
      <c r="A84" s="1">
        <v>43951</v>
      </c>
      <c r="B84" s="4">
        <v>91.429130549999996</v>
      </c>
      <c r="C84" s="4">
        <v>52.38999939</v>
      </c>
      <c r="D84" s="4">
        <v>72.993934999999993</v>
      </c>
      <c r="E84" s="4">
        <v>1346.6999510000001</v>
      </c>
      <c r="F84" s="4">
        <v>161.9499969</v>
      </c>
      <c r="G84" s="4">
        <v>419.85000609999997</v>
      </c>
      <c r="H84" s="4">
        <v>177.81578060000001</v>
      </c>
      <c r="I84" s="4">
        <v>177.88391110000001</v>
      </c>
      <c r="J84" s="4">
        <v>120.0832367</v>
      </c>
      <c r="K84" s="4">
        <v>2912.429932</v>
      </c>
      <c r="L84" s="4">
        <f t="shared" si="27"/>
        <v>0.56050781937534866</v>
      </c>
      <c r="M84" s="4">
        <f t="shared" si="28"/>
        <v>-0.18576209720173092</v>
      </c>
      <c r="N84" s="4">
        <f t="shared" si="29"/>
        <v>0.2131021151996981</v>
      </c>
      <c r="O84" s="4">
        <f t="shared" si="30"/>
        <v>0.37954693438923232</v>
      </c>
      <c r="P84" s="4">
        <f t="shared" si="31"/>
        <v>0.23988527902927281</v>
      </c>
      <c r="Q84" s="4">
        <f t="shared" si="32"/>
        <v>0.46955885992491664</v>
      </c>
      <c r="R84" s="4">
        <f t="shared" si="33"/>
        <v>0.44941998234486863</v>
      </c>
      <c r="S84" s="4">
        <f t="shared" si="34"/>
        <v>0.51155671506750611</v>
      </c>
      <c r="T84" s="4">
        <f t="shared" si="35"/>
        <v>0.35560150507238625</v>
      </c>
      <c r="U84" s="4">
        <f t="shared" si="36"/>
        <v>0.44448758203892968</v>
      </c>
      <c r="V84" s="4">
        <f t="shared" si="37"/>
        <v>-0.20589541253560056</v>
      </c>
      <c r="W84" s="4">
        <f t="shared" si="38"/>
        <v>-2.3667544978571193</v>
      </c>
      <c r="X84" s="4">
        <f t="shared" si="39"/>
        <v>2.1096087208179868</v>
      </c>
      <c r="Y84" s="4">
        <f t="shared" si="40"/>
        <v>0.33675787287479153</v>
      </c>
      <c r="Z84" s="4">
        <f t="shared" si="41"/>
        <v>0.94745637920856685</v>
      </c>
      <c r="AA84" s="4">
        <f t="shared" si="42"/>
        <v>1.932552676162886</v>
      </c>
      <c r="AB84" s="4">
        <f t="shared" si="43"/>
        <v>1.0032165840224765</v>
      </c>
      <c r="AC84" s="4">
        <f t="shared" si="44"/>
        <v>-1.6887511038259571</v>
      </c>
      <c r="AD84" s="4">
        <f t="shared" si="45"/>
        <v>-1.6585749065837381</v>
      </c>
      <c r="AE84" s="4">
        <f t="shared" si="46"/>
        <v>-0.92124462607289981</v>
      </c>
    </row>
    <row r="85" spans="1:31" x14ac:dyDescent="0.25">
      <c r="A85" s="1">
        <v>43952</v>
      </c>
      <c r="B85" s="4">
        <v>89.205207819999998</v>
      </c>
      <c r="C85" s="4">
        <v>49.880001069999999</v>
      </c>
      <c r="D85" s="4">
        <v>71.818787</v>
      </c>
      <c r="E85" s="4">
        <v>1317.3199460000001</v>
      </c>
      <c r="F85" s="4">
        <v>156.36999510000001</v>
      </c>
      <c r="G85" s="4">
        <v>415.26998900000001</v>
      </c>
      <c r="H85" s="4">
        <v>173.2118988</v>
      </c>
      <c r="I85" s="4">
        <v>174.74864199999999</v>
      </c>
      <c r="J85" s="4">
        <v>121.4366989</v>
      </c>
      <c r="K85" s="4">
        <v>2830.709961</v>
      </c>
      <c r="L85" s="4">
        <f t="shared" si="27"/>
        <v>0.51799543293444683</v>
      </c>
      <c r="M85" s="4">
        <f t="shared" si="28"/>
        <v>-0.2337430891248875</v>
      </c>
      <c r="N85" s="4">
        <f t="shared" si="29"/>
        <v>0.19858439818700876</v>
      </c>
      <c r="O85" s="4">
        <f t="shared" si="30"/>
        <v>0.34143266126395955</v>
      </c>
      <c r="P85" s="4">
        <f t="shared" si="31"/>
        <v>0.20433254306104426</v>
      </c>
      <c r="Q85" s="4">
        <f t="shared" si="32"/>
        <v>0.4517868788180065</v>
      </c>
      <c r="R85" s="4">
        <f t="shared" si="33"/>
        <v>0.40179951465533054</v>
      </c>
      <c r="S85" s="4">
        <f t="shared" si="34"/>
        <v>0.47406472156682788</v>
      </c>
      <c r="T85" s="4">
        <f t="shared" si="35"/>
        <v>0.38272937103433663</v>
      </c>
      <c r="U85" s="4">
        <f t="shared" si="36"/>
        <v>0.39067736516001328</v>
      </c>
      <c r="V85" s="4">
        <f t="shared" si="37"/>
        <v>-2.4324006108576062</v>
      </c>
      <c r="W85" s="4">
        <f t="shared" si="38"/>
        <v>-4.7909874961348065</v>
      </c>
      <c r="X85" s="4">
        <f t="shared" si="39"/>
        <v>-1.609925536964123</v>
      </c>
      <c r="Y85" s="4">
        <f t="shared" si="40"/>
        <v>-2.1816296182519115</v>
      </c>
      <c r="Z85" s="4">
        <f t="shared" si="41"/>
        <v>-3.4455090502073302</v>
      </c>
      <c r="AA85" s="4">
        <f t="shared" si="42"/>
        <v>-1.0908698424334653</v>
      </c>
      <c r="AB85" s="4">
        <f t="shared" si="43"/>
        <v>-2.5891300448504797</v>
      </c>
      <c r="AC85" s="4">
        <f t="shared" si="44"/>
        <v>-1.7625366344893776</v>
      </c>
      <c r="AD85" s="4">
        <f t="shared" si="45"/>
        <v>1.1271033636287684</v>
      </c>
      <c r="AE85" s="4">
        <f t="shared" si="46"/>
        <v>-2.8059034176963671</v>
      </c>
    </row>
    <row r="86" spans="1:31" x14ac:dyDescent="0.25">
      <c r="A86" s="1">
        <v>43955</v>
      </c>
      <c r="B86" s="4">
        <v>89.185356139999996</v>
      </c>
      <c r="C86" s="4">
        <v>52.560001370000002</v>
      </c>
      <c r="D86" s="4">
        <v>72.83493</v>
      </c>
      <c r="E86" s="4">
        <v>1322.900024</v>
      </c>
      <c r="F86" s="4">
        <v>161.47000120000001</v>
      </c>
      <c r="G86" s="4">
        <v>428.14999390000003</v>
      </c>
      <c r="H86" s="4">
        <v>177.44863889999999</v>
      </c>
      <c r="I86" s="4">
        <v>175.32592769999999</v>
      </c>
      <c r="J86" s="4">
        <v>122.20729059999999</v>
      </c>
      <c r="K86" s="4">
        <v>2842.73999</v>
      </c>
      <c r="L86" s="4">
        <f t="shared" si="27"/>
        <v>0.51761594929489552</v>
      </c>
      <c r="M86" s="4">
        <f t="shared" si="28"/>
        <v>-0.1825123485607435</v>
      </c>
      <c r="N86" s="4">
        <f t="shared" si="29"/>
        <v>0.21113777573470935</v>
      </c>
      <c r="O86" s="4">
        <f t="shared" si="30"/>
        <v>0.34867161908416155</v>
      </c>
      <c r="P86" s="4">
        <f t="shared" si="31"/>
        <v>0.23682700754484701</v>
      </c>
      <c r="Q86" s="4">
        <f t="shared" si="32"/>
        <v>0.50176555766174091</v>
      </c>
      <c r="R86" s="4">
        <f t="shared" si="33"/>
        <v>0.44562243492253195</v>
      </c>
      <c r="S86" s="4">
        <f t="shared" si="34"/>
        <v>0.48096798601466573</v>
      </c>
      <c r="T86" s="4">
        <f t="shared" si="35"/>
        <v>0.39817458136159323</v>
      </c>
      <c r="U86" s="4">
        <f t="shared" si="36"/>
        <v>0.39859878830331874</v>
      </c>
      <c r="V86" s="4">
        <f t="shared" si="37"/>
        <v>-2.2253947370493497E-2</v>
      </c>
      <c r="W86" s="4">
        <f t="shared" si="38"/>
        <v>5.3728954340617925</v>
      </c>
      <c r="X86" s="4">
        <f t="shared" si="39"/>
        <v>1.4148707357031796</v>
      </c>
      <c r="Y86" s="4">
        <f t="shared" si="40"/>
        <v>0.42359322174872449</v>
      </c>
      <c r="Z86" s="4">
        <f t="shared" si="41"/>
        <v>3.2614991749142805</v>
      </c>
      <c r="AA86" s="4">
        <f t="shared" si="42"/>
        <v>3.1015978137538891</v>
      </c>
      <c r="AB86" s="4">
        <f t="shared" si="43"/>
        <v>2.445986753422734</v>
      </c>
      <c r="AC86" s="4">
        <f t="shared" si="44"/>
        <v>0.33035203787163309</v>
      </c>
      <c r="AD86" s="4">
        <f t="shared" si="45"/>
        <v>0.63456245680274925</v>
      </c>
      <c r="AE86" s="4">
        <f t="shared" si="46"/>
        <v>0.42498274870061875</v>
      </c>
    </row>
    <row r="87" spans="1:31" x14ac:dyDescent="0.25">
      <c r="A87" s="1">
        <v>43956</v>
      </c>
      <c r="B87" s="4">
        <v>92.362380979999998</v>
      </c>
      <c r="C87" s="4">
        <v>52.189998629999998</v>
      </c>
      <c r="D87" s="4">
        <v>73.928100999999998</v>
      </c>
      <c r="E87" s="4">
        <v>1349.0200199999999</v>
      </c>
      <c r="F87" s="4">
        <v>163.25</v>
      </c>
      <c r="G87" s="4">
        <v>424.67999270000001</v>
      </c>
      <c r="H87" s="4">
        <v>179.3537292</v>
      </c>
      <c r="I87" s="4">
        <v>177.60520940000001</v>
      </c>
      <c r="J87" s="4">
        <v>123.2248688</v>
      </c>
      <c r="K87" s="4">
        <v>2868.4399410000001</v>
      </c>
      <c r="L87" s="4">
        <f t="shared" si="27"/>
        <v>0.57834778404278009</v>
      </c>
      <c r="M87" s="4">
        <f t="shared" si="28"/>
        <v>-0.18958530089621994</v>
      </c>
      <c r="N87" s="4">
        <f t="shared" si="29"/>
        <v>0.22464275317115029</v>
      </c>
      <c r="O87" s="4">
        <f t="shared" si="30"/>
        <v>0.38255672773458654</v>
      </c>
      <c r="P87" s="4">
        <f t="shared" si="31"/>
        <v>0.24816819158535455</v>
      </c>
      <c r="Q87" s="4">
        <f t="shared" si="32"/>
        <v>0.4883008053647776</v>
      </c>
      <c r="R87" s="4">
        <f t="shared" si="33"/>
        <v>0.46532782594208477</v>
      </c>
      <c r="S87" s="4">
        <f t="shared" si="34"/>
        <v>0.50822396052818186</v>
      </c>
      <c r="T87" s="4">
        <f t="shared" si="35"/>
        <v>0.41857021931542965</v>
      </c>
      <c r="U87" s="4">
        <f t="shared" si="36"/>
        <v>0.41552145628967341</v>
      </c>
      <c r="V87" s="4">
        <f t="shared" si="37"/>
        <v>3.5622718543757577</v>
      </c>
      <c r="W87" s="4">
        <f t="shared" si="38"/>
        <v>-0.70396257678028262</v>
      </c>
      <c r="X87" s="4">
        <f t="shared" si="39"/>
        <v>1.5008883786941212</v>
      </c>
      <c r="Y87" s="4">
        <f t="shared" si="40"/>
        <v>1.9744497336255169</v>
      </c>
      <c r="Z87" s="4">
        <f t="shared" si="41"/>
        <v>1.1023712062745603</v>
      </c>
      <c r="AA87" s="4">
        <f t="shared" si="42"/>
        <v>-0.81046391438475107</v>
      </c>
      <c r="AB87" s="4">
        <f t="shared" si="43"/>
        <v>1.073600965219921</v>
      </c>
      <c r="AC87" s="4">
        <f t="shared" si="44"/>
        <v>1.3000254610944304</v>
      </c>
      <c r="AD87" s="4">
        <f t="shared" si="45"/>
        <v>0.83266570677085505</v>
      </c>
      <c r="AE87" s="4">
        <f t="shared" si="46"/>
        <v>0.90405563260817445</v>
      </c>
    </row>
    <row r="88" spans="1:31" x14ac:dyDescent="0.25">
      <c r="A88" s="1">
        <v>43957</v>
      </c>
      <c r="B88" s="4">
        <v>90.426376340000004</v>
      </c>
      <c r="C88" s="4">
        <v>52.159999849999998</v>
      </c>
      <c r="D88" s="4">
        <v>74.690842000000004</v>
      </c>
      <c r="E88" s="4">
        <v>1345.4300539999999</v>
      </c>
      <c r="F88" s="4">
        <v>163.66999820000001</v>
      </c>
      <c r="G88" s="4">
        <v>434.26000979999998</v>
      </c>
      <c r="H88" s="4">
        <v>181.11987300000001</v>
      </c>
      <c r="I88" s="4">
        <v>177.9436188</v>
      </c>
      <c r="J88" s="4">
        <v>121.8121185</v>
      </c>
      <c r="K88" s="4">
        <v>2848.419922</v>
      </c>
      <c r="L88" s="4">
        <f t="shared" si="27"/>
        <v>0.54133922421432834</v>
      </c>
      <c r="M88" s="4">
        <f t="shared" si="28"/>
        <v>-0.19015875594972154</v>
      </c>
      <c r="N88" s="4">
        <f t="shared" si="29"/>
        <v>0.23406561564632433</v>
      </c>
      <c r="O88" s="4">
        <f t="shared" si="30"/>
        <v>0.3778995146185764</v>
      </c>
      <c r="P88" s="4">
        <f t="shared" si="31"/>
        <v>0.25084419163820965</v>
      </c>
      <c r="Q88" s="4">
        <f t="shared" si="32"/>
        <v>0.52547444013244615</v>
      </c>
      <c r="R88" s="4">
        <f t="shared" si="33"/>
        <v>0.48359601731115476</v>
      </c>
      <c r="S88" s="4">
        <f t="shared" si="34"/>
        <v>0.51227070823011533</v>
      </c>
      <c r="T88" s="4">
        <f t="shared" si="35"/>
        <v>0.39025402343193522</v>
      </c>
      <c r="U88" s="4">
        <f t="shared" si="36"/>
        <v>0.40233885782411555</v>
      </c>
      <c r="V88" s="4">
        <f t="shared" si="37"/>
        <v>-2.0960965053718272</v>
      </c>
      <c r="W88" s="4">
        <f t="shared" si="38"/>
        <v>-5.7479940194433511E-2</v>
      </c>
      <c r="X88" s="4">
        <f t="shared" si="39"/>
        <v>1.0317335217362142</v>
      </c>
      <c r="Y88" s="4">
        <f t="shared" si="40"/>
        <v>-0.26611658439286945</v>
      </c>
      <c r="Z88" s="4">
        <f t="shared" si="41"/>
        <v>0.25727301684533482</v>
      </c>
      <c r="AA88" s="4">
        <f t="shared" si="42"/>
        <v>2.2558202092575206</v>
      </c>
      <c r="AB88" s="4">
        <f t="shared" si="43"/>
        <v>0.98472655566060507</v>
      </c>
      <c r="AC88" s="4">
        <f t="shared" si="44"/>
        <v>0.19054024436739808</v>
      </c>
      <c r="AD88" s="4">
        <f t="shared" si="45"/>
        <v>-1.1464814803681893</v>
      </c>
      <c r="AE88" s="4">
        <f t="shared" si="46"/>
        <v>-0.69794102061696428</v>
      </c>
    </row>
    <row r="89" spans="1:31" x14ac:dyDescent="0.25">
      <c r="A89" s="1">
        <v>43958</v>
      </c>
      <c r="B89" s="4">
        <v>93.31549072</v>
      </c>
      <c r="C89" s="4">
        <v>51.950000760000002</v>
      </c>
      <c r="D89" s="4">
        <v>75.463509000000002</v>
      </c>
      <c r="E89" s="4">
        <v>1369.280029</v>
      </c>
      <c r="F89" s="4">
        <v>169.8999939</v>
      </c>
      <c r="G89" s="4">
        <v>436.52999879999999</v>
      </c>
      <c r="H89" s="4">
        <v>182.1716309</v>
      </c>
      <c r="I89" s="4">
        <v>181.86518860000001</v>
      </c>
      <c r="J89" s="4">
        <v>120.94883729999999</v>
      </c>
      <c r="K89" s="4">
        <v>2881.1899410000001</v>
      </c>
      <c r="L89" s="4">
        <f t="shared" si="27"/>
        <v>0.59656737820442962</v>
      </c>
      <c r="M89" s="4">
        <f t="shared" si="28"/>
        <v>-0.19417308717889945</v>
      </c>
      <c r="N89" s="4">
        <f t="shared" si="29"/>
        <v>0.24361110340705205</v>
      </c>
      <c r="O89" s="4">
        <f t="shared" si="30"/>
        <v>0.408839756500119</v>
      </c>
      <c r="P89" s="4">
        <f t="shared" si="31"/>
        <v>0.29053833514284066</v>
      </c>
      <c r="Q89" s="4">
        <f t="shared" si="32"/>
        <v>0.53428274821079247</v>
      </c>
      <c r="R89" s="4">
        <f t="shared" si="33"/>
        <v>0.49447492456158976</v>
      </c>
      <c r="S89" s="4">
        <f t="shared" si="34"/>
        <v>0.55916539725507197</v>
      </c>
      <c r="T89" s="4">
        <f t="shared" si="35"/>
        <v>0.37295100848177865</v>
      </c>
      <c r="U89" s="4">
        <f t="shared" si="36"/>
        <v>0.42391695933269558</v>
      </c>
      <c r="V89" s="4">
        <f t="shared" si="37"/>
        <v>3.1949907725341404</v>
      </c>
      <c r="W89" s="4">
        <f t="shared" si="38"/>
        <v>-0.40260561848908183</v>
      </c>
      <c r="X89" s="4">
        <f t="shared" si="39"/>
        <v>1.0344869321462442</v>
      </c>
      <c r="Y89" s="4">
        <f t="shared" si="40"/>
        <v>1.7726655450495894</v>
      </c>
      <c r="Z89" s="4">
        <f t="shared" si="41"/>
        <v>3.8064372020015025</v>
      </c>
      <c r="AA89" s="4">
        <f t="shared" si="42"/>
        <v>0.52272577459883107</v>
      </c>
      <c r="AB89" s="4">
        <f t="shared" si="43"/>
        <v>0.58069712758686842</v>
      </c>
      <c r="AC89" s="4">
        <f t="shared" si="44"/>
        <v>2.2038271596621111</v>
      </c>
      <c r="AD89" s="4">
        <f t="shared" si="45"/>
        <v>-0.70869894607407469</v>
      </c>
      <c r="AE89" s="4">
        <f t="shared" si="46"/>
        <v>1.1504630601302208</v>
      </c>
    </row>
    <row r="90" spans="1:31" x14ac:dyDescent="0.25">
      <c r="A90" s="1">
        <v>43959</v>
      </c>
      <c r="B90" s="4">
        <v>93.027580259999993</v>
      </c>
      <c r="C90" s="4">
        <v>53.189998629999998</v>
      </c>
      <c r="D90" s="4">
        <v>77.259674000000004</v>
      </c>
      <c r="E90" s="4">
        <v>1384.339966</v>
      </c>
      <c r="F90" s="4">
        <v>175.8999939</v>
      </c>
      <c r="G90" s="4">
        <v>435.5499878</v>
      </c>
      <c r="H90" s="4">
        <v>183.24320979999999</v>
      </c>
      <c r="I90" s="4">
        <v>184.22410579999999</v>
      </c>
      <c r="J90" s="4">
        <v>121.9907303</v>
      </c>
      <c r="K90" s="4">
        <v>2929.8000489999999</v>
      </c>
      <c r="L90" s="4">
        <f t="shared" si="27"/>
        <v>0.59106369744664622</v>
      </c>
      <c r="M90" s="4">
        <f t="shared" si="28"/>
        <v>-0.17046935506436911</v>
      </c>
      <c r="N90" s="4">
        <f t="shared" si="29"/>
        <v>0.26580083200132043</v>
      </c>
      <c r="O90" s="4">
        <f t="shared" si="30"/>
        <v>0.42837680396036965</v>
      </c>
      <c r="P90" s="4">
        <f t="shared" si="31"/>
        <v>0.32876707116392428</v>
      </c>
      <c r="Q90" s="4">
        <f t="shared" si="32"/>
        <v>0.53047998140964581</v>
      </c>
      <c r="R90" s="4">
        <f t="shared" si="33"/>
        <v>0.50555885125671907</v>
      </c>
      <c r="S90" s="4">
        <f t="shared" si="34"/>
        <v>0.58737366439585326</v>
      </c>
      <c r="T90" s="4">
        <f t="shared" si="35"/>
        <v>0.39383399557273285</v>
      </c>
      <c r="U90" s="4">
        <f t="shared" si="36"/>
        <v>0.45592529734333365</v>
      </c>
      <c r="V90" s="4">
        <f t="shared" si="37"/>
        <v>-0.30853447565731901</v>
      </c>
      <c r="W90" s="4">
        <f t="shared" si="38"/>
        <v>2.3869063558412087</v>
      </c>
      <c r="X90" s="4">
        <f t="shared" si="39"/>
        <v>2.3801768878783545</v>
      </c>
      <c r="Y90" s="4">
        <f t="shared" si="40"/>
        <v>1.0998434710976122</v>
      </c>
      <c r="Z90" s="4">
        <f t="shared" si="41"/>
        <v>3.5314892380346343</v>
      </c>
      <c r="AA90" s="4">
        <f t="shared" si="42"/>
        <v>-0.22450026405836798</v>
      </c>
      <c r="AB90" s="4">
        <f t="shared" si="43"/>
        <v>0.58822490346382006</v>
      </c>
      <c r="AC90" s="4">
        <f t="shared" si="44"/>
        <v>1.2970691192519836</v>
      </c>
      <c r="AD90" s="4">
        <f t="shared" si="45"/>
        <v>0.86143283660983294</v>
      </c>
      <c r="AE90" s="4">
        <f t="shared" si="46"/>
        <v>1.6871538841735756</v>
      </c>
    </row>
    <row r="91" spans="1:31" x14ac:dyDescent="0.25">
      <c r="A91" s="1">
        <v>43962</v>
      </c>
      <c r="B91" s="4">
        <v>95.380577090000003</v>
      </c>
      <c r="C91" s="4">
        <v>55.740001679999999</v>
      </c>
      <c r="D91" s="4">
        <v>78.475371999999993</v>
      </c>
      <c r="E91" s="4">
        <v>1403.589966</v>
      </c>
      <c r="F91" s="4">
        <v>182.66999820000001</v>
      </c>
      <c r="G91" s="4">
        <v>440.51998900000001</v>
      </c>
      <c r="H91" s="4">
        <v>185.28720089999999</v>
      </c>
      <c r="I91" s="4">
        <v>182.70124820000001</v>
      </c>
      <c r="J91" s="4">
        <v>122.7150955</v>
      </c>
      <c r="K91" s="4">
        <v>2930.1899410000001</v>
      </c>
      <c r="L91" s="4">
        <f t="shared" si="27"/>
        <v>0.63604345739144308</v>
      </c>
      <c r="M91" s="4">
        <f t="shared" si="28"/>
        <v>-0.12172363488951472</v>
      </c>
      <c r="N91" s="4">
        <f t="shared" si="29"/>
        <v>0.2808195015960373</v>
      </c>
      <c r="O91" s="4">
        <f t="shared" si="30"/>
        <v>0.45334956205423321</v>
      </c>
      <c r="P91" s="4">
        <f t="shared" si="31"/>
        <v>0.37190185570497458</v>
      </c>
      <c r="Q91" s="4">
        <f t="shared" si="32"/>
        <v>0.54976522980483655</v>
      </c>
      <c r="R91" s="4">
        <f t="shared" si="33"/>
        <v>0.52670096922665777</v>
      </c>
      <c r="S91" s="4">
        <f t="shared" si="34"/>
        <v>0.56916311677757792</v>
      </c>
      <c r="T91" s="4">
        <f t="shared" si="35"/>
        <v>0.4083526737102543</v>
      </c>
      <c r="U91" s="4">
        <f t="shared" si="36"/>
        <v>0.45618202985097689</v>
      </c>
      <c r="V91" s="4">
        <f t="shared" si="37"/>
        <v>2.5293540081593964</v>
      </c>
      <c r="W91" s="4">
        <f t="shared" si="38"/>
        <v>4.7941400934004887</v>
      </c>
      <c r="X91" s="4">
        <f t="shared" si="39"/>
        <v>1.5735220420422549</v>
      </c>
      <c r="Y91" s="4">
        <f t="shared" si="40"/>
        <v>1.390554377738741</v>
      </c>
      <c r="Z91" s="4">
        <f t="shared" si="41"/>
        <v>3.8487802926524215</v>
      </c>
      <c r="AA91" s="4">
        <f t="shared" si="42"/>
        <v>1.1410862907157708</v>
      </c>
      <c r="AB91" s="4">
        <f t="shared" si="43"/>
        <v>1.1154525737848102</v>
      </c>
      <c r="AC91" s="4">
        <f t="shared" si="44"/>
        <v>-0.82663318863018231</v>
      </c>
      <c r="AD91" s="4">
        <f t="shared" si="45"/>
        <v>0.59378708383714651</v>
      </c>
      <c r="AE91" s="4">
        <f t="shared" si="46"/>
        <v>1.330780235781699E-2</v>
      </c>
    </row>
    <row r="92" spans="1:31" x14ac:dyDescent="0.25">
      <c r="A92" s="1">
        <v>43963</v>
      </c>
      <c r="B92" s="4">
        <v>93.126861570000003</v>
      </c>
      <c r="C92" s="4">
        <v>53.759998320000001</v>
      </c>
      <c r="D92" s="4">
        <v>77.578536999999997</v>
      </c>
      <c r="E92" s="4">
        <v>1375.1800539999999</v>
      </c>
      <c r="F92" s="4">
        <v>177.53999329999999</v>
      </c>
      <c r="G92" s="4">
        <v>431.82000729999999</v>
      </c>
      <c r="H92" s="4">
        <v>181.09010309999999</v>
      </c>
      <c r="I92" s="4">
        <v>178.6304016</v>
      </c>
      <c r="J92" s="4">
        <v>122.82424159999999</v>
      </c>
      <c r="K92" s="4">
        <v>2870.1201169999999</v>
      </c>
      <c r="L92" s="4">
        <f t="shared" si="27"/>
        <v>0.59296155359072156</v>
      </c>
      <c r="M92" s="4">
        <f t="shared" si="28"/>
        <v>-0.1595732718661573</v>
      </c>
      <c r="N92" s="4">
        <f t="shared" si="29"/>
        <v>0.26974004884874486</v>
      </c>
      <c r="O92" s="4">
        <f t="shared" si="30"/>
        <v>0.41649377712727459</v>
      </c>
      <c r="P92" s="4">
        <f t="shared" si="31"/>
        <v>0.33921625518681353</v>
      </c>
      <c r="Q92" s="4">
        <f t="shared" si="32"/>
        <v>0.51600642344516923</v>
      </c>
      <c r="R92" s="4">
        <f t="shared" si="33"/>
        <v>0.48328809095190906</v>
      </c>
      <c r="S92" s="4">
        <f t="shared" si="34"/>
        <v>0.5204833545621248</v>
      </c>
      <c r="T92" s="4">
        <f t="shared" si="35"/>
        <v>0.41054032311122712</v>
      </c>
      <c r="U92" s="4">
        <f t="shared" si="36"/>
        <v>0.41662780316973702</v>
      </c>
      <c r="V92" s="4">
        <f t="shared" si="37"/>
        <v>-2.3628663075433276</v>
      </c>
      <c r="W92" s="4">
        <f t="shared" si="38"/>
        <v>-3.5522125947664622</v>
      </c>
      <c r="X92" s="4">
        <f t="shared" si="39"/>
        <v>-1.1428235090112042</v>
      </c>
      <c r="Y92" s="4">
        <f t="shared" si="40"/>
        <v>-2.0240891348748837</v>
      </c>
      <c r="Z92" s="4">
        <f t="shared" si="41"/>
        <v>-2.8083456235562698</v>
      </c>
      <c r="AA92" s="4">
        <f t="shared" si="42"/>
        <v>-1.9749346039323594</v>
      </c>
      <c r="AB92" s="4">
        <f t="shared" si="43"/>
        <v>-2.2651849559026904</v>
      </c>
      <c r="AC92" s="4">
        <f t="shared" si="44"/>
        <v>-2.2281438359653252</v>
      </c>
      <c r="AD92" s="4">
        <f t="shared" si="45"/>
        <v>8.8942684317097398E-2</v>
      </c>
      <c r="AE92" s="4">
        <f t="shared" si="46"/>
        <v>-2.050031745706554</v>
      </c>
    </row>
    <row r="93" spans="1:31" x14ac:dyDescent="0.25">
      <c r="A93" s="1">
        <v>43964</v>
      </c>
      <c r="B93" s="4">
        <v>91.498634339999995</v>
      </c>
      <c r="C93" s="4">
        <v>52.180000309999997</v>
      </c>
      <c r="D93" s="4">
        <v>76.641852999999998</v>
      </c>
      <c r="E93" s="4">
        <v>1348.329956</v>
      </c>
      <c r="F93" s="4">
        <v>169.63999939999999</v>
      </c>
      <c r="G93" s="4">
        <v>438.26998900000001</v>
      </c>
      <c r="H93" s="4">
        <v>178.3515778</v>
      </c>
      <c r="I93" s="4">
        <v>176.55665590000001</v>
      </c>
      <c r="J93" s="4">
        <v>122.7547836</v>
      </c>
      <c r="K93" s="4">
        <v>2820</v>
      </c>
      <c r="L93" s="4">
        <f t="shared" si="27"/>
        <v>0.56183645006009697</v>
      </c>
      <c r="M93" s="4">
        <f t="shared" si="28"/>
        <v>-0.18977642823974947</v>
      </c>
      <c r="N93" s="4">
        <f t="shared" si="29"/>
        <v>0.2581683036368107</v>
      </c>
      <c r="O93" s="4">
        <f t="shared" si="30"/>
        <v>0.38166151727529923</v>
      </c>
      <c r="P93" s="4">
        <f t="shared" si="31"/>
        <v>0.28888179162493499</v>
      </c>
      <c r="Q93" s="4">
        <f t="shared" si="32"/>
        <v>0.54103448565749523</v>
      </c>
      <c r="R93" s="4">
        <f t="shared" si="33"/>
        <v>0.4549620258549224</v>
      </c>
      <c r="S93" s="4">
        <f t="shared" si="34"/>
        <v>0.49568520874859362</v>
      </c>
      <c r="T93" s="4">
        <f t="shared" si="35"/>
        <v>0.40914815470490956</v>
      </c>
      <c r="U93" s="4">
        <f t="shared" si="36"/>
        <v>0.38362516828423687</v>
      </c>
      <c r="V93" s="4">
        <f t="shared" si="37"/>
        <v>-1.748396974353237</v>
      </c>
      <c r="W93" s="4">
        <f t="shared" si="38"/>
        <v>-2.9389844854444633</v>
      </c>
      <c r="X93" s="4">
        <f t="shared" si="39"/>
        <v>-1.2074009593658612</v>
      </c>
      <c r="Y93" s="4">
        <f t="shared" si="40"/>
        <v>-1.9524787261057737</v>
      </c>
      <c r="Z93" s="4">
        <f t="shared" si="41"/>
        <v>-4.4496982078009335</v>
      </c>
      <c r="AA93" s="4">
        <f t="shared" si="42"/>
        <v>1.4936736582283929</v>
      </c>
      <c r="AB93" s="4">
        <f t="shared" si="43"/>
        <v>-1.5122445970930547</v>
      </c>
      <c r="AC93" s="4">
        <f t="shared" si="44"/>
        <v>-1.1609142012923679</v>
      </c>
      <c r="AD93" s="4">
        <f t="shared" si="45"/>
        <v>-5.6550725732303131E-2</v>
      </c>
      <c r="AE93" s="4">
        <f t="shared" si="46"/>
        <v>-1.7462724540040542</v>
      </c>
    </row>
    <row r="94" spans="1:31" x14ac:dyDescent="0.25">
      <c r="A94" s="1">
        <v>43965</v>
      </c>
      <c r="B94" s="4">
        <v>91.121360780000003</v>
      </c>
      <c r="C94" s="4">
        <v>54.509998320000001</v>
      </c>
      <c r="D94" s="4">
        <v>77.112685999999997</v>
      </c>
      <c r="E94" s="4">
        <v>1356.8599850000001</v>
      </c>
      <c r="F94" s="4">
        <v>167</v>
      </c>
      <c r="G94" s="4">
        <v>441.9500122</v>
      </c>
      <c r="H94" s="4">
        <v>179.12551880000001</v>
      </c>
      <c r="I94" s="4">
        <v>180.3551788</v>
      </c>
      <c r="J94" s="4">
        <v>122.4670258</v>
      </c>
      <c r="K94" s="4">
        <v>2852.5</v>
      </c>
      <c r="L94" s="4">
        <f t="shared" si="27"/>
        <v>0.5546245091233476</v>
      </c>
      <c r="M94" s="4">
        <f t="shared" si="28"/>
        <v>-0.14523631249226918</v>
      </c>
      <c r="N94" s="4">
        <f t="shared" si="29"/>
        <v>0.26398494992667004</v>
      </c>
      <c r="O94" s="4">
        <f t="shared" si="30"/>
        <v>0.39272740562598185</v>
      </c>
      <c r="P94" s="4">
        <f t="shared" si="31"/>
        <v>0.27206115159853184</v>
      </c>
      <c r="Q94" s="4">
        <f t="shared" si="32"/>
        <v>0.55531419277548644</v>
      </c>
      <c r="R94" s="4">
        <f t="shared" si="33"/>
        <v>0.46296732094831705</v>
      </c>
      <c r="S94" s="4">
        <f t="shared" si="34"/>
        <v>0.54110848545520118</v>
      </c>
      <c r="T94" s="4">
        <f t="shared" si="35"/>
        <v>0.40338053516747024</v>
      </c>
      <c r="U94" s="4">
        <f t="shared" si="36"/>
        <v>0.40502547015860713</v>
      </c>
      <c r="V94" s="4">
        <f t="shared" si="37"/>
        <v>-0.41232698468272233</v>
      </c>
      <c r="W94" s="4">
        <f t="shared" si="38"/>
        <v>4.4653085399723036</v>
      </c>
      <c r="X94" s="4">
        <f t="shared" si="39"/>
        <v>0.6143288315328167</v>
      </c>
      <c r="Y94" s="4">
        <f t="shared" si="40"/>
        <v>0.63263661554368167</v>
      </c>
      <c r="Z94" s="4">
        <f t="shared" si="41"/>
        <v>-1.5562363884328059</v>
      </c>
      <c r="AA94" s="4">
        <f t="shared" si="42"/>
        <v>0.83967036127586492</v>
      </c>
      <c r="AB94" s="4">
        <f t="shared" si="43"/>
        <v>0.43394121293835158</v>
      </c>
      <c r="AC94" s="4">
        <f t="shared" si="44"/>
        <v>2.1514470132190553</v>
      </c>
      <c r="AD94" s="4">
        <f t="shared" si="45"/>
        <v>-0.23441677103000838</v>
      </c>
      <c r="AE94" s="4">
        <f t="shared" si="46"/>
        <v>1.1524822695035459</v>
      </c>
    </row>
    <row r="95" spans="1:31" x14ac:dyDescent="0.25">
      <c r="A95" s="1">
        <v>43966</v>
      </c>
      <c r="B95" s="4">
        <v>89.244926449999994</v>
      </c>
      <c r="C95" s="4">
        <v>54.200000760000002</v>
      </c>
      <c r="D95" s="4">
        <v>76.656791999999996</v>
      </c>
      <c r="E95" s="4">
        <v>1373.0600589999999</v>
      </c>
      <c r="F95" s="4">
        <v>171.33000179999999</v>
      </c>
      <c r="G95" s="4">
        <v>454.19000240000003</v>
      </c>
      <c r="H95" s="4">
        <v>181.73504639999999</v>
      </c>
      <c r="I95" s="4">
        <v>182.9373779</v>
      </c>
      <c r="J95" s="4">
        <v>124.96756739999999</v>
      </c>
      <c r="K95" s="4">
        <v>2863.6999510000001</v>
      </c>
      <c r="L95" s="4">
        <f t="shared" si="27"/>
        <v>0.51875469211404213</v>
      </c>
      <c r="M95" s="4">
        <f t="shared" si="28"/>
        <v>-0.1511622090572351</v>
      </c>
      <c r="N95" s="4">
        <f t="shared" si="29"/>
        <v>0.25835285926252982</v>
      </c>
      <c r="O95" s="4">
        <f t="shared" si="30"/>
        <v>0.41374353700804339</v>
      </c>
      <c r="P95" s="4">
        <f t="shared" si="31"/>
        <v>0.29964956756236799</v>
      </c>
      <c r="Q95" s="4">
        <f t="shared" si="32"/>
        <v>0.60280940290978202</v>
      </c>
      <c r="R95" s="4">
        <f t="shared" si="33"/>
        <v>0.48995909227501722</v>
      </c>
      <c r="S95" s="4">
        <f t="shared" si="34"/>
        <v>0.5719867892903191</v>
      </c>
      <c r="T95" s="4">
        <f t="shared" si="35"/>
        <v>0.45349967211645997</v>
      </c>
      <c r="U95" s="4">
        <f t="shared" si="36"/>
        <v>0.41240031115485809</v>
      </c>
      <c r="V95" s="4">
        <f t="shared" si="37"/>
        <v>-2.0592694335748583</v>
      </c>
      <c r="W95" s="4">
        <f t="shared" si="38"/>
        <v>-0.56869853156142847</v>
      </c>
      <c r="X95" s="4">
        <f t="shared" si="39"/>
        <v>-0.59120492833047045</v>
      </c>
      <c r="Y95" s="4">
        <f t="shared" si="40"/>
        <v>1.1939385182768036</v>
      </c>
      <c r="Z95" s="4">
        <f t="shared" si="41"/>
        <v>2.5928154491017907</v>
      </c>
      <c r="AA95" s="4">
        <f t="shared" si="42"/>
        <v>2.7695417721724009</v>
      </c>
      <c r="AB95" s="4">
        <f t="shared" si="43"/>
        <v>1.4568150967443163</v>
      </c>
      <c r="AC95" s="4">
        <f t="shared" si="44"/>
        <v>1.4317299437591735</v>
      </c>
      <c r="AD95" s="4">
        <f t="shared" si="45"/>
        <v>2.041808057038641</v>
      </c>
      <c r="AE95" s="4">
        <f t="shared" si="46"/>
        <v>0.39263631901840684</v>
      </c>
    </row>
    <row r="96" spans="1:31" x14ac:dyDescent="0.25">
      <c r="A96" s="1">
        <v>43969</v>
      </c>
      <c r="B96" s="4">
        <v>89.622192380000001</v>
      </c>
      <c r="C96" s="4">
        <v>54.590000150000002</v>
      </c>
      <c r="D96" s="4">
        <v>78.462913999999998</v>
      </c>
      <c r="E96" s="4">
        <v>1385.1800539999999</v>
      </c>
      <c r="F96" s="4">
        <v>172.5</v>
      </c>
      <c r="G96" s="4">
        <v>452.57998659999998</v>
      </c>
      <c r="H96" s="4">
        <v>183.47143550000001</v>
      </c>
      <c r="I96" s="4">
        <v>190.8036194</v>
      </c>
      <c r="J96" s="4">
        <v>126.6742859</v>
      </c>
      <c r="K96" s="4">
        <v>2953.9099120000001</v>
      </c>
      <c r="L96" s="4">
        <f t="shared" si="27"/>
        <v>0.52596648719612504</v>
      </c>
      <c r="M96" s="4">
        <f t="shared" si="28"/>
        <v>-0.14370700184354024</v>
      </c>
      <c r="N96" s="4">
        <f t="shared" si="29"/>
        <v>0.28066559611473285</v>
      </c>
      <c r="O96" s="4">
        <f t="shared" si="30"/>
        <v>0.42946663847473621</v>
      </c>
      <c r="P96" s="4">
        <f t="shared" si="31"/>
        <v>0.30710415961785853</v>
      </c>
      <c r="Q96" s="4">
        <f t="shared" si="32"/>
        <v>0.59656200912179203</v>
      </c>
      <c r="R96" s="4">
        <f t="shared" si="33"/>
        <v>0.50791951450675599</v>
      </c>
      <c r="S96" s="4">
        <f t="shared" si="34"/>
        <v>0.66605242314380986</v>
      </c>
      <c r="T96" s="4">
        <f t="shared" si="35"/>
        <v>0.48770796452594239</v>
      </c>
      <c r="U96" s="4">
        <f t="shared" si="36"/>
        <v>0.47180093876947871</v>
      </c>
      <c r="V96" s="4">
        <f t="shared" si="37"/>
        <v>0.42273095514440556</v>
      </c>
      <c r="W96" s="4">
        <f t="shared" si="38"/>
        <v>0.71955606002098482</v>
      </c>
      <c r="X96" s="4">
        <f t="shared" si="39"/>
        <v>2.3561147719304532</v>
      </c>
      <c r="Y96" s="4">
        <f t="shared" si="40"/>
        <v>0.88269955276588652</v>
      </c>
      <c r="Z96" s="4">
        <f t="shared" si="41"/>
        <v>0.68289160550280759</v>
      </c>
      <c r="AA96" s="4">
        <f t="shared" si="42"/>
        <v>-0.35448067801856176</v>
      </c>
      <c r="AB96" s="4">
        <f t="shared" si="43"/>
        <v>0.95545087994652489</v>
      </c>
      <c r="AC96" s="4">
        <f t="shared" si="44"/>
        <v>4.2999640589032415</v>
      </c>
      <c r="AD96" s="4">
        <f t="shared" si="45"/>
        <v>1.3657291531786737</v>
      </c>
      <c r="AE96" s="4">
        <f t="shared" si="46"/>
        <v>3.150119165539631</v>
      </c>
    </row>
    <row r="97" spans="1:31" x14ac:dyDescent="0.25">
      <c r="A97" s="1">
        <v>43970</v>
      </c>
      <c r="B97" s="4">
        <v>87.586906429999999</v>
      </c>
      <c r="C97" s="4">
        <v>55.47000122</v>
      </c>
      <c r="D97" s="4">
        <v>78.009521000000007</v>
      </c>
      <c r="E97" s="4">
        <v>1374.400024</v>
      </c>
      <c r="F97" s="4">
        <v>176.03999329999999</v>
      </c>
      <c r="G97" s="4">
        <v>451.0400085</v>
      </c>
      <c r="H97" s="4">
        <v>182.20140079999999</v>
      </c>
      <c r="I97" s="4">
        <v>188.78971859999999</v>
      </c>
      <c r="J97" s="4">
        <v>123.9852066</v>
      </c>
      <c r="K97" s="4">
        <v>2922.9399410000001</v>
      </c>
      <c r="L97" s="4">
        <f t="shared" si="27"/>
        <v>0.48706007122359796</v>
      </c>
      <c r="M97" s="4">
        <f t="shared" si="28"/>
        <v>-0.12688494905744949</v>
      </c>
      <c r="N97" s="4">
        <f t="shared" si="29"/>
        <v>0.27506440267396265</v>
      </c>
      <c r="O97" s="4">
        <f t="shared" si="30"/>
        <v>0.4154818550235887</v>
      </c>
      <c r="P97" s="4">
        <f t="shared" si="31"/>
        <v>0.32965907118154264</v>
      </c>
      <c r="Q97" s="4">
        <f t="shared" si="32"/>
        <v>0.59058638477352154</v>
      </c>
      <c r="R97" s="4">
        <f t="shared" si="33"/>
        <v>0.49478285092083518</v>
      </c>
      <c r="S97" s="4">
        <f t="shared" si="34"/>
        <v>0.64196991114998747</v>
      </c>
      <c r="T97" s="4">
        <f t="shared" si="35"/>
        <v>0.43380990751965459</v>
      </c>
      <c r="U97" s="4">
        <f t="shared" si="36"/>
        <v>0.45140811635592504</v>
      </c>
      <c r="V97" s="4">
        <f t="shared" si="37"/>
        <v>-2.2709620195077873</v>
      </c>
      <c r="W97" s="4">
        <f t="shared" si="38"/>
        <v>1.6120188085399716</v>
      </c>
      <c r="X97" s="4">
        <f t="shared" si="39"/>
        <v>-0.57784369313634121</v>
      </c>
      <c r="Y97" s="4">
        <f t="shared" si="40"/>
        <v>-0.77824034275329645</v>
      </c>
      <c r="Z97" s="4">
        <f t="shared" si="41"/>
        <v>2.0521700289855027</v>
      </c>
      <c r="AA97" s="4">
        <f t="shared" si="42"/>
        <v>-0.34026650439606176</v>
      </c>
      <c r="AB97" s="4">
        <f t="shared" si="43"/>
        <v>-0.69222475778799086</v>
      </c>
      <c r="AC97" s="4">
        <f t="shared" si="44"/>
        <v>-1.0554835418389428</v>
      </c>
      <c r="AD97" s="4">
        <f t="shared" si="45"/>
        <v>-2.1228296499913433</v>
      </c>
      <c r="AE97" s="4">
        <f t="shared" si="46"/>
        <v>-1.0484399295383786</v>
      </c>
    </row>
    <row r="98" spans="1:31" x14ac:dyDescent="0.25">
      <c r="A98" s="1">
        <v>43971</v>
      </c>
      <c r="B98" s="4">
        <v>89.443489069999998</v>
      </c>
      <c r="C98" s="4">
        <v>56.38999939</v>
      </c>
      <c r="D98" s="4">
        <v>79.526664999999994</v>
      </c>
      <c r="E98" s="4">
        <v>1409.160034</v>
      </c>
      <c r="F98" s="4">
        <v>176.92999270000001</v>
      </c>
      <c r="G98" s="4">
        <v>447.67001340000002</v>
      </c>
      <c r="H98" s="4">
        <v>184.72865300000001</v>
      </c>
      <c r="I98" s="4">
        <v>193.27615359999999</v>
      </c>
      <c r="J98" s="4">
        <v>124.48133850000001</v>
      </c>
      <c r="K98" s="4">
        <v>2971.610107</v>
      </c>
      <c r="L98" s="4">
        <f t="shared" si="27"/>
        <v>0.52255040440219258</v>
      </c>
      <c r="M98" s="4">
        <f t="shared" si="28"/>
        <v>-0.10929831387432762</v>
      </c>
      <c r="N98" s="4">
        <f t="shared" si="29"/>
        <v>0.29380712040781365</v>
      </c>
      <c r="O98" s="4">
        <f t="shared" si="30"/>
        <v>0.46057553404022644</v>
      </c>
      <c r="P98" s="4">
        <f t="shared" si="31"/>
        <v>0.33532966320179658</v>
      </c>
      <c r="Q98" s="4">
        <f t="shared" si="32"/>
        <v>0.57750968921979107</v>
      </c>
      <c r="R98" s="4">
        <f t="shared" si="33"/>
        <v>0.52092360278232186</v>
      </c>
      <c r="S98" s="4">
        <f t="shared" si="34"/>
        <v>0.69561933851850721</v>
      </c>
      <c r="T98" s="4">
        <f t="shared" si="35"/>
        <v>0.44375403428037835</v>
      </c>
      <c r="U98" s="4">
        <f t="shared" si="36"/>
        <v>0.48345600080748535</v>
      </c>
      <c r="V98" s="4">
        <f t="shared" si="37"/>
        <v>2.1197034073623682</v>
      </c>
      <c r="W98" s="4">
        <f t="shared" si="38"/>
        <v>1.6585508378685401</v>
      </c>
      <c r="X98" s="4">
        <f t="shared" si="39"/>
        <v>1.9448190176683529</v>
      </c>
      <c r="Y98" s="4">
        <f t="shared" si="40"/>
        <v>2.5291042922740785</v>
      </c>
      <c r="Z98" s="4">
        <f t="shared" si="41"/>
        <v>0.50556659501987267</v>
      </c>
      <c r="AA98" s="4">
        <f t="shared" si="42"/>
        <v>-0.74716101376625055</v>
      </c>
      <c r="AB98" s="4">
        <f t="shared" si="43"/>
        <v>1.3870651866031214</v>
      </c>
      <c r="AC98" s="4">
        <f t="shared" si="44"/>
        <v>2.3764191362060751</v>
      </c>
      <c r="AD98" s="4">
        <f t="shared" si="45"/>
        <v>0.40015410999848172</v>
      </c>
      <c r="AE98" s="4">
        <f t="shared" si="46"/>
        <v>1.6651100256048637</v>
      </c>
    </row>
    <row r="99" spans="1:31" x14ac:dyDescent="0.25">
      <c r="A99" s="1">
        <v>43972</v>
      </c>
      <c r="B99" s="4">
        <v>89.741333010000005</v>
      </c>
      <c r="C99" s="4">
        <v>54.650001529999997</v>
      </c>
      <c r="D99" s="4">
        <v>78.933753999999993</v>
      </c>
      <c r="E99" s="4">
        <v>1406.75</v>
      </c>
      <c r="F99" s="4">
        <v>175.2599945</v>
      </c>
      <c r="G99" s="4">
        <v>436.25</v>
      </c>
      <c r="H99" s="4">
        <v>182.5098419</v>
      </c>
      <c r="I99" s="4">
        <v>190.0458984</v>
      </c>
      <c r="J99" s="4">
        <v>124.0248947</v>
      </c>
      <c r="K99" s="4">
        <v>2948.51001</v>
      </c>
      <c r="L99" s="4">
        <f t="shared" si="27"/>
        <v>0.52824397302557768</v>
      </c>
      <c r="M99" s="4">
        <f t="shared" si="28"/>
        <v>-0.14256001871362403</v>
      </c>
      <c r="N99" s="4">
        <f t="shared" si="29"/>
        <v>0.28648232888222647</v>
      </c>
      <c r="O99" s="4">
        <f t="shared" si="30"/>
        <v>0.45744903034775963</v>
      </c>
      <c r="P99" s="4">
        <f t="shared" si="31"/>
        <v>0.324689343144549</v>
      </c>
      <c r="Q99" s="4">
        <f t="shared" si="32"/>
        <v>0.53319626026218692</v>
      </c>
      <c r="R99" s="4">
        <f t="shared" si="33"/>
        <v>0.49797322592930654</v>
      </c>
      <c r="S99" s="4">
        <f t="shared" si="34"/>
        <v>0.65699148773404636</v>
      </c>
      <c r="T99" s="4">
        <f t="shared" si="35"/>
        <v>0.43460538851431013</v>
      </c>
      <c r="U99" s="4">
        <f t="shared" si="36"/>
        <v>0.46824526083433965</v>
      </c>
      <c r="V99" s="4">
        <f t="shared" si="37"/>
        <v>0.33299678165160718</v>
      </c>
      <c r="W99" s="4">
        <f t="shared" si="38"/>
        <v>-3.0856497230403721</v>
      </c>
      <c r="X99" s="4">
        <f t="shared" si="39"/>
        <v>-0.74554993598688046</v>
      </c>
      <c r="Y99" s="4">
        <f t="shared" si="40"/>
        <v>-0.17102628103629541</v>
      </c>
      <c r="Z99" s="4">
        <f t="shared" si="41"/>
        <v>-0.94387513078782204</v>
      </c>
      <c r="AA99" s="4">
        <f t="shared" si="42"/>
        <v>-2.5509891344444502</v>
      </c>
      <c r="AB99" s="4">
        <f t="shared" si="43"/>
        <v>-1.2011190814020662</v>
      </c>
      <c r="AC99" s="4">
        <f t="shared" si="44"/>
        <v>-1.6713159589699058</v>
      </c>
      <c r="AD99" s="4">
        <f t="shared" si="45"/>
        <v>-0.36667648781749113</v>
      </c>
      <c r="AE99" s="4">
        <f t="shared" si="46"/>
        <v>-0.77735961880008531</v>
      </c>
    </row>
    <row r="100" spans="1:31" x14ac:dyDescent="0.25">
      <c r="A100" s="1">
        <v>43973</v>
      </c>
      <c r="B100" s="4">
        <v>90.813583370000003</v>
      </c>
      <c r="C100" s="4">
        <v>55.16999817</v>
      </c>
      <c r="D100" s="4">
        <v>79.441963000000001</v>
      </c>
      <c r="E100" s="4">
        <v>1413.23999</v>
      </c>
      <c r="F100" s="4">
        <v>177.8500061</v>
      </c>
      <c r="G100" s="4">
        <v>429.32000729999999</v>
      </c>
      <c r="H100" s="4">
        <v>182.5894318</v>
      </c>
      <c r="I100" s="4">
        <v>190.28518679999999</v>
      </c>
      <c r="J100" s="4">
        <v>123.3699951</v>
      </c>
      <c r="K100" s="4">
        <v>2955.4499510000001</v>
      </c>
      <c r="L100" s="4">
        <f t="shared" si="27"/>
        <v>0.54874105282552021</v>
      </c>
      <c r="M100" s="4">
        <f t="shared" si="28"/>
        <v>-0.13261979111063954</v>
      </c>
      <c r="N100" s="4">
        <f t="shared" si="29"/>
        <v>0.29276071632389511</v>
      </c>
      <c r="O100" s="4">
        <f t="shared" si="30"/>
        <v>0.46586840438940091</v>
      </c>
      <c r="P100" s="4">
        <f t="shared" si="31"/>
        <v>0.34119148810253974</v>
      </c>
      <c r="Q100" s="4">
        <f t="shared" si="32"/>
        <v>0.50630559661479002</v>
      </c>
      <c r="R100" s="4">
        <f t="shared" si="33"/>
        <v>0.49879646779910508</v>
      </c>
      <c r="S100" s="4">
        <f t="shared" si="34"/>
        <v>0.6598529324303205</v>
      </c>
      <c r="T100" s="4">
        <f t="shared" si="35"/>
        <v>0.42147903111228208</v>
      </c>
      <c r="U100" s="4">
        <f t="shared" si="36"/>
        <v>0.4728150095232726</v>
      </c>
      <c r="V100" s="4">
        <f t="shared" si="37"/>
        <v>1.1948233038621299</v>
      </c>
      <c r="W100" s="4">
        <f t="shared" si="38"/>
        <v>0.95150343173284491</v>
      </c>
      <c r="X100" s="4">
        <f t="shared" si="39"/>
        <v>0.64384243019786935</v>
      </c>
      <c r="Y100" s="4">
        <f t="shared" si="40"/>
        <v>0.4613463657366294</v>
      </c>
      <c r="Z100" s="4">
        <f t="shared" si="41"/>
        <v>1.4778110699986338</v>
      </c>
      <c r="AA100" s="4">
        <f t="shared" si="42"/>
        <v>-1.5885370085959916</v>
      </c>
      <c r="AB100" s="4">
        <f t="shared" si="43"/>
        <v>4.3608552378019451E-2</v>
      </c>
      <c r="AC100" s="4">
        <f t="shared" si="44"/>
        <v>0.12591084680835837</v>
      </c>
      <c r="AD100" s="4">
        <f t="shared" si="45"/>
        <v>-0.52803882767578536</v>
      </c>
      <c r="AE100" s="4">
        <f t="shared" si="46"/>
        <v>0.23537111885199566</v>
      </c>
    </row>
    <row r="101" spans="1:31" x14ac:dyDescent="0.25">
      <c r="A101" s="1">
        <v>43977</v>
      </c>
      <c r="B101" s="4">
        <v>88.837867739999993</v>
      </c>
      <c r="C101" s="4">
        <v>53.189998629999998</v>
      </c>
      <c r="D101" s="4">
        <v>78.903862000000004</v>
      </c>
      <c r="E101" s="4">
        <v>1421.369995</v>
      </c>
      <c r="F101" s="4">
        <v>176.52000430000001</v>
      </c>
      <c r="G101" s="4">
        <v>414.76998900000001</v>
      </c>
      <c r="H101" s="4">
        <v>180.65917970000001</v>
      </c>
      <c r="I101" s="4">
        <v>192.63807679999999</v>
      </c>
      <c r="J101" s="4">
        <v>122.9036255</v>
      </c>
      <c r="K101" s="4">
        <v>2991.7700199999999</v>
      </c>
      <c r="L101" s="4">
        <f t="shared" si="27"/>
        <v>0.51097337986329894</v>
      </c>
      <c r="M101" s="4">
        <f t="shared" si="28"/>
        <v>-0.17046935506436911</v>
      </c>
      <c r="N101" s="4">
        <f t="shared" si="29"/>
        <v>0.28611304467551962</v>
      </c>
      <c r="O101" s="4">
        <f t="shared" si="30"/>
        <v>0.47641534715131784</v>
      </c>
      <c r="P101" s="4">
        <f t="shared" si="31"/>
        <v>0.33271744014924548</v>
      </c>
      <c r="Q101" s="4">
        <f t="shared" si="32"/>
        <v>0.44984671345193067</v>
      </c>
      <c r="R101" s="4">
        <f t="shared" si="33"/>
        <v>0.47883081451914633</v>
      </c>
      <c r="S101" s="4">
        <f t="shared" si="34"/>
        <v>0.68798912545688096</v>
      </c>
      <c r="T101" s="4">
        <f t="shared" si="35"/>
        <v>0.41213143943404512</v>
      </c>
      <c r="U101" s="4">
        <f t="shared" si="36"/>
        <v>0.49673071539090197</v>
      </c>
      <c r="V101" s="4">
        <f t="shared" si="37"/>
        <v>-2.1755728126599641</v>
      </c>
      <c r="W101" s="4">
        <f t="shared" si="38"/>
        <v>-3.5889062999401609</v>
      </c>
      <c r="X101" s="4">
        <f t="shared" si="39"/>
        <v>-0.67735108710744907</v>
      </c>
      <c r="Y101" s="4">
        <f t="shared" si="40"/>
        <v>0.57527419670596658</v>
      </c>
      <c r="Z101" s="4">
        <f t="shared" si="41"/>
        <v>-0.74782218407806444</v>
      </c>
      <c r="AA101" s="4">
        <f t="shared" si="42"/>
        <v>-3.389084611151775</v>
      </c>
      <c r="AB101" s="4">
        <f t="shared" si="43"/>
        <v>-1.0571543385458906</v>
      </c>
      <c r="AC101" s="4">
        <f t="shared" si="44"/>
        <v>1.2365071814407795</v>
      </c>
      <c r="AD101" s="4">
        <f t="shared" si="45"/>
        <v>-0.37802514267911574</v>
      </c>
      <c r="AE101" s="4">
        <f t="shared" si="46"/>
        <v>1.2289184253555263</v>
      </c>
    </row>
    <row r="102" spans="1:31" x14ac:dyDescent="0.25">
      <c r="A102" s="1">
        <v>43978</v>
      </c>
      <c r="B102" s="4">
        <v>90.108680730000003</v>
      </c>
      <c r="C102" s="4">
        <v>52.740001679999999</v>
      </c>
      <c r="D102" s="4">
        <v>79.247642999999997</v>
      </c>
      <c r="E102" s="4">
        <v>1420.280029</v>
      </c>
      <c r="F102" s="4">
        <v>176.6000061</v>
      </c>
      <c r="G102" s="4">
        <v>419.89001459999997</v>
      </c>
      <c r="H102" s="4">
        <v>180.8979645</v>
      </c>
      <c r="I102" s="4">
        <v>192.2392883</v>
      </c>
      <c r="J102" s="4">
        <v>121.5342789</v>
      </c>
      <c r="K102" s="4">
        <v>3036.1298830000001</v>
      </c>
      <c r="L102" s="4">
        <f t="shared" si="27"/>
        <v>0.53526617214255157</v>
      </c>
      <c r="M102" s="4">
        <f t="shared" si="28"/>
        <v>-0.17907147238506718</v>
      </c>
      <c r="N102" s="4">
        <f t="shared" si="29"/>
        <v>0.29036009719344863</v>
      </c>
      <c r="O102" s="4">
        <f t="shared" si="30"/>
        <v>0.47500134937217309</v>
      </c>
      <c r="P102" s="4">
        <f t="shared" si="31"/>
        <v>0.33322716809814734</v>
      </c>
      <c r="Q102" s="4">
        <f t="shared" si="32"/>
        <v>0.46971410613701392</v>
      </c>
      <c r="R102" s="4">
        <f t="shared" si="33"/>
        <v>0.48130069631610134</v>
      </c>
      <c r="S102" s="4">
        <f t="shared" si="34"/>
        <v>0.68322035589571473</v>
      </c>
      <c r="T102" s="4">
        <f t="shared" si="35"/>
        <v>0.38468519747748914</v>
      </c>
      <c r="U102" s="4">
        <f t="shared" si="36"/>
        <v>0.52594039106184698</v>
      </c>
      <c r="V102" s="4">
        <f t="shared" si="37"/>
        <v>1.4304856952659797</v>
      </c>
      <c r="W102" s="4">
        <f t="shared" si="38"/>
        <v>-0.84601797629337372</v>
      </c>
      <c r="X102" s="4">
        <f t="shared" si="39"/>
        <v>0.43569603728648004</v>
      </c>
      <c r="Y102" s="4">
        <f t="shared" si="40"/>
        <v>-7.6684185246221129E-2</v>
      </c>
      <c r="Z102" s="4">
        <f t="shared" si="41"/>
        <v>4.532166216358454E-2</v>
      </c>
      <c r="AA102" s="4">
        <f t="shared" si="42"/>
        <v>1.2344252804654974</v>
      </c>
      <c r="AB102" s="4">
        <f t="shared" si="43"/>
        <v>0.13217418588776564</v>
      </c>
      <c r="AC102" s="4">
        <f t="shared" si="44"/>
        <v>-0.2070143694457787</v>
      </c>
      <c r="AD102" s="4">
        <f t="shared" si="45"/>
        <v>-1.1141629015655035</v>
      </c>
      <c r="AE102" s="4">
        <f t="shared" si="46"/>
        <v>1.4827297119582785</v>
      </c>
    </row>
    <row r="103" spans="1:31" x14ac:dyDescent="0.25">
      <c r="A103" s="1">
        <v>43979</v>
      </c>
      <c r="B103" s="4">
        <v>91.439056399999998</v>
      </c>
      <c r="C103" s="4">
        <v>51.740001679999999</v>
      </c>
      <c r="D103" s="4">
        <v>79.282523999999995</v>
      </c>
      <c r="E103" s="4">
        <v>1418.23999</v>
      </c>
      <c r="F103" s="4">
        <v>181.1000061</v>
      </c>
      <c r="G103" s="4">
        <v>413.44000240000003</v>
      </c>
      <c r="H103" s="4">
        <v>180.4900208</v>
      </c>
      <c r="I103" s="4">
        <v>193.67494199999999</v>
      </c>
      <c r="J103" s="4">
        <v>122.7349396</v>
      </c>
      <c r="K103" s="4">
        <v>3029.7299800000001</v>
      </c>
      <c r="L103" s="4">
        <f t="shared" si="27"/>
        <v>0.56069756138628368</v>
      </c>
      <c r="M103" s="4">
        <f t="shared" si="28"/>
        <v>-0.19818741821691802</v>
      </c>
      <c r="N103" s="4">
        <f t="shared" si="29"/>
        <v>0.29079101524557449</v>
      </c>
      <c r="O103" s="4">
        <f t="shared" si="30"/>
        <v>0.47235483506313169</v>
      </c>
      <c r="P103" s="4">
        <f t="shared" si="31"/>
        <v>0.36189872011396007</v>
      </c>
      <c r="Q103" s="4">
        <f t="shared" si="32"/>
        <v>0.44468592557460079</v>
      </c>
      <c r="R103" s="4">
        <f t="shared" si="33"/>
        <v>0.47708111148987908</v>
      </c>
      <c r="S103" s="4">
        <f t="shared" si="34"/>
        <v>0.70038810688385933</v>
      </c>
      <c r="T103" s="4">
        <f t="shared" si="35"/>
        <v>0.40875041520974764</v>
      </c>
      <c r="U103" s="4">
        <f t="shared" si="36"/>
        <v>0.52172624164133352</v>
      </c>
      <c r="V103" s="4">
        <f t="shared" si="37"/>
        <v>1.4764123270057725</v>
      </c>
      <c r="W103" s="4">
        <f t="shared" si="38"/>
        <v>-1.8960939858657964</v>
      </c>
      <c r="X103" s="4">
        <f t="shared" si="39"/>
        <v>4.4015189196224561E-2</v>
      </c>
      <c r="Y103" s="4">
        <f t="shared" si="40"/>
        <v>-0.14363639270745379</v>
      </c>
      <c r="Z103" s="4">
        <f t="shared" si="41"/>
        <v>2.5481312823125659</v>
      </c>
      <c r="AA103" s="4">
        <f t="shared" si="42"/>
        <v>-1.5361194540776173</v>
      </c>
      <c r="AB103" s="4">
        <f t="shared" si="43"/>
        <v>-0.22551038710001856</v>
      </c>
      <c r="AC103" s="4">
        <f t="shared" si="44"/>
        <v>0.7468055633662003</v>
      </c>
      <c r="AD103" s="4">
        <f t="shared" si="45"/>
        <v>0.98791938444619354</v>
      </c>
      <c r="AE103" s="4">
        <f t="shared" si="46"/>
        <v>-0.21079147620905631</v>
      </c>
    </row>
    <row r="104" spans="1:31" x14ac:dyDescent="0.25">
      <c r="A104" s="1">
        <v>43980</v>
      </c>
      <c r="B104" s="4">
        <v>94.238822940000006</v>
      </c>
      <c r="C104" s="4">
        <v>53.799999239999998</v>
      </c>
      <c r="D104" s="4">
        <v>79.205298999999997</v>
      </c>
      <c r="E104" s="4">
        <v>1433.5200199999999</v>
      </c>
      <c r="F104" s="4">
        <v>174.78999329999999</v>
      </c>
      <c r="G104" s="4">
        <v>419.73001099999999</v>
      </c>
      <c r="H104" s="4">
        <v>182.3307495</v>
      </c>
      <c r="I104" s="4">
        <v>194.65200809999999</v>
      </c>
      <c r="J104" s="4">
        <v>123.10207370000001</v>
      </c>
      <c r="K104" s="4">
        <v>3044.3100589999999</v>
      </c>
      <c r="L104" s="4">
        <f t="shared" si="27"/>
        <v>0.61421774690675224</v>
      </c>
      <c r="M104" s="4">
        <f t="shared" si="28"/>
        <v>-0.15880861644621316</v>
      </c>
      <c r="N104" s="4">
        <f t="shared" si="29"/>
        <v>0.28983698162912369</v>
      </c>
      <c r="O104" s="4">
        <f t="shared" si="30"/>
        <v>0.49217740612063693</v>
      </c>
      <c r="P104" s="4">
        <f t="shared" si="31"/>
        <v>0.32169475117715018</v>
      </c>
      <c r="Q104" s="4">
        <f t="shared" si="32"/>
        <v>0.46909323925067908</v>
      </c>
      <c r="R104" s="4">
        <f t="shared" si="33"/>
        <v>0.49612077527611165</v>
      </c>
      <c r="S104" s="4">
        <f t="shared" si="34"/>
        <v>0.71207200217403799</v>
      </c>
      <c r="T104" s="4">
        <f t="shared" si="35"/>
        <v>0.41610899874082918</v>
      </c>
      <c r="U104" s="4">
        <f t="shared" si="36"/>
        <v>0.53132679831678464</v>
      </c>
      <c r="V104" s="4">
        <f t="shared" si="37"/>
        <v>3.0618935170901516</v>
      </c>
      <c r="W104" s="4">
        <f t="shared" si="38"/>
        <v>3.9814408448237208</v>
      </c>
      <c r="X104" s="4">
        <f t="shared" si="39"/>
        <v>-9.7404820260261329E-2</v>
      </c>
      <c r="Y104" s="4">
        <f t="shared" si="40"/>
        <v>1.0773938196454251</v>
      </c>
      <c r="Z104" s="4">
        <f t="shared" si="41"/>
        <v>-3.4842697887683891</v>
      </c>
      <c r="AA104" s="4">
        <f t="shared" si="42"/>
        <v>1.5213836502241573</v>
      </c>
      <c r="AB104" s="4">
        <f t="shared" si="43"/>
        <v>1.0198506775284275</v>
      </c>
      <c r="AC104" s="4">
        <f t="shared" si="44"/>
        <v>0.5044876171952084</v>
      </c>
      <c r="AD104" s="4">
        <f t="shared" si="45"/>
        <v>0.29912761695773976</v>
      </c>
      <c r="AE104" s="4">
        <f t="shared" si="46"/>
        <v>0.48123361145206217</v>
      </c>
    </row>
    <row r="105" spans="1:31" x14ac:dyDescent="0.25">
      <c r="A105" s="1">
        <v>43983</v>
      </c>
      <c r="B105" s="4">
        <v>92.342529299999995</v>
      </c>
      <c r="C105" s="4">
        <v>53.630001069999999</v>
      </c>
      <c r="D105" s="4">
        <v>80.179359000000005</v>
      </c>
      <c r="E105" s="4">
        <v>1434.869995</v>
      </c>
      <c r="F105" s="4">
        <v>176.36000060000001</v>
      </c>
      <c r="G105" s="4">
        <v>425.92001340000002</v>
      </c>
      <c r="H105" s="4">
        <v>181.9128571</v>
      </c>
      <c r="I105" s="4">
        <v>193.76469420000001</v>
      </c>
      <c r="J105" s="4">
        <v>123.00285340000001</v>
      </c>
      <c r="K105" s="4">
        <v>3055.7299800000001</v>
      </c>
      <c r="L105" s="4">
        <f t="shared" si="27"/>
        <v>0.57796830040322889</v>
      </c>
      <c r="M105" s="4">
        <f t="shared" si="28"/>
        <v>-0.16205829225544691</v>
      </c>
      <c r="N105" s="4">
        <f t="shared" si="29"/>
        <v>0.30187046799286715</v>
      </c>
      <c r="O105" s="4">
        <f t="shared" si="30"/>
        <v>0.49392870997039096</v>
      </c>
      <c r="P105" s="4">
        <f t="shared" si="31"/>
        <v>0.33169798361429598</v>
      </c>
      <c r="Q105" s="4">
        <f t="shared" si="32"/>
        <v>0.49311249579549188</v>
      </c>
      <c r="R105" s="4">
        <f t="shared" si="33"/>
        <v>0.49179828560404765</v>
      </c>
      <c r="S105" s="4">
        <f t="shared" si="34"/>
        <v>0.7014613764475699</v>
      </c>
      <c r="T105" s="4">
        <f t="shared" si="35"/>
        <v>0.41412029525202504</v>
      </c>
      <c r="U105" s="4">
        <f t="shared" si="36"/>
        <v>0.53884648314082972</v>
      </c>
      <c r="V105" s="4">
        <f t="shared" si="37"/>
        <v>-2.0122212702161435</v>
      </c>
      <c r="W105" s="4">
        <f t="shared" si="38"/>
        <v>-0.31598173308821692</v>
      </c>
      <c r="X105" s="4">
        <f t="shared" si="39"/>
        <v>1.2297914562509367</v>
      </c>
      <c r="Y105" s="4">
        <f t="shared" si="40"/>
        <v>9.4172036746308294E-2</v>
      </c>
      <c r="Z105" s="4">
        <f t="shared" si="41"/>
        <v>0.89822493288007621</v>
      </c>
      <c r="AA105" s="4">
        <f t="shared" si="42"/>
        <v>1.4747581154019567</v>
      </c>
      <c r="AB105" s="4">
        <f t="shared" si="43"/>
        <v>-0.22919469214379523</v>
      </c>
      <c r="AC105" s="4">
        <f t="shared" si="44"/>
        <v>-0.4558462605451955</v>
      </c>
      <c r="AD105" s="4">
        <f t="shared" si="45"/>
        <v>-8.0600023230964407E-2</v>
      </c>
      <c r="AE105" s="4">
        <f t="shared" si="46"/>
        <v>0.37512345256157625</v>
      </c>
    </row>
    <row r="106" spans="1:31" x14ac:dyDescent="0.25">
      <c r="A106" s="1">
        <v>43984</v>
      </c>
      <c r="B106" s="4">
        <v>91.955329899999995</v>
      </c>
      <c r="C106" s="4">
        <v>53.540000919999997</v>
      </c>
      <c r="D106" s="4">
        <v>80.550545</v>
      </c>
      <c r="E106" s="4">
        <v>1442.3100589999999</v>
      </c>
      <c r="F106" s="4">
        <v>174.22999569999999</v>
      </c>
      <c r="G106" s="4">
        <v>427.30999759999997</v>
      </c>
      <c r="H106" s="4">
        <v>183.98242189999999</v>
      </c>
      <c r="I106" s="4">
        <v>195.7686157</v>
      </c>
      <c r="J106" s="4">
        <v>122.98300930000001</v>
      </c>
      <c r="K106" s="4">
        <v>3080.820068</v>
      </c>
      <c r="L106" s="4">
        <f t="shared" si="27"/>
        <v>0.57056661764670369</v>
      </c>
      <c r="M106" s="4">
        <f t="shared" si="28"/>
        <v>-0.1637787302477054</v>
      </c>
      <c r="N106" s="4">
        <f t="shared" si="29"/>
        <v>0.30645608044940204</v>
      </c>
      <c r="O106" s="4">
        <f t="shared" si="30"/>
        <v>0.50358060183921483</v>
      </c>
      <c r="P106" s="4">
        <f t="shared" si="31"/>
        <v>0.31812675110667676</v>
      </c>
      <c r="Q106" s="4">
        <f t="shared" si="32"/>
        <v>0.49850609420395697</v>
      </c>
      <c r="R106" s="4">
        <f t="shared" si="33"/>
        <v>0.51320492634139347</v>
      </c>
      <c r="S106" s="4">
        <f t="shared" si="34"/>
        <v>0.72542455455367516</v>
      </c>
      <c r="T106" s="4">
        <f t="shared" si="35"/>
        <v>0.4137225537525317</v>
      </c>
      <c r="U106" s="4">
        <f t="shared" si="36"/>
        <v>0.5553675741332762</v>
      </c>
      <c r="V106" s="4">
        <f t="shared" si="37"/>
        <v>-0.41930776959993893</v>
      </c>
      <c r="W106" s="4">
        <f t="shared" si="38"/>
        <v>-0.16781679695014337</v>
      </c>
      <c r="X106" s="4">
        <f t="shared" si="39"/>
        <v>0.46294458402940647</v>
      </c>
      <c r="Y106" s="4">
        <f t="shared" si="40"/>
        <v>0.5185183344780927</v>
      </c>
      <c r="Z106" s="4">
        <f t="shared" si="41"/>
        <v>-1.2077596352650597</v>
      </c>
      <c r="AA106" s="4">
        <f t="shared" si="42"/>
        <v>0.32634864675742847</v>
      </c>
      <c r="AB106" s="4">
        <f t="shared" si="43"/>
        <v>1.1376682401631055</v>
      </c>
      <c r="AC106" s="4">
        <f t="shared" si="44"/>
        <v>1.0342036294453016</v>
      </c>
      <c r="AD106" s="4">
        <f t="shared" si="45"/>
        <v>-1.6133040373842458E-2</v>
      </c>
      <c r="AE106" s="4">
        <f t="shared" si="46"/>
        <v>0.82108328171064138</v>
      </c>
    </row>
    <row r="107" spans="1:31" x14ac:dyDescent="0.25">
      <c r="A107" s="1">
        <v>43985</v>
      </c>
      <c r="B107" s="4">
        <v>90.744087219999997</v>
      </c>
      <c r="C107" s="4">
        <v>52.729999540000001</v>
      </c>
      <c r="D107" s="4">
        <v>80.993979999999993</v>
      </c>
      <c r="E107" s="4">
        <v>1439.25</v>
      </c>
      <c r="F107" s="4">
        <v>174.9900055</v>
      </c>
      <c r="G107" s="4">
        <v>421.97000120000001</v>
      </c>
      <c r="H107" s="4">
        <v>184.4301605</v>
      </c>
      <c r="I107" s="4">
        <v>196.27708440000001</v>
      </c>
      <c r="J107" s="4">
        <v>122.5166397</v>
      </c>
      <c r="K107" s="4">
        <v>3122.8701169999999</v>
      </c>
      <c r="L107" s="4">
        <f t="shared" si="27"/>
        <v>0.54741256818659789</v>
      </c>
      <c r="M107" s="4">
        <f t="shared" si="28"/>
        <v>-0.17926267275150973</v>
      </c>
      <c r="N107" s="4">
        <f t="shared" si="29"/>
        <v>0.31193425327828983</v>
      </c>
      <c r="O107" s="4">
        <f t="shared" si="30"/>
        <v>0.49961082972700976</v>
      </c>
      <c r="P107" s="4">
        <f t="shared" si="31"/>
        <v>0.32296912010961626</v>
      </c>
      <c r="Q107" s="4">
        <f t="shared" si="32"/>
        <v>0.47778514206345774</v>
      </c>
      <c r="R107" s="4">
        <f t="shared" si="33"/>
        <v>0.5178361315853377</v>
      </c>
      <c r="S107" s="4">
        <f t="shared" si="34"/>
        <v>0.73150489553483644</v>
      </c>
      <c r="T107" s="4">
        <f t="shared" si="35"/>
        <v>0.40437496207429446</v>
      </c>
      <c r="U107" s="4">
        <f t="shared" si="36"/>
        <v>0.58305630466964731</v>
      </c>
      <c r="V107" s="4">
        <f t="shared" si="37"/>
        <v>-1.3172076934716082</v>
      </c>
      <c r="W107" s="4">
        <f t="shared" si="38"/>
        <v>-1.5128901122177936</v>
      </c>
      <c r="X107" s="4">
        <f t="shared" si="39"/>
        <v>0.55050527591091258</v>
      </c>
      <c r="Y107" s="4">
        <f t="shared" si="40"/>
        <v>-0.2121637425257609</v>
      </c>
      <c r="Z107" s="4">
        <f t="shared" si="41"/>
        <v>0.43621065187227465</v>
      </c>
      <c r="AA107" s="4">
        <f t="shared" si="42"/>
        <v>-1.249677384098715</v>
      </c>
      <c r="AB107" s="4">
        <f t="shared" si="43"/>
        <v>0.24335944454702721</v>
      </c>
      <c r="AC107" s="4">
        <f t="shared" si="44"/>
        <v>0.25972942505717922</v>
      </c>
      <c r="AD107" s="4">
        <f t="shared" si="45"/>
        <v>-0.37921465953265404</v>
      </c>
      <c r="AE107" s="4">
        <f t="shared" si="46"/>
        <v>1.3648979191211872</v>
      </c>
    </row>
    <row r="108" spans="1:31" x14ac:dyDescent="0.25">
      <c r="A108" s="1">
        <v>43986</v>
      </c>
      <c r="B108" s="4">
        <v>87.616691590000002</v>
      </c>
      <c r="C108" s="4">
        <v>52.630001069999999</v>
      </c>
      <c r="D108" s="4">
        <v>80.296447999999998</v>
      </c>
      <c r="E108" s="4">
        <v>1414.3000489999999</v>
      </c>
      <c r="F108" s="4">
        <v>171.4400024</v>
      </c>
      <c r="G108" s="4">
        <v>414.32998659999998</v>
      </c>
      <c r="H108" s="4">
        <v>182.0023956</v>
      </c>
      <c r="I108" s="4">
        <v>193.0568237</v>
      </c>
      <c r="J108" s="4">
        <v>121.16713710000001</v>
      </c>
      <c r="K108" s="4">
        <v>3112.3500979999999</v>
      </c>
      <c r="L108" s="4">
        <f t="shared" si="27"/>
        <v>0.48762944272875103</v>
      </c>
      <c r="M108" s="4">
        <f t="shared" si="28"/>
        <v>-0.18117423808729774</v>
      </c>
      <c r="N108" s="4">
        <f t="shared" si="29"/>
        <v>0.30331697938317603</v>
      </c>
      <c r="O108" s="4">
        <f t="shared" si="30"/>
        <v>0.4672436042321137</v>
      </c>
      <c r="P108" s="4">
        <f t="shared" si="31"/>
        <v>0.30035043154562813</v>
      </c>
      <c r="Q108" s="4">
        <f t="shared" si="32"/>
        <v>0.44813935861699006</v>
      </c>
      <c r="R108" s="4">
        <f t="shared" si="33"/>
        <v>0.49272443128533333</v>
      </c>
      <c r="S108" s="4">
        <f t="shared" si="34"/>
        <v>0.69299656040185242</v>
      </c>
      <c r="T108" s="4">
        <f t="shared" si="35"/>
        <v>0.37732645961290068</v>
      </c>
      <c r="U108" s="4">
        <f t="shared" si="36"/>
        <v>0.57612917905967465</v>
      </c>
      <c r="V108" s="4">
        <f t="shared" si="37"/>
        <v>-3.4463905316695027</v>
      </c>
      <c r="W108" s="4">
        <f t="shared" si="38"/>
        <v>-0.18964246325120054</v>
      </c>
      <c r="X108" s="4">
        <f t="shared" si="39"/>
        <v>-0.86121462360535372</v>
      </c>
      <c r="Y108" s="4">
        <f t="shared" si="40"/>
        <v>-1.7335383706791769</v>
      </c>
      <c r="Z108" s="4">
        <f t="shared" si="41"/>
        <v>-2.0286890613304189</v>
      </c>
      <c r="AA108" s="4">
        <f t="shared" si="42"/>
        <v>-1.8105587075558274</v>
      </c>
      <c r="AB108" s="4">
        <f t="shared" si="43"/>
        <v>-1.3163600212775393</v>
      </c>
      <c r="AC108" s="4">
        <f t="shared" si="44"/>
        <v>-1.6406707435277204</v>
      </c>
      <c r="AD108" s="4">
        <f t="shared" si="45"/>
        <v>-1.1014851560608008</v>
      </c>
      <c r="AE108" s="4">
        <f t="shared" si="46"/>
        <v>-0.33687020612007246</v>
      </c>
    </row>
    <row r="109" spans="1:31" x14ac:dyDescent="0.25">
      <c r="A109" s="1">
        <v>43987</v>
      </c>
      <c r="B109" s="4">
        <v>89.215141299999999</v>
      </c>
      <c r="C109" s="4">
        <v>53.099998470000003</v>
      </c>
      <c r="D109" s="4">
        <v>82.583374000000006</v>
      </c>
      <c r="E109" s="4">
        <v>1440.0200199999999</v>
      </c>
      <c r="F109" s="4">
        <v>173.88000489999999</v>
      </c>
      <c r="G109" s="4">
        <v>419.60000609999997</v>
      </c>
      <c r="H109" s="4">
        <v>186.2609253</v>
      </c>
      <c r="I109" s="4">
        <v>199.00883479999999</v>
      </c>
      <c r="J109" s="4">
        <v>120.6213837</v>
      </c>
      <c r="K109" s="4">
        <v>3193.929932</v>
      </c>
      <c r="L109" s="4">
        <f t="shared" si="27"/>
        <v>0.51818532080004864</v>
      </c>
      <c r="M109" s="4">
        <f t="shared" si="28"/>
        <v>-0.17218979324778694</v>
      </c>
      <c r="N109" s="4">
        <f t="shared" si="29"/>
        <v>0.33156954373844183</v>
      </c>
      <c r="O109" s="4">
        <f t="shared" si="30"/>
        <v>0.50060976599648699</v>
      </c>
      <c r="P109" s="4">
        <f t="shared" si="31"/>
        <v>0.3158968001228421</v>
      </c>
      <c r="Q109" s="4">
        <f t="shared" si="32"/>
        <v>0.4685887772418787</v>
      </c>
      <c r="R109" s="4">
        <f t="shared" si="33"/>
        <v>0.53677273330381436</v>
      </c>
      <c r="S109" s="4">
        <f t="shared" si="34"/>
        <v>0.76417155507046419</v>
      </c>
      <c r="T109" s="4">
        <f t="shared" si="35"/>
        <v>0.36638775361617687</v>
      </c>
      <c r="U109" s="4">
        <f t="shared" si="36"/>
        <v>0.62984711981232133</v>
      </c>
      <c r="V109" s="4">
        <f t="shared" si="37"/>
        <v>1.8243666600422443</v>
      </c>
      <c r="W109" s="4">
        <f t="shared" si="38"/>
        <v>0.89302183249984879</v>
      </c>
      <c r="X109" s="4">
        <f t="shared" si="39"/>
        <v>2.8481035674205768</v>
      </c>
      <c r="Y109" s="4">
        <f t="shared" si="40"/>
        <v>1.8185653757267166</v>
      </c>
      <c r="Z109" s="4">
        <f t="shared" si="41"/>
        <v>1.423239889082031</v>
      </c>
      <c r="AA109" s="4">
        <f t="shared" si="42"/>
        <v>1.2719377477951508</v>
      </c>
      <c r="AB109" s="4">
        <f t="shared" si="43"/>
        <v>2.3398206853053072</v>
      </c>
      <c r="AC109" s="4">
        <f t="shared" si="44"/>
        <v>3.0830358574888295</v>
      </c>
      <c r="AD109" s="4">
        <f t="shared" si="45"/>
        <v>-0.45041371205263009</v>
      </c>
      <c r="AE109" s="4">
        <f t="shared" si="46"/>
        <v>2.6211650820524151</v>
      </c>
    </row>
    <row r="110" spans="1:31" x14ac:dyDescent="0.25">
      <c r="A110" s="1">
        <v>43990</v>
      </c>
      <c r="B110" s="4">
        <v>91.895759580000004</v>
      </c>
      <c r="C110" s="4">
        <v>52.97000122</v>
      </c>
      <c r="D110" s="4">
        <v>83.071640000000002</v>
      </c>
      <c r="E110" s="4">
        <v>1448.040039</v>
      </c>
      <c r="F110" s="4">
        <v>176.5500031</v>
      </c>
      <c r="G110" s="4">
        <v>419.48999020000002</v>
      </c>
      <c r="H110" s="4">
        <v>187.41510009999999</v>
      </c>
      <c r="I110" s="4">
        <v>198.99887079999999</v>
      </c>
      <c r="J110" s="4">
        <v>120.3038559</v>
      </c>
      <c r="K110" s="4">
        <v>3232.389893</v>
      </c>
      <c r="L110" s="4">
        <f t="shared" si="27"/>
        <v>0.56942787463639788</v>
      </c>
      <c r="M110" s="4">
        <f t="shared" si="28"/>
        <v>-0.17467481363707654</v>
      </c>
      <c r="N110" s="4">
        <f t="shared" si="29"/>
        <v>0.33760155639975575</v>
      </c>
      <c r="O110" s="4">
        <f t="shared" si="30"/>
        <v>0.51101402544558772</v>
      </c>
      <c r="P110" s="4">
        <f t="shared" si="31"/>
        <v>0.33290857618360359</v>
      </c>
      <c r="Q110" s="4">
        <f t="shared" si="32"/>
        <v>0.46816187916408353</v>
      </c>
      <c r="R110" s="4">
        <f t="shared" si="33"/>
        <v>0.54871099457096473</v>
      </c>
      <c r="S110" s="4">
        <f t="shared" si="34"/>
        <v>0.76405240414232189</v>
      </c>
      <c r="T110" s="4">
        <f t="shared" si="35"/>
        <v>0.36002344466274405</v>
      </c>
      <c r="U110" s="4">
        <f t="shared" si="36"/>
        <v>0.65517188213467548</v>
      </c>
      <c r="V110" s="4">
        <f t="shared" si="37"/>
        <v>3.0046674151263204</v>
      </c>
      <c r="W110" s="4">
        <f t="shared" si="38"/>
        <v>-0.24481592042502068</v>
      </c>
      <c r="X110" s="4">
        <f t="shared" si="39"/>
        <v>0.59124007212395546</v>
      </c>
      <c r="Y110" s="4">
        <f t="shared" si="40"/>
        <v>0.55693802090335154</v>
      </c>
      <c r="Z110" s="4">
        <f t="shared" si="41"/>
        <v>1.535540674464295</v>
      </c>
      <c r="AA110" s="4">
        <f t="shared" si="42"/>
        <v>-2.6219232221300667E-2</v>
      </c>
      <c r="AB110" s="4">
        <f t="shared" si="43"/>
        <v>0.61965481924940957</v>
      </c>
      <c r="AC110" s="4">
        <f t="shared" si="44"/>
        <v>-5.0068128935130728E-3</v>
      </c>
      <c r="AD110" s="4">
        <f t="shared" si="45"/>
        <v>-0.26324337381978941</v>
      </c>
      <c r="AE110" s="4">
        <f t="shared" si="46"/>
        <v>1.2041579439382648</v>
      </c>
    </row>
    <row r="111" spans="1:31" x14ac:dyDescent="0.25">
      <c r="A111" s="1">
        <v>43991</v>
      </c>
      <c r="B111" s="4">
        <v>89.622192380000001</v>
      </c>
      <c r="C111" s="4">
        <v>56.38999939</v>
      </c>
      <c r="D111" s="4">
        <v>85.694878000000003</v>
      </c>
      <c r="E111" s="4">
        <v>1452.079956</v>
      </c>
      <c r="F111" s="4">
        <v>174.5599976</v>
      </c>
      <c r="G111" s="4">
        <v>434.0499878</v>
      </c>
      <c r="H111" s="4">
        <v>188.84790039999999</v>
      </c>
      <c r="I111" s="4">
        <v>198.480423</v>
      </c>
      <c r="J111" s="4">
        <v>120.4130096</v>
      </c>
      <c r="K111" s="4">
        <v>3207.179932</v>
      </c>
      <c r="L111" s="4">
        <f t="shared" si="27"/>
        <v>0.52596648719612504</v>
      </c>
      <c r="M111" s="4">
        <f t="shared" si="28"/>
        <v>-0.10929831387432762</v>
      </c>
      <c r="N111" s="4">
        <f t="shared" si="29"/>
        <v>0.3700089016370649</v>
      </c>
      <c r="O111" s="4">
        <f t="shared" si="30"/>
        <v>0.51625495375521313</v>
      </c>
      <c r="P111" s="4">
        <f t="shared" si="31"/>
        <v>0.32022934369360284</v>
      </c>
      <c r="Q111" s="4">
        <f t="shared" si="32"/>
        <v>0.52465948531141826</v>
      </c>
      <c r="R111" s="4">
        <f t="shared" si="33"/>
        <v>0.56353123178724385</v>
      </c>
      <c r="S111" s="4">
        <f t="shared" si="34"/>
        <v>0.7578527316650725</v>
      </c>
      <c r="T111" s="4">
        <f t="shared" si="35"/>
        <v>0.36221124639289271</v>
      </c>
      <c r="U111" s="4">
        <f t="shared" si="36"/>
        <v>0.63857185826879537</v>
      </c>
      <c r="V111" s="4">
        <f t="shared" si="37"/>
        <v>-2.4740719380209755</v>
      </c>
      <c r="W111" s="4">
        <f t="shared" si="38"/>
        <v>6.4564811992277304</v>
      </c>
      <c r="X111" s="4">
        <f t="shared" si="39"/>
        <v>3.1578021091193098</v>
      </c>
      <c r="Y111" s="4">
        <f t="shared" si="40"/>
        <v>0.27899207833990425</v>
      </c>
      <c r="Z111" s="4">
        <f t="shared" si="41"/>
        <v>-1.1271625403896666</v>
      </c>
      <c r="AA111" s="4">
        <f t="shared" si="42"/>
        <v>3.4708808172176435</v>
      </c>
      <c r="AB111" s="4">
        <f t="shared" si="43"/>
        <v>0.76450632805760599</v>
      </c>
      <c r="AC111" s="4">
        <f t="shared" si="44"/>
        <v>-0.26052801099612566</v>
      </c>
      <c r="AD111" s="4">
        <f t="shared" si="45"/>
        <v>9.0731672051081069E-2</v>
      </c>
      <c r="AE111" s="4">
        <f t="shared" si="46"/>
        <v>-0.77991708409292504</v>
      </c>
    </row>
    <row r="112" spans="1:31" x14ac:dyDescent="0.25">
      <c r="A112" s="1">
        <v>43992</v>
      </c>
      <c r="B112" s="4">
        <v>91.498634339999995</v>
      </c>
      <c r="C112" s="4">
        <v>57.439998629999998</v>
      </c>
      <c r="D112" s="4">
        <v>87.899590000000003</v>
      </c>
      <c r="E112" s="4">
        <v>1464.6999510000001</v>
      </c>
      <c r="F112" s="4">
        <v>182.1000061</v>
      </c>
      <c r="G112" s="4">
        <v>434.48001099999999</v>
      </c>
      <c r="H112" s="4">
        <v>195.85256960000001</v>
      </c>
      <c r="I112" s="4">
        <v>199.8762054</v>
      </c>
      <c r="J112" s="4">
        <v>120.2244797</v>
      </c>
      <c r="K112" s="4">
        <v>3190.139893</v>
      </c>
      <c r="L112" s="4">
        <f t="shared" si="27"/>
        <v>0.56183645006009697</v>
      </c>
      <c r="M112" s="4">
        <f t="shared" si="28"/>
        <v>-8.9226585279003123E-2</v>
      </c>
      <c r="N112" s="4">
        <f t="shared" si="29"/>
        <v>0.39724579853046088</v>
      </c>
      <c r="O112" s="4">
        <f t="shared" si="30"/>
        <v>0.532626698289279</v>
      </c>
      <c r="P112" s="4">
        <f t="shared" si="31"/>
        <v>0.36827017611747404</v>
      </c>
      <c r="Q112" s="4">
        <f t="shared" si="32"/>
        <v>0.52632811754991649</v>
      </c>
      <c r="R112" s="4">
        <f t="shared" si="33"/>
        <v>0.63598435673812848</v>
      </c>
      <c r="S112" s="4">
        <f t="shared" si="34"/>
        <v>0.77454369598107364</v>
      </c>
      <c r="T112" s="4">
        <f t="shared" si="35"/>
        <v>0.35843248267343331</v>
      </c>
      <c r="U112" s="4">
        <f t="shared" si="36"/>
        <v>0.62735148969799415</v>
      </c>
      <c r="V112" s="4">
        <f t="shared" si="37"/>
        <v>2.0937246793113919</v>
      </c>
      <c r="W112" s="4">
        <f t="shared" si="38"/>
        <v>1.862030947611965</v>
      </c>
      <c r="X112" s="4">
        <f t="shared" si="39"/>
        <v>2.57274652984511</v>
      </c>
      <c r="Y112" s="4">
        <f t="shared" si="40"/>
        <v>0.86909780331683173</v>
      </c>
      <c r="Z112" s="4">
        <f t="shared" si="41"/>
        <v>4.3194366427970197</v>
      </c>
      <c r="AA112" s="4">
        <f t="shared" si="42"/>
        <v>9.9072275564292434E-2</v>
      </c>
      <c r="AB112" s="4">
        <f t="shared" si="43"/>
        <v>3.7091591620364261</v>
      </c>
      <c r="AC112" s="4">
        <f t="shared" si="44"/>
        <v>0.70323429328846288</v>
      </c>
      <c r="AD112" s="4">
        <f t="shared" si="45"/>
        <v>-0.15656937786562211</v>
      </c>
      <c r="AE112" s="4">
        <f t="shared" si="46"/>
        <v>-0.53130910523544583</v>
      </c>
    </row>
    <row r="113" spans="1:31" x14ac:dyDescent="0.25">
      <c r="A113" s="1">
        <v>43993</v>
      </c>
      <c r="B113" s="4">
        <v>87.150062559999995</v>
      </c>
      <c r="C113" s="4">
        <v>52.83000183</v>
      </c>
      <c r="D113" s="4">
        <v>83.679496999999998</v>
      </c>
      <c r="E113" s="4">
        <v>1401.900024</v>
      </c>
      <c r="F113" s="4">
        <v>172.0500031</v>
      </c>
      <c r="G113" s="4">
        <v>425.55999759999997</v>
      </c>
      <c r="H113" s="4">
        <v>185.33560180000001</v>
      </c>
      <c r="I113" s="4">
        <v>188.3111572</v>
      </c>
      <c r="J113" s="4">
        <v>119.162735</v>
      </c>
      <c r="K113" s="4">
        <v>3002.1000979999999</v>
      </c>
      <c r="L113" s="4">
        <f t="shared" si="27"/>
        <v>0.47870938746770181</v>
      </c>
      <c r="M113" s="4">
        <f t="shared" si="28"/>
        <v>-0.17735103439280872</v>
      </c>
      <c r="N113" s="4">
        <f t="shared" si="29"/>
        <v>0.34511099002869633</v>
      </c>
      <c r="O113" s="4">
        <f t="shared" si="30"/>
        <v>0.45115722372910805</v>
      </c>
      <c r="P113" s="4">
        <f t="shared" si="31"/>
        <v>0.30423702416779086</v>
      </c>
      <c r="Q113" s="4">
        <f t="shared" si="32"/>
        <v>0.49171551542269154</v>
      </c>
      <c r="R113" s="4">
        <f t="shared" si="33"/>
        <v>0.52720160620969136</v>
      </c>
      <c r="S113" s="4">
        <f t="shared" si="34"/>
        <v>0.63624720591282768</v>
      </c>
      <c r="T113" s="4">
        <f t="shared" si="35"/>
        <v>0.33715160175380993</v>
      </c>
      <c r="U113" s="4">
        <f t="shared" si="36"/>
        <v>0.50353277039354172</v>
      </c>
      <c r="V113" s="4">
        <f t="shared" si="37"/>
        <v>-4.7526083983298939</v>
      </c>
      <c r="W113" s="4">
        <f t="shared" si="38"/>
        <v>-8.0257606371046641</v>
      </c>
      <c r="X113" s="4">
        <f t="shared" si="39"/>
        <v>-4.8010383211116299</v>
      </c>
      <c r="Y113" s="4">
        <f t="shared" si="40"/>
        <v>-4.2875625794296228</v>
      </c>
      <c r="Z113" s="4">
        <f t="shared" si="41"/>
        <v>-5.5189470968392262</v>
      </c>
      <c r="AA113" s="4">
        <f t="shared" si="42"/>
        <v>-2.0530319402887369</v>
      </c>
      <c r="AB113" s="4">
        <f t="shared" si="43"/>
        <v>-5.3698390689891689</v>
      </c>
      <c r="AC113" s="4">
        <f t="shared" si="44"/>
        <v>-5.7861055431063368</v>
      </c>
      <c r="AD113" s="4">
        <f t="shared" si="45"/>
        <v>-0.88313520062587181</v>
      </c>
      <c r="AE113" s="4">
        <f t="shared" si="46"/>
        <v>-5.8944059291132822</v>
      </c>
    </row>
    <row r="114" spans="1:31" x14ac:dyDescent="0.25">
      <c r="A114" s="1">
        <v>43994</v>
      </c>
      <c r="B114" s="4">
        <v>88.381156919999995</v>
      </c>
      <c r="C114" s="4">
        <v>53.5</v>
      </c>
      <c r="D114" s="4">
        <v>84.401947000000007</v>
      </c>
      <c r="E114" s="4">
        <v>1412.920044</v>
      </c>
      <c r="F114" s="4">
        <v>175.11000060000001</v>
      </c>
      <c r="G114" s="4">
        <v>418.07000729999999</v>
      </c>
      <c r="H114" s="4">
        <v>186.7982178</v>
      </c>
      <c r="I114" s="4">
        <v>191.68096919999999</v>
      </c>
      <c r="J114" s="4">
        <v>116.8308792</v>
      </c>
      <c r="K114" s="4">
        <v>3041.3100589999999</v>
      </c>
      <c r="L114" s="4">
        <f t="shared" si="27"/>
        <v>0.50224292056735886</v>
      </c>
      <c r="M114" s="4">
        <f t="shared" si="28"/>
        <v>-0.16454338566764953</v>
      </c>
      <c r="N114" s="4">
        <f t="shared" si="29"/>
        <v>0.35403609959431498</v>
      </c>
      <c r="O114" s="4">
        <f t="shared" si="30"/>
        <v>0.46545334287973333</v>
      </c>
      <c r="P114" s="4">
        <f t="shared" si="31"/>
        <v>0.32373366360990358</v>
      </c>
      <c r="Q114" s="4">
        <f t="shared" si="32"/>
        <v>0.46265187587808354</v>
      </c>
      <c r="R114" s="4">
        <f t="shared" si="33"/>
        <v>0.54233024351966774</v>
      </c>
      <c r="S114" s="4">
        <f t="shared" si="34"/>
        <v>0.67654389674632165</v>
      </c>
      <c r="T114" s="4">
        <f t="shared" si="35"/>
        <v>0.29041348702478625</v>
      </c>
      <c r="U114" s="4">
        <f t="shared" si="36"/>
        <v>0.52935138583607355</v>
      </c>
      <c r="V114" s="4">
        <f t="shared" si="37"/>
        <v>1.4126144306005881</v>
      </c>
      <c r="W114" s="4">
        <f t="shared" si="38"/>
        <v>1.2682153071960238</v>
      </c>
      <c r="X114" s="4">
        <f t="shared" si="39"/>
        <v>0.86335365997719737</v>
      </c>
      <c r="Y114" s="4">
        <f t="shared" si="40"/>
        <v>0.7860774528383867</v>
      </c>
      <c r="Z114" s="4">
        <f t="shared" si="41"/>
        <v>1.7785512611827488</v>
      </c>
      <c r="AA114" s="4">
        <f t="shared" si="42"/>
        <v>-1.7600315683430647</v>
      </c>
      <c r="AB114" s="4">
        <f t="shared" si="43"/>
        <v>0.78917163555998293</v>
      </c>
      <c r="AC114" s="4">
        <f t="shared" si="44"/>
        <v>1.7894914194707079</v>
      </c>
      <c r="AD114" s="4">
        <f t="shared" si="45"/>
        <v>-1.9568666328445714</v>
      </c>
      <c r="AE114" s="4">
        <f t="shared" si="46"/>
        <v>1.3060843982557979</v>
      </c>
    </row>
    <row r="115" spans="1:31" x14ac:dyDescent="0.25">
      <c r="A115" s="1">
        <v>43997</v>
      </c>
      <c r="B115" s="4">
        <v>88.907363889999999</v>
      </c>
      <c r="C115" s="4">
        <v>54.680000309999997</v>
      </c>
      <c r="D115" s="4">
        <v>85.445755000000005</v>
      </c>
      <c r="E115" s="4">
        <v>1420.73999</v>
      </c>
      <c r="F115" s="4">
        <v>178.61000060000001</v>
      </c>
      <c r="G115" s="4">
        <v>425.5</v>
      </c>
      <c r="H115" s="4">
        <v>187.9922028</v>
      </c>
      <c r="I115" s="4">
        <v>191.1824799</v>
      </c>
      <c r="J115" s="4">
        <v>117.1682587</v>
      </c>
      <c r="K115" s="4">
        <v>3066.5900879999999</v>
      </c>
      <c r="L115" s="4">
        <f t="shared" si="27"/>
        <v>0.51230186450222126</v>
      </c>
      <c r="M115" s="4">
        <f t="shared" si="28"/>
        <v>-0.14198656366012241</v>
      </c>
      <c r="N115" s="4">
        <f t="shared" si="29"/>
        <v>0.36693124910704128</v>
      </c>
      <c r="O115" s="4">
        <f t="shared" si="30"/>
        <v>0.47559805039999709</v>
      </c>
      <c r="P115" s="4">
        <f t="shared" si="31"/>
        <v>0.3460337596222024</v>
      </c>
      <c r="Q115" s="4">
        <f t="shared" si="32"/>
        <v>0.49148270489155627</v>
      </c>
      <c r="R115" s="4">
        <f t="shared" si="33"/>
        <v>0.55468028346080889</v>
      </c>
      <c r="S115" s="4">
        <f t="shared" si="34"/>
        <v>0.6705828908486916</v>
      </c>
      <c r="T115" s="4">
        <f t="shared" si="35"/>
        <v>0.29717568980688819</v>
      </c>
      <c r="U115" s="4">
        <f t="shared" si="36"/>
        <v>0.54599754743585305</v>
      </c>
      <c r="V115" s="4">
        <f t="shared" si="37"/>
        <v>0.5953836635973333</v>
      </c>
      <c r="W115" s="4">
        <f t="shared" si="38"/>
        <v>2.2056080560747606</v>
      </c>
      <c r="X115" s="4">
        <f t="shared" si="39"/>
        <v>1.2367108071570889</v>
      </c>
      <c r="Y115" s="4">
        <f t="shared" si="40"/>
        <v>0.55345990972438019</v>
      </c>
      <c r="Z115" s="4">
        <f t="shared" si="41"/>
        <v>1.9987436400020204</v>
      </c>
      <c r="AA115" s="4">
        <f t="shared" si="42"/>
        <v>1.7772125649445061</v>
      </c>
      <c r="AB115" s="4">
        <f t="shared" si="43"/>
        <v>0.63918436378143961</v>
      </c>
      <c r="AC115" s="4">
        <f t="shared" si="44"/>
        <v>-0.26006196759150602</v>
      </c>
      <c r="AD115" s="4">
        <f t="shared" si="45"/>
        <v>0.28877596600334177</v>
      </c>
      <c r="AE115" s="4">
        <f t="shared" si="46"/>
        <v>0.83122169425606773</v>
      </c>
    </row>
    <row r="116" spans="1:31" x14ac:dyDescent="0.25">
      <c r="A116" s="1">
        <v>43998</v>
      </c>
      <c r="B116" s="4">
        <v>89.095993039999996</v>
      </c>
      <c r="C116" s="4">
        <v>54.459999080000003</v>
      </c>
      <c r="D116" s="4">
        <v>87.710257999999996</v>
      </c>
      <c r="E116" s="4">
        <v>1446.469971</v>
      </c>
      <c r="F116" s="4">
        <v>180.47999569999999</v>
      </c>
      <c r="G116" s="4">
        <v>436.13000490000002</v>
      </c>
      <c r="H116" s="4">
        <v>192.59898380000001</v>
      </c>
      <c r="I116" s="4">
        <v>192.29910280000001</v>
      </c>
      <c r="J116" s="4">
        <v>118.7261353</v>
      </c>
      <c r="K116" s="4">
        <v>3124.73999</v>
      </c>
      <c r="L116" s="4">
        <f t="shared" si="27"/>
        <v>0.51590768911592932</v>
      </c>
      <c r="M116" s="4">
        <f t="shared" si="28"/>
        <v>-0.14619209525574287</v>
      </c>
      <c r="N116" s="4">
        <f t="shared" si="29"/>
        <v>0.39490680089148555</v>
      </c>
      <c r="O116" s="4">
        <f t="shared" si="30"/>
        <v>0.5089771979985791</v>
      </c>
      <c r="P116" s="4">
        <f t="shared" si="31"/>
        <v>0.35794835112863893</v>
      </c>
      <c r="Q116" s="4">
        <f t="shared" si="32"/>
        <v>0.53273063958794931</v>
      </c>
      <c r="R116" s="4">
        <f t="shared" si="33"/>
        <v>0.60233073916175206</v>
      </c>
      <c r="S116" s="4">
        <f t="shared" si="34"/>
        <v>0.68393562618790338</v>
      </c>
      <c r="T116" s="4">
        <f t="shared" si="35"/>
        <v>0.32840069748723499</v>
      </c>
      <c r="U116" s="4">
        <f t="shared" si="36"/>
        <v>0.58428756149016225</v>
      </c>
      <c r="V116" s="4">
        <f t="shared" si="37"/>
        <v>0.21216369684897768</v>
      </c>
      <c r="W116" s="4">
        <f t="shared" si="38"/>
        <v>-0.40234313963557122</v>
      </c>
      <c r="X116" s="4">
        <f t="shared" si="39"/>
        <v>2.6502229396884496</v>
      </c>
      <c r="Y116" s="4">
        <f t="shared" si="40"/>
        <v>1.8110267312177193</v>
      </c>
      <c r="Z116" s="4">
        <f t="shared" si="41"/>
        <v>1.0469711067231153</v>
      </c>
      <c r="AA116" s="4">
        <f t="shared" si="42"/>
        <v>2.4982385193889582</v>
      </c>
      <c r="AB116" s="4">
        <f t="shared" si="43"/>
        <v>2.4505170594234946</v>
      </c>
      <c r="AC116" s="4">
        <f t="shared" si="44"/>
        <v>0.58406131178132603</v>
      </c>
      <c r="AD116" s="4">
        <f t="shared" si="45"/>
        <v>1.3296063432920167</v>
      </c>
      <c r="AE116" s="4">
        <f t="shared" si="46"/>
        <v>1.8962398081031073</v>
      </c>
    </row>
    <row r="117" spans="1:31" x14ac:dyDescent="0.25">
      <c r="A117" s="1">
        <v>43999</v>
      </c>
      <c r="B117" s="4">
        <v>90.247673030000001</v>
      </c>
      <c r="C117" s="4">
        <v>54.549999239999998</v>
      </c>
      <c r="D117" s="4">
        <v>87.588195999999996</v>
      </c>
      <c r="E117" s="4">
        <v>1452.540039</v>
      </c>
      <c r="F117" s="4">
        <v>181.3999939</v>
      </c>
      <c r="G117" s="4">
        <v>447.76998900000001</v>
      </c>
      <c r="H117" s="4">
        <v>193.265625</v>
      </c>
      <c r="I117" s="4">
        <v>192.9770508</v>
      </c>
      <c r="J117" s="4">
        <v>118.11092379999999</v>
      </c>
      <c r="K117" s="4">
        <v>3113.48999</v>
      </c>
      <c r="L117" s="4">
        <f t="shared" si="27"/>
        <v>0.53792314142039588</v>
      </c>
      <c r="M117" s="4">
        <f t="shared" si="28"/>
        <v>-0.14447165707232504</v>
      </c>
      <c r="N117" s="4">
        <f t="shared" si="29"/>
        <v>0.39339885331892199</v>
      </c>
      <c r="O117" s="4">
        <f t="shared" si="30"/>
        <v>0.5168518130519455</v>
      </c>
      <c r="P117" s="4">
        <f t="shared" si="31"/>
        <v>0.36381007918325098</v>
      </c>
      <c r="Q117" s="4">
        <f t="shared" si="32"/>
        <v>0.57789762761293628</v>
      </c>
      <c r="R117" s="4">
        <f t="shared" si="33"/>
        <v>0.60922617373288157</v>
      </c>
      <c r="S117" s="4">
        <f t="shared" si="34"/>
        <v>0.69204262472585887</v>
      </c>
      <c r="T117" s="4">
        <f t="shared" si="35"/>
        <v>0.31606982107986248</v>
      </c>
      <c r="U117" s="4">
        <f t="shared" si="36"/>
        <v>0.57687976468749569</v>
      </c>
      <c r="V117" s="4">
        <f t="shared" si="37"/>
        <v>1.2926282661027797</v>
      </c>
      <c r="W117" s="4">
        <f t="shared" si="38"/>
        <v>0.16525920220414983</v>
      </c>
      <c r="X117" s="4">
        <f t="shared" si="39"/>
        <v>-0.1391650221801875</v>
      </c>
      <c r="Y117" s="4">
        <f t="shared" si="40"/>
        <v>0.41964701111655445</v>
      </c>
      <c r="Z117" s="4">
        <f t="shared" si="41"/>
        <v>0.50975078785421823</v>
      </c>
      <c r="AA117" s="4">
        <f t="shared" si="42"/>
        <v>2.6689253133750603</v>
      </c>
      <c r="AB117" s="4">
        <f t="shared" si="43"/>
        <v>0.34612913674157536</v>
      </c>
      <c r="AC117" s="4">
        <f t="shared" si="44"/>
        <v>0.35254870674310101</v>
      </c>
      <c r="AD117" s="4">
        <f t="shared" si="45"/>
        <v>-0.51817697800528084</v>
      </c>
      <c r="AE117" s="4">
        <f t="shared" si="46"/>
        <v>-0.36002995564440549</v>
      </c>
    </row>
    <row r="118" spans="1:31" x14ac:dyDescent="0.25">
      <c r="A118" s="1">
        <v>44000</v>
      </c>
      <c r="B118" s="4">
        <v>89.632125849999994</v>
      </c>
      <c r="C118" s="4">
        <v>54.040000919999997</v>
      </c>
      <c r="D118" s="4">
        <v>87.623076999999995</v>
      </c>
      <c r="E118" s="4">
        <v>1434.119995</v>
      </c>
      <c r="F118" s="4">
        <v>187.6600037</v>
      </c>
      <c r="G118" s="4">
        <v>449.86999509999998</v>
      </c>
      <c r="H118" s="4">
        <v>195.33518979999999</v>
      </c>
      <c r="I118" s="4">
        <v>193.32600400000001</v>
      </c>
      <c r="J118" s="4">
        <v>117.07894899999999</v>
      </c>
      <c r="K118" s="4">
        <v>3115.3400879999999</v>
      </c>
      <c r="L118" s="4">
        <f t="shared" si="27"/>
        <v>0.52615637487056721</v>
      </c>
      <c r="M118" s="4">
        <f t="shared" si="28"/>
        <v>-0.15422075733177998</v>
      </c>
      <c r="N118" s="4">
        <f t="shared" si="29"/>
        <v>0.39382977137104785</v>
      </c>
      <c r="O118" s="4">
        <f t="shared" si="30"/>
        <v>0.49295574536933134</v>
      </c>
      <c r="P118" s="4">
        <f t="shared" si="31"/>
        <v>0.40369545620551717</v>
      </c>
      <c r="Q118" s="4">
        <f t="shared" si="32"/>
        <v>0.58604634582047221</v>
      </c>
      <c r="R118" s="4">
        <f t="shared" si="33"/>
        <v>0.63063281447022745</v>
      </c>
      <c r="S118" s="4">
        <f t="shared" si="34"/>
        <v>0.69621545668673945</v>
      </c>
      <c r="T118" s="4">
        <f t="shared" si="35"/>
        <v>0.29538562757190145</v>
      </c>
      <c r="U118" s="4">
        <f t="shared" si="36"/>
        <v>0.57809800024740843</v>
      </c>
      <c r="V118" s="4">
        <f t="shared" si="37"/>
        <v>-0.6820643229165454</v>
      </c>
      <c r="W118" s="4">
        <f t="shared" si="38"/>
        <v>-0.93491902310794806</v>
      </c>
      <c r="X118" s="4">
        <f t="shared" si="39"/>
        <v>3.9823859370272462E-2</v>
      </c>
      <c r="Y118" s="4">
        <f t="shared" si="40"/>
        <v>-1.2681264203003468</v>
      </c>
      <c r="Z118" s="4">
        <f t="shared" si="41"/>
        <v>3.4509426739291671</v>
      </c>
      <c r="AA118" s="4">
        <f t="shared" si="42"/>
        <v>0.4689921503426111</v>
      </c>
      <c r="AB118" s="4">
        <f t="shared" si="43"/>
        <v>1.0708395763602527</v>
      </c>
      <c r="AC118" s="4">
        <f t="shared" si="44"/>
        <v>0.18082626848809272</v>
      </c>
      <c r="AD118" s="4">
        <f t="shared" si="45"/>
        <v>-0.87373357755415382</v>
      </c>
      <c r="AE118" s="4">
        <f t="shared" si="46"/>
        <v>5.9421999297961096E-2</v>
      </c>
    </row>
    <row r="119" spans="1:31" x14ac:dyDescent="0.25">
      <c r="A119" s="1">
        <v>44001</v>
      </c>
      <c r="B119" s="4">
        <v>90.029258729999995</v>
      </c>
      <c r="C119" s="4">
        <v>54.229999540000001</v>
      </c>
      <c r="D119" s="4">
        <v>87.122337000000002</v>
      </c>
      <c r="E119" s="4">
        <v>1424.6400149999999</v>
      </c>
      <c r="F119" s="4">
        <v>186.9499969</v>
      </c>
      <c r="G119" s="4">
        <v>453.72000120000001</v>
      </c>
      <c r="H119" s="4">
        <v>194.1710358</v>
      </c>
      <c r="I119" s="4">
        <v>191.6211548</v>
      </c>
      <c r="J119" s="4">
        <v>118.9245911</v>
      </c>
      <c r="K119" s="4">
        <v>3097.73999</v>
      </c>
      <c r="L119" s="4">
        <f t="shared" si="27"/>
        <v>0.53374794549269411</v>
      </c>
      <c r="M119" s="4">
        <f t="shared" si="28"/>
        <v>-0.1505887540037335</v>
      </c>
      <c r="N119" s="4">
        <f t="shared" si="29"/>
        <v>0.38764365556526509</v>
      </c>
      <c r="O119" s="4">
        <f t="shared" si="30"/>
        <v>0.4806574987576604</v>
      </c>
      <c r="P119" s="4">
        <f t="shared" si="31"/>
        <v>0.39917167911712143</v>
      </c>
      <c r="Q119" s="4">
        <f t="shared" si="32"/>
        <v>0.6009856428092738</v>
      </c>
      <c r="R119" s="4">
        <f t="shared" si="33"/>
        <v>0.61859133287905221</v>
      </c>
      <c r="S119" s="4">
        <f t="shared" si="34"/>
        <v>0.67582862764994756</v>
      </c>
      <c r="T119" s="4">
        <f t="shared" si="35"/>
        <v>0.33237840912319483</v>
      </c>
      <c r="U119" s="4">
        <f t="shared" si="36"/>
        <v>0.56650884916376243</v>
      </c>
      <c r="V119" s="4">
        <f t="shared" si="37"/>
        <v>0.44306979917513684</v>
      </c>
      <c r="W119" s="4">
        <f t="shared" si="38"/>
        <v>0.35158885411803642</v>
      </c>
      <c r="X119" s="4">
        <f t="shared" si="39"/>
        <v>-0.57147045863271073</v>
      </c>
      <c r="Y119" s="4">
        <f t="shared" si="40"/>
        <v>-0.66103115729866579</v>
      </c>
      <c r="Z119" s="4">
        <f t="shared" si="41"/>
        <v>-0.37834742939419547</v>
      </c>
      <c r="AA119" s="4">
        <f t="shared" si="42"/>
        <v>0.8558041527406659</v>
      </c>
      <c r="AB119" s="4">
        <f t="shared" si="43"/>
        <v>-0.59597761222233003</v>
      </c>
      <c r="AC119" s="4">
        <f t="shared" si="44"/>
        <v>-0.88185198303690815</v>
      </c>
      <c r="AD119" s="4">
        <f t="shared" si="45"/>
        <v>1.5764081551500826</v>
      </c>
      <c r="AE119" s="4">
        <f t="shared" si="46"/>
        <v>-0.56494949196056721</v>
      </c>
    </row>
    <row r="120" spans="1:31" x14ac:dyDescent="0.25">
      <c r="A120" s="1">
        <v>44004</v>
      </c>
      <c r="B120" s="4">
        <v>89.691688540000001</v>
      </c>
      <c r="C120" s="4">
        <v>54.759998320000001</v>
      </c>
      <c r="D120" s="4">
        <v>89.401786999999999</v>
      </c>
      <c r="E120" s="4">
        <v>1450.660034</v>
      </c>
      <c r="F120" s="4">
        <v>191.6499939</v>
      </c>
      <c r="G120" s="4">
        <v>468.0400085</v>
      </c>
      <c r="H120" s="4">
        <v>199.56387330000001</v>
      </c>
      <c r="I120" s="4">
        <v>194.3728333</v>
      </c>
      <c r="J120" s="4">
        <v>120.7404633</v>
      </c>
      <c r="K120" s="4">
        <v>3117.860107</v>
      </c>
      <c r="L120" s="4">
        <f t="shared" si="27"/>
        <v>0.52729497202620668</v>
      </c>
      <c r="M120" s="4">
        <f t="shared" si="28"/>
        <v>-0.14045732603430647</v>
      </c>
      <c r="N120" s="4">
        <f t="shared" si="29"/>
        <v>0.41580386180701068</v>
      </c>
      <c r="O120" s="4">
        <f t="shared" si="30"/>
        <v>0.51441290863219202</v>
      </c>
      <c r="P120" s="4">
        <f t="shared" si="31"/>
        <v>0.42911750321926895</v>
      </c>
      <c r="Q120" s="4">
        <f t="shared" si="32"/>
        <v>0.65655200722010021</v>
      </c>
      <c r="R120" s="4">
        <f t="shared" si="33"/>
        <v>0.67437240091682848</v>
      </c>
      <c r="S120" s="4">
        <f t="shared" si="34"/>
        <v>0.70873359023767413</v>
      </c>
      <c r="T120" s="4">
        <f t="shared" si="35"/>
        <v>0.3687745032628259</v>
      </c>
      <c r="U120" s="4">
        <f t="shared" si="36"/>
        <v>0.57975735924215155</v>
      </c>
      <c r="V120" s="4">
        <f t="shared" si="37"/>
        <v>-0.37495609178831002</v>
      </c>
      <c r="W120" s="4">
        <f t="shared" si="38"/>
        <v>0.97731658583008663</v>
      </c>
      <c r="X120" s="4">
        <f t="shared" si="39"/>
        <v>2.6163783921452852</v>
      </c>
      <c r="Y120" s="4">
        <f t="shared" si="40"/>
        <v>1.8264276396869314</v>
      </c>
      <c r="Z120" s="4">
        <f t="shared" si="41"/>
        <v>2.5140396244638805</v>
      </c>
      <c r="AA120" s="4">
        <f t="shared" si="42"/>
        <v>3.1561331354417672</v>
      </c>
      <c r="AB120" s="4">
        <f t="shared" si="43"/>
        <v>2.7773645424412021</v>
      </c>
      <c r="AC120" s="4">
        <f t="shared" si="44"/>
        <v>1.4359993304872813</v>
      </c>
      <c r="AD120" s="4">
        <f t="shared" si="45"/>
        <v>1.5269106105003047</v>
      </c>
      <c r="AE120" s="4">
        <f t="shared" si="46"/>
        <v>0.64950954776549652</v>
      </c>
    </row>
    <row r="121" spans="1:31" x14ac:dyDescent="0.25">
      <c r="A121" s="1">
        <v>44005</v>
      </c>
      <c r="B121" s="4">
        <v>90.644805910000002</v>
      </c>
      <c r="C121" s="4">
        <v>53.990001679999999</v>
      </c>
      <c r="D121" s="4">
        <v>91.310051000000001</v>
      </c>
      <c r="E121" s="4">
        <v>1463.9799800000001</v>
      </c>
      <c r="F121" s="4">
        <v>189.0599976</v>
      </c>
      <c r="G121" s="4">
        <v>466.26000979999998</v>
      </c>
      <c r="H121" s="4">
        <v>200.89714050000001</v>
      </c>
      <c r="I121" s="4">
        <v>197.3737793</v>
      </c>
      <c r="J121" s="4">
        <v>120.13517</v>
      </c>
      <c r="K121" s="4">
        <v>3131.290039</v>
      </c>
      <c r="L121" s="4">
        <f t="shared" si="27"/>
        <v>0.54551471204252278</v>
      </c>
      <c r="M121" s="4">
        <f t="shared" si="28"/>
        <v>-0.15517654009525367</v>
      </c>
      <c r="N121" s="4">
        <f t="shared" si="29"/>
        <v>0.43937845559222138</v>
      </c>
      <c r="O121" s="4">
        <f t="shared" si="30"/>
        <v>0.53169268989355967</v>
      </c>
      <c r="P121" s="4">
        <f t="shared" si="31"/>
        <v>0.41261545574455505</v>
      </c>
      <c r="Q121" s="4">
        <f t="shared" si="32"/>
        <v>0.64964502356130005</v>
      </c>
      <c r="R121" s="4">
        <f t="shared" si="33"/>
        <v>0.68816311283717368</v>
      </c>
      <c r="S121" s="4">
        <f t="shared" si="34"/>
        <v>0.7446193290177634</v>
      </c>
      <c r="T121" s="4">
        <f t="shared" si="35"/>
        <v>0.35664242043844657</v>
      </c>
      <c r="U121" s="4">
        <f t="shared" si="36"/>
        <v>0.58860057767145202</v>
      </c>
      <c r="V121" s="4">
        <f t="shared" si="37"/>
        <v>1.0626596349280872</v>
      </c>
      <c r="W121" s="4">
        <f t="shared" si="38"/>
        <v>-1.4061297728688502</v>
      </c>
      <c r="X121" s="4">
        <f t="shared" si="39"/>
        <v>2.1344808241920297</v>
      </c>
      <c r="Y121" s="4">
        <f t="shared" si="40"/>
        <v>0.91819900512955555</v>
      </c>
      <c r="Z121" s="4">
        <f t="shared" si="41"/>
        <v>-1.3514199751821623</v>
      </c>
      <c r="AA121" s="4">
        <f t="shared" si="42"/>
        <v>-0.38030909060630474</v>
      </c>
      <c r="AB121" s="4">
        <f t="shared" si="43"/>
        <v>0.66809046043906106</v>
      </c>
      <c r="AC121" s="4">
        <f t="shared" si="44"/>
        <v>1.5439122582363465</v>
      </c>
      <c r="AD121" s="4">
        <f t="shared" si="45"/>
        <v>-0.50131768874867288</v>
      </c>
      <c r="AE121" s="4">
        <f t="shared" si="46"/>
        <v>0.43074196850102636</v>
      </c>
    </row>
    <row r="122" spans="1:31" x14ac:dyDescent="0.25">
      <c r="A122" s="1">
        <v>44006</v>
      </c>
      <c r="B122" s="4">
        <v>86.673507689999994</v>
      </c>
      <c r="C122" s="4">
        <v>52.38999939</v>
      </c>
      <c r="D122" s="4">
        <v>89.698241999999993</v>
      </c>
      <c r="E122" s="4">
        <v>1432.6999510000001</v>
      </c>
      <c r="F122" s="4">
        <v>185.5500031</v>
      </c>
      <c r="G122" s="4">
        <v>457.85000609999997</v>
      </c>
      <c r="H122" s="4">
        <v>196.84754939999999</v>
      </c>
      <c r="I122" s="4">
        <v>190.8335266</v>
      </c>
      <c r="J122" s="4">
        <v>119.37111659999999</v>
      </c>
      <c r="K122" s="4">
        <v>3050.330078</v>
      </c>
      <c r="L122" s="4">
        <f t="shared" si="27"/>
        <v>0.46959959038687704</v>
      </c>
      <c r="M122" s="4">
        <f t="shared" si="28"/>
        <v>-0.18576209720173092</v>
      </c>
      <c r="N122" s="4">
        <f t="shared" si="29"/>
        <v>0.41946625139283034</v>
      </c>
      <c r="O122" s="4">
        <f t="shared" si="30"/>
        <v>0.49111354197740192</v>
      </c>
      <c r="P122" s="4">
        <f t="shared" si="31"/>
        <v>0.3902516802152291</v>
      </c>
      <c r="Q122" s="4">
        <f t="shared" si="32"/>
        <v>0.61701142774668072</v>
      </c>
      <c r="R122" s="4">
        <f t="shared" si="33"/>
        <v>0.64627597704376749</v>
      </c>
      <c r="S122" s="4">
        <f t="shared" si="34"/>
        <v>0.6664100576919969</v>
      </c>
      <c r="T122" s="4">
        <f t="shared" si="35"/>
        <v>0.34132825930193844</v>
      </c>
      <c r="U122" s="4">
        <f t="shared" si="36"/>
        <v>0.53529080520569072</v>
      </c>
      <c r="V122" s="4">
        <f t="shared" si="37"/>
        <v>-4.3811646791356766</v>
      </c>
      <c r="W122" s="4">
        <f t="shared" si="38"/>
        <v>-2.9635159107481606</v>
      </c>
      <c r="X122" s="4">
        <f t="shared" si="39"/>
        <v>-1.7652043584993813</v>
      </c>
      <c r="Y122" s="4">
        <f t="shared" si="40"/>
        <v>-2.1366432210363979</v>
      </c>
      <c r="Z122" s="4">
        <f t="shared" si="41"/>
        <v>-1.8565505895256633</v>
      </c>
      <c r="AA122" s="4">
        <f t="shared" si="42"/>
        <v>-1.8037154212748023</v>
      </c>
      <c r="AB122" s="4">
        <f t="shared" si="43"/>
        <v>-2.0157534795772838</v>
      </c>
      <c r="AC122" s="4">
        <f t="shared" si="44"/>
        <v>-3.3136380745180354</v>
      </c>
      <c r="AD122" s="4">
        <f t="shared" si="45"/>
        <v>-0.63599477155608042</v>
      </c>
      <c r="AE122" s="4">
        <f t="shared" si="46"/>
        <v>-2.5855145959540424</v>
      </c>
    </row>
    <row r="123" spans="1:31" x14ac:dyDescent="0.25">
      <c r="A123" s="1">
        <v>44007</v>
      </c>
      <c r="B123" s="4">
        <v>88.976860049999999</v>
      </c>
      <c r="C123" s="4">
        <v>51.930000309999997</v>
      </c>
      <c r="D123" s="4">
        <v>90.889037999999999</v>
      </c>
      <c r="E123" s="4">
        <v>1441.099976</v>
      </c>
      <c r="F123" s="4">
        <v>188.3399963</v>
      </c>
      <c r="G123" s="4">
        <v>465.9100037</v>
      </c>
      <c r="H123" s="4">
        <v>199.33500670000001</v>
      </c>
      <c r="I123" s="4">
        <v>193.3957825</v>
      </c>
      <c r="J123" s="4">
        <v>118.78566739999999</v>
      </c>
      <c r="K123" s="4">
        <v>3083.76001</v>
      </c>
      <c r="L123" s="4">
        <f t="shared" si="27"/>
        <v>0.51363034933230289</v>
      </c>
      <c r="M123" s="4">
        <f t="shared" si="28"/>
        <v>-0.19455541469771218</v>
      </c>
      <c r="N123" s="4">
        <f t="shared" si="29"/>
        <v>0.43417728298020708</v>
      </c>
      <c r="O123" s="4">
        <f t="shared" si="30"/>
        <v>0.5020107779414229</v>
      </c>
      <c r="P123" s="4">
        <f t="shared" si="31"/>
        <v>0.40802799913913218</v>
      </c>
      <c r="Q123" s="4">
        <f t="shared" si="32"/>
        <v>0.64828688413502966</v>
      </c>
      <c r="R123" s="4">
        <f t="shared" si="33"/>
        <v>0.67200510848753225</v>
      </c>
      <c r="S123" s="4">
        <f t="shared" si="34"/>
        <v>0.69704987790706996</v>
      </c>
      <c r="T123" s="4">
        <f t="shared" si="35"/>
        <v>0.32959391797705245</v>
      </c>
      <c r="U123" s="4">
        <f t="shared" si="36"/>
        <v>0.5573034401730651</v>
      </c>
      <c r="V123" s="4">
        <f t="shared" si="37"/>
        <v>2.6575044917280484</v>
      </c>
      <c r="W123" s="4">
        <f t="shared" si="38"/>
        <v>-0.87802841259014364</v>
      </c>
      <c r="X123" s="4">
        <f t="shared" si="39"/>
        <v>1.3275577909319629</v>
      </c>
      <c r="Y123" s="4">
        <f t="shared" si="40"/>
        <v>0.58630734189226719</v>
      </c>
      <c r="Z123" s="4">
        <f t="shared" si="41"/>
        <v>1.5036341435663376</v>
      </c>
      <c r="AA123" s="4">
        <f t="shared" si="42"/>
        <v>1.7604013307012234</v>
      </c>
      <c r="AB123" s="4">
        <f t="shared" si="43"/>
        <v>1.2636465668899086</v>
      </c>
      <c r="AC123" s="4">
        <f t="shared" si="44"/>
        <v>1.3426654873756323</v>
      </c>
      <c r="AD123" s="4">
        <f t="shared" si="45"/>
        <v>-0.49044460391685685</v>
      </c>
      <c r="AE123" s="4">
        <f t="shared" si="46"/>
        <v>1.0959447386074004</v>
      </c>
    </row>
    <row r="124" spans="1:31" x14ac:dyDescent="0.25">
      <c r="A124" s="1">
        <v>44008</v>
      </c>
      <c r="B124" s="4">
        <v>88.073387150000002</v>
      </c>
      <c r="C124" s="4">
        <v>50.099998470000003</v>
      </c>
      <c r="D124" s="4">
        <v>88.096405000000004</v>
      </c>
      <c r="E124" s="4">
        <v>1362.540039</v>
      </c>
      <c r="F124" s="4">
        <v>183.16999820000001</v>
      </c>
      <c r="G124" s="4">
        <v>443.39999390000003</v>
      </c>
      <c r="H124" s="4">
        <v>195.34512330000001</v>
      </c>
      <c r="I124" s="4">
        <v>188.69996639999999</v>
      </c>
      <c r="J124" s="4">
        <v>117.40640260000001</v>
      </c>
      <c r="K124" s="4">
        <v>3009.0500489999999</v>
      </c>
      <c r="L124" s="4">
        <f t="shared" si="27"/>
        <v>0.4963596103153578</v>
      </c>
      <c r="M124" s="4">
        <f t="shared" si="28"/>
        <v>-0.22953763074333941</v>
      </c>
      <c r="N124" s="4">
        <f t="shared" si="29"/>
        <v>0.39967724076059064</v>
      </c>
      <c r="O124" s="4">
        <f t="shared" si="30"/>
        <v>0.40009606092479122</v>
      </c>
      <c r="P124" s="4">
        <f t="shared" si="31"/>
        <v>0.37508758370673156</v>
      </c>
      <c r="Q124" s="4">
        <f t="shared" si="32"/>
        <v>0.56094060132705414</v>
      </c>
      <c r="R124" s="4">
        <f t="shared" si="33"/>
        <v>0.63073556209415527</v>
      </c>
      <c r="S124" s="4">
        <f t="shared" si="34"/>
        <v>0.64089664158627713</v>
      </c>
      <c r="T124" s="4">
        <f t="shared" si="35"/>
        <v>0.30194888243750351</v>
      </c>
      <c r="U124" s="4">
        <f t="shared" si="36"/>
        <v>0.50810911037545192</v>
      </c>
      <c r="V124" s="4">
        <f t="shared" si="37"/>
        <v>-1.0154020938615904</v>
      </c>
      <c r="W124" s="4">
        <f t="shared" si="38"/>
        <v>-3.5239781033615678</v>
      </c>
      <c r="X124" s="4">
        <f t="shared" si="39"/>
        <v>-3.072574054530091</v>
      </c>
      <c r="Y124" s="4">
        <f t="shared" si="40"/>
        <v>-5.45138701744035</v>
      </c>
      <c r="Z124" s="4">
        <f t="shared" si="41"/>
        <v>-2.7450346190752191</v>
      </c>
      <c r="AA124" s="4">
        <f t="shared" si="42"/>
        <v>-4.8314072720563859</v>
      </c>
      <c r="AB124" s="4">
        <f t="shared" si="43"/>
        <v>-2.0015969427812483</v>
      </c>
      <c r="AC124" s="4">
        <f t="shared" si="44"/>
        <v>-2.4280860933459092</v>
      </c>
      <c r="AD124" s="4">
        <f t="shared" si="45"/>
        <v>-1.1611373915637799</v>
      </c>
      <c r="AE124" s="4">
        <f t="shared" si="46"/>
        <v>-2.422690506321211</v>
      </c>
    </row>
    <row r="125" spans="1:31" x14ac:dyDescent="0.25">
      <c r="A125" s="1">
        <v>44011</v>
      </c>
      <c r="B125" s="4">
        <v>88.37123871</v>
      </c>
      <c r="C125" s="4">
        <v>50.27999878</v>
      </c>
      <c r="D125" s="4">
        <v>90.126732000000004</v>
      </c>
      <c r="E125" s="4">
        <v>1397.170044</v>
      </c>
      <c r="F125" s="4">
        <v>183.33000179999999</v>
      </c>
      <c r="G125" s="4">
        <v>447.23999020000002</v>
      </c>
      <c r="H125" s="4">
        <v>197.44454959999999</v>
      </c>
      <c r="I125" s="4">
        <v>190.8036194</v>
      </c>
      <c r="J125" s="4">
        <v>118.140686</v>
      </c>
      <c r="K125" s="4">
        <v>3053.23999</v>
      </c>
      <c r="L125" s="4">
        <f t="shared" si="27"/>
        <v>0.50205332460225005</v>
      </c>
      <c r="M125" s="4">
        <f t="shared" si="28"/>
        <v>-0.22609675456766312</v>
      </c>
      <c r="N125" s="4">
        <f t="shared" si="29"/>
        <v>0.4247597944723126</v>
      </c>
      <c r="O125" s="4">
        <f t="shared" si="30"/>
        <v>0.44502108625748132</v>
      </c>
      <c r="P125" s="4">
        <f t="shared" si="31"/>
        <v>0.37610703960453529</v>
      </c>
      <c r="Q125" s="4">
        <f t="shared" si="32"/>
        <v>0.57584105698129284</v>
      </c>
      <c r="R125" s="4">
        <f t="shared" si="33"/>
        <v>0.65245107665964985</v>
      </c>
      <c r="S125" s="4">
        <f t="shared" si="34"/>
        <v>0.66605242314380986</v>
      </c>
      <c r="T125" s="4">
        <f t="shared" si="35"/>
        <v>0.31666635415801786</v>
      </c>
      <c r="U125" s="4">
        <f t="shared" si="36"/>
        <v>0.5372068973665477</v>
      </c>
      <c r="V125" s="4">
        <f t="shared" si="37"/>
        <v>0.33818565362170022</v>
      </c>
      <c r="W125" s="4">
        <f t="shared" si="38"/>
        <v>0.35928206686030451</v>
      </c>
      <c r="X125" s="4">
        <f t="shared" si="39"/>
        <v>2.3046649860456845</v>
      </c>
      <c r="Y125" s="4">
        <f t="shared" si="40"/>
        <v>2.5415770552633266</v>
      </c>
      <c r="Z125" s="4">
        <f t="shared" si="41"/>
        <v>8.7352514916376633E-2</v>
      </c>
      <c r="AA125" s="4">
        <f t="shared" si="42"/>
        <v>0.86603436013263235</v>
      </c>
      <c r="AB125" s="4">
        <f t="shared" si="43"/>
        <v>1.0747267525976556</v>
      </c>
      <c r="AC125" s="4">
        <f t="shared" si="44"/>
        <v>1.1148136590235285</v>
      </c>
      <c r="AD125" s="4">
        <f t="shared" si="45"/>
        <v>0.6254202358125871</v>
      </c>
      <c r="AE125" s="4">
        <f t="shared" si="46"/>
        <v>1.4685678297270517</v>
      </c>
    </row>
    <row r="126" spans="1:31" x14ac:dyDescent="0.25">
      <c r="A126" s="1">
        <v>44012</v>
      </c>
      <c r="B126" s="4">
        <v>90.77387238</v>
      </c>
      <c r="C126" s="4">
        <v>52.61000061</v>
      </c>
      <c r="D126" s="4">
        <v>90.879065999999995</v>
      </c>
      <c r="E126" s="4">
        <v>1418.0500489999999</v>
      </c>
      <c r="F126" s="4">
        <v>187.33000179999999</v>
      </c>
      <c r="G126" s="4">
        <v>455.0400085</v>
      </c>
      <c r="H126" s="4">
        <v>202.48910520000001</v>
      </c>
      <c r="I126" s="4">
        <v>192.5882263</v>
      </c>
      <c r="J126" s="4">
        <v>118.85512540000001</v>
      </c>
      <c r="K126" s="4">
        <v>3100.290039</v>
      </c>
      <c r="L126" s="4">
        <f t="shared" si="27"/>
        <v>0.54798193969175102</v>
      </c>
      <c r="M126" s="4">
        <f t="shared" si="28"/>
        <v>-0.18155656579726981</v>
      </c>
      <c r="N126" s="4">
        <f t="shared" si="29"/>
        <v>0.43405408941305584</v>
      </c>
      <c r="O126" s="4">
        <f t="shared" si="30"/>
        <v>0.47210842723741175</v>
      </c>
      <c r="P126" s="4">
        <f t="shared" si="31"/>
        <v>0.40159286361859109</v>
      </c>
      <c r="Q126" s="4">
        <f t="shared" si="32"/>
        <v>0.6061077077021283</v>
      </c>
      <c r="R126" s="4">
        <f t="shared" si="33"/>
        <v>0.70462967450242664</v>
      </c>
      <c r="S126" s="4">
        <f t="shared" si="34"/>
        <v>0.68739300609283494</v>
      </c>
      <c r="T126" s="4">
        <f t="shared" si="35"/>
        <v>0.33098608638337029</v>
      </c>
      <c r="U126" s="4">
        <f t="shared" si="36"/>
        <v>0.56818798203743726</v>
      </c>
      <c r="V126" s="4">
        <f t="shared" si="37"/>
        <v>2.7187959624335565</v>
      </c>
      <c r="W126" s="4">
        <f t="shared" si="38"/>
        <v>4.6340530758461576</v>
      </c>
      <c r="X126" s="4">
        <f t="shared" si="39"/>
        <v>0.83475122564079052</v>
      </c>
      <c r="Y126" s="4">
        <f t="shared" si="40"/>
        <v>1.494449805137676</v>
      </c>
      <c r="Z126" s="4">
        <f t="shared" si="41"/>
        <v>2.1818578305386782</v>
      </c>
      <c r="AA126" s="4">
        <f t="shared" si="42"/>
        <v>1.7440341809577244</v>
      </c>
      <c r="AB126" s="4">
        <f t="shared" si="43"/>
        <v>2.5549226910642582</v>
      </c>
      <c r="AC126" s="4">
        <f t="shared" si="44"/>
        <v>0.93531082146757227</v>
      </c>
      <c r="AD126" s="4">
        <f t="shared" si="45"/>
        <v>0.60473611944322325</v>
      </c>
      <c r="AE126" s="4">
        <f t="shared" si="46"/>
        <v>1.5409875789030243</v>
      </c>
    </row>
    <row r="127" spans="1:31" x14ac:dyDescent="0.25">
      <c r="A127" s="1">
        <v>44013</v>
      </c>
      <c r="B127" s="4">
        <v>90.982368469999997</v>
      </c>
      <c r="C127" s="4">
        <v>52.58000183</v>
      </c>
      <c r="D127" s="4">
        <v>90.707176000000004</v>
      </c>
      <c r="E127" s="4">
        <v>1442</v>
      </c>
      <c r="F127" s="4">
        <v>191.88999939999999</v>
      </c>
      <c r="G127" s="4">
        <v>485.64001459999997</v>
      </c>
      <c r="H127" s="4">
        <v>203.67314150000001</v>
      </c>
      <c r="I127" s="4">
        <v>193.1963959</v>
      </c>
      <c r="J127" s="4">
        <v>118.76583100000001</v>
      </c>
      <c r="K127" s="4">
        <v>3115.860107</v>
      </c>
      <c r="L127" s="4">
        <f t="shared" si="27"/>
        <v>0.55196753965434364</v>
      </c>
      <c r="M127" s="4">
        <f t="shared" si="28"/>
        <v>-0.18213002085077143</v>
      </c>
      <c r="N127" s="4">
        <f t="shared" si="29"/>
        <v>0.43193056933106527</v>
      </c>
      <c r="O127" s="4">
        <f t="shared" si="30"/>
        <v>0.50317836659756177</v>
      </c>
      <c r="P127" s="4">
        <f t="shared" si="31"/>
        <v>0.43064668770312026</v>
      </c>
      <c r="Q127" s="4">
        <f t="shared" si="32"/>
        <v>0.72484585177598726</v>
      </c>
      <c r="R127" s="4">
        <f t="shared" si="33"/>
        <v>0.71687680959772604</v>
      </c>
      <c r="S127" s="4">
        <f t="shared" si="34"/>
        <v>0.69466558460627414</v>
      </c>
      <c r="T127" s="4">
        <f t="shared" si="35"/>
        <v>0.32919633081106636</v>
      </c>
      <c r="U127" s="4">
        <f t="shared" si="36"/>
        <v>0.57844041758834419</v>
      </c>
      <c r="V127" s="4">
        <f t="shared" si="37"/>
        <v>0.2296873368221917</v>
      </c>
      <c r="W127" s="4">
        <f t="shared" si="38"/>
        <v>-5.7021059973714504E-2</v>
      </c>
      <c r="X127" s="4">
        <f t="shared" si="39"/>
        <v>-0.18914146850936006</v>
      </c>
      <c r="Y127" s="4">
        <f t="shared" si="40"/>
        <v>1.6889355221904483</v>
      </c>
      <c r="Z127" s="4">
        <f t="shared" si="41"/>
        <v>2.4342057098085195</v>
      </c>
      <c r="AA127" s="4">
        <f t="shared" si="42"/>
        <v>6.7246847592303469</v>
      </c>
      <c r="AB127" s="4">
        <f t="shared" si="43"/>
        <v>0.58474074386892128</v>
      </c>
      <c r="AC127" s="4">
        <f t="shared" si="44"/>
        <v>0.31578752849233577</v>
      </c>
      <c r="AD127" s="4">
        <f t="shared" si="45"/>
        <v>-7.512877522066036E-2</v>
      </c>
      <c r="AE127" s="4">
        <f t="shared" si="46"/>
        <v>0.5022132705049146</v>
      </c>
    </row>
    <row r="128" spans="1:31" x14ac:dyDescent="0.25">
      <c r="A128" s="1">
        <v>44014</v>
      </c>
      <c r="B128" s="4">
        <v>91.568130490000001</v>
      </c>
      <c r="C128" s="4">
        <v>52.340000150000002</v>
      </c>
      <c r="D128" s="4">
        <v>90.707176000000004</v>
      </c>
      <c r="E128" s="4">
        <v>1469.9300539999999</v>
      </c>
      <c r="F128" s="4">
        <v>192.52999879999999</v>
      </c>
      <c r="G128" s="4">
        <v>476.89001459999997</v>
      </c>
      <c r="H128" s="4">
        <v>205.22531129999999</v>
      </c>
      <c r="I128" s="4">
        <v>195.08068850000001</v>
      </c>
      <c r="J128" s="4">
        <v>118.2895279</v>
      </c>
      <c r="K128" s="4">
        <v>3130.01001</v>
      </c>
      <c r="L128" s="4">
        <f t="shared" si="27"/>
        <v>0.56316493469901918</v>
      </c>
      <c r="M128" s="4">
        <f t="shared" si="28"/>
        <v>-0.18671787996520459</v>
      </c>
      <c r="N128" s="4">
        <f t="shared" si="29"/>
        <v>0.43193056933106527</v>
      </c>
      <c r="O128" s="4">
        <f t="shared" si="30"/>
        <v>0.53941163839447315</v>
      </c>
      <c r="P128" s="4">
        <f t="shared" si="31"/>
        <v>0.43472441572249554</v>
      </c>
      <c r="Q128" s="4">
        <f t="shared" si="32"/>
        <v>0.69089295786965998</v>
      </c>
      <c r="R128" s="4">
        <f t="shared" si="33"/>
        <v>0.73293175084525664</v>
      </c>
      <c r="S128" s="4">
        <f t="shared" si="34"/>
        <v>0.71719822332381711</v>
      </c>
      <c r="T128" s="4">
        <f t="shared" si="35"/>
        <v>0.3196496388871532</v>
      </c>
      <c r="U128" s="4">
        <f t="shared" si="36"/>
        <v>0.58775771591736126</v>
      </c>
      <c r="V128" s="4">
        <f t="shared" si="37"/>
        <v>0.64381926943696788</v>
      </c>
      <c r="W128" s="4">
        <f t="shared" si="38"/>
        <v>-0.45645049761687861</v>
      </c>
      <c r="X128" s="4">
        <f t="shared" si="39"/>
        <v>0</v>
      </c>
      <c r="Y128" s="4">
        <f t="shared" si="40"/>
        <v>1.9368969486823806</v>
      </c>
      <c r="Z128" s="4">
        <f t="shared" si="41"/>
        <v>0.3335241033931618</v>
      </c>
      <c r="AA128" s="4">
        <f t="shared" si="42"/>
        <v>-1.8017460952444342</v>
      </c>
      <c r="AB128" s="4">
        <f t="shared" si="43"/>
        <v>0.76208860361687547</v>
      </c>
      <c r="AC128" s="4">
        <f t="shared" si="44"/>
        <v>0.97532492323269526</v>
      </c>
      <c r="AD128" s="4">
        <f t="shared" si="45"/>
        <v>-0.40104388273089225</v>
      </c>
      <c r="AE128" s="4">
        <f t="shared" si="46"/>
        <v>0.45412510555949664</v>
      </c>
    </row>
    <row r="129" spans="1:31" x14ac:dyDescent="0.25">
      <c r="A129" s="1">
        <v>44018</v>
      </c>
      <c r="B129" s="4">
        <v>92.302825929999997</v>
      </c>
      <c r="C129" s="4">
        <v>53.400001529999997</v>
      </c>
      <c r="D129" s="4">
        <v>93.133613999999994</v>
      </c>
      <c r="E129" s="4">
        <v>1499.650024</v>
      </c>
      <c r="F129" s="4">
        <v>197.72000120000001</v>
      </c>
      <c r="G129" s="4">
        <v>493.80999759999997</v>
      </c>
      <c r="H129" s="4">
        <v>209.6430359</v>
      </c>
      <c r="I129" s="4">
        <v>197.16439819999999</v>
      </c>
      <c r="J129" s="4">
        <v>117.9720001</v>
      </c>
      <c r="K129" s="4">
        <v>3179.719971</v>
      </c>
      <c r="L129" s="4">
        <f t="shared" si="27"/>
        <v>0.57720933293296695</v>
      </c>
      <c r="M129" s="4">
        <f t="shared" si="28"/>
        <v>-0.16645495100343755</v>
      </c>
      <c r="N129" s="4">
        <f t="shared" si="29"/>
        <v>0.46190665764746114</v>
      </c>
      <c r="O129" s="4">
        <f t="shared" si="30"/>
        <v>0.577966943400545</v>
      </c>
      <c r="P129" s="4">
        <f t="shared" si="31"/>
        <v>0.46779228767222752</v>
      </c>
      <c r="Q129" s="4">
        <f t="shared" si="32"/>
        <v>0.75654808789204409</v>
      </c>
      <c r="R129" s="4">
        <f t="shared" si="33"/>
        <v>0.77862669279089436</v>
      </c>
      <c r="S129" s="4">
        <f t="shared" si="34"/>
        <v>0.74211552006549042</v>
      </c>
      <c r="T129" s="4">
        <f t="shared" si="35"/>
        <v>0.31328532993372038</v>
      </c>
      <c r="U129" s="4">
        <f t="shared" si="36"/>
        <v>0.62049027504238197</v>
      </c>
      <c r="V129" s="4">
        <f t="shared" si="37"/>
        <v>0.80234841103393584</v>
      </c>
      <c r="W129" s="4">
        <f t="shared" si="38"/>
        <v>2.0252223480362286</v>
      </c>
      <c r="X129" s="4">
        <f t="shared" si="39"/>
        <v>2.6750231977236179</v>
      </c>
      <c r="Y129" s="4">
        <f t="shared" si="40"/>
        <v>2.021862871578521</v>
      </c>
      <c r="Z129" s="4">
        <f t="shared" si="41"/>
        <v>2.6956850528999361</v>
      </c>
      <c r="AA129" s="4">
        <f t="shared" si="42"/>
        <v>3.5479843322347477</v>
      </c>
      <c r="AB129" s="4">
        <f t="shared" si="43"/>
        <v>2.1526217073400606</v>
      </c>
      <c r="AC129" s="4">
        <f t="shared" si="44"/>
        <v>1.0681270996231829</v>
      </c>
      <c r="AD129" s="4">
        <f t="shared" si="45"/>
        <v>-0.26843272235258747</v>
      </c>
      <c r="AE129" s="4">
        <f t="shared" si="46"/>
        <v>1.588172588623767</v>
      </c>
    </row>
    <row r="130" spans="1:31" x14ac:dyDescent="0.25">
      <c r="A130" s="1">
        <v>44019</v>
      </c>
      <c r="B130" s="4">
        <v>91.796478269999994</v>
      </c>
      <c r="C130" s="4">
        <v>52.930000309999997</v>
      </c>
      <c r="D130" s="4">
        <v>92.844634999999997</v>
      </c>
      <c r="E130" s="4">
        <v>1489.920044</v>
      </c>
      <c r="F130" s="4">
        <v>196.38000489999999</v>
      </c>
      <c r="G130" s="4">
        <v>493.1600037</v>
      </c>
      <c r="H130" s="4">
        <v>207.20532230000001</v>
      </c>
      <c r="I130" s="4">
        <v>193.61512759999999</v>
      </c>
      <c r="J130" s="4">
        <v>125.9697571</v>
      </c>
      <c r="K130" s="4">
        <v>3145.320068</v>
      </c>
      <c r="L130" s="4">
        <f t="shared" si="27"/>
        <v>0.56753001849232243</v>
      </c>
      <c r="M130" s="4">
        <f t="shared" si="28"/>
        <v>-0.17543946886586137</v>
      </c>
      <c r="N130" s="4">
        <f t="shared" si="29"/>
        <v>0.45833662617516152</v>
      </c>
      <c r="O130" s="4">
        <f t="shared" si="30"/>
        <v>0.56534437525518755</v>
      </c>
      <c r="P130" s="4">
        <f t="shared" si="31"/>
        <v>0.45925456020190586</v>
      </c>
      <c r="Q130" s="4">
        <f t="shared" si="32"/>
        <v>0.75402589658616304</v>
      </c>
      <c r="R130" s="4">
        <f t="shared" si="33"/>
        <v>0.75341208764504819</v>
      </c>
      <c r="S130" s="4">
        <f t="shared" si="34"/>
        <v>0.69967283778748512</v>
      </c>
      <c r="T130" s="4">
        <f t="shared" si="35"/>
        <v>0.47358687355440737</v>
      </c>
      <c r="U130" s="4">
        <f t="shared" si="36"/>
        <v>0.59783894246856495</v>
      </c>
      <c r="V130" s="4">
        <f t="shared" si="37"/>
        <v>-0.54857221856241278</v>
      </c>
      <c r="W130" s="4">
        <f t="shared" si="38"/>
        <v>-0.88015207216043756</v>
      </c>
      <c r="X130" s="4">
        <f t="shared" si="39"/>
        <v>-0.31028431904295872</v>
      </c>
      <c r="Y130" s="4">
        <f t="shared" si="40"/>
        <v>-0.64881671351875825</v>
      </c>
      <c r="Z130" s="4">
        <f t="shared" si="41"/>
        <v>-0.67772420183458104</v>
      </c>
      <c r="AA130" s="4">
        <f t="shared" si="42"/>
        <v>-0.13162833947450439</v>
      </c>
      <c r="AB130" s="4">
        <f t="shared" si="43"/>
        <v>-1.1627925485503785</v>
      </c>
      <c r="AC130" s="4">
        <f t="shared" si="44"/>
        <v>-1.8001579556972978</v>
      </c>
      <c r="AD130" s="4">
        <f t="shared" si="45"/>
        <v>6.779368827535877</v>
      </c>
      <c r="AE130" s="4">
        <f t="shared" si="46"/>
        <v>-1.0818532233573217</v>
      </c>
    </row>
    <row r="131" spans="1:31" x14ac:dyDescent="0.25">
      <c r="A131" s="1">
        <v>44020</v>
      </c>
      <c r="B131" s="4">
        <v>91.915618899999998</v>
      </c>
      <c r="C131" s="4">
        <v>53.430000309999997</v>
      </c>
      <c r="D131" s="4">
        <v>95.006996000000001</v>
      </c>
      <c r="E131" s="4">
        <v>1503.599976</v>
      </c>
      <c r="F131" s="4">
        <v>200.27999879999999</v>
      </c>
      <c r="G131" s="4">
        <v>502.77999879999999</v>
      </c>
      <c r="H131" s="4">
        <v>211.7623596</v>
      </c>
      <c r="I131" s="4">
        <v>194.48252869999999</v>
      </c>
      <c r="J131" s="4">
        <v>123.4791489</v>
      </c>
      <c r="K131" s="4">
        <v>3169.9399410000001</v>
      </c>
      <c r="L131" s="4">
        <f t="shared" ref="L131:L194" si="47">(B131-$B$255)/($B$256-$B$255)</f>
        <v>0.56980750432177507</v>
      </c>
      <c r="M131" s="4">
        <f t="shared" ref="M131:M194" si="48">(C131-$B$255)/($B$256-$B$255)</f>
        <v>-0.16588149594993595</v>
      </c>
      <c r="N131" s="4">
        <f t="shared" ref="N131:N194" si="49">(D131-$D$255)/($D$256-$D$255)</f>
        <v>0.48505032102659823</v>
      </c>
      <c r="O131" s="4">
        <f t="shared" ref="O131:O194" si="50">(E131-E$255)/(E$256-E$255)</f>
        <v>0.58309116136305783</v>
      </c>
      <c r="P131" s="4">
        <f t="shared" ref="P131:P194" si="51">(F131-F$255)/(F$256-F$255)</f>
        <v>0.4841031997497286</v>
      </c>
      <c r="Q131" s="4">
        <f t="shared" ref="Q131:Q194" si="52">(G131-G$255)/(G$256-G$255)</f>
        <v>0.79135465921584169</v>
      </c>
      <c r="R131" s="4">
        <f t="shared" ref="R131:R194" si="53">(H131-H$255)/(H$256-H$255)</f>
        <v>0.80054801704807266</v>
      </c>
      <c r="S131" s="4">
        <f t="shared" ref="S131:S194" si="54">(I131-I$255)/(I$256-I$255)</f>
        <v>0.71004534342142922</v>
      </c>
      <c r="T131" s="4">
        <f t="shared" ref="T131:T194" si="55">(J131-J$255)/(J$256-J$255)</f>
        <v>0.42366683484676215</v>
      </c>
      <c r="U131" s="4">
        <f t="shared" ref="U131:U194" si="56">(K131-K$255)/(K$256-K$255)</f>
        <v>0.61405041060113907</v>
      </c>
      <c r="V131" s="4">
        <f t="shared" si="37"/>
        <v>0.12978780040948512</v>
      </c>
      <c r="W131" s="4">
        <f t="shared" si="38"/>
        <v>0.94464386372870601</v>
      </c>
      <c r="X131" s="4">
        <f t="shared" si="39"/>
        <v>2.3290101792096056</v>
      </c>
      <c r="Y131" s="4">
        <f t="shared" si="40"/>
        <v>0.91816551197427942</v>
      </c>
      <c r="Z131" s="4">
        <f t="shared" si="41"/>
        <v>1.9859424598680202</v>
      </c>
      <c r="AA131" s="4">
        <f t="shared" si="42"/>
        <v>1.950684367715277</v>
      </c>
      <c r="AB131" s="4">
        <f t="shared" si="43"/>
        <v>2.1992858336921159</v>
      </c>
      <c r="AC131" s="4">
        <f t="shared" si="44"/>
        <v>0.4480027520328918</v>
      </c>
      <c r="AD131" s="4">
        <f t="shared" si="45"/>
        <v>-1.9771477355654894</v>
      </c>
      <c r="AE131" s="4">
        <f t="shared" si="46"/>
        <v>0.78274619014067537</v>
      </c>
    </row>
    <row r="132" spans="1:31" x14ac:dyDescent="0.25">
      <c r="A132" s="1">
        <v>44021</v>
      </c>
      <c r="B132" s="4">
        <v>92.997795100000005</v>
      </c>
      <c r="C132" s="4">
        <v>57.259998320000001</v>
      </c>
      <c r="D132" s="4">
        <v>95.415558000000004</v>
      </c>
      <c r="E132" s="4">
        <v>1518.660034</v>
      </c>
      <c r="F132" s="4">
        <v>200.7400055</v>
      </c>
      <c r="G132" s="4">
        <v>507.76000979999998</v>
      </c>
      <c r="H132" s="4">
        <v>213.24490359999999</v>
      </c>
      <c r="I132" s="4">
        <v>191.631134</v>
      </c>
      <c r="J132" s="4">
        <v>126.763588</v>
      </c>
      <c r="K132" s="4">
        <v>3152.0500489999999</v>
      </c>
      <c r="L132" s="4">
        <f t="shared" si="47"/>
        <v>0.59049432594149343</v>
      </c>
      <c r="M132" s="4">
        <f t="shared" si="48"/>
        <v>-9.2667461454679426E-2</v>
      </c>
      <c r="N132" s="4">
        <f t="shared" si="49"/>
        <v>0.49009767463494247</v>
      </c>
      <c r="O132" s="4">
        <f t="shared" si="50"/>
        <v>0.60262836579493073</v>
      </c>
      <c r="P132" s="4">
        <f t="shared" si="51"/>
        <v>0.48703411220010029</v>
      </c>
      <c r="Q132" s="4">
        <f t="shared" si="52"/>
        <v>0.81067874894559511</v>
      </c>
      <c r="R132" s="4">
        <f t="shared" si="53"/>
        <v>0.81588278056227015</v>
      </c>
      <c r="S132" s="4">
        <f t="shared" si="54"/>
        <v>0.67594796034185012</v>
      </c>
      <c r="T132" s="4">
        <f t="shared" si="55"/>
        <v>0.4894978744317533</v>
      </c>
      <c r="U132" s="4">
        <f t="shared" si="56"/>
        <v>0.60227043862268104</v>
      </c>
      <c r="V132" s="4">
        <f t="shared" ref="V132:V195" si="57">((B132-B131)/B131*100)</f>
        <v>1.1773583346888681</v>
      </c>
      <c r="W132" s="4">
        <f t="shared" si="38"/>
        <v>7.168253767131608</v>
      </c>
      <c r="X132" s="4">
        <f t="shared" si="39"/>
        <v>0.43003359457865975</v>
      </c>
      <c r="Y132" s="4">
        <f t="shared" si="40"/>
        <v>1.0016000425900531</v>
      </c>
      <c r="Z132" s="4">
        <f t="shared" si="41"/>
        <v>0.22968179686248735</v>
      </c>
      <c r="AA132" s="4">
        <f t="shared" si="42"/>
        <v>0.99049504989974357</v>
      </c>
      <c r="AB132" s="4">
        <f t="shared" si="43"/>
        <v>0.7000979790744597</v>
      </c>
      <c r="AC132" s="4">
        <f t="shared" si="44"/>
        <v>-1.4661443981934332</v>
      </c>
      <c r="AD132" s="4">
        <f t="shared" si="45"/>
        <v>2.6599139443857958</v>
      </c>
      <c r="AE132" s="4">
        <f t="shared" si="46"/>
        <v>-0.56436059777071168</v>
      </c>
    </row>
    <row r="133" spans="1:31" x14ac:dyDescent="0.25">
      <c r="A133" s="1">
        <v>44022</v>
      </c>
      <c r="B133" s="4">
        <v>92.372314450000005</v>
      </c>
      <c r="C133" s="4">
        <v>55.880001069999999</v>
      </c>
      <c r="D133" s="4">
        <v>95.582465999999997</v>
      </c>
      <c r="E133" s="4">
        <v>1539.01001</v>
      </c>
      <c r="F133" s="4">
        <v>198.88000489999999</v>
      </c>
      <c r="G133" s="4">
        <v>548.72998050000001</v>
      </c>
      <c r="H133" s="4">
        <v>212.59814449999999</v>
      </c>
      <c r="I133" s="4">
        <v>191.9700928</v>
      </c>
      <c r="J133" s="4">
        <v>129.67095950000001</v>
      </c>
      <c r="K133" s="4">
        <v>3185.040039</v>
      </c>
      <c r="L133" s="4">
        <f t="shared" si="47"/>
        <v>0.57853767171722259</v>
      </c>
      <c r="M133" s="4">
        <f t="shared" si="48"/>
        <v>-0.11904741413378257</v>
      </c>
      <c r="N133" s="4">
        <f t="shared" si="49"/>
        <v>0.49215964734914852</v>
      </c>
      <c r="O133" s="4">
        <f t="shared" si="50"/>
        <v>0.62902810750214788</v>
      </c>
      <c r="P133" s="4">
        <f t="shared" si="51"/>
        <v>0.47518320021069071</v>
      </c>
      <c r="Q133" s="4">
        <f t="shared" si="52"/>
        <v>0.96965578534815933</v>
      </c>
      <c r="R133" s="4">
        <f t="shared" si="53"/>
        <v>0.80919299742655537</v>
      </c>
      <c r="S133" s="4">
        <f t="shared" si="54"/>
        <v>0.68000127784706765</v>
      </c>
      <c r="T133" s="4">
        <f t="shared" si="55"/>
        <v>0.54777123023998731</v>
      </c>
      <c r="U133" s="4">
        <f t="shared" si="56"/>
        <v>0.62399338461752596</v>
      </c>
      <c r="V133" s="4">
        <f t="shared" si="57"/>
        <v>-0.67257578454136924</v>
      </c>
      <c r="W133" s="4">
        <f t="shared" si="38"/>
        <v>-2.4100546463306327</v>
      </c>
      <c r="X133" s="4">
        <f t="shared" si="39"/>
        <v>0.17492744736659432</v>
      </c>
      <c r="Y133" s="4">
        <f t="shared" si="40"/>
        <v>1.339995492368371</v>
      </c>
      <c r="Z133" s="4">
        <f t="shared" si="41"/>
        <v>-0.92657195827366179</v>
      </c>
      <c r="AA133" s="4">
        <f t="shared" si="42"/>
        <v>8.0687667223217456</v>
      </c>
      <c r="AB133" s="4">
        <f t="shared" si="43"/>
        <v>-0.30329404786769171</v>
      </c>
      <c r="AC133" s="4">
        <f t="shared" si="44"/>
        <v>0.17688086112353765</v>
      </c>
      <c r="AD133" s="4">
        <f t="shared" si="45"/>
        <v>2.2935383463585857</v>
      </c>
      <c r="AE133" s="4">
        <f t="shared" si="46"/>
        <v>1.0466201198317342</v>
      </c>
    </row>
    <row r="134" spans="1:31" x14ac:dyDescent="0.25">
      <c r="A134" s="1">
        <v>44025</v>
      </c>
      <c r="B134" s="4">
        <v>92.421951289999996</v>
      </c>
      <c r="C134" s="4">
        <v>53.590000150000002</v>
      </c>
      <c r="D134" s="4">
        <v>95.141525000000001</v>
      </c>
      <c r="E134" s="4">
        <v>1512.2299800000001</v>
      </c>
      <c r="F134" s="4">
        <v>188.3399963</v>
      </c>
      <c r="G134" s="4">
        <v>525.5</v>
      </c>
      <c r="H134" s="4">
        <v>206.03125</v>
      </c>
      <c r="I134" s="4">
        <v>188.4507294</v>
      </c>
      <c r="J134" s="4">
        <v>128.51992799999999</v>
      </c>
      <c r="K134" s="4">
        <v>3155.219971</v>
      </c>
      <c r="L134" s="4">
        <f t="shared" si="47"/>
        <v>0.57948652686192659</v>
      </c>
      <c r="M134" s="4">
        <f t="shared" si="48"/>
        <v>-0.16282294767539107</v>
      </c>
      <c r="N134" s="4">
        <f t="shared" si="49"/>
        <v>0.48671228526599625</v>
      </c>
      <c r="O134" s="4">
        <f t="shared" si="50"/>
        <v>0.59428674589506181</v>
      </c>
      <c r="P134" s="4">
        <f t="shared" si="51"/>
        <v>0.40802799913913218</v>
      </c>
      <c r="Q134" s="4">
        <f t="shared" si="52"/>
        <v>0.87951577810672488</v>
      </c>
      <c r="R134" s="4">
        <f t="shared" si="53"/>
        <v>0.7412680156518594</v>
      </c>
      <c r="S134" s="4">
        <f t="shared" si="54"/>
        <v>0.63791623011724941</v>
      </c>
      <c r="T134" s="4">
        <f t="shared" si="55"/>
        <v>0.52470074607723549</v>
      </c>
      <c r="U134" s="4">
        <f t="shared" si="56"/>
        <v>0.60435773978324137</v>
      </c>
      <c r="V134" s="4">
        <f t="shared" si="57"/>
        <v>5.3735624462304364E-2</v>
      </c>
      <c r="W134" s="4">
        <f t="shared" si="38"/>
        <v>-4.0980688549582327</v>
      </c>
      <c r="X134" s="4">
        <f t="shared" si="39"/>
        <v>-0.46131996636286321</v>
      </c>
      <c r="Y134" s="4">
        <f t="shared" si="40"/>
        <v>-1.7400815995992061</v>
      </c>
      <c r="Z134" s="4">
        <f t="shared" si="41"/>
        <v>-5.2996823915504612</v>
      </c>
      <c r="AA134" s="4">
        <f t="shared" si="42"/>
        <v>-4.233408292878944</v>
      </c>
      <c r="AB134" s="4">
        <f t="shared" si="43"/>
        <v>-3.0888766764377804</v>
      </c>
      <c r="AC134" s="4">
        <f t="shared" si="44"/>
        <v>-1.8332873358906889</v>
      </c>
      <c r="AD134" s="4">
        <f t="shared" si="45"/>
        <v>-0.88765557410718177</v>
      </c>
      <c r="AE134" s="4">
        <f t="shared" si="46"/>
        <v>-0.93625410151398081</v>
      </c>
    </row>
    <row r="135" spans="1:31" x14ac:dyDescent="0.25">
      <c r="A135" s="1">
        <v>44026</v>
      </c>
      <c r="B135" s="4">
        <v>94.50501251</v>
      </c>
      <c r="C135" s="4">
        <v>54.72000122</v>
      </c>
      <c r="D135" s="4">
        <v>96.715964999999997</v>
      </c>
      <c r="E135" s="4">
        <v>1520.8599850000001</v>
      </c>
      <c r="F135" s="4">
        <v>189.5599976</v>
      </c>
      <c r="G135" s="4">
        <v>524.88000490000002</v>
      </c>
      <c r="H135" s="4">
        <v>207.30484010000001</v>
      </c>
      <c r="I135" s="4">
        <v>192.74774170000001</v>
      </c>
      <c r="J135" s="4">
        <v>130.99069209999999</v>
      </c>
      <c r="K135" s="4">
        <v>3197.5200199999999</v>
      </c>
      <c r="L135" s="4">
        <f t="shared" si="47"/>
        <v>0.61930621230787586</v>
      </c>
      <c r="M135" s="4">
        <f t="shared" si="48"/>
        <v>-0.14122190843133761</v>
      </c>
      <c r="N135" s="4">
        <f t="shared" si="49"/>
        <v>0.50616283479121238</v>
      </c>
      <c r="O135" s="4">
        <f t="shared" si="50"/>
        <v>0.60548233172435184</v>
      </c>
      <c r="P135" s="4">
        <f t="shared" si="51"/>
        <v>0.41580118374631203</v>
      </c>
      <c r="Q135" s="4">
        <f t="shared" si="52"/>
        <v>0.87710999206641149</v>
      </c>
      <c r="R135" s="4">
        <f t="shared" si="53"/>
        <v>0.75444145468471335</v>
      </c>
      <c r="S135" s="4">
        <f t="shared" si="54"/>
        <v>0.68930051391730152</v>
      </c>
      <c r="T135" s="4">
        <f t="shared" si="55"/>
        <v>0.57422304328538742</v>
      </c>
      <c r="U135" s="4">
        <f t="shared" si="56"/>
        <v>0.63221108802633841</v>
      </c>
      <c r="V135" s="4">
        <f t="shared" si="57"/>
        <v>2.2538598146059603</v>
      </c>
      <c r="W135" s="4">
        <f t="shared" si="38"/>
        <v>2.1086043419240386</v>
      </c>
      <c r="X135" s="4">
        <f t="shared" si="39"/>
        <v>1.6548399870613757</v>
      </c>
      <c r="Y135" s="4">
        <f t="shared" si="40"/>
        <v>0.5706807241052041</v>
      </c>
      <c r="Z135" s="4">
        <f t="shared" si="41"/>
        <v>0.6477653838628683</v>
      </c>
      <c r="AA135" s="4">
        <f t="shared" si="42"/>
        <v>-0.11798194100855999</v>
      </c>
      <c r="AB135" s="4">
        <f t="shared" si="43"/>
        <v>0.61815384802063134</v>
      </c>
      <c r="AC135" s="4">
        <f t="shared" si="44"/>
        <v>2.2801781206584204</v>
      </c>
      <c r="AD135" s="4">
        <f t="shared" si="45"/>
        <v>1.9224754778885318</v>
      </c>
      <c r="AE135" s="4">
        <f t="shared" si="46"/>
        <v>1.3406370835879813</v>
      </c>
    </row>
    <row r="136" spans="1:31" x14ac:dyDescent="0.25">
      <c r="A136" s="1">
        <v>44027</v>
      </c>
      <c r="B136" s="4">
        <v>96.408668520000006</v>
      </c>
      <c r="C136" s="4">
        <v>55.340000150000002</v>
      </c>
      <c r="D136" s="4">
        <v>97.381111000000004</v>
      </c>
      <c r="E136" s="4">
        <v>1516.880005</v>
      </c>
      <c r="F136" s="4">
        <v>188.0899963</v>
      </c>
      <c r="G136" s="4">
        <v>523.26000980000003</v>
      </c>
      <c r="H136" s="4">
        <v>206.99636839999999</v>
      </c>
      <c r="I136" s="4">
        <v>195.9580536</v>
      </c>
      <c r="J136" s="4">
        <v>130.9807739</v>
      </c>
      <c r="K136" s="4">
        <v>3226.5600589999999</v>
      </c>
      <c r="L136" s="4">
        <f t="shared" si="47"/>
        <v>0.65569639747751318</v>
      </c>
      <c r="M136" s="4">
        <f t="shared" si="48"/>
        <v>-0.12937004246965211</v>
      </c>
      <c r="N136" s="4">
        <f t="shared" si="49"/>
        <v>0.51438001373388376</v>
      </c>
      <c r="O136" s="4">
        <f t="shared" si="50"/>
        <v>0.60031915885378473</v>
      </c>
      <c r="P136" s="4">
        <f t="shared" si="51"/>
        <v>0.40643513513825369</v>
      </c>
      <c r="Q136" s="4">
        <f t="shared" si="52"/>
        <v>0.87082387529394645</v>
      </c>
      <c r="R136" s="4">
        <f t="shared" si="53"/>
        <v>0.75125076316370432</v>
      </c>
      <c r="S136" s="4">
        <f t="shared" si="54"/>
        <v>0.72768987988590339</v>
      </c>
      <c r="T136" s="4">
        <f t="shared" si="55"/>
        <v>0.57402424970239452</v>
      </c>
      <c r="U136" s="4">
        <f t="shared" si="56"/>
        <v>0.65133310651998411</v>
      </c>
      <c r="V136" s="4">
        <f t="shared" si="57"/>
        <v>2.0143439585266139</v>
      </c>
      <c r="W136" s="4">
        <f t="shared" si="38"/>
        <v>1.1330389550016922</v>
      </c>
      <c r="X136" s="4">
        <f t="shared" si="39"/>
        <v>0.68773133784066276</v>
      </c>
      <c r="Y136" s="4">
        <f t="shared" si="40"/>
        <v>-0.26169272906473823</v>
      </c>
      <c r="Z136" s="4">
        <f t="shared" si="41"/>
        <v>-0.77548075470117384</v>
      </c>
      <c r="AA136" s="4">
        <f t="shared" si="42"/>
        <v>-0.30864103888061495</v>
      </c>
      <c r="AB136" s="4">
        <f t="shared" si="43"/>
        <v>-0.14880101200300558</v>
      </c>
      <c r="AC136" s="4">
        <f t="shared" si="44"/>
        <v>1.6655509795786072</v>
      </c>
      <c r="AD136" s="4">
        <f t="shared" si="45"/>
        <v>-7.5716830264668175E-3</v>
      </c>
      <c r="AE136" s="4">
        <f t="shared" si="46"/>
        <v>0.90820507200452116</v>
      </c>
    </row>
    <row r="137" spans="1:31" x14ac:dyDescent="0.25">
      <c r="A137" s="1">
        <v>44028</v>
      </c>
      <c r="B137" s="4">
        <v>96.079765320000007</v>
      </c>
      <c r="C137" s="4">
        <v>54.91999817</v>
      </c>
      <c r="D137" s="4">
        <v>96.182845999999998</v>
      </c>
      <c r="E137" s="4">
        <v>1514.920044</v>
      </c>
      <c r="F137" s="4">
        <v>185.5099945</v>
      </c>
      <c r="G137" s="4">
        <v>527.39001459999997</v>
      </c>
      <c r="H137" s="4">
        <v>202.89704900000001</v>
      </c>
      <c r="I137" s="4">
        <v>192.91723630000001</v>
      </c>
      <c r="J137" s="4">
        <v>131.17922970000001</v>
      </c>
      <c r="K137" s="4">
        <v>3215.570068</v>
      </c>
      <c r="L137" s="4">
        <f t="shared" si="47"/>
        <v>0.64940910172239086</v>
      </c>
      <c r="M137" s="4">
        <f t="shared" si="48"/>
        <v>-0.13739877756860225</v>
      </c>
      <c r="N137" s="4">
        <f t="shared" si="49"/>
        <v>0.49957671051062136</v>
      </c>
      <c r="O137" s="4">
        <f t="shared" si="50"/>
        <v>0.59777652862384145</v>
      </c>
      <c r="P137" s="4">
        <f t="shared" si="51"/>
        <v>0.38999676718056697</v>
      </c>
      <c r="Q137" s="4">
        <f t="shared" si="52"/>
        <v>0.88684965984332009</v>
      </c>
      <c r="R137" s="4">
        <f t="shared" si="53"/>
        <v>0.70884926036300344</v>
      </c>
      <c r="S137" s="4">
        <f t="shared" si="54"/>
        <v>0.69132735443367066</v>
      </c>
      <c r="T137" s="4">
        <f t="shared" si="55"/>
        <v>0.57800196133835435</v>
      </c>
      <c r="U137" s="4">
        <f t="shared" si="56"/>
        <v>0.64409651805854984</v>
      </c>
      <c r="V137" s="4">
        <f t="shared" si="57"/>
        <v>-0.34115521461824577</v>
      </c>
      <c r="W137" s="4">
        <f t="shared" si="38"/>
        <v>-0.75894828128221847</v>
      </c>
      <c r="X137" s="4">
        <f t="shared" si="39"/>
        <v>-1.230490171754157</v>
      </c>
      <c r="Y137" s="4">
        <f t="shared" si="40"/>
        <v>-0.12921002277962135</v>
      </c>
      <c r="Z137" s="4">
        <f t="shared" si="41"/>
        <v>-1.3716847523804172</v>
      </c>
      <c r="AA137" s="4">
        <f t="shared" si="42"/>
        <v>0.78928347717199032</v>
      </c>
      <c r="AB137" s="4">
        <f t="shared" si="43"/>
        <v>-1.9803822799820601</v>
      </c>
      <c r="AC137" s="4">
        <f t="shared" si="44"/>
        <v>-1.5517694956325012</v>
      </c>
      <c r="AD137" s="4">
        <f t="shared" si="45"/>
        <v>0.15151521409662777</v>
      </c>
      <c r="AE137" s="4">
        <f t="shared" si="46"/>
        <v>-0.34061014823960911</v>
      </c>
    </row>
    <row r="138" spans="1:31" x14ac:dyDescent="0.25">
      <c r="A138" s="1">
        <v>44029</v>
      </c>
      <c r="B138" s="4">
        <v>98.920295719999999</v>
      </c>
      <c r="C138" s="4">
        <v>55.040000919999997</v>
      </c>
      <c r="D138" s="4">
        <v>95.988533000000004</v>
      </c>
      <c r="E138" s="4">
        <v>1516.849976</v>
      </c>
      <c r="F138" s="4">
        <v>187.77999879999999</v>
      </c>
      <c r="G138" s="4">
        <v>492.98999020000002</v>
      </c>
      <c r="H138" s="4">
        <v>201.8622742</v>
      </c>
      <c r="I138" s="4">
        <v>194.50245670000001</v>
      </c>
      <c r="J138" s="4">
        <v>130.72279359999999</v>
      </c>
      <c r="K138" s="4">
        <v>3224.7299800000001</v>
      </c>
      <c r="L138" s="4">
        <f t="shared" si="47"/>
        <v>0.70370852698251618</v>
      </c>
      <c r="M138" s="4">
        <f t="shared" si="48"/>
        <v>-0.13510481149992917</v>
      </c>
      <c r="N138" s="4">
        <f t="shared" si="49"/>
        <v>0.49717617785780943</v>
      </c>
      <c r="O138" s="4">
        <f t="shared" si="50"/>
        <v>0.60028020264844439</v>
      </c>
      <c r="P138" s="4">
        <f t="shared" si="51"/>
        <v>0.40445999970580432</v>
      </c>
      <c r="Q138" s="4">
        <f t="shared" si="52"/>
        <v>0.75336618797723243</v>
      </c>
      <c r="R138" s="4">
        <f t="shared" si="53"/>
        <v>0.69814601860528758</v>
      </c>
      <c r="S138" s="4">
        <f t="shared" si="54"/>
        <v>0.71028364527771404</v>
      </c>
      <c r="T138" s="4">
        <f t="shared" si="55"/>
        <v>0.56885346990579277</v>
      </c>
      <c r="U138" s="4">
        <f t="shared" si="56"/>
        <v>0.65012805288755504</v>
      </c>
      <c r="V138" s="4">
        <f t="shared" si="57"/>
        <v>2.9564293694300954</v>
      </c>
      <c r="W138" s="4">
        <f t="shared" si="38"/>
        <v>0.21850465039809308</v>
      </c>
      <c r="X138" s="4">
        <f t="shared" si="39"/>
        <v>-0.20202458970697743</v>
      </c>
      <c r="Y138" s="4">
        <f t="shared" si="40"/>
        <v>0.12739497425251625</v>
      </c>
      <c r="Z138" s="4">
        <f t="shared" si="41"/>
        <v>1.2236560656035071</v>
      </c>
      <c r="AA138" s="4">
        <f t="shared" si="42"/>
        <v>-6.5226916414203862</v>
      </c>
      <c r="AB138" s="4">
        <f t="shared" si="43"/>
        <v>-0.50999992612017153</v>
      </c>
      <c r="AC138" s="4">
        <f t="shared" si="44"/>
        <v>0.82171009205982348</v>
      </c>
      <c r="AD138" s="4">
        <f t="shared" si="45"/>
        <v>-0.34794845269625713</v>
      </c>
      <c r="AE138" s="4">
        <f t="shared" si="46"/>
        <v>0.28486121609215315</v>
      </c>
    </row>
    <row r="139" spans="1:31" x14ac:dyDescent="0.25">
      <c r="A139" s="1">
        <v>44032</v>
      </c>
      <c r="B139" s="4">
        <v>98.750862119999994</v>
      </c>
      <c r="C139" s="4">
        <v>57.459999080000003</v>
      </c>
      <c r="D139" s="4">
        <v>98.011391000000003</v>
      </c>
      <c r="E139" s="4">
        <v>1563.839966</v>
      </c>
      <c r="F139" s="4">
        <v>195.0899963</v>
      </c>
      <c r="G139" s="4">
        <v>502.4100037</v>
      </c>
      <c r="H139" s="4">
        <v>210.53852839999999</v>
      </c>
      <c r="I139" s="4">
        <v>197.87226870000001</v>
      </c>
      <c r="J139" s="4">
        <v>130.45486450000001</v>
      </c>
      <c r="K139" s="4">
        <v>3251.8400879999999</v>
      </c>
      <c r="L139" s="4">
        <f t="shared" si="47"/>
        <v>0.70046964346282059</v>
      </c>
      <c r="M139" s="4">
        <f t="shared" si="48"/>
        <v>-8.8844257760190393E-2</v>
      </c>
      <c r="N139" s="4">
        <f t="shared" si="49"/>
        <v>0.52216645993364574</v>
      </c>
      <c r="O139" s="4">
        <f t="shared" si="50"/>
        <v>0.66123966514730503</v>
      </c>
      <c r="P139" s="4">
        <f t="shared" si="51"/>
        <v>0.45103532716285127</v>
      </c>
      <c r="Q139" s="4">
        <f t="shared" si="52"/>
        <v>0.7899189558585662</v>
      </c>
      <c r="R139" s="4">
        <f t="shared" si="53"/>
        <v>0.78788926153505123</v>
      </c>
      <c r="S139" s="4">
        <f t="shared" si="54"/>
        <v>0.75058033611120789</v>
      </c>
      <c r="T139" s="4">
        <f t="shared" si="55"/>
        <v>0.56348328320083318</v>
      </c>
      <c r="U139" s="4">
        <f t="shared" si="56"/>
        <v>0.6679792681197636</v>
      </c>
      <c r="V139" s="4">
        <f t="shared" si="57"/>
        <v>-0.17128294933488394</v>
      </c>
      <c r="W139" s="4">
        <f t="shared" si="38"/>
        <v>4.3967989090651454</v>
      </c>
      <c r="X139" s="4">
        <f t="shared" si="39"/>
        <v>2.1073954739989613</v>
      </c>
      <c r="Y139" s="4">
        <f t="shared" si="40"/>
        <v>3.0978666805213462</v>
      </c>
      <c r="Z139" s="4">
        <f t="shared" si="41"/>
        <v>3.8928520325456564</v>
      </c>
      <c r="AA139" s="4">
        <f t="shared" si="42"/>
        <v>1.9107920418786593</v>
      </c>
      <c r="AB139" s="4">
        <f t="shared" si="43"/>
        <v>4.2981058419087148</v>
      </c>
      <c r="AC139" s="4">
        <f t="shared" si="44"/>
        <v>1.7325292734978581</v>
      </c>
      <c r="AD139" s="4">
        <f t="shared" si="45"/>
        <v>-0.20495974161921143</v>
      </c>
      <c r="AE139" s="4">
        <f t="shared" si="46"/>
        <v>0.84069389276431294</v>
      </c>
    </row>
    <row r="140" spans="1:31" x14ac:dyDescent="0.25">
      <c r="A140" s="1">
        <v>44033</v>
      </c>
      <c r="B140" s="4">
        <v>97.863822940000006</v>
      </c>
      <c r="C140" s="4">
        <v>57</v>
      </c>
      <c r="D140" s="4">
        <v>96.658660999999995</v>
      </c>
      <c r="E140" s="4">
        <v>1555.920044</v>
      </c>
      <c r="F140" s="4">
        <v>190.8000031</v>
      </c>
      <c r="G140" s="4">
        <v>490.10000609999997</v>
      </c>
      <c r="H140" s="4">
        <v>207.70281979999999</v>
      </c>
      <c r="I140" s="4">
        <v>195.88825990000001</v>
      </c>
      <c r="J140" s="4">
        <v>131.30822749999999</v>
      </c>
      <c r="K140" s="4">
        <v>3257.3000489999999</v>
      </c>
      <c r="L140" s="4">
        <f t="shared" si="47"/>
        <v>0.68351305054721145</v>
      </c>
      <c r="M140" s="4">
        <f t="shared" si="48"/>
        <v>-9.7637575256171658E-2</v>
      </c>
      <c r="N140" s="4">
        <f t="shared" si="49"/>
        <v>0.50545490416826522</v>
      </c>
      <c r="O140" s="4">
        <f t="shared" si="50"/>
        <v>0.65096526014843392</v>
      </c>
      <c r="P140" s="4">
        <f t="shared" si="51"/>
        <v>0.4237018242336773</v>
      </c>
      <c r="Q140" s="4">
        <f t="shared" si="52"/>
        <v>0.7421520938585725</v>
      </c>
      <c r="R140" s="4">
        <f t="shared" si="53"/>
        <v>0.75855797640882472</v>
      </c>
      <c r="S140" s="4">
        <f t="shared" si="54"/>
        <v>0.72685527690181251</v>
      </c>
      <c r="T140" s="4">
        <f t="shared" si="55"/>
        <v>0.58058750456799602</v>
      </c>
      <c r="U140" s="4">
        <f t="shared" si="56"/>
        <v>0.67157449315429552</v>
      </c>
      <c r="V140" s="4">
        <f t="shared" si="57"/>
        <v>-0.89825968194796757</v>
      </c>
      <c r="W140" s="4">
        <f t="shared" si="38"/>
        <v>-0.80055532085818271</v>
      </c>
      <c r="X140" s="4">
        <f t="shared" si="39"/>
        <v>-1.3801763103229585</v>
      </c>
      <c r="Y140" s="4">
        <f t="shared" si="40"/>
        <v>-0.50644069547970882</v>
      </c>
      <c r="Z140" s="4">
        <f t="shared" si="41"/>
        <v>-2.1989816399417288</v>
      </c>
      <c r="AA140" s="4">
        <f t="shared" si="42"/>
        <v>-2.4501895880541817</v>
      </c>
      <c r="AB140" s="4">
        <f t="shared" si="43"/>
        <v>-1.346883452425615</v>
      </c>
      <c r="AC140" s="4">
        <f t="shared" si="44"/>
        <v>-1.0026714774307321</v>
      </c>
      <c r="AD140" s="4">
        <f t="shared" si="45"/>
        <v>0.65414425385415431</v>
      </c>
      <c r="AE140" s="4">
        <f t="shared" si="46"/>
        <v>0.16790373610770312</v>
      </c>
    </row>
    <row r="141" spans="1:31" x14ac:dyDescent="0.25">
      <c r="A141" s="1">
        <v>44034</v>
      </c>
      <c r="B141" s="4">
        <v>99.857177730000004</v>
      </c>
      <c r="C141" s="4">
        <v>61.790000919999997</v>
      </c>
      <c r="D141" s="4">
        <v>96.930199000000002</v>
      </c>
      <c r="E141" s="4">
        <v>1564.849976</v>
      </c>
      <c r="F141" s="4">
        <v>191.3099976</v>
      </c>
      <c r="G141" s="4">
        <v>489.82000729999999</v>
      </c>
      <c r="H141" s="4">
        <v>210.68777470000001</v>
      </c>
      <c r="I141" s="4">
        <v>198.26109310000001</v>
      </c>
      <c r="J141" s="4">
        <v>131.63568119999999</v>
      </c>
      <c r="K141" s="4">
        <v>3276.0200199999999</v>
      </c>
      <c r="L141" s="4">
        <f t="shared" si="47"/>
        <v>0.72161791273651188</v>
      </c>
      <c r="M141" s="4">
        <f t="shared" si="48"/>
        <v>-6.0721771349361081E-3</v>
      </c>
      <c r="N141" s="4">
        <f t="shared" si="49"/>
        <v>0.50880947043752811</v>
      </c>
      <c r="O141" s="4">
        <f t="shared" si="50"/>
        <v>0.66254993711625998</v>
      </c>
      <c r="P141" s="4">
        <f t="shared" si="51"/>
        <v>0.42695123175246141</v>
      </c>
      <c r="Q141" s="4">
        <f t="shared" si="52"/>
        <v>0.74106560590996706</v>
      </c>
      <c r="R141" s="4">
        <f t="shared" si="53"/>
        <v>0.78943299765072084</v>
      </c>
      <c r="S141" s="4">
        <f t="shared" si="54"/>
        <v>0.75522995354841771</v>
      </c>
      <c r="T141" s="4">
        <f t="shared" si="55"/>
        <v>0.58715076143792921</v>
      </c>
      <c r="U141" s="4">
        <f t="shared" si="56"/>
        <v>0.68390104793827888</v>
      </c>
      <c r="V141" s="4">
        <f t="shared" si="57"/>
        <v>2.0368658510531694</v>
      </c>
      <c r="W141" s="4">
        <f t="shared" si="38"/>
        <v>8.403510385964907</v>
      </c>
      <c r="X141" s="4">
        <f t="shared" si="39"/>
        <v>0.28092464471446255</v>
      </c>
      <c r="Y141" s="4">
        <f t="shared" si="40"/>
        <v>0.57393257670507958</v>
      </c>
      <c r="Z141" s="4">
        <f t="shared" si="41"/>
        <v>0.26729271054189241</v>
      </c>
      <c r="AA141" s="4">
        <f t="shared" si="42"/>
        <v>-5.713095215568232E-2</v>
      </c>
      <c r="AB141" s="4">
        <f t="shared" si="43"/>
        <v>1.4371277688354329</v>
      </c>
      <c r="AC141" s="4">
        <f t="shared" si="44"/>
        <v>1.2113197601588384</v>
      </c>
      <c r="AD141" s="4">
        <f t="shared" si="45"/>
        <v>0.24937789979687805</v>
      </c>
      <c r="AE141" s="4">
        <f t="shared" si="46"/>
        <v>0.57470821595778598</v>
      </c>
    </row>
    <row r="142" spans="1:31" x14ac:dyDescent="0.25">
      <c r="A142" s="1">
        <v>44035</v>
      </c>
      <c r="B142" s="4">
        <v>100.4850845</v>
      </c>
      <c r="C142" s="4">
        <v>59.569999690000003</v>
      </c>
      <c r="D142" s="4">
        <v>92.518287999999998</v>
      </c>
      <c r="E142" s="4">
        <v>1516.75</v>
      </c>
      <c r="F142" s="4">
        <v>188.53999329999999</v>
      </c>
      <c r="G142" s="4">
        <v>477.57998659999998</v>
      </c>
      <c r="H142" s="4">
        <v>201.52397160000001</v>
      </c>
      <c r="I142" s="4">
        <v>196.83538820000001</v>
      </c>
      <c r="J142" s="4">
        <v>130.6235504</v>
      </c>
      <c r="K142" s="4">
        <v>3235.6599120000001</v>
      </c>
      <c r="L142" s="4">
        <f t="shared" si="47"/>
        <v>0.73362094453928417</v>
      </c>
      <c r="M142" s="4">
        <f t="shared" si="48"/>
        <v>-4.8509600394258195E-2</v>
      </c>
      <c r="N142" s="4">
        <f t="shared" si="49"/>
        <v>0.45430495238263485</v>
      </c>
      <c r="O142" s="4">
        <f t="shared" si="50"/>
        <v>0.60015050516983703</v>
      </c>
      <c r="P142" s="4">
        <f t="shared" si="51"/>
        <v>0.40930227122546692</v>
      </c>
      <c r="Q142" s="4">
        <f t="shared" si="52"/>
        <v>0.69357027742558419</v>
      </c>
      <c r="R142" s="4">
        <f t="shared" si="53"/>
        <v>0.69464676976866746</v>
      </c>
      <c r="S142" s="4">
        <f t="shared" si="54"/>
        <v>0.73818117172465503</v>
      </c>
      <c r="T142" s="4">
        <f t="shared" si="55"/>
        <v>0.56686430742513039</v>
      </c>
      <c r="U142" s="4">
        <f t="shared" si="56"/>
        <v>0.65732509424959629</v>
      </c>
      <c r="V142" s="4">
        <f t="shared" si="57"/>
        <v>0.62880484335113962</v>
      </c>
      <c r="W142" s="4">
        <f t="shared" si="38"/>
        <v>-3.5928163083768965</v>
      </c>
      <c r="X142" s="4">
        <f t="shared" si="39"/>
        <v>-4.5516372044175863</v>
      </c>
      <c r="Y142" s="4">
        <f t="shared" si="40"/>
        <v>-3.0737755527818069</v>
      </c>
      <c r="Z142" s="4">
        <f t="shared" si="41"/>
        <v>-1.4479140320683432</v>
      </c>
      <c r="AA142" s="4">
        <f t="shared" si="42"/>
        <v>-2.498881327340996</v>
      </c>
      <c r="AB142" s="4">
        <f t="shared" si="43"/>
        <v>-4.3494707336713807</v>
      </c>
      <c r="AC142" s="4">
        <f t="shared" si="44"/>
        <v>-0.71910473089185212</v>
      </c>
      <c r="AD142" s="4">
        <f t="shared" si="45"/>
        <v>-0.76888788113780371</v>
      </c>
      <c r="AE142" s="4">
        <f t="shared" si="46"/>
        <v>-1.2319859998901916</v>
      </c>
    </row>
    <row r="143" spans="1:31" x14ac:dyDescent="0.25">
      <c r="A143" s="1">
        <v>44036</v>
      </c>
      <c r="B143" s="4">
        <v>98.621292109999999</v>
      </c>
      <c r="C143" s="4">
        <v>69.400001529999997</v>
      </c>
      <c r="D143" s="4">
        <v>92.289092999999994</v>
      </c>
      <c r="E143" s="4">
        <v>1508.209961</v>
      </c>
      <c r="F143" s="4">
        <v>188.4900055</v>
      </c>
      <c r="G143" s="4">
        <v>480.4500122</v>
      </c>
      <c r="H143" s="4">
        <v>200.29020689999999</v>
      </c>
      <c r="I143" s="4">
        <v>194.5622711</v>
      </c>
      <c r="J143" s="4">
        <v>130.22663879999999</v>
      </c>
      <c r="K143" s="4">
        <v>3215.6298830000001</v>
      </c>
      <c r="L143" s="4">
        <f t="shared" si="47"/>
        <v>0.69799279017022842</v>
      </c>
      <c r="M143" s="4">
        <f t="shared" si="48"/>
        <v>0.13940018230617562</v>
      </c>
      <c r="N143" s="4">
        <f t="shared" si="49"/>
        <v>0.45147348932374914</v>
      </c>
      <c r="O143" s="4">
        <f t="shared" si="50"/>
        <v>0.58907163098494564</v>
      </c>
      <c r="P143" s="4">
        <f t="shared" si="51"/>
        <v>0.4089837761570545</v>
      </c>
      <c r="Q143" s="4">
        <f t="shared" si="52"/>
        <v>0.7047069259633264</v>
      </c>
      <c r="R143" s="4">
        <f t="shared" si="53"/>
        <v>0.68188526663171822</v>
      </c>
      <c r="S143" s="4">
        <f t="shared" si="54"/>
        <v>0.71099891437408813</v>
      </c>
      <c r="T143" s="4">
        <f t="shared" si="55"/>
        <v>0.55890888415321072</v>
      </c>
      <c r="U143" s="4">
        <f t="shared" si="56"/>
        <v>0.64413590449106117</v>
      </c>
      <c r="V143" s="4">
        <f t="shared" si="57"/>
        <v>-1.8547950666250379</v>
      </c>
      <c r="W143" s="4">
        <f t="shared" si="38"/>
        <v>16.501597937141092</v>
      </c>
      <c r="X143" s="4">
        <f t="shared" si="39"/>
        <v>-0.24772940026733339</v>
      </c>
      <c r="Y143" s="4">
        <f t="shared" si="40"/>
        <v>-0.56304855777154961</v>
      </c>
      <c r="Z143" s="4">
        <f t="shared" si="41"/>
        <v>-2.6513101610467011E-2</v>
      </c>
      <c r="AA143" s="4">
        <f t="shared" si="42"/>
        <v>0.60095181551312093</v>
      </c>
      <c r="AB143" s="4">
        <f t="shared" si="43"/>
        <v>-0.61221734079799328</v>
      </c>
      <c r="AC143" s="4">
        <f t="shared" si="44"/>
        <v>-1.1548315172322288</v>
      </c>
      <c r="AD143" s="4">
        <f t="shared" si="45"/>
        <v>-0.30385914238632572</v>
      </c>
      <c r="AE143" s="4">
        <f t="shared" si="46"/>
        <v>-0.61903999631466877</v>
      </c>
    </row>
    <row r="144" spans="1:31" x14ac:dyDescent="0.25">
      <c r="A144" s="1">
        <v>44039</v>
      </c>
      <c r="B144" s="4">
        <v>99.65783691</v>
      </c>
      <c r="C144" s="4">
        <v>68.97000122</v>
      </c>
      <c r="D144" s="4">
        <v>94.476364000000004</v>
      </c>
      <c r="E144" s="4">
        <v>1529.4300539999999</v>
      </c>
      <c r="F144" s="4">
        <v>190.96000670000001</v>
      </c>
      <c r="G144" s="4">
        <v>495.64999390000003</v>
      </c>
      <c r="H144" s="4">
        <v>202.8274078</v>
      </c>
      <c r="I144" s="4">
        <v>196.31697080000001</v>
      </c>
      <c r="J144" s="4">
        <v>130.1968842</v>
      </c>
      <c r="K144" s="4">
        <v>3239.4099120000001</v>
      </c>
      <c r="L144" s="4">
        <f t="shared" si="47"/>
        <v>0.71780732441931505</v>
      </c>
      <c r="M144" s="4">
        <f t="shared" si="48"/>
        <v>0.1311803196725366</v>
      </c>
      <c r="N144" s="4">
        <f t="shared" si="49"/>
        <v>0.47849492101410845</v>
      </c>
      <c r="O144" s="4">
        <f t="shared" si="50"/>
        <v>0.61660016341186952</v>
      </c>
      <c r="P144" s="4">
        <f t="shared" si="51"/>
        <v>0.42472128013148125</v>
      </c>
      <c r="Q144" s="4">
        <f t="shared" si="52"/>
        <v>0.76368788208197969</v>
      </c>
      <c r="R144" s="4">
        <f t="shared" si="53"/>
        <v>0.70812892333904665</v>
      </c>
      <c r="S144" s="4">
        <f t="shared" si="54"/>
        <v>0.73198186277492616</v>
      </c>
      <c r="T144" s="4">
        <f t="shared" si="55"/>
        <v>0.55831250340423144</v>
      </c>
      <c r="U144" s="4">
        <f t="shared" si="56"/>
        <v>0.65979435985048518</v>
      </c>
      <c r="V144" s="4">
        <f t="shared" si="57"/>
        <v>1.0510355094961263</v>
      </c>
      <c r="W144" s="4">
        <f t="shared" si="38"/>
        <v>-0.61959697481291531</v>
      </c>
      <c r="X144" s="4">
        <f t="shared" si="39"/>
        <v>2.3700211248148357</v>
      </c>
      <c r="Y144" s="4">
        <f t="shared" si="40"/>
        <v>1.4069720760848301</v>
      </c>
      <c r="Z144" s="4">
        <f t="shared" si="41"/>
        <v>1.3104149439902335</v>
      </c>
      <c r="AA144" s="4">
        <f t="shared" si="42"/>
        <v>3.1636968079985457</v>
      </c>
      <c r="AB144" s="4">
        <f t="shared" si="43"/>
        <v>1.2667623341498562</v>
      </c>
      <c r="AC144" s="4">
        <f t="shared" si="44"/>
        <v>0.90187048602970543</v>
      </c>
      <c r="AD144" s="4">
        <f t="shared" si="45"/>
        <v>-2.2848320646351315E-2</v>
      </c>
      <c r="AE144" s="4">
        <f t="shared" si="46"/>
        <v>0.73951387022857862</v>
      </c>
    </row>
    <row r="145" spans="1:31" x14ac:dyDescent="0.25">
      <c r="A145" s="1">
        <v>44040</v>
      </c>
      <c r="B145" s="4">
        <v>99.528274539999998</v>
      </c>
      <c r="C145" s="4">
        <v>67.61000061</v>
      </c>
      <c r="D145" s="4">
        <v>92.924355000000006</v>
      </c>
      <c r="E145" s="4">
        <v>1503.650024</v>
      </c>
      <c r="F145" s="4">
        <v>189.5</v>
      </c>
      <c r="G145" s="4">
        <v>488.51000979999998</v>
      </c>
      <c r="H145" s="4">
        <v>201.0065918</v>
      </c>
      <c r="I145" s="4">
        <v>196.1474915</v>
      </c>
      <c r="J145" s="4">
        <v>130.74262999999999</v>
      </c>
      <c r="K145" s="4">
        <v>3218.4399410000001</v>
      </c>
      <c r="L145" s="4">
        <f t="shared" si="47"/>
        <v>0.71533061717254876</v>
      </c>
      <c r="M145" s="4">
        <f t="shared" si="48"/>
        <v>0.10518262168049253</v>
      </c>
      <c r="N145" s="4">
        <f t="shared" si="49"/>
        <v>0.45932148289129576</v>
      </c>
      <c r="O145" s="4">
        <f t="shared" si="50"/>
        <v>0.58315608793952967</v>
      </c>
      <c r="P145" s="4">
        <f t="shared" si="51"/>
        <v>0.41541891167759559</v>
      </c>
      <c r="Q145" s="4">
        <f t="shared" si="52"/>
        <v>0.73598238235167512</v>
      </c>
      <c r="R145" s="4">
        <f t="shared" si="53"/>
        <v>0.68929522750076644</v>
      </c>
      <c r="S145" s="4">
        <f t="shared" si="54"/>
        <v>0.72995520521813151</v>
      </c>
      <c r="T145" s="4">
        <f t="shared" si="55"/>
        <v>0.56925105707177914</v>
      </c>
      <c r="U145" s="4">
        <f t="shared" si="56"/>
        <v>0.64598624570596852</v>
      </c>
      <c r="V145" s="4">
        <f t="shared" si="57"/>
        <v>-0.13000720667558602</v>
      </c>
      <c r="W145" s="4">
        <f t="shared" si="38"/>
        <v>-1.9718726778935096</v>
      </c>
      <c r="X145" s="4">
        <f t="shared" si="39"/>
        <v>-1.6427484444680767</v>
      </c>
      <c r="Y145" s="4">
        <f t="shared" si="40"/>
        <v>-1.6855971891343451</v>
      </c>
      <c r="Z145" s="4">
        <f t="shared" si="41"/>
        <v>-0.76456150438541426</v>
      </c>
      <c r="AA145" s="4">
        <f t="shared" si="42"/>
        <v>-1.4405294437349632</v>
      </c>
      <c r="AB145" s="4">
        <f t="shared" si="43"/>
        <v>-0.89771694059978402</v>
      </c>
      <c r="AC145" s="4">
        <f t="shared" si="44"/>
        <v>-8.6329418852262613E-2</v>
      </c>
      <c r="AD145" s="4">
        <f t="shared" si="45"/>
        <v>0.41916963171073474</v>
      </c>
      <c r="AE145" s="4">
        <f t="shared" si="46"/>
        <v>-0.64733922441612834</v>
      </c>
    </row>
    <row r="146" spans="1:31" x14ac:dyDescent="0.25">
      <c r="A146" s="1">
        <v>44041</v>
      </c>
      <c r="B146" s="4">
        <v>102.1794281</v>
      </c>
      <c r="C146" s="4">
        <v>76.089996339999999</v>
      </c>
      <c r="D146" s="4">
        <v>94.705558999999994</v>
      </c>
      <c r="E146" s="4">
        <v>1523.51001</v>
      </c>
      <c r="F146" s="4">
        <v>193.61000060000001</v>
      </c>
      <c r="G146" s="4">
        <v>484.48001099999999</v>
      </c>
      <c r="H146" s="4">
        <v>203.03634640000001</v>
      </c>
      <c r="I146" s="4">
        <v>197.98193359999999</v>
      </c>
      <c r="J146" s="4">
        <v>129.6808929</v>
      </c>
      <c r="K146" s="4">
        <v>3258.4399410000001</v>
      </c>
      <c r="L146" s="4">
        <f t="shared" si="47"/>
        <v>0.76600992501742715</v>
      </c>
      <c r="M146" s="4">
        <f t="shared" si="48"/>
        <v>0.26728576070949878</v>
      </c>
      <c r="N146" s="4">
        <f t="shared" si="49"/>
        <v>0.481326384072994</v>
      </c>
      <c r="O146" s="4">
        <f t="shared" si="50"/>
        <v>0.60892017241358243</v>
      </c>
      <c r="P146" s="4">
        <f t="shared" si="51"/>
        <v>0.44160559967491153</v>
      </c>
      <c r="Q146" s="4">
        <f t="shared" si="52"/>
        <v>0.72034465415750071</v>
      </c>
      <c r="R146" s="4">
        <f t="shared" si="53"/>
        <v>0.71029008956412176</v>
      </c>
      <c r="S146" s="4">
        <f t="shared" si="54"/>
        <v>0.75189172457162812</v>
      </c>
      <c r="T146" s="4">
        <f t="shared" si="55"/>
        <v>0.54797032848133187</v>
      </c>
      <c r="U146" s="4">
        <f t="shared" si="56"/>
        <v>0.67232507878211656</v>
      </c>
      <c r="V146" s="4">
        <f t="shared" si="57"/>
        <v>2.6637190007092002</v>
      </c>
      <c r="W146" s="4">
        <f t="shared" si="38"/>
        <v>12.542516866573946</v>
      </c>
      <c r="X146" s="4">
        <f t="shared" si="39"/>
        <v>1.9168322448942348</v>
      </c>
      <c r="Y146" s="4">
        <f t="shared" si="40"/>
        <v>1.3207851350388389</v>
      </c>
      <c r="Z146" s="4">
        <f t="shared" si="41"/>
        <v>2.168865751978895</v>
      </c>
      <c r="AA146" s="4">
        <f t="shared" si="42"/>
        <v>-0.82495726170481176</v>
      </c>
      <c r="AB146" s="4">
        <f t="shared" si="43"/>
        <v>1.0097950429504363</v>
      </c>
      <c r="AC146" s="4">
        <f t="shared" si="44"/>
        <v>0.93523607463518832</v>
      </c>
      <c r="AD146" s="4">
        <f t="shared" si="45"/>
        <v>-0.8120817976508411</v>
      </c>
      <c r="AE146" s="4">
        <f t="shared" si="46"/>
        <v>1.2428381679718907</v>
      </c>
    </row>
    <row r="147" spans="1:31" x14ac:dyDescent="0.25">
      <c r="A147" s="1">
        <v>44042</v>
      </c>
      <c r="B147" s="4">
        <v>101.1927185</v>
      </c>
      <c r="C147" s="4">
        <v>78.199996949999999</v>
      </c>
      <c r="D147" s="4">
        <v>95.851517000000001</v>
      </c>
      <c r="E147" s="4">
        <v>1538.369995</v>
      </c>
      <c r="F147" s="4">
        <v>191.6999969</v>
      </c>
      <c r="G147" s="4">
        <v>485.7999878</v>
      </c>
      <c r="H147" s="4">
        <v>202.8771515</v>
      </c>
      <c r="I147" s="4">
        <v>193.47554020000001</v>
      </c>
      <c r="J147" s="4">
        <v>129.11529540000001</v>
      </c>
      <c r="K147" s="4">
        <v>3246.219971</v>
      </c>
      <c r="L147" s="4">
        <f t="shared" si="47"/>
        <v>0.74714803775206007</v>
      </c>
      <c r="M147" s="4">
        <f t="shared" si="48"/>
        <v>0.307620418075431</v>
      </c>
      <c r="N147" s="4">
        <f t="shared" si="49"/>
        <v>0.49548348935031022</v>
      </c>
      <c r="O147" s="4">
        <f t="shared" si="50"/>
        <v>0.62819782491661835</v>
      </c>
      <c r="P147" s="4">
        <f t="shared" si="51"/>
        <v>0.42943609513381265</v>
      </c>
      <c r="Q147" s="4">
        <f t="shared" si="52"/>
        <v>0.72546660070026803</v>
      </c>
      <c r="R147" s="4">
        <f t="shared" si="53"/>
        <v>0.70864344963696502</v>
      </c>
      <c r="S147" s="4">
        <f t="shared" si="54"/>
        <v>0.69800363181930336</v>
      </c>
      <c r="T147" s="4">
        <f t="shared" si="55"/>
        <v>0.536633880985115</v>
      </c>
      <c r="U147" s="4">
        <f t="shared" si="56"/>
        <v>0.66427858503147807</v>
      </c>
      <c r="V147" s="4">
        <f t="shared" si="57"/>
        <v>-0.96566365495247619</v>
      </c>
      <c r="W147" s="4">
        <f t="shared" ref="W147:W210" si="58">((C147-C146)/C146*100)</f>
        <v>2.7730328709331098</v>
      </c>
      <c r="X147" s="4">
        <f t="shared" ref="X147:X210" si="59">((D147-D146)/D146*100)</f>
        <v>1.2100218953356343</v>
      </c>
      <c r="Y147" s="4">
        <f t="shared" ref="Y147:Y210" si="60">((E147-E146)/E146*100)</f>
        <v>0.97537823200781282</v>
      </c>
      <c r="Z147" s="4">
        <f t="shared" ref="Z147:Z210" si="61">((F147-F146)/F146*100)</f>
        <v>-0.98652119935999028</v>
      </c>
      <c r="AA147" s="4">
        <f t="shared" ref="AA147:AA210" si="62">((G147-G146)/G146*100)</f>
        <v>0.27245227254587523</v>
      </c>
      <c r="AB147" s="4">
        <f t="shared" ref="AB147:AB210" si="63">((H147-H146)/H146*100)</f>
        <v>-7.8407094504344868E-2</v>
      </c>
      <c r="AC147" s="4">
        <f t="shared" ref="AC147:AC210" si="64">((I147-I146)/I146*100)</f>
        <v>-2.2761639499413286</v>
      </c>
      <c r="AD147" s="4">
        <f t="shared" ref="AD147:AD210" si="65">((J147-J146)/J146*100)</f>
        <v>-0.436145593504003</v>
      </c>
      <c r="AE147" s="4">
        <f t="shared" ref="AE147:AE210" si="66">((K147-K146)/K146*100)</f>
        <v>-0.37502517220709769</v>
      </c>
    </row>
    <row r="148" spans="1:31" x14ac:dyDescent="0.25">
      <c r="A148" s="1">
        <v>44043</v>
      </c>
      <c r="B148" s="4">
        <v>100.30567929999999</v>
      </c>
      <c r="C148" s="4">
        <v>77.430000309999997</v>
      </c>
      <c r="D148" s="4">
        <v>105.88608600000001</v>
      </c>
      <c r="E148" s="4">
        <v>1487.9499510000001</v>
      </c>
      <c r="F148" s="4">
        <v>194.8500061</v>
      </c>
      <c r="G148" s="4">
        <v>488.88000490000002</v>
      </c>
      <c r="H148" s="4">
        <v>203.9815826</v>
      </c>
      <c r="I148" s="4">
        <v>189.8265686</v>
      </c>
      <c r="J148" s="4">
        <v>128.4008484</v>
      </c>
      <c r="K148" s="4">
        <v>3271.1201169999999</v>
      </c>
      <c r="L148" s="4">
        <f t="shared" si="47"/>
        <v>0.73019144445413164</v>
      </c>
      <c r="M148" s="4">
        <f t="shared" si="48"/>
        <v>0.29290120401448383</v>
      </c>
      <c r="N148" s="4">
        <f t="shared" si="49"/>
        <v>0.61945003065940996</v>
      </c>
      <c r="O148" s="4">
        <f t="shared" si="50"/>
        <v>0.56278860092212712</v>
      </c>
      <c r="P148" s="4">
        <f t="shared" si="51"/>
        <v>0.4495062401622768</v>
      </c>
      <c r="Q148" s="4">
        <f t="shared" si="52"/>
        <v>0.73741808570895073</v>
      </c>
      <c r="R148" s="4">
        <f t="shared" si="53"/>
        <v>0.72006718460619712</v>
      </c>
      <c r="S148" s="4">
        <f t="shared" si="54"/>
        <v>0.65436871081320569</v>
      </c>
      <c r="T148" s="4">
        <f t="shared" si="55"/>
        <v>0.52231399643058674</v>
      </c>
      <c r="U148" s="4">
        <f t="shared" si="56"/>
        <v>0.68067460475812092</v>
      </c>
      <c r="V148" s="4">
        <f t="shared" si="57"/>
        <v>-0.87658402022276327</v>
      </c>
      <c r="W148" s="4">
        <f t="shared" si="58"/>
        <v>-0.98465047318649823</v>
      </c>
      <c r="X148" s="4">
        <f t="shared" si="59"/>
        <v>10.468868218329821</v>
      </c>
      <c r="Y148" s="4">
        <f t="shared" si="60"/>
        <v>-3.2774978817758313</v>
      </c>
      <c r="Z148" s="4">
        <f t="shared" si="61"/>
        <v>1.6431973140005822</v>
      </c>
      <c r="AA148" s="4">
        <f t="shared" si="62"/>
        <v>0.6340092995778418</v>
      </c>
      <c r="AB148" s="4">
        <f t="shared" si="63"/>
        <v>0.54438417132448713</v>
      </c>
      <c r="AC148" s="4">
        <f t="shared" si="64"/>
        <v>-1.8860118422349339</v>
      </c>
      <c r="AD148" s="4">
        <f t="shared" si="65"/>
        <v>-0.55334032872452921</v>
      </c>
      <c r="AE148" s="4">
        <f t="shared" si="66"/>
        <v>0.7670504840227893</v>
      </c>
    </row>
    <row r="149" spans="1:31" x14ac:dyDescent="0.25">
      <c r="A149" s="1">
        <v>44046</v>
      </c>
      <c r="B149" s="4">
        <v>100.3455505</v>
      </c>
      <c r="C149" s="4">
        <v>77.66999817</v>
      </c>
      <c r="D149" s="4">
        <v>108.554153</v>
      </c>
      <c r="E149" s="4">
        <v>1482.76001</v>
      </c>
      <c r="F149" s="4">
        <v>203.1900024</v>
      </c>
      <c r="G149" s="4">
        <v>498.61999509999998</v>
      </c>
      <c r="H149" s="4">
        <v>215.45375060000001</v>
      </c>
      <c r="I149" s="4">
        <v>190.11569209999999</v>
      </c>
      <c r="J149" s="4">
        <v>128.30163569999999</v>
      </c>
      <c r="K149" s="4">
        <v>3294.610107</v>
      </c>
      <c r="L149" s="4">
        <f t="shared" si="47"/>
        <v>0.73095362015358267</v>
      </c>
      <c r="M149" s="4">
        <f t="shared" si="48"/>
        <v>0.29748899010600399</v>
      </c>
      <c r="N149" s="4">
        <f t="shared" si="49"/>
        <v>0.65241119102124956</v>
      </c>
      <c r="O149" s="4">
        <f t="shared" si="50"/>
        <v>0.5560557624226764</v>
      </c>
      <c r="P149" s="4">
        <f t="shared" si="51"/>
        <v>0.50264415965719589</v>
      </c>
      <c r="Q149" s="4">
        <f t="shared" si="52"/>
        <v>0.77521246901286689</v>
      </c>
      <c r="R149" s="4">
        <f t="shared" si="53"/>
        <v>0.83873009327882042</v>
      </c>
      <c r="S149" s="4">
        <f t="shared" si="54"/>
        <v>0.65782609071813725</v>
      </c>
      <c r="T149" s="4">
        <f t="shared" si="55"/>
        <v>0.52032544527095814</v>
      </c>
      <c r="U149" s="4">
        <f t="shared" si="56"/>
        <v>0.69614207789738058</v>
      </c>
      <c r="V149" s="4">
        <f t="shared" si="57"/>
        <v>3.9749693415423025E-2</v>
      </c>
      <c r="W149" s="4">
        <f t="shared" si="58"/>
        <v>0.30995461583254974</v>
      </c>
      <c r="X149" s="4">
        <f t="shared" si="59"/>
        <v>2.5197522174915346</v>
      </c>
      <c r="Y149" s="4">
        <f t="shared" si="60"/>
        <v>-0.3487980893787529</v>
      </c>
      <c r="Z149" s="4">
        <f t="shared" si="61"/>
        <v>4.2802135175298801</v>
      </c>
      <c r="AA149" s="4">
        <f t="shared" si="62"/>
        <v>1.992306926521217</v>
      </c>
      <c r="AB149" s="4">
        <f t="shared" si="63"/>
        <v>5.6241195179353465</v>
      </c>
      <c r="AC149" s="4">
        <f t="shared" si="64"/>
        <v>0.15230929059736903</v>
      </c>
      <c r="AD149" s="4">
        <f t="shared" si="65"/>
        <v>-7.7267947397775594E-2</v>
      </c>
      <c r="AE149" s="4">
        <f t="shared" si="66"/>
        <v>0.71810233680880864</v>
      </c>
    </row>
    <row r="150" spans="1:31" x14ac:dyDescent="0.25">
      <c r="A150" s="1">
        <v>44047</v>
      </c>
      <c r="B150" s="4">
        <v>99.598037719999994</v>
      </c>
      <c r="C150" s="4">
        <v>85.040000919999997</v>
      </c>
      <c r="D150" s="4">
        <v>109.279099</v>
      </c>
      <c r="E150" s="4">
        <v>1473.3000489999999</v>
      </c>
      <c r="F150" s="4">
        <v>201.4100037</v>
      </c>
      <c r="G150" s="4">
        <v>509.64001459999997</v>
      </c>
      <c r="H150" s="4">
        <v>212.22004699999999</v>
      </c>
      <c r="I150" s="4">
        <v>191.71087650000001</v>
      </c>
      <c r="J150" s="4">
        <v>130.6235504</v>
      </c>
      <c r="K150" s="4">
        <v>3306.51001</v>
      </c>
      <c r="L150" s="4">
        <f t="shared" si="47"/>
        <v>0.7166642063424864</v>
      </c>
      <c r="M150" s="4">
        <f t="shared" si="48"/>
        <v>0.43837356345559553</v>
      </c>
      <c r="N150" s="4">
        <f t="shared" si="49"/>
        <v>0.66136713604049924</v>
      </c>
      <c r="O150" s="4">
        <f t="shared" si="50"/>
        <v>0.54378348618213701</v>
      </c>
      <c r="P150" s="4">
        <f t="shared" si="51"/>
        <v>0.4913029762538339</v>
      </c>
      <c r="Q150" s="4">
        <f t="shared" si="52"/>
        <v>0.81797378934762777</v>
      </c>
      <c r="R150" s="4">
        <f t="shared" si="53"/>
        <v>0.80528212817221334</v>
      </c>
      <c r="S150" s="4">
        <f t="shared" si="54"/>
        <v>0.67690153249032314</v>
      </c>
      <c r="T150" s="4">
        <f t="shared" si="55"/>
        <v>0.56686430742513039</v>
      </c>
      <c r="U150" s="4">
        <f t="shared" si="56"/>
        <v>0.70397781686586447</v>
      </c>
      <c r="V150" s="4">
        <f t="shared" si="57"/>
        <v>-0.74493864080202343</v>
      </c>
      <c r="W150" s="4">
        <f t="shared" si="58"/>
        <v>9.4888669031109334</v>
      </c>
      <c r="X150" s="4">
        <f t="shared" si="59"/>
        <v>0.66781968258736513</v>
      </c>
      <c r="Y150" s="4">
        <f t="shared" si="60"/>
        <v>-0.63799677197930504</v>
      </c>
      <c r="Z150" s="4">
        <f t="shared" si="61"/>
        <v>-0.87602671340880556</v>
      </c>
      <c r="AA150" s="4">
        <f t="shared" si="62"/>
        <v>2.2101038081695634</v>
      </c>
      <c r="AB150" s="4">
        <f t="shared" si="63"/>
        <v>-1.5008806256538716</v>
      </c>
      <c r="AC150" s="4">
        <f t="shared" si="64"/>
        <v>0.83905982845485605</v>
      </c>
      <c r="AD150" s="4">
        <f t="shared" si="65"/>
        <v>1.8097311755472874</v>
      </c>
      <c r="AE150" s="4">
        <f t="shared" si="66"/>
        <v>0.36119305816237496</v>
      </c>
    </row>
    <row r="151" spans="1:31" x14ac:dyDescent="0.25">
      <c r="A151" s="1">
        <v>44048</v>
      </c>
      <c r="B151" s="4">
        <v>101.8006973</v>
      </c>
      <c r="C151" s="4">
        <v>85.309997559999999</v>
      </c>
      <c r="D151" s="4">
        <v>109.675194</v>
      </c>
      <c r="E151" s="4">
        <v>1479.089966</v>
      </c>
      <c r="F151" s="4">
        <v>202.63999939999999</v>
      </c>
      <c r="G151" s="4">
        <v>502.10998540000003</v>
      </c>
      <c r="H151" s="4">
        <v>211.87181090000001</v>
      </c>
      <c r="I151" s="4">
        <v>195.50941470000001</v>
      </c>
      <c r="J151" s="4">
        <v>128.8076782</v>
      </c>
      <c r="K151" s="4">
        <v>3327.7700199999999</v>
      </c>
      <c r="L151" s="4">
        <f t="shared" si="47"/>
        <v>0.75877012755977369</v>
      </c>
      <c r="M151" s="4">
        <f t="shared" si="48"/>
        <v>0.44353480460061728</v>
      </c>
      <c r="N151" s="4">
        <f t="shared" si="49"/>
        <v>0.66626047298200897</v>
      </c>
      <c r="O151" s="4">
        <f t="shared" si="50"/>
        <v>0.5512946652275682</v>
      </c>
      <c r="P151" s="4">
        <f t="shared" si="51"/>
        <v>0.49913983974089515</v>
      </c>
      <c r="Q151" s="4">
        <f t="shared" si="52"/>
        <v>0.78875478562886836</v>
      </c>
      <c r="R151" s="4">
        <f t="shared" si="53"/>
        <v>0.80168013171166563</v>
      </c>
      <c r="S151" s="4">
        <f t="shared" si="54"/>
        <v>0.72232499215650525</v>
      </c>
      <c r="T151" s="4">
        <f t="shared" si="55"/>
        <v>0.53046821328549931</v>
      </c>
      <c r="U151" s="4">
        <f t="shared" si="56"/>
        <v>0.71797691323054535</v>
      </c>
      <c r="V151" s="4">
        <f t="shared" si="57"/>
        <v>2.211549173481048</v>
      </c>
      <c r="W151" s="4">
        <f t="shared" si="58"/>
        <v>0.31749369364894198</v>
      </c>
      <c r="X151" s="4">
        <f t="shared" si="59"/>
        <v>0.36246180982879672</v>
      </c>
      <c r="Y151" s="4">
        <f t="shared" si="60"/>
        <v>0.39298966995419277</v>
      </c>
      <c r="Z151" s="4">
        <f t="shared" si="61"/>
        <v>0.61069245688117191</v>
      </c>
      <c r="AA151" s="4">
        <f t="shared" si="62"/>
        <v>-1.4775192261757588</v>
      </c>
      <c r="AB151" s="4">
        <f t="shared" si="63"/>
        <v>-0.16409199080046374</v>
      </c>
      <c r="AC151" s="4">
        <f t="shared" si="64"/>
        <v>1.9813889902068209</v>
      </c>
      <c r="AD151" s="4">
        <f t="shared" si="65"/>
        <v>-1.3901568242781441</v>
      </c>
      <c r="AE151" s="4">
        <f t="shared" si="66"/>
        <v>0.64297431236265834</v>
      </c>
    </row>
    <row r="152" spans="1:31" x14ac:dyDescent="0.25">
      <c r="A152" s="1">
        <v>44049</v>
      </c>
      <c r="B152" s="4">
        <v>101.4119949</v>
      </c>
      <c r="C152" s="4">
        <v>86.709999080000003</v>
      </c>
      <c r="D152" s="4">
        <v>113.501678</v>
      </c>
      <c r="E152" s="4">
        <v>1504.9499510000001</v>
      </c>
      <c r="F152" s="4">
        <v>207.78999329999999</v>
      </c>
      <c r="G152" s="4">
        <v>509.07998659999998</v>
      </c>
      <c r="H152" s="4">
        <v>215.26470950000001</v>
      </c>
      <c r="I152" s="4">
        <v>198.17137149999999</v>
      </c>
      <c r="J152" s="4">
        <v>128.35124210000001</v>
      </c>
      <c r="K152" s="4">
        <v>3349.1599120000001</v>
      </c>
      <c r="L152" s="4">
        <f t="shared" si="47"/>
        <v>0.75133971353666329</v>
      </c>
      <c r="M152" s="4">
        <f t="shared" si="48"/>
        <v>0.47029715782144615</v>
      </c>
      <c r="N152" s="4">
        <f t="shared" si="49"/>
        <v>0.71353265645641706</v>
      </c>
      <c r="O152" s="4">
        <f t="shared" si="50"/>
        <v>0.5848424652128118</v>
      </c>
      <c r="P152" s="4">
        <f t="shared" si="51"/>
        <v>0.53195279929311035</v>
      </c>
      <c r="Q152" s="4">
        <f t="shared" si="52"/>
        <v>0.81580069548836232</v>
      </c>
      <c r="R152" s="4">
        <f t="shared" si="53"/>
        <v>0.83677473777978373</v>
      </c>
      <c r="S152" s="4">
        <f t="shared" si="54"/>
        <v>0.75415704990385624</v>
      </c>
      <c r="T152" s="4">
        <f t="shared" si="55"/>
        <v>0.52131972185293829</v>
      </c>
      <c r="U152" s="4">
        <f t="shared" si="56"/>
        <v>0.73206153310316624</v>
      </c>
      <c r="V152" s="4">
        <f t="shared" si="57"/>
        <v>-0.38182685414670503</v>
      </c>
      <c r="W152" s="4">
        <f t="shared" si="58"/>
        <v>1.6410755597728839</v>
      </c>
      <c r="X152" s="4">
        <f t="shared" si="59"/>
        <v>3.4889238490884211</v>
      </c>
      <c r="Y152" s="4">
        <f t="shared" si="60"/>
        <v>1.7483713360543514</v>
      </c>
      <c r="Z152" s="4">
        <f t="shared" si="61"/>
        <v>2.5414498200003441</v>
      </c>
      <c r="AA152" s="4">
        <f t="shared" si="62"/>
        <v>1.3881423199435849</v>
      </c>
      <c r="AB152" s="4">
        <f t="shared" si="63"/>
        <v>1.6013921746302471</v>
      </c>
      <c r="AC152" s="4">
        <f t="shared" si="64"/>
        <v>1.3615491632894672</v>
      </c>
      <c r="AD152" s="4">
        <f t="shared" si="65"/>
        <v>-0.35435472976329963</v>
      </c>
      <c r="AE152" s="4">
        <f t="shared" si="66"/>
        <v>0.64276953850314889</v>
      </c>
    </row>
    <row r="153" spans="1:31" x14ac:dyDescent="0.25">
      <c r="A153" s="1">
        <v>44050</v>
      </c>
      <c r="B153" s="4">
        <v>100.8937225</v>
      </c>
      <c r="C153" s="4">
        <v>84.849998470000003</v>
      </c>
      <c r="D153" s="4">
        <v>110.92113500000001</v>
      </c>
      <c r="E153" s="4">
        <v>1498.369995</v>
      </c>
      <c r="F153" s="4">
        <v>201.0500031</v>
      </c>
      <c r="G153" s="4">
        <v>494.73001099999999</v>
      </c>
      <c r="H153" s="4">
        <v>211.41412349999999</v>
      </c>
      <c r="I153" s="4">
        <v>195.7686157</v>
      </c>
      <c r="J153" s="4">
        <v>128.9664459</v>
      </c>
      <c r="K153" s="4">
        <v>3351.280029</v>
      </c>
      <c r="L153" s="4">
        <f t="shared" si="47"/>
        <v>0.74143244641211992</v>
      </c>
      <c r="M153" s="4">
        <f t="shared" si="48"/>
        <v>0.43474148691347669</v>
      </c>
      <c r="N153" s="4">
        <f t="shared" si="49"/>
        <v>0.68165276301909983</v>
      </c>
      <c r="O153" s="4">
        <f t="shared" si="50"/>
        <v>0.57630637952677199</v>
      </c>
      <c r="P153" s="4">
        <f t="shared" si="51"/>
        <v>0.48900924826969522</v>
      </c>
      <c r="Q153" s="4">
        <f t="shared" si="52"/>
        <v>0.76011804416205553</v>
      </c>
      <c r="R153" s="4">
        <f t="shared" si="53"/>
        <v>0.79694602058752473</v>
      </c>
      <c r="S153" s="4">
        <f t="shared" si="54"/>
        <v>0.72542455455367516</v>
      </c>
      <c r="T153" s="4">
        <f t="shared" si="55"/>
        <v>0.53365044392680361</v>
      </c>
      <c r="U153" s="4">
        <f t="shared" si="56"/>
        <v>0.73345756829728881</v>
      </c>
      <c r="V153" s="4">
        <f t="shared" si="57"/>
        <v>-0.51105631095321324</v>
      </c>
      <c r="W153" s="4">
        <f t="shared" si="58"/>
        <v>-2.1450820317549932</v>
      </c>
      <c r="X153" s="4">
        <f t="shared" si="59"/>
        <v>-2.2735725545837231</v>
      </c>
      <c r="Y153" s="4">
        <f t="shared" si="60"/>
        <v>-0.43722091858455681</v>
      </c>
      <c r="Z153" s="4">
        <f t="shared" si="61"/>
        <v>-3.2436548521703976</v>
      </c>
      <c r="AA153" s="4">
        <f t="shared" si="62"/>
        <v>-2.8188056843167981</v>
      </c>
      <c r="AB153" s="4">
        <f t="shared" si="63"/>
        <v>-1.7887678890533709</v>
      </c>
      <c r="AC153" s="4">
        <f t="shared" si="64"/>
        <v>-1.2124636277243477</v>
      </c>
      <c r="AD153" s="4">
        <f t="shared" si="65"/>
        <v>0.47931269688896067</v>
      </c>
      <c r="AE153" s="4">
        <f t="shared" si="66"/>
        <v>6.330294926807116E-2</v>
      </c>
    </row>
    <row r="154" spans="1:31" x14ac:dyDescent="0.25">
      <c r="A154" s="1">
        <v>44053</v>
      </c>
      <c r="B154" s="4">
        <v>99.707672119999998</v>
      </c>
      <c r="C154" s="4">
        <v>82.239997860000003</v>
      </c>
      <c r="D154" s="4">
        <v>112.533356</v>
      </c>
      <c r="E154" s="4">
        <v>1496.8199460000001</v>
      </c>
      <c r="F154" s="4">
        <v>197.1600037</v>
      </c>
      <c r="G154" s="4">
        <v>483.38000490000002</v>
      </c>
      <c r="H154" s="4">
        <v>207.20532230000001</v>
      </c>
      <c r="I154" s="4">
        <v>196.19732669999999</v>
      </c>
      <c r="J154" s="4">
        <v>130.86169430000001</v>
      </c>
      <c r="K154" s="4">
        <v>3360.469971</v>
      </c>
      <c r="L154" s="4">
        <f t="shared" si="47"/>
        <v>0.71875997159419391</v>
      </c>
      <c r="M154" s="4">
        <f t="shared" si="48"/>
        <v>0.38484885663161911</v>
      </c>
      <c r="N154" s="4">
        <f t="shared" si="49"/>
        <v>0.70157005704497155</v>
      </c>
      <c r="O154" s="4">
        <f t="shared" si="50"/>
        <v>0.57429552245089488</v>
      </c>
      <c r="P154" s="4">
        <f t="shared" si="51"/>
        <v>0.46422428823889966</v>
      </c>
      <c r="Q154" s="4">
        <f t="shared" si="52"/>
        <v>0.71607626668211655</v>
      </c>
      <c r="R154" s="4">
        <f t="shared" si="53"/>
        <v>0.75341208764504819</v>
      </c>
      <c r="S154" s="4">
        <f t="shared" si="54"/>
        <v>0.73055114162260304</v>
      </c>
      <c r="T154" s="4">
        <f t="shared" si="55"/>
        <v>0.57163750005574576</v>
      </c>
      <c r="U154" s="4">
        <f t="shared" si="56"/>
        <v>0.73950887700522583</v>
      </c>
      <c r="V154" s="4">
        <f t="shared" si="57"/>
        <v>-1.1755442763051958</v>
      </c>
      <c r="W154" s="4">
        <f t="shared" si="58"/>
        <v>-3.0760172740872886</v>
      </c>
      <c r="X154" s="4">
        <f t="shared" si="59"/>
        <v>1.4534840452182454</v>
      </c>
      <c r="Y154" s="4">
        <f t="shared" si="60"/>
        <v>-0.1034490149410623</v>
      </c>
      <c r="Z154" s="4">
        <f t="shared" si="61"/>
        <v>-1.9348417508181546</v>
      </c>
      <c r="AA154" s="4">
        <f t="shared" si="62"/>
        <v>-2.2941818461868029</v>
      </c>
      <c r="AB154" s="4">
        <f t="shared" si="63"/>
        <v>-1.9907852561231474</v>
      </c>
      <c r="AC154" s="4">
        <f t="shared" si="64"/>
        <v>0.21898862515172435</v>
      </c>
      <c r="AD154" s="4">
        <f t="shared" si="65"/>
        <v>1.4695670542627663</v>
      </c>
      <c r="AE154" s="4">
        <f t="shared" si="66"/>
        <v>0.27422184718900355</v>
      </c>
    </row>
    <row r="155" spans="1:31" x14ac:dyDescent="0.25">
      <c r="A155" s="1">
        <v>44054</v>
      </c>
      <c r="B155" s="4">
        <v>98.730926510000003</v>
      </c>
      <c r="C155" s="4">
        <v>76.879997250000002</v>
      </c>
      <c r="D155" s="4">
        <v>109.186623</v>
      </c>
      <c r="E155" s="4">
        <v>1480.540039</v>
      </c>
      <c r="F155" s="4">
        <v>191.9900055</v>
      </c>
      <c r="G155" s="4">
        <v>466.92999270000001</v>
      </c>
      <c r="H155" s="4">
        <v>202.35977170000001</v>
      </c>
      <c r="I155" s="4">
        <v>197.1743774</v>
      </c>
      <c r="J155" s="4">
        <v>129.19467159999999</v>
      </c>
      <c r="K155" s="4">
        <v>3333.6899410000001</v>
      </c>
      <c r="L155" s="4">
        <f t="shared" si="47"/>
        <v>0.70008855542193593</v>
      </c>
      <c r="M155" s="4">
        <f t="shared" si="48"/>
        <v>0.28238737531217173</v>
      </c>
      <c r="N155" s="4">
        <f t="shared" si="49"/>
        <v>0.6602246923666254</v>
      </c>
      <c r="O155" s="4">
        <f t="shared" si="50"/>
        <v>0.55317582482483785</v>
      </c>
      <c r="P155" s="4">
        <f t="shared" si="51"/>
        <v>0.43128387216935332</v>
      </c>
      <c r="Q155" s="4">
        <f t="shared" si="52"/>
        <v>0.65224477879818632</v>
      </c>
      <c r="R155" s="4">
        <f t="shared" si="53"/>
        <v>0.70329190736906433</v>
      </c>
      <c r="S155" s="4">
        <f t="shared" si="54"/>
        <v>0.74223485275739309</v>
      </c>
      <c r="T155" s="4">
        <f t="shared" si="55"/>
        <v>0.53822484297442552</v>
      </c>
      <c r="U155" s="4">
        <f t="shared" si="56"/>
        <v>0.72187500850662001</v>
      </c>
      <c r="V155" s="4">
        <f t="shared" si="57"/>
        <v>-0.97960928104355249</v>
      </c>
      <c r="W155" s="4">
        <f t="shared" si="58"/>
        <v>-6.517510638952734</v>
      </c>
      <c r="X155" s="4">
        <f t="shared" si="59"/>
        <v>-2.9739919957599068</v>
      </c>
      <c r="Y155" s="4">
        <f t="shared" si="60"/>
        <v>-1.0876329543513508</v>
      </c>
      <c r="Z155" s="4">
        <f t="shared" si="61"/>
        <v>-2.6222347854419366</v>
      </c>
      <c r="AA155" s="4">
        <f t="shared" si="62"/>
        <v>-3.4031221881846609</v>
      </c>
      <c r="AB155" s="4">
        <f t="shared" si="63"/>
        <v>-2.3385261277142377</v>
      </c>
      <c r="AC155" s="4">
        <f t="shared" si="64"/>
        <v>0.49799389035202724</v>
      </c>
      <c r="AD155" s="4">
        <f t="shared" si="65"/>
        <v>-1.273881336259008</v>
      </c>
      <c r="AE155" s="4">
        <f t="shared" si="66"/>
        <v>-0.79691323627661426</v>
      </c>
    </row>
    <row r="156" spans="1:31" x14ac:dyDescent="0.25">
      <c r="A156" s="1">
        <v>44055</v>
      </c>
      <c r="B156" s="4">
        <v>100.31565089999999</v>
      </c>
      <c r="C156" s="4">
        <v>82.61000061</v>
      </c>
      <c r="D156" s="4">
        <v>112.815369</v>
      </c>
      <c r="E156" s="4">
        <v>1507.23999</v>
      </c>
      <c r="F156" s="4">
        <v>192.61999510000001</v>
      </c>
      <c r="G156" s="4">
        <v>475.47000120000001</v>
      </c>
      <c r="H156" s="4">
        <v>208.140625</v>
      </c>
      <c r="I156" s="4">
        <v>198.1414642</v>
      </c>
      <c r="J156" s="4">
        <v>130.8716278</v>
      </c>
      <c r="K156" s="4">
        <v>3380.3500979999999</v>
      </c>
      <c r="L156" s="4">
        <f t="shared" si="47"/>
        <v>0.73038206101958858</v>
      </c>
      <c r="M156" s="4">
        <f t="shared" si="48"/>
        <v>0.39192180915825486</v>
      </c>
      <c r="N156" s="4">
        <f t="shared" si="49"/>
        <v>0.70505403091711327</v>
      </c>
      <c r="O156" s="4">
        <f t="shared" si="50"/>
        <v>0.58781330105553975</v>
      </c>
      <c r="P156" s="4">
        <f t="shared" si="51"/>
        <v>0.43529782318842475</v>
      </c>
      <c r="Q156" s="4">
        <f t="shared" si="52"/>
        <v>0.68538283623357299</v>
      </c>
      <c r="R156" s="4">
        <f t="shared" si="53"/>
        <v>0.76308643506319596</v>
      </c>
      <c r="S156" s="4">
        <f t="shared" si="54"/>
        <v>0.75379941415985496</v>
      </c>
      <c r="T156" s="4">
        <f t="shared" si="55"/>
        <v>0.57183660030142136</v>
      </c>
      <c r="U156" s="4">
        <f t="shared" si="56"/>
        <v>0.75259936066986644</v>
      </c>
      <c r="V156" s="4">
        <f t="shared" si="57"/>
        <v>1.6050942151742915</v>
      </c>
      <c r="W156" s="4">
        <f t="shared" si="58"/>
        <v>7.4531784143631681</v>
      </c>
      <c r="X156" s="4">
        <f t="shared" si="59"/>
        <v>3.3234345932651537</v>
      </c>
      <c r="Y156" s="4">
        <f t="shared" si="60"/>
        <v>1.8033927010872319</v>
      </c>
      <c r="Z156" s="4">
        <f t="shared" si="61"/>
        <v>0.32813666438486355</v>
      </c>
      <c r="AA156" s="4">
        <f t="shared" si="62"/>
        <v>1.8289697885153648</v>
      </c>
      <c r="AB156" s="4">
        <f t="shared" si="63"/>
        <v>2.8567206077748257</v>
      </c>
      <c r="AC156" s="4">
        <f t="shared" si="64"/>
        <v>0.49047285593204271</v>
      </c>
      <c r="AD156" s="4">
        <f t="shared" si="65"/>
        <v>1.2980072469180739</v>
      </c>
      <c r="AE156" s="4">
        <f t="shared" si="66"/>
        <v>1.3996549716919158</v>
      </c>
    </row>
    <row r="157" spans="1:31" x14ac:dyDescent="0.25">
      <c r="A157" s="1">
        <v>44056</v>
      </c>
      <c r="B157" s="4">
        <v>100.76415249999999</v>
      </c>
      <c r="C157" s="4">
        <v>81.839996339999999</v>
      </c>
      <c r="D157" s="4">
        <v>114.81192</v>
      </c>
      <c r="E157" s="4">
        <v>1516.650024</v>
      </c>
      <c r="F157" s="4">
        <v>195.13999939999999</v>
      </c>
      <c r="G157" s="4">
        <v>481.32998659999998</v>
      </c>
      <c r="H157" s="4">
        <v>207.65306090000001</v>
      </c>
      <c r="I157" s="4">
        <v>197.28274540000001</v>
      </c>
      <c r="J157" s="4">
        <v>131.369812</v>
      </c>
      <c r="K157" s="4">
        <v>3373.429932</v>
      </c>
      <c r="L157" s="4">
        <f t="shared" si="47"/>
        <v>0.73895559331068705</v>
      </c>
      <c r="M157" s="4">
        <f t="shared" si="48"/>
        <v>0.37720244924264101</v>
      </c>
      <c r="N157" s="4">
        <f t="shared" si="49"/>
        <v>0.7297193176889939</v>
      </c>
      <c r="O157" s="4">
        <f t="shared" si="50"/>
        <v>0.60002080769122967</v>
      </c>
      <c r="P157" s="4">
        <f t="shared" si="51"/>
        <v>0.45135391971454059</v>
      </c>
      <c r="Q157" s="4">
        <f t="shared" si="52"/>
        <v>0.70812151767115306</v>
      </c>
      <c r="R157" s="4">
        <f t="shared" si="53"/>
        <v>0.75804329288899241</v>
      </c>
      <c r="S157" s="4">
        <f t="shared" si="54"/>
        <v>0.74353073270329051</v>
      </c>
      <c r="T157" s="4">
        <f t="shared" si="55"/>
        <v>0.58182186195258645</v>
      </c>
      <c r="U157" s="4">
        <f t="shared" si="56"/>
        <v>0.74804263324153564</v>
      </c>
      <c r="V157" s="4">
        <f t="shared" si="57"/>
        <v>0.44709035526977792</v>
      </c>
      <c r="W157" s="4">
        <f t="shared" si="58"/>
        <v>-0.93209570792182217</v>
      </c>
      <c r="X157" s="4">
        <f t="shared" si="59"/>
        <v>1.7697508927174599</v>
      </c>
      <c r="Y157" s="4">
        <f t="shared" si="60"/>
        <v>0.62432220896686763</v>
      </c>
      <c r="Z157" s="4">
        <f t="shared" si="61"/>
        <v>1.3082776264695182</v>
      </c>
      <c r="AA157" s="4">
        <f t="shared" si="62"/>
        <v>1.2324616453636257</v>
      </c>
      <c r="AB157" s="4">
        <f t="shared" si="63"/>
        <v>-0.23424744688836499</v>
      </c>
      <c r="AC157" s="4">
        <f t="shared" si="64"/>
        <v>-0.43338672370625958</v>
      </c>
      <c r="AD157" s="4">
        <f t="shared" si="65"/>
        <v>0.38066631276362656</v>
      </c>
      <c r="AE157" s="4">
        <f t="shared" si="66"/>
        <v>-0.20471743456673996</v>
      </c>
    </row>
    <row r="158" spans="1:31" x14ac:dyDescent="0.25">
      <c r="A158" s="1">
        <v>44057</v>
      </c>
      <c r="B158" s="4">
        <v>99.65783691</v>
      </c>
      <c r="C158" s="4">
        <v>81.300003050000001</v>
      </c>
      <c r="D158" s="4">
        <v>114.709602</v>
      </c>
      <c r="E158" s="4">
        <v>1504.630005</v>
      </c>
      <c r="F158" s="4">
        <v>193.46000670000001</v>
      </c>
      <c r="G158" s="4">
        <v>482.67999270000001</v>
      </c>
      <c r="H158" s="4">
        <v>207.85206600000001</v>
      </c>
      <c r="I158" s="4">
        <v>196.34416200000001</v>
      </c>
      <c r="J158" s="4">
        <v>132.1170807</v>
      </c>
      <c r="K158" s="4">
        <v>3372.8500979999999</v>
      </c>
      <c r="L158" s="4">
        <f t="shared" si="47"/>
        <v>0.71780732441931505</v>
      </c>
      <c r="M158" s="4">
        <f t="shared" si="48"/>
        <v>0.36687996676143814</v>
      </c>
      <c r="N158" s="4">
        <f t="shared" si="49"/>
        <v>0.72845528646117896</v>
      </c>
      <c r="O158" s="4">
        <f t="shared" si="50"/>
        <v>0.58442740370314428</v>
      </c>
      <c r="P158" s="4">
        <f t="shared" si="51"/>
        <v>0.4406499201402661</v>
      </c>
      <c r="Q158" s="4">
        <f t="shared" si="52"/>
        <v>0.71335998782957544</v>
      </c>
      <c r="R158" s="4">
        <f t="shared" si="53"/>
        <v>0.76010171149013961</v>
      </c>
      <c r="S158" s="4">
        <f t="shared" si="54"/>
        <v>0.73230701900909945</v>
      </c>
      <c r="T158" s="4">
        <f t="shared" si="55"/>
        <v>0.59679960210015848</v>
      </c>
      <c r="U158" s="4">
        <f t="shared" si="56"/>
        <v>0.74766082946808865</v>
      </c>
      <c r="V158" s="4">
        <f t="shared" si="57"/>
        <v>-1.0979257628351453</v>
      </c>
      <c r="W158" s="4">
        <f t="shared" si="58"/>
        <v>-0.65981587750398252</v>
      </c>
      <c r="X158" s="4">
        <f t="shared" si="59"/>
        <v>-8.9117924340954141E-2</v>
      </c>
      <c r="Y158" s="4">
        <f t="shared" si="60"/>
        <v>-0.79253742193591581</v>
      </c>
      <c r="Z158" s="4">
        <f t="shared" si="61"/>
        <v>-0.86091662660934976</v>
      </c>
      <c r="AA158" s="4">
        <f t="shared" si="62"/>
        <v>0.28047413159029433</v>
      </c>
      <c r="AB158" s="4">
        <f t="shared" si="63"/>
        <v>9.5835380002334311E-2</v>
      </c>
      <c r="AC158" s="4">
        <f t="shared" si="64"/>
        <v>-0.47575544333437625</v>
      </c>
      <c r="AD158" s="4">
        <f t="shared" si="65"/>
        <v>0.56882832412061801</v>
      </c>
      <c r="AE158" s="4">
        <f t="shared" si="66"/>
        <v>-1.7188262738166721E-2</v>
      </c>
    </row>
    <row r="159" spans="1:31" x14ac:dyDescent="0.25">
      <c r="A159" s="1">
        <v>44060</v>
      </c>
      <c r="B159" s="4">
        <v>100.37544250000001</v>
      </c>
      <c r="C159" s="4">
        <v>82.41999817</v>
      </c>
      <c r="D159" s="4">
        <v>114.41011</v>
      </c>
      <c r="E159" s="4">
        <v>1516.23999</v>
      </c>
      <c r="F159" s="4">
        <v>196.7400055</v>
      </c>
      <c r="G159" s="4">
        <v>482.35000609999997</v>
      </c>
      <c r="H159" s="4">
        <v>209.22514340000001</v>
      </c>
      <c r="I159" s="4">
        <v>199.12995910000001</v>
      </c>
      <c r="J159" s="4">
        <v>135.10615540000001</v>
      </c>
      <c r="K159" s="4">
        <v>3381.98999</v>
      </c>
      <c r="L159" s="4">
        <f t="shared" si="47"/>
        <v>0.73152503400638846</v>
      </c>
      <c r="M159" s="4">
        <f t="shared" si="48"/>
        <v>0.3882897328072954</v>
      </c>
      <c r="N159" s="4">
        <f t="shared" si="49"/>
        <v>0.72475537793598521</v>
      </c>
      <c r="O159" s="4">
        <f t="shared" si="50"/>
        <v>0.5994888762682552</v>
      </c>
      <c r="P159" s="4">
        <f t="shared" si="51"/>
        <v>0.46154828818604454</v>
      </c>
      <c r="Q159" s="4">
        <f t="shared" si="52"/>
        <v>0.712079530684397</v>
      </c>
      <c r="R159" s="4">
        <f t="shared" si="53"/>
        <v>0.7743042020844757</v>
      </c>
      <c r="S159" s="4">
        <f t="shared" si="54"/>
        <v>0.765619976664762</v>
      </c>
      <c r="T159" s="4">
        <f t="shared" si="55"/>
        <v>0.65671056068611477</v>
      </c>
      <c r="U159" s="4">
        <f t="shared" si="56"/>
        <v>0.75367918171113923</v>
      </c>
      <c r="V159" s="4">
        <f t="shared" si="57"/>
        <v>0.72006940171505784</v>
      </c>
      <c r="W159" s="4">
        <f t="shared" si="58"/>
        <v>1.3776077219962646</v>
      </c>
      <c r="X159" s="4">
        <f t="shared" si="59"/>
        <v>-0.26108712329069084</v>
      </c>
      <c r="Y159" s="4">
        <f t="shared" si="60"/>
        <v>0.77161727211468523</v>
      </c>
      <c r="Z159" s="4">
        <f t="shared" si="61"/>
        <v>1.6954402390186554</v>
      </c>
      <c r="AA159" s="4">
        <f t="shared" si="62"/>
        <v>-6.8365501986973207E-2</v>
      </c>
      <c r="AB159" s="4">
        <f t="shared" si="63"/>
        <v>0.66060320035500619</v>
      </c>
      <c r="AC159" s="4">
        <f t="shared" si="64"/>
        <v>1.4188336804228465</v>
      </c>
      <c r="AD159" s="4">
        <f t="shared" si="65"/>
        <v>2.2624437992142248</v>
      </c>
      <c r="AE159" s="4">
        <f t="shared" si="66"/>
        <v>0.2709842339397126</v>
      </c>
    </row>
    <row r="160" spans="1:31" x14ac:dyDescent="0.25">
      <c r="A160" s="1">
        <v>44061</v>
      </c>
      <c r="B160" s="4">
        <v>100.6246185</v>
      </c>
      <c r="C160" s="4">
        <v>81.660003660000001</v>
      </c>
      <c r="D160" s="4">
        <v>115.363472</v>
      </c>
      <c r="E160" s="4">
        <v>1555.780029</v>
      </c>
      <c r="F160" s="4">
        <v>204.0099945</v>
      </c>
      <c r="G160" s="4">
        <v>491.86999509999998</v>
      </c>
      <c r="H160" s="4">
        <v>210.4290924</v>
      </c>
      <c r="I160" s="4">
        <v>198.71058650000001</v>
      </c>
      <c r="J160" s="4">
        <v>134.21939090000001</v>
      </c>
      <c r="K160" s="4">
        <v>3389.780029</v>
      </c>
      <c r="L160" s="4">
        <f t="shared" si="47"/>
        <v>0.73628826892498556</v>
      </c>
      <c r="M160" s="4">
        <f t="shared" si="48"/>
        <v>0.3737617189216314</v>
      </c>
      <c r="N160" s="4">
        <f t="shared" si="49"/>
        <v>0.7365331622888085</v>
      </c>
      <c r="O160" s="4">
        <f t="shared" si="50"/>
        <v>0.6507836206302775</v>
      </c>
      <c r="P160" s="4">
        <f t="shared" si="51"/>
        <v>0.50786870324557498</v>
      </c>
      <c r="Q160" s="4">
        <f t="shared" si="52"/>
        <v>0.74902023657084305</v>
      </c>
      <c r="R160" s="4">
        <f t="shared" si="53"/>
        <v>0.78675730512772746</v>
      </c>
      <c r="S160" s="4">
        <f t="shared" si="54"/>
        <v>0.76060505951026247</v>
      </c>
      <c r="T160" s="4">
        <f t="shared" si="55"/>
        <v>0.63893686261326432</v>
      </c>
      <c r="U160" s="4">
        <f t="shared" si="56"/>
        <v>0.75880869513308136</v>
      </c>
      <c r="V160" s="4">
        <f t="shared" si="57"/>
        <v>0.24824398657071067</v>
      </c>
      <c r="W160" s="4">
        <f t="shared" si="58"/>
        <v>-0.9220996443513978</v>
      </c>
      <c r="X160" s="4">
        <f t="shared" si="59"/>
        <v>0.83328475079693431</v>
      </c>
      <c r="Y160" s="4">
        <f t="shared" si="60"/>
        <v>2.6077691698396621</v>
      </c>
      <c r="Z160" s="4">
        <f t="shared" si="61"/>
        <v>3.6952265918280713</v>
      </c>
      <c r="AA160" s="4">
        <f t="shared" si="62"/>
        <v>1.9736682657004763</v>
      </c>
      <c r="AB160" s="4">
        <f t="shared" si="63"/>
        <v>0.57543227378664774</v>
      </c>
      <c r="AC160" s="4">
        <f t="shared" si="64"/>
        <v>-0.21060246378567285</v>
      </c>
      <c r="AD160" s="4">
        <f t="shared" si="65"/>
        <v>-0.65634648352964542</v>
      </c>
      <c r="AE160" s="4">
        <f t="shared" si="66"/>
        <v>0.23033891356964006</v>
      </c>
    </row>
    <row r="161" spans="1:31" x14ac:dyDescent="0.25">
      <c r="A161" s="1">
        <v>44062</v>
      </c>
      <c r="B161" s="4">
        <v>100.1462173</v>
      </c>
      <c r="C161" s="4">
        <v>81.089996339999999</v>
      </c>
      <c r="D161" s="4">
        <v>115.508217</v>
      </c>
      <c r="E161" s="4">
        <v>1544.6099850000001</v>
      </c>
      <c r="F161" s="4">
        <v>205.11000060000001</v>
      </c>
      <c r="G161" s="4">
        <v>484.52999879999999</v>
      </c>
      <c r="H161" s="4">
        <v>209.15242000000001</v>
      </c>
      <c r="I161" s="4">
        <v>200.6876221</v>
      </c>
      <c r="J161" s="4">
        <v>131.9277649</v>
      </c>
      <c r="K161" s="4">
        <v>3374.8500979999999</v>
      </c>
      <c r="L161" s="4">
        <f t="shared" si="47"/>
        <v>0.72714317749989332</v>
      </c>
      <c r="M161" s="4">
        <f t="shared" si="48"/>
        <v>0.36286548986875289</v>
      </c>
      <c r="N161" s="4">
        <f t="shared" si="49"/>
        <v>0.73832133445861325</v>
      </c>
      <c r="O161" s="4">
        <f t="shared" si="50"/>
        <v>0.63629287742457308</v>
      </c>
      <c r="P161" s="4">
        <f t="shared" si="51"/>
        <v>0.5148773437153219</v>
      </c>
      <c r="Q161" s="4">
        <f t="shared" si="52"/>
        <v>0.72053862335407337</v>
      </c>
      <c r="R161" s="4">
        <f t="shared" si="53"/>
        <v>0.77355198418001658</v>
      </c>
      <c r="S161" s="4">
        <f t="shared" si="54"/>
        <v>0.78424673220298557</v>
      </c>
      <c r="T161" s="4">
        <f t="shared" si="55"/>
        <v>0.59300508634132931</v>
      </c>
      <c r="U161" s="4">
        <f t="shared" si="56"/>
        <v>0.74897777112189601</v>
      </c>
      <c r="V161" s="4">
        <f t="shared" si="57"/>
        <v>-0.47543156648091378</v>
      </c>
      <c r="W161" s="4">
        <f t="shared" si="58"/>
        <v>-0.6980250972964529</v>
      </c>
      <c r="X161" s="4">
        <f t="shared" si="59"/>
        <v>0.12546865787811964</v>
      </c>
      <c r="Y161" s="4">
        <f t="shared" si="60"/>
        <v>-0.7179706508496364</v>
      </c>
      <c r="Z161" s="4">
        <f t="shared" si="61"/>
        <v>0.53919226001449727</v>
      </c>
      <c r="AA161" s="4">
        <f t="shared" si="62"/>
        <v>-1.4922634787892952</v>
      </c>
      <c r="AB161" s="4">
        <f t="shared" si="63"/>
        <v>-0.60669957059606427</v>
      </c>
      <c r="AC161" s="4">
        <f t="shared" si="64"/>
        <v>0.99493219501920871</v>
      </c>
      <c r="AD161" s="4">
        <f t="shared" si="65"/>
        <v>-1.7073732674791984</v>
      </c>
      <c r="AE161" s="4">
        <f t="shared" si="66"/>
        <v>-0.44043952328094038</v>
      </c>
    </row>
    <row r="162" spans="1:31" x14ac:dyDescent="0.25">
      <c r="A162" s="1">
        <v>44063</v>
      </c>
      <c r="B162" s="4">
        <v>101.29238890000001</v>
      </c>
      <c r="C162" s="4">
        <v>82.769996640000002</v>
      </c>
      <c r="D162" s="4">
        <v>118.071297</v>
      </c>
      <c r="E162" s="4">
        <v>1576.25</v>
      </c>
      <c r="F162" s="4">
        <v>209.5099945</v>
      </c>
      <c r="G162" s="4">
        <v>497.89999390000003</v>
      </c>
      <c r="H162" s="4">
        <v>214.0196838</v>
      </c>
      <c r="I162" s="4">
        <v>203.84284969999999</v>
      </c>
      <c r="J162" s="4">
        <v>130.0944672</v>
      </c>
      <c r="K162" s="4">
        <v>3385.51001</v>
      </c>
      <c r="L162" s="4">
        <f t="shared" si="47"/>
        <v>0.74905333171949906</v>
      </c>
      <c r="M162" s="4">
        <f t="shared" si="48"/>
        <v>0.39498028460104612</v>
      </c>
      <c r="N162" s="4">
        <f t="shared" si="49"/>
        <v>0.76998549090604285</v>
      </c>
      <c r="O162" s="4">
        <f t="shared" si="50"/>
        <v>0.67733903018723352</v>
      </c>
      <c r="P162" s="4">
        <f t="shared" si="51"/>
        <v>0.54291171126490168</v>
      </c>
      <c r="Q162" s="4">
        <f t="shared" si="52"/>
        <v>0.772418626229321</v>
      </c>
      <c r="R162" s="4">
        <f t="shared" si="53"/>
        <v>0.82389675596029066</v>
      </c>
      <c r="S162" s="4">
        <f t="shared" si="54"/>
        <v>0.82197739228328293</v>
      </c>
      <c r="T162" s="4">
        <f t="shared" si="55"/>
        <v>0.55625972745805041</v>
      </c>
      <c r="U162" s="4">
        <f t="shared" si="56"/>
        <v>0.75599701219125681</v>
      </c>
      <c r="V162" s="4">
        <f t="shared" si="57"/>
        <v>1.144498145712791</v>
      </c>
      <c r="W162" s="4">
        <f t="shared" si="58"/>
        <v>2.0717725685372788</v>
      </c>
      <c r="X162" s="4">
        <f t="shared" si="59"/>
        <v>2.2189590200323144</v>
      </c>
      <c r="Y162" s="4">
        <f t="shared" si="60"/>
        <v>2.0484145063972217</v>
      </c>
      <c r="Z162" s="4">
        <f t="shared" si="61"/>
        <v>2.1451874053575515</v>
      </c>
      <c r="AA162" s="4">
        <f t="shared" si="62"/>
        <v>2.7593740600401482</v>
      </c>
      <c r="AB162" s="4">
        <f t="shared" si="63"/>
        <v>2.3271372140948641</v>
      </c>
      <c r="AC162" s="4">
        <f t="shared" si="64"/>
        <v>1.5722083738815646</v>
      </c>
      <c r="AD162" s="4">
        <f t="shared" si="65"/>
        <v>-1.3896223447654292</v>
      </c>
      <c r="AE162" s="4">
        <f t="shared" si="66"/>
        <v>0.31586327364043049</v>
      </c>
    </row>
    <row r="163" spans="1:31" x14ac:dyDescent="0.25">
      <c r="A163" s="1">
        <v>44064</v>
      </c>
      <c r="B163" s="4">
        <v>102.0598373</v>
      </c>
      <c r="C163" s="4">
        <v>83.809997559999999</v>
      </c>
      <c r="D163" s="4">
        <v>124.1558</v>
      </c>
      <c r="E163" s="4">
        <v>1575.5699460000001</v>
      </c>
      <c r="F163" s="4">
        <v>207.52999879999999</v>
      </c>
      <c r="G163" s="4">
        <v>492.30999759999997</v>
      </c>
      <c r="H163" s="4">
        <v>212.46376040000001</v>
      </c>
      <c r="I163" s="4">
        <v>203.82289119999999</v>
      </c>
      <c r="J163" s="4">
        <v>131.1506042</v>
      </c>
      <c r="K163" s="4">
        <v>3397.1599120000001</v>
      </c>
      <c r="L163" s="4">
        <f t="shared" si="47"/>
        <v>0.76372383376263953</v>
      </c>
      <c r="M163" s="4">
        <f t="shared" si="48"/>
        <v>0.41486088585284109</v>
      </c>
      <c r="N163" s="4">
        <f t="shared" si="49"/>
        <v>0.84515312316756219</v>
      </c>
      <c r="O163" s="4">
        <f t="shared" si="50"/>
        <v>0.67645680556215493</v>
      </c>
      <c r="P163" s="4">
        <f t="shared" si="51"/>
        <v>0.53029625577520467</v>
      </c>
      <c r="Q163" s="4">
        <f t="shared" si="52"/>
        <v>0.75072759179381654</v>
      </c>
      <c r="R163" s="4">
        <f t="shared" si="53"/>
        <v>0.80780298917481508</v>
      </c>
      <c r="S163" s="4">
        <f t="shared" si="54"/>
        <v>0.82173872570366346</v>
      </c>
      <c r="T163" s="4">
        <f t="shared" si="55"/>
        <v>0.57742821149362722</v>
      </c>
      <c r="U163" s="4">
        <f t="shared" si="56"/>
        <v>0.76366813279454393</v>
      </c>
      <c r="V163" s="4">
        <f t="shared" si="57"/>
        <v>0.75765653109203357</v>
      </c>
      <c r="W163" s="4">
        <f t="shared" si="58"/>
        <v>1.2564950612761039</v>
      </c>
      <c r="X163" s="4">
        <f t="shared" si="59"/>
        <v>5.1532448229140719</v>
      </c>
      <c r="Y163" s="4">
        <f t="shared" si="60"/>
        <v>-4.3143790642342729E-2</v>
      </c>
      <c r="Z163" s="4">
        <f t="shared" si="61"/>
        <v>-0.94506026059774317</v>
      </c>
      <c r="AA163" s="4">
        <f t="shared" si="62"/>
        <v>-1.1227146753335302</v>
      </c>
      <c r="AB163" s="4">
        <f t="shared" si="63"/>
        <v>-0.72700013960117038</v>
      </c>
      <c r="AC163" s="4">
        <f t="shared" si="64"/>
        <v>-9.7911209686161113E-3</v>
      </c>
      <c r="AD163" s="4">
        <f t="shared" si="65"/>
        <v>0.8118231487710853</v>
      </c>
      <c r="AE163" s="4">
        <f t="shared" si="66"/>
        <v>0.34411069427025887</v>
      </c>
    </row>
    <row r="164" spans="1:31" x14ac:dyDescent="0.25">
      <c r="A164" s="1">
        <v>44067</v>
      </c>
      <c r="B164" s="4">
        <v>101.0531845</v>
      </c>
      <c r="C164" s="4">
        <v>83.08000183</v>
      </c>
      <c r="D164" s="4">
        <v>125.640739</v>
      </c>
      <c r="E164" s="4">
        <v>1585.150024</v>
      </c>
      <c r="F164" s="4">
        <v>208.46000670000001</v>
      </c>
      <c r="G164" s="4">
        <v>488.80999759999997</v>
      </c>
      <c r="H164" s="4">
        <v>213.13200380000001</v>
      </c>
      <c r="I164" s="4">
        <v>206.09945680000001</v>
      </c>
      <c r="J164" s="4">
        <v>130.85169980000001</v>
      </c>
      <c r="K164" s="4">
        <v>3431.280029</v>
      </c>
      <c r="L164" s="4">
        <f t="shared" si="47"/>
        <v>0.74448071336635868</v>
      </c>
      <c r="M164" s="4">
        <f t="shared" si="48"/>
        <v>0.40090632702067869</v>
      </c>
      <c r="N164" s="4">
        <f t="shared" si="49"/>
        <v>0.86349798201351691</v>
      </c>
      <c r="O164" s="4">
        <f t="shared" si="50"/>
        <v>0.68888490792134149</v>
      </c>
      <c r="P164" s="4">
        <f t="shared" si="51"/>
        <v>0.53622176019297529</v>
      </c>
      <c r="Q164" s="4">
        <f t="shared" si="52"/>
        <v>0.73714643423128567</v>
      </c>
      <c r="R164" s="4">
        <f t="shared" si="53"/>
        <v>0.81471499617691645</v>
      </c>
      <c r="S164" s="4">
        <f t="shared" si="54"/>
        <v>0.84896222070735172</v>
      </c>
      <c r="T164" s="4">
        <f t="shared" si="55"/>
        <v>0.57143717716800135</v>
      </c>
      <c r="U164" s="4">
        <f t="shared" si="56"/>
        <v>0.78613523444958489</v>
      </c>
      <c r="V164" s="4">
        <f t="shared" si="57"/>
        <v>-0.98633588552663487</v>
      </c>
      <c r="W164" s="4">
        <f t="shared" si="58"/>
        <v>-0.87101270880886406</v>
      </c>
      <c r="X164" s="4">
        <f t="shared" si="59"/>
        <v>1.1960286994244305</v>
      </c>
      <c r="Y164" s="4">
        <f t="shared" si="60"/>
        <v>0.60803888931250005</v>
      </c>
      <c r="Z164" s="4">
        <f t="shared" si="61"/>
        <v>0.44813179076644466</v>
      </c>
      <c r="AA164" s="4">
        <f t="shared" si="62"/>
        <v>-0.71093417096187772</v>
      </c>
      <c r="AB164" s="4">
        <f t="shared" si="63"/>
        <v>0.31452112056282439</v>
      </c>
      <c r="AC164" s="4">
        <f t="shared" si="64"/>
        <v>1.1169332289404923</v>
      </c>
      <c r="AD164" s="4">
        <f t="shared" si="65"/>
        <v>-0.22790928171720756</v>
      </c>
      <c r="AE164" s="4">
        <f t="shared" si="66"/>
        <v>1.004371824813878</v>
      </c>
    </row>
    <row r="165" spans="1:31" x14ac:dyDescent="0.25">
      <c r="A165" s="1">
        <v>44068</v>
      </c>
      <c r="B165" s="4">
        <v>102.1296005</v>
      </c>
      <c r="C165" s="4">
        <v>86.349998470000003</v>
      </c>
      <c r="D165" s="4">
        <v>124.610016</v>
      </c>
      <c r="E165" s="4">
        <v>1605.849976</v>
      </c>
      <c r="F165" s="4">
        <v>216.0500031</v>
      </c>
      <c r="G165" s="4">
        <v>490.57998659999998</v>
      </c>
      <c r="H165" s="4">
        <v>215.90475459999999</v>
      </c>
      <c r="I165" s="4">
        <v>207.7869263</v>
      </c>
      <c r="J165" s="4">
        <v>130.15425110000001</v>
      </c>
      <c r="K165" s="4">
        <v>3443.6201169999999</v>
      </c>
      <c r="L165" s="4">
        <f t="shared" si="47"/>
        <v>0.76505742331489601</v>
      </c>
      <c r="M165" s="4">
        <f t="shared" si="48"/>
        <v>0.46341540566125294</v>
      </c>
      <c r="N165" s="4">
        <f t="shared" si="49"/>
        <v>0.85076448390734627</v>
      </c>
      <c r="O165" s="4">
        <f t="shared" si="50"/>
        <v>0.71573866864085245</v>
      </c>
      <c r="P165" s="4">
        <f t="shared" si="51"/>
        <v>0.58458108832240441</v>
      </c>
      <c r="Q165" s="4">
        <f t="shared" si="52"/>
        <v>0.74401457694355611</v>
      </c>
      <c r="R165" s="4">
        <f t="shared" si="53"/>
        <v>0.84339507434107341</v>
      </c>
      <c r="S165" s="4">
        <f t="shared" si="54"/>
        <v>0.8691412208214383</v>
      </c>
      <c r="T165" s="4">
        <f t="shared" si="55"/>
        <v>0.55745799485397995</v>
      </c>
      <c r="U165" s="4">
        <f t="shared" si="56"/>
        <v>0.7942608223990093</v>
      </c>
      <c r="V165" s="4">
        <f t="shared" si="57"/>
        <v>1.0651975049831257</v>
      </c>
      <c r="W165" s="4">
        <f t="shared" si="58"/>
        <v>3.9359612036253155</v>
      </c>
      <c r="X165" s="4">
        <f t="shared" si="59"/>
        <v>-0.82037323896988112</v>
      </c>
      <c r="Y165" s="4">
        <f t="shared" si="60"/>
        <v>1.3058670590538337</v>
      </c>
      <c r="Z165" s="4">
        <f t="shared" si="61"/>
        <v>3.640984436368623</v>
      </c>
      <c r="AA165" s="4">
        <f t="shared" si="62"/>
        <v>0.36210163635982262</v>
      </c>
      <c r="AB165" s="4">
        <f t="shared" si="63"/>
        <v>1.3009546903157219</v>
      </c>
      <c r="AC165" s="4">
        <f t="shared" si="64"/>
        <v>0.8187646518823779</v>
      </c>
      <c r="AD165" s="4">
        <f t="shared" si="65"/>
        <v>-0.53300698505713662</v>
      </c>
      <c r="AE165" s="4">
        <f t="shared" si="66"/>
        <v>0.35963511854776464</v>
      </c>
    </row>
    <row r="166" spans="1:31" x14ac:dyDescent="0.25">
      <c r="A166" s="1">
        <v>44069</v>
      </c>
      <c r="B166" s="4">
        <v>102.8472137</v>
      </c>
      <c r="C166" s="4">
        <v>86.019996640000002</v>
      </c>
      <c r="D166" s="4">
        <v>126.304596</v>
      </c>
      <c r="E166" s="4">
        <v>1644.130005</v>
      </c>
      <c r="F166" s="4">
        <v>272.32000729999999</v>
      </c>
      <c r="G166" s="4">
        <v>547.53002930000002</v>
      </c>
      <c r="H166" s="4">
        <v>220.57252500000001</v>
      </c>
      <c r="I166" s="4">
        <v>209.94366460000001</v>
      </c>
      <c r="J166" s="4">
        <v>130.22398380000001</v>
      </c>
      <c r="K166" s="4">
        <v>3478.7299800000001</v>
      </c>
      <c r="L166" s="4">
        <f t="shared" si="47"/>
        <v>0.77877527837431726</v>
      </c>
      <c r="M166" s="4">
        <f t="shared" si="48"/>
        <v>0.45710710855456127</v>
      </c>
      <c r="N166" s="4">
        <f t="shared" si="49"/>
        <v>0.87169923671751426</v>
      </c>
      <c r="O166" s="4">
        <f t="shared" si="50"/>
        <v>0.76539881950023336</v>
      </c>
      <c r="P166" s="4">
        <f t="shared" si="51"/>
        <v>0.94310294440024922</v>
      </c>
      <c r="Q166" s="4">
        <f t="shared" si="52"/>
        <v>0.96499957782971701</v>
      </c>
      <c r="R166" s="4">
        <f t="shared" si="53"/>
        <v>0.89167637676621025</v>
      </c>
      <c r="S166" s="4">
        <f t="shared" si="54"/>
        <v>0.89493180394116589</v>
      </c>
      <c r="T166" s="4">
        <f t="shared" si="55"/>
        <v>0.5588556691582679</v>
      </c>
      <c r="U166" s="4">
        <f t="shared" si="56"/>
        <v>0.817379642921095</v>
      </c>
      <c r="V166" s="4">
        <f t="shared" si="57"/>
        <v>0.70264957121809413</v>
      </c>
      <c r="W166" s="4">
        <f t="shared" si="58"/>
        <v>-0.3821677311490061</v>
      </c>
      <c r="X166" s="4">
        <f t="shared" si="59"/>
        <v>1.3599067349449678</v>
      </c>
      <c r="Y166" s="4">
        <f t="shared" si="60"/>
        <v>2.3837861302181826</v>
      </c>
      <c r="Z166" s="4">
        <f t="shared" si="61"/>
        <v>26.044898584868381</v>
      </c>
      <c r="AA166" s="4">
        <f t="shared" si="62"/>
        <v>11.608717080918124</v>
      </c>
      <c r="AB166" s="4">
        <f t="shared" si="63"/>
        <v>2.1619581322550565</v>
      </c>
      <c r="AC166" s="4">
        <f t="shared" si="64"/>
        <v>1.0379566888082894</v>
      </c>
      <c r="AD166" s="4">
        <f t="shared" si="65"/>
        <v>5.3576966876345833E-2</v>
      </c>
      <c r="AE166" s="4">
        <f t="shared" si="66"/>
        <v>1.0195626058366454</v>
      </c>
    </row>
    <row r="167" spans="1:31" x14ac:dyDescent="0.25">
      <c r="A167" s="1">
        <v>44070</v>
      </c>
      <c r="B167" s="4">
        <v>110.9203033</v>
      </c>
      <c r="C167" s="4">
        <v>83.800003050000001</v>
      </c>
      <c r="D167" s="4">
        <v>124.794701</v>
      </c>
      <c r="E167" s="4">
        <v>1628.5200199999999</v>
      </c>
      <c r="F167" s="4">
        <v>276.32000729999999</v>
      </c>
      <c r="G167" s="4">
        <v>526.27001949999999</v>
      </c>
      <c r="H167" s="4">
        <v>225.98835750000001</v>
      </c>
      <c r="I167" s="4">
        <v>210.7125092</v>
      </c>
      <c r="J167" s="4">
        <v>136.13240049999999</v>
      </c>
      <c r="K167" s="4">
        <v>3484.5500489999999</v>
      </c>
      <c r="L167" s="4">
        <f t="shared" si="47"/>
        <v>0.93310002186359553</v>
      </c>
      <c r="M167" s="4">
        <f t="shared" si="48"/>
        <v>0.41466983134106522</v>
      </c>
      <c r="N167" s="4">
        <f t="shared" si="49"/>
        <v>0.85304607275103961</v>
      </c>
      <c r="O167" s="4">
        <f t="shared" si="50"/>
        <v>0.74514820239613777</v>
      </c>
      <c r="P167" s="4">
        <f t="shared" si="51"/>
        <v>0.96858876841430497</v>
      </c>
      <c r="Q167" s="4">
        <f t="shared" si="52"/>
        <v>0.88250370843693093</v>
      </c>
      <c r="R167" s="4">
        <f t="shared" si="53"/>
        <v>0.9476952946667957</v>
      </c>
      <c r="S167" s="4">
        <f t="shared" si="54"/>
        <v>0.90412575694068065</v>
      </c>
      <c r="T167" s="4">
        <f t="shared" si="55"/>
        <v>0.67727991202589222</v>
      </c>
      <c r="U167" s="4">
        <f t="shared" si="56"/>
        <v>0.82121198856816147</v>
      </c>
      <c r="V167" s="4">
        <f t="shared" si="57"/>
        <v>7.8495948597584642</v>
      </c>
      <c r="W167" s="4">
        <f t="shared" si="58"/>
        <v>-2.5807878129673005</v>
      </c>
      <c r="X167" s="4">
        <f t="shared" si="59"/>
        <v>-1.1954394755357913</v>
      </c>
      <c r="Y167" s="4">
        <f t="shared" si="60"/>
        <v>-0.94943738953295553</v>
      </c>
      <c r="Z167" s="4">
        <f t="shared" si="61"/>
        <v>1.4688601251370488</v>
      </c>
      <c r="AA167" s="4">
        <f t="shared" si="62"/>
        <v>-3.8828938436820151</v>
      </c>
      <c r="AB167" s="4">
        <f t="shared" si="63"/>
        <v>2.4553522701886799</v>
      </c>
      <c r="AC167" s="4">
        <f t="shared" si="64"/>
        <v>0.36621471834592056</v>
      </c>
      <c r="AD167" s="4">
        <f t="shared" si="65"/>
        <v>4.5371186839700828</v>
      </c>
      <c r="AE167" s="4">
        <f t="shared" si="66"/>
        <v>0.16730441952841293</v>
      </c>
    </row>
    <row r="168" spans="1:31" x14ac:dyDescent="0.25">
      <c r="A168" s="1">
        <v>44071</v>
      </c>
      <c r="B168" s="4">
        <v>110.42195890000001</v>
      </c>
      <c r="C168" s="4">
        <v>85.550003050000001</v>
      </c>
      <c r="D168" s="4">
        <v>124.592552</v>
      </c>
      <c r="E168" s="4">
        <v>1639.4300539999999</v>
      </c>
      <c r="F168" s="4">
        <v>271.10000609999997</v>
      </c>
      <c r="G168" s="4">
        <v>523.89001459999997</v>
      </c>
      <c r="H168" s="4">
        <v>228.3122711</v>
      </c>
      <c r="I168" s="4">
        <v>215.3854675</v>
      </c>
      <c r="J168" s="4">
        <v>139.78903199999999</v>
      </c>
      <c r="K168" s="4">
        <v>3508.01001</v>
      </c>
      <c r="L168" s="4">
        <f t="shared" si="47"/>
        <v>0.92357369730758943</v>
      </c>
      <c r="M168" s="4">
        <f t="shared" si="48"/>
        <v>0.44812273654680412</v>
      </c>
      <c r="N168" s="4">
        <f t="shared" si="49"/>
        <v>0.85054873456351054</v>
      </c>
      <c r="O168" s="4">
        <f t="shared" si="50"/>
        <v>0.75930163823394692</v>
      </c>
      <c r="P168" s="4">
        <f t="shared" si="51"/>
        <v>0.93532976043021487</v>
      </c>
      <c r="Q168" s="4">
        <f t="shared" si="52"/>
        <v>0.87326850228078923</v>
      </c>
      <c r="R168" s="4">
        <f t="shared" si="53"/>
        <v>0.97173280416629626</v>
      </c>
      <c r="S168" s="4">
        <f t="shared" si="54"/>
        <v>0.9600056564403886</v>
      </c>
      <c r="T168" s="4">
        <f t="shared" si="55"/>
        <v>0.75057092023007099</v>
      </c>
      <c r="U168" s="4">
        <f t="shared" si="56"/>
        <v>0.83665968848696004</v>
      </c>
      <c r="V168" s="4">
        <f t="shared" si="57"/>
        <v>-0.44928149777245829</v>
      </c>
      <c r="W168" s="4">
        <f t="shared" si="58"/>
        <v>2.0883054132538006</v>
      </c>
      <c r="X168" s="4">
        <f t="shared" si="59"/>
        <v>-0.16198524326766539</v>
      </c>
      <c r="Y168" s="4">
        <f t="shared" si="60"/>
        <v>0.66993551605217583</v>
      </c>
      <c r="Z168" s="4">
        <f t="shared" si="61"/>
        <v>-1.8891144550139904</v>
      </c>
      <c r="AA168" s="4">
        <f t="shared" si="62"/>
        <v>-0.45224025914704752</v>
      </c>
      <c r="AB168" s="4">
        <f t="shared" si="63"/>
        <v>1.0283333290742631</v>
      </c>
      <c r="AC168" s="4">
        <f t="shared" si="64"/>
        <v>2.2176938226124094</v>
      </c>
      <c r="AD168" s="4">
        <f t="shared" si="65"/>
        <v>2.6860846400780272</v>
      </c>
      <c r="AE168" s="4">
        <f t="shared" si="66"/>
        <v>0.67325653728901347</v>
      </c>
    </row>
    <row r="169" spans="1:31" x14ac:dyDescent="0.25">
      <c r="A169" s="1">
        <v>44074</v>
      </c>
      <c r="B169" s="4">
        <v>109.1063461</v>
      </c>
      <c r="C169" s="4">
        <v>90.819999690000003</v>
      </c>
      <c r="D169" s="4">
        <v>128.81774899999999</v>
      </c>
      <c r="E169" s="4">
        <v>1629.530029</v>
      </c>
      <c r="F169" s="4">
        <v>272.64999390000003</v>
      </c>
      <c r="G169" s="4">
        <v>529.55999759999997</v>
      </c>
      <c r="H169" s="4">
        <v>224.9410858</v>
      </c>
      <c r="I169" s="4">
        <v>211.67106630000001</v>
      </c>
      <c r="J169" s="4">
        <v>138.34431459999999</v>
      </c>
      <c r="K169" s="4">
        <v>3500.3100589999999</v>
      </c>
      <c r="L169" s="4">
        <f t="shared" si="47"/>
        <v>0.89842451428709968</v>
      </c>
      <c r="M169" s="4">
        <f t="shared" si="48"/>
        <v>0.54886370685107999</v>
      </c>
      <c r="N169" s="4">
        <f t="shared" si="49"/>
        <v>0.90274659761468745</v>
      </c>
      <c r="O169" s="4">
        <f t="shared" si="50"/>
        <v>0.74645847306780666</v>
      </c>
      <c r="P169" s="4">
        <f t="shared" si="51"/>
        <v>0.94520543950389868</v>
      </c>
      <c r="Q169" s="4">
        <f t="shared" si="52"/>
        <v>0.89526991156646685</v>
      </c>
      <c r="R169" s="4">
        <f t="shared" si="53"/>
        <v>0.93686279063682298</v>
      </c>
      <c r="S169" s="4">
        <f t="shared" si="54"/>
        <v>0.91558831897825155</v>
      </c>
      <c r="T169" s="4">
        <f t="shared" si="55"/>
        <v>0.72161399776847768</v>
      </c>
      <c r="U169" s="4">
        <f t="shared" si="56"/>
        <v>0.83158949538487204</v>
      </c>
      <c r="V169" s="4">
        <f t="shared" si="57"/>
        <v>-1.1914412795297826</v>
      </c>
      <c r="W169" s="4">
        <f t="shared" si="58"/>
        <v>6.1601361217017541</v>
      </c>
      <c r="X169" s="4">
        <f t="shared" si="59"/>
        <v>3.3912115388727204</v>
      </c>
      <c r="Y169" s="4">
        <f t="shared" si="60"/>
        <v>-0.6038699227115617</v>
      </c>
      <c r="Z169" s="4">
        <f t="shared" si="61"/>
        <v>0.57174023058793788</v>
      </c>
      <c r="AA169" s="4">
        <f t="shared" si="62"/>
        <v>1.0822849915032533</v>
      </c>
      <c r="AB169" s="4">
        <f t="shared" si="63"/>
        <v>-1.4765677218126572</v>
      </c>
      <c r="AC169" s="4">
        <f t="shared" si="64"/>
        <v>-1.7245365915878226</v>
      </c>
      <c r="AD169" s="4">
        <f t="shared" si="65"/>
        <v>-1.0334983934934194</v>
      </c>
      <c r="AE169" s="4">
        <f t="shared" si="66"/>
        <v>-0.21949626648870524</v>
      </c>
    </row>
    <row r="170" spans="1:31" x14ac:dyDescent="0.25">
      <c r="A170" s="1">
        <v>44075</v>
      </c>
      <c r="B170" s="4">
        <v>106.1960526</v>
      </c>
      <c r="C170" s="4">
        <v>92.180000309999997</v>
      </c>
      <c r="D170" s="4">
        <v>133.94889800000001</v>
      </c>
      <c r="E170" s="4">
        <v>1655.079956</v>
      </c>
      <c r="F170" s="4">
        <v>281.25</v>
      </c>
      <c r="G170" s="4">
        <v>556.54998780000005</v>
      </c>
      <c r="H170" s="4">
        <v>226.6765594</v>
      </c>
      <c r="I170" s="4">
        <v>213.02902219999999</v>
      </c>
      <c r="J170" s="4">
        <v>147.05247499999999</v>
      </c>
      <c r="K170" s="4">
        <v>3526.6499020000001</v>
      </c>
      <c r="L170" s="4">
        <f t="shared" si="47"/>
        <v>0.8427915013863122</v>
      </c>
      <c r="M170" s="4">
        <f t="shared" si="48"/>
        <v>0.5748614050342834</v>
      </c>
      <c r="N170" s="4">
        <f t="shared" si="49"/>
        <v>0.96613654435496577</v>
      </c>
      <c r="O170" s="4">
        <f t="shared" si="50"/>
        <v>0.77960403910868326</v>
      </c>
      <c r="P170" s="4">
        <f t="shared" si="51"/>
        <v>1</v>
      </c>
      <c r="Q170" s="4">
        <f t="shared" si="52"/>
        <v>1</v>
      </c>
      <c r="R170" s="4">
        <f t="shared" si="53"/>
        <v>0.95481374335130109</v>
      </c>
      <c r="S170" s="4">
        <f t="shared" si="54"/>
        <v>0.9318269486311278</v>
      </c>
      <c r="T170" s="4">
        <f t="shared" si="55"/>
        <v>0.89615437880487814</v>
      </c>
      <c r="U170" s="4">
        <f t="shared" si="56"/>
        <v>0.84893351358559588</v>
      </c>
      <c r="V170" s="4">
        <f t="shared" si="57"/>
        <v>-2.6673915899746135</v>
      </c>
      <c r="W170" s="4">
        <f t="shared" si="58"/>
        <v>1.497468205948189</v>
      </c>
      <c r="X170" s="4">
        <f t="shared" si="59"/>
        <v>3.98326243070745</v>
      </c>
      <c r="Y170" s="4">
        <f t="shared" si="60"/>
        <v>1.5679322593201519</v>
      </c>
      <c r="Z170" s="4">
        <f t="shared" si="61"/>
        <v>3.154229338862264</v>
      </c>
      <c r="AA170" s="4">
        <f t="shared" si="62"/>
        <v>5.0966822120855904</v>
      </c>
      <c r="AB170" s="4">
        <f t="shared" si="63"/>
        <v>0.77152361642952727</v>
      </c>
      <c r="AC170" s="4">
        <f t="shared" si="64"/>
        <v>0.64154063365247904</v>
      </c>
      <c r="AD170" s="4">
        <f t="shared" si="65"/>
        <v>6.2945560323011627</v>
      </c>
      <c r="AE170" s="4">
        <f t="shared" si="66"/>
        <v>0.75250028014733084</v>
      </c>
    </row>
    <row r="171" spans="1:31" x14ac:dyDescent="0.25">
      <c r="A171" s="1">
        <v>44076</v>
      </c>
      <c r="B171" s="4">
        <v>109.0764465</v>
      </c>
      <c r="C171" s="4">
        <v>90.22000122</v>
      </c>
      <c r="D171" s="4">
        <v>131.17369099999999</v>
      </c>
      <c r="E171" s="4">
        <v>1717.3900149999999</v>
      </c>
      <c r="F171" s="4">
        <v>276.69000240000003</v>
      </c>
      <c r="G171" s="4">
        <v>552.8400269</v>
      </c>
      <c r="H171" s="4">
        <v>231.04510500000001</v>
      </c>
      <c r="I171" s="4">
        <v>216.1543121</v>
      </c>
      <c r="J171" s="4">
        <v>147.14213559999999</v>
      </c>
      <c r="K171" s="4">
        <v>3580.8400879999999</v>
      </c>
      <c r="L171" s="4">
        <f t="shared" si="47"/>
        <v>0.89785295515310581</v>
      </c>
      <c r="M171" s="4">
        <f t="shared" si="48"/>
        <v>0.53739416859936662</v>
      </c>
      <c r="N171" s="4">
        <f t="shared" si="49"/>
        <v>0.9318517820291693</v>
      </c>
      <c r="O171" s="4">
        <f t="shared" si="50"/>
        <v>0.86043801470459813</v>
      </c>
      <c r="P171" s="4">
        <f t="shared" si="51"/>
        <v>0.97094617591547094</v>
      </c>
      <c r="Q171" s="4">
        <f t="shared" si="52"/>
        <v>0.98560412470464864</v>
      </c>
      <c r="R171" s="4">
        <f t="shared" si="53"/>
        <v>1</v>
      </c>
      <c r="S171" s="4">
        <f t="shared" si="54"/>
        <v>0.96919960943990335</v>
      </c>
      <c r="T171" s="4">
        <f t="shared" si="55"/>
        <v>0.89795147423825494</v>
      </c>
      <c r="U171" s="4">
        <f t="shared" si="56"/>
        <v>0.88461617017108107</v>
      </c>
      <c r="V171" s="4">
        <f t="shared" si="57"/>
        <v>2.7123361268891468</v>
      </c>
      <c r="W171" s="4">
        <f t="shared" si="58"/>
        <v>-2.1262736856243745</v>
      </c>
      <c r="X171" s="4">
        <f t="shared" si="59"/>
        <v>-2.0718401132348419</v>
      </c>
      <c r="Y171" s="4">
        <f t="shared" si="60"/>
        <v>3.7647763646773273</v>
      </c>
      <c r="Z171" s="4">
        <f t="shared" si="61"/>
        <v>-1.6213324799999909</v>
      </c>
      <c r="AA171" s="4">
        <f t="shared" si="62"/>
        <v>-0.66659976306265856</v>
      </c>
      <c r="AB171" s="4">
        <f t="shared" si="63"/>
        <v>1.9272154172285381</v>
      </c>
      <c r="AC171" s="4">
        <f t="shared" si="64"/>
        <v>1.4670723583690246</v>
      </c>
      <c r="AD171" s="4">
        <f t="shared" si="65"/>
        <v>6.097184015434081E-2</v>
      </c>
      <c r="AE171" s="4">
        <f t="shared" si="66"/>
        <v>1.5365910284791238</v>
      </c>
    </row>
    <row r="172" spans="1:31" x14ac:dyDescent="0.25">
      <c r="A172" s="1">
        <v>44077</v>
      </c>
      <c r="B172" s="4">
        <v>105.1794357</v>
      </c>
      <c r="C172" s="4">
        <v>82.540000919999997</v>
      </c>
      <c r="D172" s="4">
        <v>120.671806</v>
      </c>
      <c r="E172" s="4">
        <v>1629.51001</v>
      </c>
      <c r="F172" s="4">
        <v>265.01000979999998</v>
      </c>
      <c r="G172" s="4">
        <v>525.75</v>
      </c>
      <c r="H172" s="4">
        <v>216.73258970000001</v>
      </c>
      <c r="I172" s="4">
        <v>208.64562989999999</v>
      </c>
      <c r="J172" s="4">
        <v>144.0135803</v>
      </c>
      <c r="K172" s="4">
        <v>3455.0600589999999</v>
      </c>
      <c r="L172" s="4">
        <f t="shared" si="47"/>
        <v>0.82335790779416806</v>
      </c>
      <c r="M172" s="4">
        <f t="shared" si="48"/>
        <v>0.39058369887596844</v>
      </c>
      <c r="N172" s="4">
        <f t="shared" si="49"/>
        <v>0.80211204326451357</v>
      </c>
      <c r="O172" s="4">
        <f t="shared" si="50"/>
        <v>0.74643250269667516</v>
      </c>
      <c r="P172" s="4">
        <f t="shared" si="51"/>
        <v>0.89652761694320227</v>
      </c>
      <c r="Q172" s="4">
        <f t="shared" si="52"/>
        <v>0.88048586078976276</v>
      </c>
      <c r="R172" s="4">
        <f t="shared" si="53"/>
        <v>0.85195782558977329</v>
      </c>
      <c r="S172" s="4">
        <f t="shared" si="54"/>
        <v>0.87940972051424238</v>
      </c>
      <c r="T172" s="4">
        <f t="shared" si="55"/>
        <v>0.83524486238537177</v>
      </c>
      <c r="U172" s="4">
        <f t="shared" si="56"/>
        <v>0.80179369046747961</v>
      </c>
      <c r="V172" s="4">
        <f t="shared" si="57"/>
        <v>-3.5727335506845681</v>
      </c>
      <c r="W172" s="4">
        <f t="shared" si="58"/>
        <v>-8.51252515644779</v>
      </c>
      <c r="X172" s="4">
        <f t="shared" si="59"/>
        <v>-8.0060909470024662</v>
      </c>
      <c r="Y172" s="4">
        <f t="shared" si="60"/>
        <v>-5.1170674239654286</v>
      </c>
      <c r="Z172" s="4">
        <f t="shared" si="61"/>
        <v>-4.2213280200542753</v>
      </c>
      <c r="AA172" s="4">
        <f t="shared" si="62"/>
        <v>-4.900156570048817</v>
      </c>
      <c r="AB172" s="4">
        <f t="shared" si="63"/>
        <v>-6.1946844967782377</v>
      </c>
      <c r="AC172" s="4">
        <f t="shared" si="64"/>
        <v>-3.4737600777199624</v>
      </c>
      <c r="AD172" s="4">
        <f t="shared" si="65"/>
        <v>-2.1262130573562152</v>
      </c>
      <c r="AE172" s="4">
        <f t="shared" si="66"/>
        <v>-3.5125843631361855</v>
      </c>
    </row>
    <row r="173" spans="1:31" x14ac:dyDescent="0.25">
      <c r="A173" s="1">
        <v>44078</v>
      </c>
      <c r="B173" s="4">
        <v>103.8139877</v>
      </c>
      <c r="C173" s="4">
        <v>82.010002139999997</v>
      </c>
      <c r="D173" s="4">
        <v>120.751671</v>
      </c>
      <c r="E173" s="4">
        <v>1581.209961</v>
      </c>
      <c r="F173" s="4">
        <v>254.6999969</v>
      </c>
      <c r="G173" s="4">
        <v>516.04998780000005</v>
      </c>
      <c r="H173" s="4">
        <v>213.69055180000001</v>
      </c>
      <c r="I173" s="4">
        <v>204.35209660000001</v>
      </c>
      <c r="J173" s="4">
        <v>142.30981449999999</v>
      </c>
      <c r="K173" s="4">
        <v>3426.959961</v>
      </c>
      <c r="L173" s="4">
        <f t="shared" si="47"/>
        <v>0.79725607778995899</v>
      </c>
      <c r="M173" s="4">
        <f t="shared" si="48"/>
        <v>0.38045227090654143</v>
      </c>
      <c r="N173" s="4">
        <f t="shared" si="49"/>
        <v>0.80309869130307399</v>
      </c>
      <c r="O173" s="4">
        <f t="shared" si="50"/>
        <v>0.68377351882141513</v>
      </c>
      <c r="P173" s="4">
        <f t="shared" si="51"/>
        <v>0.83083782335519119</v>
      </c>
      <c r="Q173" s="4">
        <f t="shared" si="52"/>
        <v>0.84284660534785671</v>
      </c>
      <c r="R173" s="4">
        <f t="shared" si="53"/>
        <v>0.82049236365560718</v>
      </c>
      <c r="S173" s="4">
        <f t="shared" si="54"/>
        <v>0.82806703909064661</v>
      </c>
      <c r="T173" s="4">
        <f t="shared" si="55"/>
        <v>0.80109575186499249</v>
      </c>
      <c r="U173" s="4">
        <f t="shared" si="56"/>
        <v>0.78329059570134463</v>
      </c>
      <c r="V173" s="4">
        <f t="shared" si="57"/>
        <v>-1.2982081439328359</v>
      </c>
      <c r="W173" s="4">
        <f t="shared" si="58"/>
        <v>-0.64211142972204327</v>
      </c>
      <c r="X173" s="4">
        <f t="shared" si="59"/>
        <v>6.6183645250157339E-2</v>
      </c>
      <c r="Y173" s="4">
        <f t="shared" si="60"/>
        <v>-2.9640842157207703</v>
      </c>
      <c r="Z173" s="4">
        <f t="shared" si="61"/>
        <v>-3.8904239533370166</v>
      </c>
      <c r="AA173" s="4">
        <f t="shared" si="62"/>
        <v>-1.8449856776034133</v>
      </c>
      <c r="AB173" s="4">
        <f t="shared" si="63"/>
        <v>-1.403590435665798</v>
      </c>
      <c r="AC173" s="4">
        <f t="shared" si="64"/>
        <v>-2.0578112764968002</v>
      </c>
      <c r="AD173" s="4">
        <f t="shared" si="65"/>
        <v>-1.1830591229319041</v>
      </c>
      <c r="AE173" s="4">
        <f t="shared" si="66"/>
        <v>-0.81330273628102778</v>
      </c>
    </row>
    <row r="174" spans="1:31" x14ac:dyDescent="0.25">
      <c r="A174" s="1">
        <v>44082</v>
      </c>
      <c r="B174" s="4">
        <v>102.4983673</v>
      </c>
      <c r="C174" s="4">
        <v>78.690002440000001</v>
      </c>
      <c r="D174" s="4">
        <v>112.625694</v>
      </c>
      <c r="E174" s="4">
        <v>1523.599976</v>
      </c>
      <c r="F174" s="4">
        <v>241.27000430000001</v>
      </c>
      <c r="G174" s="4">
        <v>507.01998900000001</v>
      </c>
      <c r="H174" s="4">
        <v>202.13081360000001</v>
      </c>
      <c r="I174" s="4">
        <v>199.81892400000001</v>
      </c>
      <c r="J174" s="4">
        <v>137.94575499999999</v>
      </c>
      <c r="K174" s="4">
        <v>3331.8400879999999</v>
      </c>
      <c r="L174" s="4">
        <f t="shared" si="47"/>
        <v>0.77210674948828106</v>
      </c>
      <c r="M174" s="4">
        <f t="shared" si="48"/>
        <v>0.31698733647958055</v>
      </c>
      <c r="N174" s="4">
        <f t="shared" si="49"/>
        <v>0.70271079587405316</v>
      </c>
      <c r="O174" s="4">
        <f t="shared" si="50"/>
        <v>0.60903688405798095</v>
      </c>
      <c r="P174" s="4">
        <f t="shared" si="51"/>
        <v>0.74526921637677335</v>
      </c>
      <c r="Q174" s="4">
        <f t="shared" si="52"/>
        <v>0.80780722349292367</v>
      </c>
      <c r="R174" s="4">
        <f t="shared" si="53"/>
        <v>0.70092366850521948</v>
      </c>
      <c r="S174" s="4">
        <f t="shared" si="54"/>
        <v>0.77385871685870433</v>
      </c>
      <c r="T174" s="4">
        <f t="shared" si="55"/>
        <v>0.71362554311739945</v>
      </c>
      <c r="U174" s="4">
        <f t="shared" si="56"/>
        <v>0.72065693427205968</v>
      </c>
      <c r="V174" s="4">
        <f t="shared" si="57"/>
        <v>-1.2672862579962336</v>
      </c>
      <c r="W174" s="4">
        <f t="shared" si="58"/>
        <v>-4.0482863228468107</v>
      </c>
      <c r="X174" s="4">
        <f t="shared" si="59"/>
        <v>-6.729494451468093</v>
      </c>
      <c r="Y174" s="4">
        <f t="shared" si="60"/>
        <v>-3.6434114646966895</v>
      </c>
      <c r="Z174" s="4">
        <f t="shared" si="61"/>
        <v>-5.2728672019862088</v>
      </c>
      <c r="AA174" s="4">
        <f t="shared" si="62"/>
        <v>-1.7498302516189002</v>
      </c>
      <c r="AB174" s="4">
        <f t="shared" si="63"/>
        <v>-5.4095691656124956</v>
      </c>
      <c r="AC174" s="4">
        <f t="shared" si="64"/>
        <v>-2.2183147006674755</v>
      </c>
      <c r="AD174" s="4">
        <f t="shared" si="65"/>
        <v>-3.0665906742503668</v>
      </c>
      <c r="AE174" s="4">
        <f t="shared" si="66"/>
        <v>-2.7756342088176527</v>
      </c>
    </row>
    <row r="175" spans="1:31" x14ac:dyDescent="0.25">
      <c r="A175" s="1">
        <v>44083</v>
      </c>
      <c r="B175" s="4">
        <v>105.45850369999999</v>
      </c>
      <c r="C175" s="4">
        <v>81.910003660000001</v>
      </c>
      <c r="D175" s="4">
        <v>117.117943</v>
      </c>
      <c r="E175" s="4">
        <v>1547.2299800000001</v>
      </c>
      <c r="F175" s="4">
        <v>250.42999270000001</v>
      </c>
      <c r="G175" s="4">
        <v>500.19000240000003</v>
      </c>
      <c r="H175" s="4">
        <v>210.73826600000001</v>
      </c>
      <c r="I175" s="4">
        <v>203.7529907</v>
      </c>
      <c r="J175" s="4">
        <v>139.3805237</v>
      </c>
      <c r="K175" s="4">
        <v>3398.959961</v>
      </c>
      <c r="L175" s="4">
        <f t="shared" si="47"/>
        <v>0.82869255656557095</v>
      </c>
      <c r="M175" s="4">
        <f t="shared" si="48"/>
        <v>0.37854070537959411</v>
      </c>
      <c r="N175" s="4">
        <f t="shared" si="49"/>
        <v>0.7582078053848017</v>
      </c>
      <c r="O175" s="4">
        <f t="shared" si="50"/>
        <v>0.63969176061117738</v>
      </c>
      <c r="P175" s="4">
        <f t="shared" si="51"/>
        <v>0.80363167946007152</v>
      </c>
      <c r="Q175" s="4">
        <f t="shared" si="52"/>
        <v>0.7813046165887596</v>
      </c>
      <c r="R175" s="4">
        <f t="shared" si="53"/>
        <v>0.78995525678436174</v>
      </c>
      <c r="S175" s="4">
        <f t="shared" si="54"/>
        <v>0.8209028455899936</v>
      </c>
      <c r="T175" s="4">
        <f t="shared" si="55"/>
        <v>0.74238306067496551</v>
      </c>
      <c r="U175" s="4">
        <f t="shared" si="56"/>
        <v>0.76485341254804107</v>
      </c>
      <c r="V175" s="4">
        <f t="shared" si="57"/>
        <v>2.8879839532819527</v>
      </c>
      <c r="W175" s="4">
        <f t="shared" si="58"/>
        <v>4.0920080317130569</v>
      </c>
      <c r="X175" s="4">
        <f t="shared" si="59"/>
        <v>3.9886537791278793</v>
      </c>
      <c r="Y175" s="4">
        <f t="shared" si="60"/>
        <v>1.5509322901170812</v>
      </c>
      <c r="Z175" s="4">
        <f t="shared" si="61"/>
        <v>3.7965715740653314</v>
      </c>
      <c r="AA175" s="4">
        <f t="shared" si="62"/>
        <v>-1.3470842862568055</v>
      </c>
      <c r="AB175" s="4">
        <f t="shared" si="63"/>
        <v>4.2583573710010532</v>
      </c>
      <c r="AC175" s="4">
        <f t="shared" si="64"/>
        <v>1.9688158765182762</v>
      </c>
      <c r="AD175" s="4">
        <f t="shared" si="65"/>
        <v>1.0400963045220251</v>
      </c>
      <c r="AE175" s="4">
        <f t="shared" si="66"/>
        <v>2.0144986322044667</v>
      </c>
    </row>
    <row r="176" spans="1:31" x14ac:dyDescent="0.25">
      <c r="A176" s="1">
        <v>44084</v>
      </c>
      <c r="B176" s="4">
        <v>103.6545181</v>
      </c>
      <c r="C176" s="4">
        <v>78.980003359999998</v>
      </c>
      <c r="D176" s="4">
        <v>113.29454</v>
      </c>
      <c r="E176" s="4">
        <v>1526.0500489999999</v>
      </c>
      <c r="F176" s="4">
        <v>247.8000031</v>
      </c>
      <c r="G176" s="4">
        <v>480.67001340000002</v>
      </c>
      <c r="H176" s="4">
        <v>204.83372499999999</v>
      </c>
      <c r="I176" s="4">
        <v>201.2367859</v>
      </c>
      <c r="J176" s="4">
        <v>136.31173709999999</v>
      </c>
      <c r="K176" s="4">
        <v>3339.1899410000001</v>
      </c>
      <c r="L176" s="4">
        <f t="shared" si="47"/>
        <v>0.79420766555453215</v>
      </c>
      <c r="M176" s="4">
        <f t="shared" si="48"/>
        <v>0.3225309783574874</v>
      </c>
      <c r="N176" s="4">
        <f t="shared" si="49"/>
        <v>0.71097368442346931</v>
      </c>
      <c r="O176" s="4">
        <f t="shared" si="50"/>
        <v>0.61221532978999682</v>
      </c>
      <c r="P176" s="4">
        <f t="shared" si="51"/>
        <v>0.78687481643397217</v>
      </c>
      <c r="Q176" s="4">
        <f t="shared" si="52"/>
        <v>0.70556060338079662</v>
      </c>
      <c r="R176" s="4">
        <f t="shared" si="53"/>
        <v>0.72888135955440814</v>
      </c>
      <c r="S176" s="4">
        <f t="shared" si="54"/>
        <v>0.79081371097377362</v>
      </c>
      <c r="T176" s="4">
        <f t="shared" si="55"/>
        <v>0.68087441155965966</v>
      </c>
      <c r="U176" s="4">
        <f t="shared" si="56"/>
        <v>0.72549659805459044</v>
      </c>
      <c r="V176" s="4">
        <f t="shared" si="57"/>
        <v>-1.7106117920389099</v>
      </c>
      <c r="W176" s="4">
        <f t="shared" si="58"/>
        <v>-3.5770970199954246</v>
      </c>
      <c r="X176" s="4">
        <f t="shared" si="59"/>
        <v>-3.2645749251248373</v>
      </c>
      <c r="Y176" s="4">
        <f t="shared" si="60"/>
        <v>-1.368893524154704</v>
      </c>
      <c r="Z176" s="4">
        <f t="shared" si="61"/>
        <v>-1.0501895446487453</v>
      </c>
      <c r="AA176" s="4">
        <f t="shared" si="62"/>
        <v>-3.9025148256341895</v>
      </c>
      <c r="AB176" s="4">
        <f t="shared" si="63"/>
        <v>-2.8018361885923571</v>
      </c>
      <c r="AC176" s="4">
        <f t="shared" si="64"/>
        <v>-1.2349290144677112</v>
      </c>
      <c r="AD176" s="4">
        <f t="shared" si="65"/>
        <v>-2.2017327231494752</v>
      </c>
      <c r="AE176" s="4">
        <f t="shared" si="66"/>
        <v>-1.7584796727765848</v>
      </c>
    </row>
    <row r="177" spans="1:31" x14ac:dyDescent="0.25">
      <c r="A177" s="1">
        <v>44085</v>
      </c>
      <c r="B177" s="4">
        <v>104.35218810000001</v>
      </c>
      <c r="C177" s="4">
        <v>76.339996339999999</v>
      </c>
      <c r="D177" s="4">
        <v>111.807106</v>
      </c>
      <c r="E177" s="4">
        <v>1515.76001</v>
      </c>
      <c r="F177" s="4">
        <v>243.1000061</v>
      </c>
      <c r="G177" s="4">
        <v>482.02999879999999</v>
      </c>
      <c r="H177" s="4">
        <v>203.4972382</v>
      </c>
      <c r="I177" s="4">
        <v>200.37806699999999</v>
      </c>
      <c r="J177" s="4">
        <v>136.20213319999999</v>
      </c>
      <c r="K177" s="4">
        <v>3340.969971</v>
      </c>
      <c r="L177" s="4">
        <f t="shared" si="47"/>
        <v>0.80754428748303964</v>
      </c>
      <c r="M177" s="4">
        <f t="shared" si="48"/>
        <v>0.27206474716746148</v>
      </c>
      <c r="N177" s="4">
        <f t="shared" si="49"/>
        <v>0.69259800247783132</v>
      </c>
      <c r="O177" s="4">
        <f t="shared" si="50"/>
        <v>0.59886620486929965</v>
      </c>
      <c r="P177" s="4">
        <f t="shared" si="51"/>
        <v>0.75692899233182465</v>
      </c>
      <c r="Q177" s="4">
        <f t="shared" si="52"/>
        <v>0.71083779652369417</v>
      </c>
      <c r="R177" s="4">
        <f t="shared" si="53"/>
        <v>0.7150573455502055</v>
      </c>
      <c r="S177" s="4">
        <f t="shared" si="54"/>
        <v>0.78054502832139472</v>
      </c>
      <c r="T177" s="4">
        <f t="shared" si="55"/>
        <v>0.67867758633018005</v>
      </c>
      <c r="U177" s="4">
        <f t="shared" si="56"/>
        <v>0.72666869588060368</v>
      </c>
      <c r="V177" s="4">
        <f t="shared" si="57"/>
        <v>0.67307244564769453</v>
      </c>
      <c r="W177" s="4">
        <f t="shared" si="58"/>
        <v>-3.3426271305238378</v>
      </c>
      <c r="X177" s="4">
        <f t="shared" si="59"/>
        <v>-1.3128911596269275</v>
      </c>
      <c r="Y177" s="4">
        <f t="shared" si="60"/>
        <v>-0.67429236719614172</v>
      </c>
      <c r="Z177" s="4">
        <f t="shared" si="61"/>
        <v>-1.8966896453602167</v>
      </c>
      <c r="AA177" s="4">
        <f t="shared" si="62"/>
        <v>0.28293535317091428</v>
      </c>
      <c r="AB177" s="4">
        <f t="shared" si="63"/>
        <v>-0.65247400055825222</v>
      </c>
      <c r="AC177" s="4">
        <f t="shared" si="64"/>
        <v>-0.42672063964822732</v>
      </c>
      <c r="AD177" s="4">
        <f t="shared" si="65"/>
        <v>-8.040679572558701E-2</v>
      </c>
      <c r="AE177" s="4">
        <f t="shared" si="66"/>
        <v>5.3307240122639585E-2</v>
      </c>
    </row>
    <row r="178" spans="1:31" x14ac:dyDescent="0.25">
      <c r="A178" s="1">
        <v>44088</v>
      </c>
      <c r="B178" s="4">
        <v>105.33890529999999</v>
      </c>
      <c r="C178" s="4">
        <v>77.900001529999997</v>
      </c>
      <c r="D178" s="4">
        <v>115.161316</v>
      </c>
      <c r="E178" s="4">
        <v>1508.829956</v>
      </c>
      <c r="F178" s="4">
        <v>246.63999939999999</v>
      </c>
      <c r="G178" s="4">
        <v>476.26000979999998</v>
      </c>
      <c r="H178" s="4">
        <v>204.87362669999999</v>
      </c>
      <c r="I178" s="4">
        <v>204.67160029999999</v>
      </c>
      <c r="J178" s="4">
        <v>136.81988530000001</v>
      </c>
      <c r="K178" s="4">
        <v>3383.540039</v>
      </c>
      <c r="L178" s="4">
        <f t="shared" si="47"/>
        <v>0.82640632002959491</v>
      </c>
      <c r="M178" s="4">
        <f t="shared" si="48"/>
        <v>0.3018857218769076</v>
      </c>
      <c r="N178" s="4">
        <f t="shared" si="49"/>
        <v>0.73403573762364527</v>
      </c>
      <c r="O178" s="4">
        <f t="shared" si="50"/>
        <v>0.58987594190205761</v>
      </c>
      <c r="P178" s="4">
        <f t="shared" si="51"/>
        <v>0.7794839038955087</v>
      </c>
      <c r="Q178" s="4">
        <f t="shared" si="52"/>
        <v>0.68844833088281698</v>
      </c>
      <c r="R178" s="4">
        <f t="shared" si="53"/>
        <v>0.72929408466294754</v>
      </c>
      <c r="S178" s="4">
        <f t="shared" si="54"/>
        <v>0.83188770974499082</v>
      </c>
      <c r="T178" s="4">
        <f t="shared" si="55"/>
        <v>0.69105938477753526</v>
      </c>
      <c r="U178" s="4">
        <f t="shared" si="56"/>
        <v>0.75469984375791044</v>
      </c>
      <c r="V178" s="4">
        <f t="shared" si="57"/>
        <v>0.94556445625694241</v>
      </c>
      <c r="W178" s="4">
        <f t="shared" si="58"/>
        <v>2.0434965480638878</v>
      </c>
      <c r="X178" s="4">
        <f t="shared" si="59"/>
        <v>2.999997155815834</v>
      </c>
      <c r="Y178" s="4">
        <f t="shared" si="60"/>
        <v>-0.45719994948276332</v>
      </c>
      <c r="Z178" s="4">
        <f t="shared" si="61"/>
        <v>1.4561880753486298</v>
      </c>
      <c r="AA178" s="4">
        <f t="shared" si="62"/>
        <v>-1.1970186532714215</v>
      </c>
      <c r="AB178" s="4">
        <f t="shared" si="63"/>
        <v>0.67636716457412349</v>
      </c>
      <c r="AC178" s="4">
        <f t="shared" si="64"/>
        <v>2.1427161985747709</v>
      </c>
      <c r="AD178" s="4">
        <f t="shared" si="65"/>
        <v>0.45355537794177397</v>
      </c>
      <c r="AE178" s="4">
        <f t="shared" si="66"/>
        <v>1.274182898065922</v>
      </c>
    </row>
    <row r="179" spans="1:31" x14ac:dyDescent="0.25">
      <c r="A179" s="1">
        <v>44089</v>
      </c>
      <c r="B179" s="4">
        <v>106.2259521</v>
      </c>
      <c r="C179" s="4">
        <v>78.930000309999997</v>
      </c>
      <c r="D179" s="4">
        <v>115.34101099999999</v>
      </c>
      <c r="E179" s="4">
        <v>1535.119995</v>
      </c>
      <c r="F179" s="4">
        <v>251.67999270000001</v>
      </c>
      <c r="G179" s="4">
        <v>495.98999020000002</v>
      </c>
      <c r="H179" s="4">
        <v>208.23483279999999</v>
      </c>
      <c r="I179" s="4">
        <v>205.08099369999999</v>
      </c>
      <c r="J179" s="4">
        <v>136.85972599999999</v>
      </c>
      <c r="K179" s="4">
        <v>3401.1999510000001</v>
      </c>
      <c r="L179" s="4">
        <f t="shared" si="47"/>
        <v>0.84336305860871164</v>
      </c>
      <c r="M179" s="4">
        <f t="shared" si="48"/>
        <v>0.32157512276226002</v>
      </c>
      <c r="N179" s="4">
        <f t="shared" si="49"/>
        <v>0.73625568026797195</v>
      </c>
      <c r="O179" s="4">
        <f t="shared" si="50"/>
        <v>0.62398164497869335</v>
      </c>
      <c r="P179" s="4">
        <f t="shared" si="51"/>
        <v>0.81159599946446392</v>
      </c>
      <c r="Q179" s="4">
        <f t="shared" si="52"/>
        <v>0.76500718017368752</v>
      </c>
      <c r="R179" s="4">
        <f t="shared" si="53"/>
        <v>0.76406087786839616</v>
      </c>
      <c r="S179" s="4">
        <f t="shared" si="54"/>
        <v>0.83678329420758779</v>
      </c>
      <c r="T179" s="4">
        <f t="shared" si="55"/>
        <v>0.69185792438169258</v>
      </c>
      <c r="U179" s="4">
        <f t="shared" si="56"/>
        <v>0.76632838061559705</v>
      </c>
      <c r="V179" s="4">
        <f t="shared" si="57"/>
        <v>0.84208849282583853</v>
      </c>
      <c r="W179" s="4">
        <f t="shared" si="58"/>
        <v>1.3222063668424162</v>
      </c>
      <c r="X179" s="4">
        <f t="shared" si="59"/>
        <v>0.156037640278438</v>
      </c>
      <c r="Y179" s="4">
        <f t="shared" si="60"/>
        <v>1.7424123172697652</v>
      </c>
      <c r="Z179" s="4">
        <f t="shared" si="61"/>
        <v>2.043461446748617</v>
      </c>
      <c r="AA179" s="4">
        <f t="shared" si="62"/>
        <v>4.142690965862414</v>
      </c>
      <c r="AB179" s="4">
        <f t="shared" si="63"/>
        <v>1.6406241028387107</v>
      </c>
      <c r="AC179" s="4">
        <f t="shared" si="64"/>
        <v>0.20002452680290056</v>
      </c>
      <c r="AD179" s="4">
        <f t="shared" si="65"/>
        <v>2.9119085952036654E-2</v>
      </c>
      <c r="AE179" s="4">
        <f t="shared" si="66"/>
        <v>0.52193595454598007</v>
      </c>
    </row>
    <row r="180" spans="1:31" x14ac:dyDescent="0.25">
      <c r="A180" s="1">
        <v>44090</v>
      </c>
      <c r="B180" s="4">
        <v>105.3488693</v>
      </c>
      <c r="C180" s="4">
        <v>76.660003660000001</v>
      </c>
      <c r="D180" s="4">
        <v>111.936882</v>
      </c>
      <c r="E180" s="4">
        <v>1512.089966</v>
      </c>
      <c r="F180" s="4">
        <v>250.6000061</v>
      </c>
      <c r="G180" s="4">
        <v>483.85998540000003</v>
      </c>
      <c r="H180" s="4">
        <v>204.51457210000001</v>
      </c>
      <c r="I180" s="4">
        <v>204.8213959</v>
      </c>
      <c r="J180" s="4">
        <v>135.76373290000001</v>
      </c>
      <c r="K180" s="4">
        <v>3385.48999</v>
      </c>
      <c r="L180" s="4">
        <f t="shared" si="47"/>
        <v>0.82659679131386365</v>
      </c>
      <c r="M180" s="4">
        <f t="shared" si="48"/>
        <v>0.27818198976237729</v>
      </c>
      <c r="N180" s="4">
        <f t="shared" si="49"/>
        <v>0.69420124840348385</v>
      </c>
      <c r="O180" s="4">
        <f t="shared" si="50"/>
        <v>0.59410510767419134</v>
      </c>
      <c r="P180" s="4">
        <f t="shared" si="51"/>
        <v>0.80471491235817927</v>
      </c>
      <c r="Q180" s="4">
        <f t="shared" si="52"/>
        <v>0.71793874976710004</v>
      </c>
      <c r="R180" s="4">
        <f t="shared" si="53"/>
        <v>0.72558018653939471</v>
      </c>
      <c r="S180" s="4">
        <f t="shared" si="54"/>
        <v>0.83367898681962227</v>
      </c>
      <c r="T180" s="4">
        <f t="shared" si="55"/>
        <v>0.6698905920749445</v>
      </c>
      <c r="U180" s="4">
        <f t="shared" si="56"/>
        <v>0.75598382960530219</v>
      </c>
      <c r="V180" s="4">
        <f t="shared" si="57"/>
        <v>-0.82567657211894896</v>
      </c>
      <c r="W180" s="4">
        <f t="shared" si="58"/>
        <v>-2.8759617903009178</v>
      </c>
      <c r="X180" s="4">
        <f t="shared" si="59"/>
        <v>-2.951360466226534</v>
      </c>
      <c r="Y180" s="4">
        <f t="shared" si="60"/>
        <v>-1.500210346748823</v>
      </c>
      <c r="Z180" s="4">
        <f t="shared" si="61"/>
        <v>-0.42911102643242099</v>
      </c>
      <c r="AA180" s="4">
        <f t="shared" si="62"/>
        <v>-2.4456148389423675</v>
      </c>
      <c r="AB180" s="4">
        <f t="shared" si="63"/>
        <v>-1.7865698307896078</v>
      </c>
      <c r="AC180" s="4">
        <f t="shared" si="64"/>
        <v>-0.12658306131466465</v>
      </c>
      <c r="AD180" s="4">
        <f t="shared" si="65"/>
        <v>-0.8008149161426692</v>
      </c>
      <c r="AE180" s="4">
        <f t="shared" si="66"/>
        <v>-0.46189466148207703</v>
      </c>
    </row>
    <row r="181" spans="1:31" x14ac:dyDescent="0.25">
      <c r="A181" s="1">
        <v>44091</v>
      </c>
      <c r="B181" s="4">
        <v>106.30568700000001</v>
      </c>
      <c r="C181" s="4">
        <v>76.550003050000001</v>
      </c>
      <c r="D181" s="4">
        <v>110.149963</v>
      </c>
      <c r="E181" s="4">
        <v>1487.040039</v>
      </c>
      <c r="F181" s="4">
        <v>244.52999879999999</v>
      </c>
      <c r="G181" s="4">
        <v>470.2000122</v>
      </c>
      <c r="H181" s="4">
        <v>202.3801575</v>
      </c>
      <c r="I181" s="4">
        <v>204.9611816</v>
      </c>
      <c r="J181" s="4">
        <v>136.1921692</v>
      </c>
      <c r="K181" s="4">
        <v>3357.01001</v>
      </c>
      <c r="L181" s="4">
        <f t="shared" si="47"/>
        <v>0.84488726663801972</v>
      </c>
      <c r="M181" s="4">
        <f t="shared" si="48"/>
        <v>0.27607922406014673</v>
      </c>
      <c r="N181" s="4">
        <f t="shared" si="49"/>
        <v>0.6721257444102865</v>
      </c>
      <c r="O181" s="4">
        <f t="shared" si="50"/>
        <v>0.56160818470068796</v>
      </c>
      <c r="P181" s="4">
        <f t="shared" si="51"/>
        <v>0.76604012790522069</v>
      </c>
      <c r="Q181" s="4">
        <f t="shared" si="52"/>
        <v>0.66493353595877158</v>
      </c>
      <c r="R181" s="4">
        <f t="shared" si="53"/>
        <v>0.70350276884909291</v>
      </c>
      <c r="S181" s="4">
        <f t="shared" si="54"/>
        <v>0.83535056408738784</v>
      </c>
      <c r="T181" s="4">
        <f t="shared" si="55"/>
        <v>0.6784778747634701</v>
      </c>
      <c r="U181" s="4">
        <f t="shared" si="56"/>
        <v>0.73723059362450127</v>
      </c>
      <c r="V181" s="4">
        <f t="shared" si="57"/>
        <v>0.90823727521487685</v>
      </c>
      <c r="W181" s="4">
        <f t="shared" si="58"/>
        <v>-0.14349152719568259</v>
      </c>
      <c r="X181" s="4">
        <f t="shared" si="59"/>
        <v>-1.5963630289433983</v>
      </c>
      <c r="Y181" s="4">
        <f t="shared" si="60"/>
        <v>-1.6566426312758182</v>
      </c>
      <c r="Z181" s="4">
        <f t="shared" si="61"/>
        <v>-2.4221896058445527</v>
      </c>
      <c r="AA181" s="4">
        <f t="shared" si="62"/>
        <v>-2.8231252040210606</v>
      </c>
      <c r="AB181" s="4">
        <f t="shared" si="63"/>
        <v>-1.0436491532526908</v>
      </c>
      <c r="AC181" s="4">
        <f t="shared" si="64"/>
        <v>6.8247606352732831E-2</v>
      </c>
      <c r="AD181" s="4">
        <f t="shared" si="65"/>
        <v>0.31557492626956712</v>
      </c>
      <c r="AE181" s="4">
        <f t="shared" si="66"/>
        <v>-0.84123657385263961</v>
      </c>
    </row>
    <row r="182" spans="1:31" x14ac:dyDescent="0.25">
      <c r="A182" s="1">
        <v>44092</v>
      </c>
      <c r="B182" s="4">
        <v>106.5050201</v>
      </c>
      <c r="C182" s="4">
        <v>74.930000309999997</v>
      </c>
      <c r="D182" s="4">
        <v>106.655991</v>
      </c>
      <c r="E182" s="4">
        <v>1451.089966</v>
      </c>
      <c r="F182" s="4">
        <v>242.77999879999999</v>
      </c>
      <c r="G182" s="4">
        <v>469.9599915</v>
      </c>
      <c r="H182" s="4">
        <v>199.86672970000001</v>
      </c>
      <c r="I182" s="4">
        <v>202.3051758</v>
      </c>
      <c r="J182" s="4">
        <v>134.7972565</v>
      </c>
      <c r="K182" s="4">
        <v>3319.469971</v>
      </c>
      <c r="L182" s="4">
        <f t="shared" si="47"/>
        <v>0.84869770738011452</v>
      </c>
      <c r="M182" s="4">
        <f t="shared" si="48"/>
        <v>0.24511133943485675</v>
      </c>
      <c r="N182" s="4">
        <f t="shared" si="49"/>
        <v>0.62896139681640006</v>
      </c>
      <c r="O182" s="4">
        <f t="shared" si="50"/>
        <v>0.51497065345467574</v>
      </c>
      <c r="P182" s="4">
        <f t="shared" si="51"/>
        <v>0.75489007989907131</v>
      </c>
      <c r="Q182" s="4">
        <f t="shared" si="52"/>
        <v>0.66400217626020896</v>
      </c>
      <c r="R182" s="4">
        <f t="shared" si="53"/>
        <v>0.67750501031847943</v>
      </c>
      <c r="S182" s="4">
        <f t="shared" si="54"/>
        <v>0.8035896692438278</v>
      </c>
      <c r="T182" s="4">
        <f t="shared" si="55"/>
        <v>0.6505192034727445</v>
      </c>
      <c r="U182" s="4">
        <f t="shared" si="56"/>
        <v>0.71251157310217417</v>
      </c>
      <c r="V182" s="4">
        <f t="shared" si="57"/>
        <v>0.18750934745381009</v>
      </c>
      <c r="W182" s="4">
        <f t="shared" si="58"/>
        <v>-2.1162673748580652</v>
      </c>
      <c r="X182" s="4">
        <f t="shared" si="59"/>
        <v>-3.1720137754381268</v>
      </c>
      <c r="Y182" s="4">
        <f t="shared" si="60"/>
        <v>-2.4175591818076105</v>
      </c>
      <c r="Z182" s="4">
        <f t="shared" si="61"/>
        <v>-0.71565861390745655</v>
      </c>
      <c r="AA182" s="4">
        <f t="shared" si="62"/>
        <v>-5.1046510798028071E-2</v>
      </c>
      <c r="AB182" s="4">
        <f t="shared" si="63"/>
        <v>-1.2419339084662921</v>
      </c>
      <c r="AC182" s="4">
        <f t="shared" si="64"/>
        <v>-1.2958579665018883</v>
      </c>
      <c r="AD182" s="4">
        <f t="shared" si="65"/>
        <v>-1.0242238655818339</v>
      </c>
      <c r="AE182" s="4">
        <f t="shared" si="66"/>
        <v>-1.1182581788012</v>
      </c>
    </row>
    <row r="183" spans="1:31" x14ac:dyDescent="0.25">
      <c r="A183" s="1">
        <v>44095</v>
      </c>
      <c r="B183" s="4">
        <v>105.59803770000001</v>
      </c>
      <c r="C183" s="4">
        <v>77.940002440000001</v>
      </c>
      <c r="D183" s="4">
        <v>109.890411</v>
      </c>
      <c r="E183" s="4">
        <v>1430.1400149999999</v>
      </c>
      <c r="F183" s="4">
        <v>245.0500031</v>
      </c>
      <c r="G183" s="4">
        <v>487.35000609999997</v>
      </c>
      <c r="H183" s="4">
        <v>202.01112370000001</v>
      </c>
      <c r="I183" s="4">
        <v>197.15293879999999</v>
      </c>
      <c r="J183" s="4">
        <v>136.5708008</v>
      </c>
      <c r="K183" s="4">
        <v>3281.0600589999999</v>
      </c>
      <c r="L183" s="4">
        <f t="shared" si="47"/>
        <v>0.83135988095127267</v>
      </c>
      <c r="M183" s="4">
        <f t="shared" si="48"/>
        <v>0.30265037710569243</v>
      </c>
      <c r="N183" s="4">
        <f t="shared" si="49"/>
        <v>0.66891925255898133</v>
      </c>
      <c r="O183" s="4">
        <f t="shared" si="50"/>
        <v>0.48779257249876423</v>
      </c>
      <c r="P183" s="4">
        <f t="shared" si="51"/>
        <v>0.76935331242430882</v>
      </c>
      <c r="Q183" s="4">
        <f t="shared" si="52"/>
        <v>0.73148118434515541</v>
      </c>
      <c r="R183" s="4">
        <f t="shared" si="53"/>
        <v>0.69968565040151531</v>
      </c>
      <c r="S183" s="4">
        <f t="shared" si="54"/>
        <v>0.74197848693161306</v>
      </c>
      <c r="T183" s="4">
        <f t="shared" si="55"/>
        <v>0.68606690628112821</v>
      </c>
      <c r="U183" s="4">
        <f t="shared" si="56"/>
        <v>0.68721976658623574</v>
      </c>
      <c r="V183" s="4">
        <f t="shared" si="57"/>
        <v>-0.85158652535664825</v>
      </c>
      <c r="W183" s="4">
        <f t="shared" si="58"/>
        <v>4.017085436470091</v>
      </c>
      <c r="X183" s="4">
        <f t="shared" si="59"/>
        <v>3.0325722630995946</v>
      </c>
      <c r="Y183" s="4">
        <f t="shared" si="60"/>
        <v>-1.4437389473341624</v>
      </c>
      <c r="Z183" s="4">
        <f t="shared" si="61"/>
        <v>0.93500465904113472</v>
      </c>
      <c r="AA183" s="4">
        <f t="shared" si="62"/>
        <v>3.7003180939924696</v>
      </c>
      <c r="AB183" s="4">
        <f t="shared" si="63"/>
        <v>1.0729119364782429</v>
      </c>
      <c r="AC183" s="4">
        <f t="shared" si="64"/>
        <v>-2.546764797107091</v>
      </c>
      <c r="AD183" s="4">
        <f t="shared" si="65"/>
        <v>1.3157124603645012</v>
      </c>
      <c r="AE183" s="4">
        <f t="shared" si="66"/>
        <v>-1.1571097896821454</v>
      </c>
    </row>
    <row r="184" spans="1:31" x14ac:dyDescent="0.25">
      <c r="A184" s="1">
        <v>44096</v>
      </c>
      <c r="B184" s="4">
        <v>104.4518661</v>
      </c>
      <c r="C184" s="4">
        <v>77.699996949999999</v>
      </c>
      <c r="D184" s="4">
        <v>111.61743199999999</v>
      </c>
      <c r="E184" s="4">
        <v>1459.8199460000001</v>
      </c>
      <c r="F184" s="4">
        <v>247.77999879999999</v>
      </c>
      <c r="G184" s="4">
        <v>491.17001340000002</v>
      </c>
      <c r="H184" s="4">
        <v>206.8783722</v>
      </c>
      <c r="I184" s="4">
        <v>200.25825499999999</v>
      </c>
      <c r="J184" s="4">
        <v>137.80627440000001</v>
      </c>
      <c r="K184" s="4">
        <v>3315.570068</v>
      </c>
      <c r="L184" s="4">
        <f t="shared" si="47"/>
        <v>0.80944972673166682</v>
      </c>
      <c r="M184" s="4">
        <f t="shared" si="48"/>
        <v>0.29806244515950558</v>
      </c>
      <c r="N184" s="4">
        <f t="shared" si="49"/>
        <v>0.69025477978871896</v>
      </c>
      <c r="O184" s="4">
        <f t="shared" si="50"/>
        <v>0.52629593546528708</v>
      </c>
      <c r="P184" s="4">
        <f t="shared" si="51"/>
        <v>0.78674735991664102</v>
      </c>
      <c r="Q184" s="4">
        <f t="shared" si="52"/>
        <v>0.74630407606838933</v>
      </c>
      <c r="R184" s="4">
        <f t="shared" si="53"/>
        <v>0.75003026392552063</v>
      </c>
      <c r="S184" s="4">
        <f t="shared" si="54"/>
        <v>0.77911229939700888</v>
      </c>
      <c r="T184" s="4">
        <f t="shared" si="55"/>
        <v>0.71082988985047257</v>
      </c>
      <c r="U184" s="4">
        <f t="shared" si="56"/>
        <v>0.70994360074891993</v>
      </c>
      <c r="V184" s="4">
        <f t="shared" si="57"/>
        <v>-1.0854099422341845</v>
      </c>
      <c r="W184" s="4">
        <f t="shared" si="58"/>
        <v>-0.307936210529071</v>
      </c>
      <c r="X184" s="4">
        <f t="shared" si="59"/>
        <v>1.5715848037004734</v>
      </c>
      <c r="Y184" s="4">
        <f t="shared" si="60"/>
        <v>2.0753164507462665</v>
      </c>
      <c r="Z184" s="4">
        <f t="shared" si="61"/>
        <v>1.1140565866003815</v>
      </c>
      <c r="AA184" s="4">
        <f t="shared" si="62"/>
        <v>0.78383241042090201</v>
      </c>
      <c r="AB184" s="4">
        <f t="shared" si="63"/>
        <v>2.4093962801910731</v>
      </c>
      <c r="AC184" s="4">
        <f t="shared" si="64"/>
        <v>1.5750798435473308</v>
      </c>
      <c r="AD184" s="4">
        <f t="shared" si="65"/>
        <v>0.90463963948581161</v>
      </c>
      <c r="AE184" s="4">
        <f t="shared" si="66"/>
        <v>1.0517944926164511</v>
      </c>
    </row>
    <row r="185" spans="1:31" x14ac:dyDescent="0.25">
      <c r="A185" s="1">
        <v>44097</v>
      </c>
      <c r="B185" s="4">
        <v>102.3887405</v>
      </c>
      <c r="C185" s="4">
        <v>74.730003359999998</v>
      </c>
      <c r="D185" s="4">
        <v>106.935509</v>
      </c>
      <c r="E185" s="4">
        <v>1409.3900149999999</v>
      </c>
      <c r="F185" s="4">
        <v>235.9900055</v>
      </c>
      <c r="G185" s="4">
        <v>470.60998540000003</v>
      </c>
      <c r="H185" s="4">
        <v>200.06620789999999</v>
      </c>
      <c r="I185" s="4">
        <v>195.07606509999999</v>
      </c>
      <c r="J185" s="4">
        <v>135.4947205</v>
      </c>
      <c r="K185" s="4">
        <v>3236.919922</v>
      </c>
      <c r="L185" s="4">
        <f t="shared" si="47"/>
        <v>0.77001112951776196</v>
      </c>
      <c r="M185" s="4">
        <f t="shared" si="48"/>
        <v>0.24128820857212138</v>
      </c>
      <c r="N185" s="4">
        <f t="shared" si="49"/>
        <v>0.6324145475888584</v>
      </c>
      <c r="O185" s="4">
        <f t="shared" si="50"/>
        <v>0.46087388520278144</v>
      </c>
      <c r="P185" s="4">
        <f t="shared" si="51"/>
        <v>0.71162793632396681</v>
      </c>
      <c r="Q185" s="4">
        <f t="shared" si="52"/>
        <v>0.66652436756609024</v>
      </c>
      <c r="R185" s="4">
        <f t="shared" si="53"/>
        <v>0.67956832245170284</v>
      </c>
      <c r="S185" s="4">
        <f t="shared" si="54"/>
        <v>0.71714293604951207</v>
      </c>
      <c r="T185" s="4">
        <f t="shared" si="55"/>
        <v>0.6644986924494487</v>
      </c>
      <c r="U185" s="4">
        <f t="shared" si="56"/>
        <v>0.65815477407620315</v>
      </c>
      <c r="V185" s="4">
        <f t="shared" si="57"/>
        <v>-1.975192667237571</v>
      </c>
      <c r="W185" s="4">
        <f t="shared" si="58"/>
        <v>-3.8223857227577431</v>
      </c>
      <c r="X185" s="4">
        <f t="shared" si="59"/>
        <v>-4.1946163033028725</v>
      </c>
      <c r="Y185" s="4">
        <f t="shared" si="60"/>
        <v>-3.4545308918528859</v>
      </c>
      <c r="Z185" s="4">
        <f t="shared" si="61"/>
        <v>-4.7582506082407781</v>
      </c>
      <c r="AA185" s="4">
        <f t="shared" si="62"/>
        <v>-4.1859289938484645</v>
      </c>
      <c r="AB185" s="4">
        <f t="shared" si="63"/>
        <v>-3.2928354122074857</v>
      </c>
      <c r="AC185" s="4">
        <f t="shared" si="64"/>
        <v>-2.5877534486655729</v>
      </c>
      <c r="AD185" s="4">
        <f t="shared" si="65"/>
        <v>-1.6773937979706437</v>
      </c>
      <c r="AE185" s="4">
        <f t="shared" si="66"/>
        <v>-2.3721454949508232</v>
      </c>
    </row>
    <row r="186" spans="1:31" x14ac:dyDescent="0.25">
      <c r="A186" s="1">
        <v>44098</v>
      </c>
      <c r="B186" s="4">
        <v>100.5847473</v>
      </c>
      <c r="C186" s="4">
        <v>75.819999690000003</v>
      </c>
      <c r="D186" s="4">
        <v>108.033615</v>
      </c>
      <c r="E186" s="4">
        <v>1422.8599850000001</v>
      </c>
      <c r="F186" s="4">
        <v>237.5500031</v>
      </c>
      <c r="G186" s="4">
        <v>473.07998659999998</v>
      </c>
      <c r="H186" s="4">
        <v>202.65942380000001</v>
      </c>
      <c r="I186" s="4">
        <v>195.2258453</v>
      </c>
      <c r="J186" s="4">
        <v>136.20213319999999</v>
      </c>
      <c r="K186" s="4">
        <v>3246.5900879999999</v>
      </c>
      <c r="L186" s="4">
        <f t="shared" si="47"/>
        <v>0.73552609322553486</v>
      </c>
      <c r="M186" s="4">
        <f t="shared" si="48"/>
        <v>0.26212451937331765</v>
      </c>
      <c r="N186" s="4">
        <f t="shared" si="49"/>
        <v>0.64598049175753869</v>
      </c>
      <c r="O186" s="4">
        <f t="shared" si="50"/>
        <v>0.47834829051922828</v>
      </c>
      <c r="P186" s="4">
        <f t="shared" si="51"/>
        <v>0.7215673923979542</v>
      </c>
      <c r="Q186" s="4">
        <f t="shared" si="52"/>
        <v>0.67610878913090167</v>
      </c>
      <c r="R186" s="4">
        <f t="shared" si="53"/>
        <v>0.70639137294312671</v>
      </c>
      <c r="S186" s="4">
        <f t="shared" si="54"/>
        <v>0.7189340289687548</v>
      </c>
      <c r="T186" s="4">
        <f t="shared" si="55"/>
        <v>0.67867758633018005</v>
      </c>
      <c r="U186" s="4">
        <f t="shared" si="56"/>
        <v>0.66452229627851922</v>
      </c>
      <c r="V186" s="4">
        <f t="shared" si="57"/>
        <v>-1.7619058415900661</v>
      </c>
      <c r="W186" s="4">
        <f t="shared" si="58"/>
        <v>1.4585792599916261</v>
      </c>
      <c r="X186" s="4">
        <f t="shared" si="59"/>
        <v>1.0268862141947643</v>
      </c>
      <c r="Y186" s="4">
        <f t="shared" si="60"/>
        <v>0.95573048316225684</v>
      </c>
      <c r="Z186" s="4">
        <f t="shared" si="61"/>
        <v>0.66104392713360172</v>
      </c>
      <c r="AA186" s="4">
        <f t="shared" si="62"/>
        <v>0.52485099692488502</v>
      </c>
      <c r="AB186" s="4">
        <f t="shared" si="63"/>
        <v>1.2961788635970934</v>
      </c>
      <c r="AC186" s="4">
        <f t="shared" si="64"/>
        <v>7.6780408669422789E-2</v>
      </c>
      <c r="AD186" s="4">
        <f t="shared" si="65"/>
        <v>0.52209613584168535</v>
      </c>
      <c r="AE186" s="4">
        <f t="shared" si="66"/>
        <v>0.29874591380144377</v>
      </c>
    </row>
    <row r="187" spans="1:31" x14ac:dyDescent="0.25">
      <c r="A187" s="1">
        <v>44099</v>
      </c>
      <c r="B187" s="4">
        <v>103.10633850000001</v>
      </c>
      <c r="C187" s="4">
        <v>78.059997559999999</v>
      </c>
      <c r="D187" s="4">
        <v>112.086624</v>
      </c>
      <c r="E187" s="4">
        <v>1439.0600589999999</v>
      </c>
      <c r="F187" s="4">
        <v>242.7400055</v>
      </c>
      <c r="G187" s="4">
        <v>482.88000490000002</v>
      </c>
      <c r="H187" s="4">
        <v>207.27734380000001</v>
      </c>
      <c r="I187" s="4">
        <v>196.9532471</v>
      </c>
      <c r="J187" s="4">
        <v>136.7700653</v>
      </c>
      <c r="K187" s="4">
        <v>3298.459961</v>
      </c>
      <c r="L187" s="4">
        <f t="shared" si="47"/>
        <v>0.7837286940148066</v>
      </c>
      <c r="M187" s="4">
        <f t="shared" si="48"/>
        <v>0.30494419731969885</v>
      </c>
      <c r="N187" s="4">
        <f t="shared" si="49"/>
        <v>0.69605115325028966</v>
      </c>
      <c r="O187" s="4">
        <f t="shared" si="50"/>
        <v>0.49936442190128988</v>
      </c>
      <c r="P187" s="4">
        <f t="shared" si="51"/>
        <v>0.75463526434768602</v>
      </c>
      <c r="Q187" s="4">
        <f t="shared" si="52"/>
        <v>0.71413610131604066</v>
      </c>
      <c r="R187" s="4">
        <f t="shared" si="53"/>
        <v>0.75415704541388195</v>
      </c>
      <c r="S187" s="4">
        <f t="shared" si="54"/>
        <v>0.73959054520165468</v>
      </c>
      <c r="T187" s="4">
        <f t="shared" si="55"/>
        <v>0.69006082694398463</v>
      </c>
      <c r="U187" s="4">
        <f t="shared" si="56"/>
        <v>0.69867709444421922</v>
      </c>
      <c r="V187" s="4">
        <f t="shared" si="57"/>
        <v>2.5069319829170591</v>
      </c>
      <c r="W187" s="4">
        <f t="shared" si="58"/>
        <v>2.9543628055374844</v>
      </c>
      <c r="X187" s="4">
        <f t="shared" si="59"/>
        <v>3.7516184198779272</v>
      </c>
      <c r="Y187" s="4">
        <f t="shared" si="60"/>
        <v>1.1385571434142101</v>
      </c>
      <c r="Z187" s="4">
        <f t="shared" si="61"/>
        <v>2.1848041811286332</v>
      </c>
      <c r="AA187" s="4">
        <f t="shared" si="62"/>
        <v>2.0715351690170261</v>
      </c>
      <c r="AB187" s="4">
        <f t="shared" si="63"/>
        <v>2.2786603817433715</v>
      </c>
      <c r="AC187" s="4">
        <f t="shared" si="64"/>
        <v>0.88482229253279887</v>
      </c>
      <c r="AD187" s="4">
        <f t="shared" si="65"/>
        <v>0.41697738989598093</v>
      </c>
      <c r="AE187" s="4">
        <f t="shared" si="66"/>
        <v>1.5976723760637597</v>
      </c>
    </row>
    <row r="188" spans="1:31" x14ac:dyDescent="0.25">
      <c r="A188" s="1">
        <v>44102</v>
      </c>
      <c r="B188" s="4">
        <v>104.09305569999999</v>
      </c>
      <c r="C188" s="4">
        <v>79.480003359999998</v>
      </c>
      <c r="D188" s="4">
        <v>114.76200900000001</v>
      </c>
      <c r="E188" s="4">
        <v>1458.660034</v>
      </c>
      <c r="F188" s="4">
        <v>246.66999820000001</v>
      </c>
      <c r="G188" s="4">
        <v>490.64999390000003</v>
      </c>
      <c r="H188" s="4">
        <v>208.89311219999999</v>
      </c>
      <c r="I188" s="4">
        <v>200.018631</v>
      </c>
      <c r="J188" s="4">
        <v>136.75013730000001</v>
      </c>
      <c r="K188" s="4">
        <v>3351.6000979999999</v>
      </c>
      <c r="L188" s="4">
        <f t="shared" si="47"/>
        <v>0.80259072656136188</v>
      </c>
      <c r="M188" s="4">
        <f t="shared" si="48"/>
        <v>0.33208895127341281</v>
      </c>
      <c r="N188" s="4">
        <f t="shared" si="49"/>
        <v>0.72910271980190211</v>
      </c>
      <c r="O188" s="4">
        <f t="shared" si="50"/>
        <v>0.52479119771016125</v>
      </c>
      <c r="P188" s="4">
        <f t="shared" si="51"/>
        <v>0.77967503992986709</v>
      </c>
      <c r="Q188" s="4">
        <f t="shared" si="52"/>
        <v>0.74428622842122127</v>
      </c>
      <c r="R188" s="4">
        <f t="shared" si="53"/>
        <v>0.77086982176838692</v>
      </c>
      <c r="S188" s="4">
        <f t="shared" si="54"/>
        <v>0.7762468415482372</v>
      </c>
      <c r="T188" s="4">
        <f t="shared" si="55"/>
        <v>0.68966140381056462</v>
      </c>
      <c r="U188" s="4">
        <f t="shared" si="56"/>
        <v>0.73366832439638496</v>
      </c>
      <c r="V188" s="4">
        <f t="shared" si="57"/>
        <v>0.95698985567214834</v>
      </c>
      <c r="W188" s="4">
        <f t="shared" si="58"/>
        <v>1.8191209894780305</v>
      </c>
      <c r="X188" s="4">
        <f t="shared" si="59"/>
        <v>2.3868905178195088</v>
      </c>
      <c r="Y188" s="4">
        <f t="shared" si="60"/>
        <v>1.3619984014857636</v>
      </c>
      <c r="Z188" s="4">
        <f t="shared" si="61"/>
        <v>1.6190131873421312</v>
      </c>
      <c r="AA188" s="4">
        <f t="shared" si="62"/>
        <v>1.6090931331085252</v>
      </c>
      <c r="AB188" s="4">
        <f t="shared" si="63"/>
        <v>0.77952002393422171</v>
      </c>
      <c r="AC188" s="4">
        <f t="shared" si="64"/>
        <v>1.5564018086198899</v>
      </c>
      <c r="AD188" s="4">
        <f t="shared" si="65"/>
        <v>-1.4570439778822759E-2</v>
      </c>
      <c r="AE188" s="4">
        <f t="shared" si="66"/>
        <v>1.6110590284045552</v>
      </c>
    </row>
    <row r="189" spans="1:31" x14ac:dyDescent="0.25">
      <c r="A189" s="1">
        <v>44103</v>
      </c>
      <c r="B189" s="4">
        <v>104.8405685</v>
      </c>
      <c r="C189" s="4">
        <v>81.769996640000002</v>
      </c>
      <c r="D189" s="4">
        <v>113.893501</v>
      </c>
      <c r="E189" s="4">
        <v>1466.0200199999999</v>
      </c>
      <c r="F189" s="4">
        <v>247.4499969</v>
      </c>
      <c r="G189" s="4">
        <v>493.48001099999999</v>
      </c>
      <c r="H189" s="4">
        <v>206.71879580000001</v>
      </c>
      <c r="I189" s="4">
        <v>199.13995360000001</v>
      </c>
      <c r="J189" s="4">
        <v>136.64053340000001</v>
      </c>
      <c r="K189" s="4">
        <v>3335.469971</v>
      </c>
      <c r="L189" s="4">
        <f t="shared" si="47"/>
        <v>0.81688014075477722</v>
      </c>
      <c r="M189" s="4">
        <f t="shared" si="48"/>
        <v>0.37586433876919528</v>
      </c>
      <c r="N189" s="4">
        <f t="shared" si="49"/>
        <v>0.71837321733305814</v>
      </c>
      <c r="O189" s="4">
        <f t="shared" si="50"/>
        <v>0.534339205499887</v>
      </c>
      <c r="P189" s="4">
        <f t="shared" si="51"/>
        <v>0.78464476732971511</v>
      </c>
      <c r="Q189" s="4">
        <f t="shared" si="52"/>
        <v>0.75526763074686587</v>
      </c>
      <c r="R189" s="4">
        <f t="shared" si="53"/>
        <v>0.74837967793519122</v>
      </c>
      <c r="S189" s="4">
        <f t="shared" si="54"/>
        <v>0.76573949231623917</v>
      </c>
      <c r="T189" s="4">
        <f t="shared" si="55"/>
        <v>0.68746457858108501</v>
      </c>
      <c r="U189" s="4">
        <f t="shared" si="56"/>
        <v>0.72304710633263336</v>
      </c>
      <c r="V189" s="4">
        <f t="shared" si="57"/>
        <v>0.71811975830008201</v>
      </c>
      <c r="W189" s="4">
        <f t="shared" si="58"/>
        <v>2.8812194051220841</v>
      </c>
      <c r="X189" s="4">
        <f t="shared" si="59"/>
        <v>-0.75679051592762336</v>
      </c>
      <c r="Y189" s="4">
        <f t="shared" si="60"/>
        <v>0.50457171845704629</v>
      </c>
      <c r="Z189" s="4">
        <f t="shared" si="61"/>
        <v>0.31621141836939981</v>
      </c>
      <c r="AA189" s="4">
        <f t="shared" si="62"/>
        <v>0.57678938860371265</v>
      </c>
      <c r="AB189" s="4">
        <f t="shared" si="63"/>
        <v>-1.0408751045454436</v>
      </c>
      <c r="AC189" s="4">
        <f t="shared" si="64"/>
        <v>-0.4392977772155568</v>
      </c>
      <c r="AD189" s="4">
        <f t="shared" si="65"/>
        <v>-8.0149023733372293E-2</v>
      </c>
      <c r="AE189" s="4">
        <f t="shared" si="66"/>
        <v>-0.48126645567367154</v>
      </c>
    </row>
    <row r="190" spans="1:31" x14ac:dyDescent="0.25">
      <c r="A190" s="1">
        <v>44104</v>
      </c>
      <c r="B190" s="4">
        <v>108.46847529999999</v>
      </c>
      <c r="C190" s="4">
        <v>81.989997860000003</v>
      </c>
      <c r="D190" s="4">
        <v>115.610542</v>
      </c>
      <c r="E190" s="4">
        <v>1465.599976</v>
      </c>
      <c r="F190" s="4">
        <v>251.32000729999999</v>
      </c>
      <c r="G190" s="4">
        <v>500.02999879999999</v>
      </c>
      <c r="H190" s="4">
        <v>209.780777</v>
      </c>
      <c r="I190" s="4">
        <v>199.66914370000001</v>
      </c>
      <c r="J190" s="4">
        <v>139.40045169999999</v>
      </c>
      <c r="K190" s="4">
        <v>3363</v>
      </c>
      <c r="L190" s="4">
        <f t="shared" si="47"/>
        <v>0.88623101062658027</v>
      </c>
      <c r="M190" s="4">
        <f t="shared" si="48"/>
        <v>0.3800698701736564</v>
      </c>
      <c r="N190" s="4">
        <f t="shared" si="49"/>
        <v>0.73958545216406257</v>
      </c>
      <c r="O190" s="4">
        <f t="shared" si="50"/>
        <v>0.53379428824270381</v>
      </c>
      <c r="P190" s="4">
        <f t="shared" si="51"/>
        <v>0.80930236832645641</v>
      </c>
      <c r="Q190" s="4">
        <f t="shared" si="52"/>
        <v>0.78068374970242449</v>
      </c>
      <c r="R190" s="4">
        <f t="shared" si="53"/>
        <v>0.7800514243298472</v>
      </c>
      <c r="S190" s="4">
        <f t="shared" si="54"/>
        <v>0.77206762274364749</v>
      </c>
      <c r="T190" s="4">
        <f t="shared" si="55"/>
        <v>0.74278248380838563</v>
      </c>
      <c r="U190" s="4">
        <f t="shared" si="56"/>
        <v>0.74117482729294626</v>
      </c>
      <c r="V190" s="4">
        <f t="shared" si="57"/>
        <v>3.4604035936718436</v>
      </c>
      <c r="W190" s="4">
        <f t="shared" si="58"/>
        <v>0.26904883091603404</v>
      </c>
      <c r="X190" s="4">
        <f t="shared" si="59"/>
        <v>1.507584704064892</v>
      </c>
      <c r="Y190" s="4">
        <f t="shared" si="60"/>
        <v>-2.8651996171236576E-2</v>
      </c>
      <c r="Z190" s="4">
        <f t="shared" si="61"/>
        <v>1.5639565360608756</v>
      </c>
      <c r="AA190" s="4">
        <f t="shared" si="62"/>
        <v>1.3273055957680922</v>
      </c>
      <c r="AB190" s="4">
        <f t="shared" si="63"/>
        <v>1.4812301842946354</v>
      </c>
      <c r="AC190" s="4">
        <f t="shared" si="64"/>
        <v>0.26573778412289129</v>
      </c>
      <c r="AD190" s="4">
        <f t="shared" si="65"/>
        <v>2.0198386462094864</v>
      </c>
      <c r="AE190" s="4">
        <f t="shared" si="66"/>
        <v>0.82537181384805869</v>
      </c>
    </row>
    <row r="191" spans="1:31" x14ac:dyDescent="0.25">
      <c r="A191" s="1">
        <v>44105</v>
      </c>
      <c r="B191" s="4">
        <v>108.27910610000001</v>
      </c>
      <c r="C191" s="4">
        <v>84.86000061</v>
      </c>
      <c r="D191" s="4">
        <v>116.58886</v>
      </c>
      <c r="E191" s="4">
        <v>1487.900024</v>
      </c>
      <c r="F191" s="4">
        <v>253.4499969</v>
      </c>
      <c r="G191" s="4">
        <v>527.51000980000003</v>
      </c>
      <c r="H191" s="4">
        <v>211.90522770000001</v>
      </c>
      <c r="I191" s="4">
        <v>203.04406739999999</v>
      </c>
      <c r="J191" s="4">
        <v>142.5588989</v>
      </c>
      <c r="K191" s="4">
        <v>3380.8000489999999</v>
      </c>
      <c r="L191" s="4">
        <f t="shared" si="47"/>
        <v>0.88261103925715956</v>
      </c>
      <c r="M191" s="4">
        <f t="shared" si="48"/>
        <v>0.43493268727991924</v>
      </c>
      <c r="N191" s="4">
        <f t="shared" si="49"/>
        <v>0.75167154163740579</v>
      </c>
      <c r="O191" s="4">
        <f t="shared" si="50"/>
        <v>0.56272383131727766</v>
      </c>
      <c r="P191" s="4">
        <f t="shared" si="51"/>
        <v>0.82287350335079879</v>
      </c>
      <c r="Q191" s="4">
        <f t="shared" si="52"/>
        <v>0.88731528090559109</v>
      </c>
      <c r="R191" s="4">
        <f t="shared" si="53"/>
        <v>0.80202577995239321</v>
      </c>
      <c r="S191" s="4">
        <f t="shared" si="54"/>
        <v>0.81242544001224604</v>
      </c>
      <c r="T191" s="4">
        <f t="shared" si="55"/>
        <v>0.80608822835706828</v>
      </c>
      <c r="U191" s="4">
        <f t="shared" si="56"/>
        <v>0.75289564027690259</v>
      </c>
      <c r="V191" s="4">
        <f t="shared" si="57"/>
        <v>-0.17458455046614579</v>
      </c>
      <c r="W191" s="4">
        <f t="shared" si="58"/>
        <v>3.5004303267583929</v>
      </c>
      <c r="X191" s="4">
        <f t="shared" si="59"/>
        <v>0.84621867787801008</v>
      </c>
      <c r="Y191" s="4">
        <f t="shared" si="60"/>
        <v>1.5215644353968016</v>
      </c>
      <c r="Z191" s="4">
        <f t="shared" si="61"/>
        <v>0.84752090487465792</v>
      </c>
      <c r="AA191" s="4">
        <f t="shared" si="62"/>
        <v>5.4956724728412532</v>
      </c>
      <c r="AB191" s="4">
        <f t="shared" si="63"/>
        <v>1.0127003676795472</v>
      </c>
      <c r="AC191" s="4">
        <f t="shared" si="64"/>
        <v>1.6902580125603965</v>
      </c>
      <c r="AD191" s="4">
        <f t="shared" si="65"/>
        <v>2.2657367042089809</v>
      </c>
      <c r="AE191" s="4">
        <f t="shared" si="66"/>
        <v>0.5292907820398437</v>
      </c>
    </row>
    <row r="192" spans="1:31" x14ac:dyDescent="0.25">
      <c r="A192" s="1">
        <v>44106</v>
      </c>
      <c r="B192" s="4">
        <v>106.1462097</v>
      </c>
      <c r="C192" s="4">
        <v>81.800003050000001</v>
      </c>
      <c r="D192" s="4">
        <v>112.82534800000001</v>
      </c>
      <c r="E192" s="4">
        <v>1455.599976</v>
      </c>
      <c r="F192" s="4">
        <v>247.8500061</v>
      </c>
      <c r="G192" s="4">
        <v>503.05999759999997</v>
      </c>
      <c r="H192" s="4">
        <v>205.65159610000001</v>
      </c>
      <c r="I192" s="4">
        <v>201.15692139999999</v>
      </c>
      <c r="J192" s="4">
        <v>139.98829649999999</v>
      </c>
      <c r="K192" s="4">
        <v>3348.419922</v>
      </c>
      <c r="L192" s="4">
        <f t="shared" si="47"/>
        <v>0.8418387072098098</v>
      </c>
      <c r="M192" s="4">
        <f t="shared" si="48"/>
        <v>0.37643793967736355</v>
      </c>
      <c r="N192" s="4">
        <f t="shared" si="49"/>
        <v>0.70517731096189884</v>
      </c>
      <c r="O192" s="4">
        <f t="shared" si="50"/>
        <v>0.52082142689524225</v>
      </c>
      <c r="P192" s="4">
        <f t="shared" si="51"/>
        <v>0.78719340834851592</v>
      </c>
      <c r="Q192" s="4">
        <f t="shared" si="52"/>
        <v>0.79244114716444713</v>
      </c>
      <c r="R192" s="4">
        <f t="shared" si="53"/>
        <v>0.7373410477009974</v>
      </c>
      <c r="S192" s="4">
        <f t="shared" si="54"/>
        <v>0.78985867993196124</v>
      </c>
      <c r="T192" s="4">
        <f t="shared" si="55"/>
        <v>0.75456484089292741</v>
      </c>
      <c r="U192" s="4">
        <f t="shared" si="56"/>
        <v>0.73157427127596575</v>
      </c>
      <c r="V192" s="4">
        <f t="shared" si="57"/>
        <v>-1.9698134541581764</v>
      </c>
      <c r="W192" s="4">
        <f t="shared" si="58"/>
        <v>-3.6059362927218808</v>
      </c>
      <c r="X192" s="4">
        <f t="shared" si="59"/>
        <v>-3.2280202413849759</v>
      </c>
      <c r="Y192" s="4">
        <f t="shared" si="60"/>
        <v>-2.1708480058469348</v>
      </c>
      <c r="Z192" s="4">
        <f t="shared" si="61"/>
        <v>-2.2095051759694853</v>
      </c>
      <c r="AA192" s="4">
        <f t="shared" si="62"/>
        <v>-4.6349854497111878</v>
      </c>
      <c r="AB192" s="4">
        <f t="shared" si="63"/>
        <v>-2.9511455039955137</v>
      </c>
      <c r="AC192" s="4">
        <f t="shared" si="64"/>
        <v>-0.92942681072394706</v>
      </c>
      <c r="AD192" s="4">
        <f t="shared" si="65"/>
        <v>-1.8031862057262376</v>
      </c>
      <c r="AE192" s="4">
        <f t="shared" si="66"/>
        <v>-0.95776521919944813</v>
      </c>
    </row>
    <row r="193" spans="1:31" x14ac:dyDescent="0.25">
      <c r="A193" s="1">
        <v>44109</v>
      </c>
      <c r="B193" s="4">
        <v>108.19936370000001</v>
      </c>
      <c r="C193" s="4">
        <v>86.150001529999997</v>
      </c>
      <c r="D193" s="4">
        <v>116.29935500000001</v>
      </c>
      <c r="E193" s="4">
        <v>1482.829956</v>
      </c>
      <c r="F193" s="4">
        <v>251.52999879999999</v>
      </c>
      <c r="G193" s="4">
        <v>520.65002440000001</v>
      </c>
      <c r="H193" s="4">
        <v>209.830658</v>
      </c>
      <c r="I193" s="4">
        <v>203.2337646</v>
      </c>
      <c r="J193" s="4">
        <v>141.28356930000001</v>
      </c>
      <c r="K193" s="4">
        <v>3408.6000979999999</v>
      </c>
      <c r="L193" s="4">
        <f t="shared" si="47"/>
        <v>0.88108668785825783</v>
      </c>
      <c r="M193" s="4">
        <f t="shared" si="48"/>
        <v>0.45959227498967692</v>
      </c>
      <c r="N193" s="4">
        <f t="shared" si="49"/>
        <v>0.74809501198857986</v>
      </c>
      <c r="O193" s="4">
        <f t="shared" si="50"/>
        <v>0.55614650239865748</v>
      </c>
      <c r="P193" s="4">
        <f t="shared" si="51"/>
        <v>0.81064031992981833</v>
      </c>
      <c r="Q193" s="4">
        <f t="shared" si="52"/>
        <v>0.86069626873585914</v>
      </c>
      <c r="R193" s="4">
        <f t="shared" si="53"/>
        <v>0.78056737079676608</v>
      </c>
      <c r="S193" s="4">
        <f t="shared" si="54"/>
        <v>0.81469386609072758</v>
      </c>
      <c r="T193" s="4">
        <f t="shared" si="55"/>
        <v>0.7805263985208839</v>
      </c>
      <c r="U193" s="4">
        <f t="shared" si="56"/>
        <v>0.77120116152989593</v>
      </c>
      <c r="V193" s="4">
        <f t="shared" si="57"/>
        <v>1.934269726448844</v>
      </c>
      <c r="W193" s="4">
        <f t="shared" si="58"/>
        <v>5.3178463542856758</v>
      </c>
      <c r="X193" s="4">
        <f t="shared" si="59"/>
        <v>3.0791015153793277</v>
      </c>
      <c r="Y193" s="4">
        <f t="shared" si="60"/>
        <v>1.8707048948178924</v>
      </c>
      <c r="Z193" s="4">
        <f t="shared" si="61"/>
        <v>1.48476603164384</v>
      </c>
      <c r="AA193" s="4">
        <f t="shared" si="62"/>
        <v>3.496606147163078</v>
      </c>
      <c r="AB193" s="4">
        <f t="shared" si="63"/>
        <v>2.0321076905077291</v>
      </c>
      <c r="AC193" s="4">
        <f t="shared" si="64"/>
        <v>1.032449286629425</v>
      </c>
      <c r="AD193" s="4">
        <f t="shared" si="65"/>
        <v>0.9252722065947997</v>
      </c>
      <c r="AE193" s="4">
        <f t="shared" si="66"/>
        <v>1.7972708740800476</v>
      </c>
    </row>
    <row r="194" spans="1:31" x14ac:dyDescent="0.25">
      <c r="A194" s="1">
        <v>44110</v>
      </c>
      <c r="B194" s="4">
        <v>105.8970413</v>
      </c>
      <c r="C194" s="4">
        <v>84.480003359999998</v>
      </c>
      <c r="D194" s="4">
        <v>112.96511099999999</v>
      </c>
      <c r="E194" s="4">
        <v>1451.0200199999999</v>
      </c>
      <c r="F194" s="4">
        <v>250.13999939999999</v>
      </c>
      <c r="G194" s="4">
        <v>505.86999509999998</v>
      </c>
      <c r="H194" s="4">
        <v>205.37232969999999</v>
      </c>
      <c r="I194" s="4">
        <v>200.1484222</v>
      </c>
      <c r="J194" s="4">
        <v>140.11782840000001</v>
      </c>
      <c r="K194" s="4">
        <v>3360.969971</v>
      </c>
      <c r="L194" s="4">
        <f t="shared" si="47"/>
        <v>0.8370756175724009</v>
      </c>
      <c r="M194" s="4">
        <f t="shared" si="48"/>
        <v>0.42766868043266693</v>
      </c>
      <c r="N194" s="4">
        <f t="shared" si="49"/>
        <v>0.70690393576391897</v>
      </c>
      <c r="O194" s="4">
        <f t="shared" si="50"/>
        <v>0.51487991347869466</v>
      </c>
      <c r="P194" s="4">
        <f t="shared" si="51"/>
        <v>0.80178399990780758</v>
      </c>
      <c r="Q194" s="4">
        <f t="shared" si="52"/>
        <v>0.80334486682096662</v>
      </c>
      <c r="R194" s="4">
        <f t="shared" si="53"/>
        <v>0.734452442572609</v>
      </c>
      <c r="S194" s="4">
        <f t="shared" si="54"/>
        <v>0.77779890316452571</v>
      </c>
      <c r="T194" s="4">
        <f t="shared" si="55"/>
        <v>0.75716108925582759</v>
      </c>
      <c r="U194" s="4">
        <f t="shared" si="56"/>
        <v>0.7398381124186777</v>
      </c>
      <c r="V194" s="4">
        <f t="shared" si="57"/>
        <v>-2.1278520697991943</v>
      </c>
      <c r="W194" s="4">
        <f t="shared" si="58"/>
        <v>-1.9384772377728356</v>
      </c>
      <c r="X194" s="4">
        <f t="shared" si="59"/>
        <v>-2.8669496920253876</v>
      </c>
      <c r="Y194" s="4">
        <f t="shared" si="60"/>
        <v>-2.1452180589748018</v>
      </c>
      <c r="Z194" s="4">
        <f t="shared" si="61"/>
        <v>-0.55261774207108749</v>
      </c>
      <c r="AA194" s="4">
        <f t="shared" si="62"/>
        <v>-2.8387647377972587</v>
      </c>
      <c r="AB194" s="4">
        <f t="shared" si="63"/>
        <v>-2.1247268356752733</v>
      </c>
      <c r="AC194" s="4">
        <f t="shared" si="64"/>
        <v>-1.5181249070854448</v>
      </c>
      <c r="AD194" s="4">
        <f t="shared" si="65"/>
        <v>-0.82510719808096111</v>
      </c>
      <c r="AE194" s="4">
        <f t="shared" si="66"/>
        <v>-1.397351570456943</v>
      </c>
    </row>
    <row r="195" spans="1:31" x14ac:dyDescent="0.25">
      <c r="A195" s="1">
        <v>44111</v>
      </c>
      <c r="B195" s="4">
        <v>107.3820877</v>
      </c>
      <c r="C195" s="4">
        <v>86.690002440000001</v>
      </c>
      <c r="D195" s="4">
        <v>114.881805</v>
      </c>
      <c r="E195" s="4">
        <v>1459.1400149999999</v>
      </c>
      <c r="F195" s="4">
        <v>259.98001099999999</v>
      </c>
      <c r="G195" s="4">
        <v>534.6599731</v>
      </c>
      <c r="H195" s="4">
        <v>209.2820892</v>
      </c>
      <c r="I195" s="4">
        <v>202.16539</v>
      </c>
      <c r="J195" s="4">
        <v>140.37687679999999</v>
      </c>
      <c r="K195" s="4">
        <v>3419.4399410000001</v>
      </c>
      <c r="L195" s="4">
        <f t="shared" ref="L195:L254" si="67">(B195-$B$255)/($B$256-$B$255)</f>
        <v>0.8654636841125859</v>
      </c>
      <c r="M195" s="4">
        <f t="shared" ref="M195:M254" si="68">(C195-$B$255)/($B$256-$B$255)</f>
        <v>0.46991490313438711</v>
      </c>
      <c r="N195" s="4">
        <f t="shared" ref="N195:N254" si="69">(D195-$D$255)/($D$256-$D$255)</f>
        <v>0.73058267332882132</v>
      </c>
      <c r="O195" s="4">
        <f t="shared" ref="O195:O254" si="70">(E195-E$255)/(E$256-E$255)</f>
        <v>0.52541387040640286</v>
      </c>
      <c r="P195" s="4">
        <f t="shared" ref="P195:P254" si="71">(F195-F$255)/(F$256-F$255)</f>
        <v>0.86447920089127439</v>
      </c>
      <c r="Q195" s="4">
        <f t="shared" ref="Q195:Q254" si="72">(G195-G$255)/(G$256-G$255)</f>
        <v>0.91505950323233765</v>
      </c>
      <c r="R195" s="4">
        <f t="shared" ref="R195:R254" si="73">(H195-H$255)/(H$256-H$255)</f>
        <v>0.77489322364210012</v>
      </c>
      <c r="S195" s="4">
        <f t="shared" ref="S195:S254" si="74">(I195-I$255)/(I$256-I$255)</f>
        <v>0.80191809078024801</v>
      </c>
      <c r="T195" s="4">
        <f t="shared" ref="T195:T254" si="75">(J195-J$255)/(J$256-J$255)</f>
        <v>0.76235327731461289</v>
      </c>
      <c r="U195" s="4">
        <f t="shared" ref="U195:U254" si="76">(K195-K$255)/(K$256-K$255)</f>
        <v>0.77833888191361233</v>
      </c>
      <c r="V195" s="4">
        <f t="shared" si="57"/>
        <v>1.4023492835772</v>
      </c>
      <c r="W195" s="4">
        <f t="shared" si="58"/>
        <v>2.6160025948180823</v>
      </c>
      <c r="X195" s="4">
        <f t="shared" si="59"/>
        <v>1.696713244499009</v>
      </c>
      <c r="Y195" s="4">
        <f t="shared" si="60"/>
        <v>0.55960599358236407</v>
      </c>
      <c r="Z195" s="4">
        <f t="shared" si="61"/>
        <v>3.9338017204776552</v>
      </c>
      <c r="AA195" s="4">
        <f t="shared" si="62"/>
        <v>5.6911811886191908</v>
      </c>
      <c r="AB195" s="4">
        <f t="shared" si="63"/>
        <v>1.9037420989045766</v>
      </c>
      <c r="AC195" s="4">
        <f t="shared" si="64"/>
        <v>1.007736047993689</v>
      </c>
      <c r="AD195" s="4">
        <f t="shared" si="65"/>
        <v>0.18487897147568361</v>
      </c>
      <c r="AE195" s="4">
        <f t="shared" si="66"/>
        <v>1.7396754658478353</v>
      </c>
    </row>
    <row r="196" spans="1:31" x14ac:dyDescent="0.25">
      <c r="A196" s="1">
        <v>44112</v>
      </c>
      <c r="B196" s="4">
        <v>108.1794357</v>
      </c>
      <c r="C196" s="4">
        <v>86.510002139999997</v>
      </c>
      <c r="D196" s="4">
        <v>114.77198799999999</v>
      </c>
      <c r="E196" s="4">
        <v>1483.4300539999999</v>
      </c>
      <c r="F196" s="4">
        <v>260.22000120000001</v>
      </c>
      <c r="G196" s="4">
        <v>531.78997800000002</v>
      </c>
      <c r="H196" s="4">
        <v>210.03013609999999</v>
      </c>
      <c r="I196" s="4">
        <v>202.67462159999999</v>
      </c>
      <c r="J196" s="4">
        <v>140.84516909999999</v>
      </c>
      <c r="K196" s="4">
        <v>3446.830078</v>
      </c>
      <c r="L196" s="4">
        <f t="shared" si="67"/>
        <v>0.88070574528972057</v>
      </c>
      <c r="M196" s="4">
        <f t="shared" si="68"/>
        <v>0.46647402714987013</v>
      </c>
      <c r="N196" s="4">
        <f t="shared" si="69"/>
        <v>0.72922599984668746</v>
      </c>
      <c r="O196" s="4">
        <f t="shared" si="70"/>
        <v>0.55692500121354627</v>
      </c>
      <c r="P196" s="4">
        <f t="shared" si="71"/>
        <v>0.86600828789184903</v>
      </c>
      <c r="Q196" s="4">
        <f t="shared" si="72"/>
        <v>0.90392297304468294</v>
      </c>
      <c r="R196" s="4">
        <f t="shared" si="73"/>
        <v>0.78263068189563489</v>
      </c>
      <c r="S196" s="4">
        <f t="shared" si="74"/>
        <v>0.80800755462803686</v>
      </c>
      <c r="T196" s="4">
        <f t="shared" si="75"/>
        <v>0.77173940626997906</v>
      </c>
      <c r="U196" s="4">
        <f t="shared" si="76"/>
        <v>0.79637448807300792</v>
      </c>
      <c r="V196" s="4">
        <f t="shared" ref="V196:V254" si="77">((B196-B195)/B195*100)</f>
        <v>0.74253352405254047</v>
      </c>
      <c r="W196" s="4">
        <f t="shared" si="58"/>
        <v>-0.20763674579959238</v>
      </c>
      <c r="X196" s="4">
        <f t="shared" si="59"/>
        <v>-9.5591290544230836E-2</v>
      </c>
      <c r="Y196" s="4">
        <f t="shared" si="60"/>
        <v>1.6646818502883687</v>
      </c>
      <c r="Z196" s="4">
        <f t="shared" si="61"/>
        <v>9.2311020019159265E-2</v>
      </c>
      <c r="AA196" s="4">
        <f t="shared" si="62"/>
        <v>-0.53678884606968591</v>
      </c>
      <c r="AB196" s="4">
        <f t="shared" si="63"/>
        <v>0.35743474410995674</v>
      </c>
      <c r="AC196" s="4">
        <f t="shared" si="64"/>
        <v>0.25188861456453676</v>
      </c>
      <c r="AD196" s="4">
        <f t="shared" si="65"/>
        <v>0.33359646593875614</v>
      </c>
      <c r="AE196" s="4">
        <f t="shared" si="66"/>
        <v>0.8010123725696946</v>
      </c>
    </row>
    <row r="197" spans="1:31" x14ac:dyDescent="0.25">
      <c r="A197" s="1">
        <v>44113</v>
      </c>
      <c r="B197" s="4">
        <v>109.2857513</v>
      </c>
      <c r="C197" s="4">
        <v>83.099998470000003</v>
      </c>
      <c r="D197" s="4">
        <v>116.768547</v>
      </c>
      <c r="E197" s="4">
        <v>1510.4499510000001</v>
      </c>
      <c r="F197" s="4">
        <v>265.98001099999999</v>
      </c>
      <c r="G197" s="4">
        <v>539.44000240000003</v>
      </c>
      <c r="H197" s="4">
        <v>215.24647519999999</v>
      </c>
      <c r="I197" s="4">
        <v>206.32911680000001</v>
      </c>
      <c r="J197" s="4">
        <v>142.2599945</v>
      </c>
      <c r="K197" s="4">
        <v>3477.139893</v>
      </c>
      <c r="L197" s="4">
        <f t="shared" si="67"/>
        <v>0.9018540143722521</v>
      </c>
      <c r="M197" s="4">
        <f t="shared" si="68"/>
        <v>0.40128858170773773</v>
      </c>
      <c r="N197" s="4">
        <f t="shared" si="69"/>
        <v>0.75389138545015033</v>
      </c>
      <c r="O197" s="4">
        <f t="shared" si="70"/>
        <v>0.59197753895391569</v>
      </c>
      <c r="P197" s="4">
        <f t="shared" si="71"/>
        <v>0.90270793691235807</v>
      </c>
      <c r="Q197" s="4">
        <f t="shared" si="72"/>
        <v>0.93360759782571323</v>
      </c>
      <c r="R197" s="4">
        <f t="shared" si="73"/>
        <v>0.83658613044108276</v>
      </c>
      <c r="S197" s="4">
        <f t="shared" si="74"/>
        <v>0.8517085276279811</v>
      </c>
      <c r="T197" s="4">
        <f t="shared" si="75"/>
        <v>0.80009719403144242</v>
      </c>
      <c r="U197" s="4">
        <f t="shared" si="76"/>
        <v>0.81633261701935611</v>
      </c>
      <c r="V197" s="4">
        <f t="shared" si="77"/>
        <v>1.0226671944083749</v>
      </c>
      <c r="W197" s="4">
        <f t="shared" si="58"/>
        <v>-3.9417449839864198</v>
      </c>
      <c r="X197" s="4">
        <f t="shared" si="59"/>
        <v>1.7395873634253027</v>
      </c>
      <c r="Y197" s="4">
        <f t="shared" si="60"/>
        <v>1.8214473225173129</v>
      </c>
      <c r="Z197" s="4">
        <f t="shared" si="61"/>
        <v>2.2135153998300643</v>
      </c>
      <c r="AA197" s="4">
        <f t="shared" si="62"/>
        <v>1.4385424164574996</v>
      </c>
      <c r="AB197" s="4">
        <f t="shared" si="63"/>
        <v>2.4836145882971694</v>
      </c>
      <c r="AC197" s="4">
        <f t="shared" si="64"/>
        <v>1.803134093035363</v>
      </c>
      <c r="AD197" s="4">
        <f t="shared" si="65"/>
        <v>1.004525330219517</v>
      </c>
      <c r="AE197" s="4">
        <f t="shared" si="66"/>
        <v>0.87935332795944321</v>
      </c>
    </row>
    <row r="198" spans="1:31" x14ac:dyDescent="0.25">
      <c r="A198" s="1">
        <v>44116</v>
      </c>
      <c r="B198" s="4">
        <v>110.68109889999999</v>
      </c>
      <c r="C198" s="4">
        <v>84.290000919999997</v>
      </c>
      <c r="D198" s="4">
        <v>124.18575300000001</v>
      </c>
      <c r="E198" s="4">
        <v>1564.589966</v>
      </c>
      <c r="F198" s="4">
        <v>267.07000729999999</v>
      </c>
      <c r="G198" s="4">
        <v>539.80999759999997</v>
      </c>
      <c r="H198" s="4">
        <v>220.8218689</v>
      </c>
      <c r="I198" s="4">
        <v>206.08946230000001</v>
      </c>
      <c r="J198" s="4">
        <v>143.7246399</v>
      </c>
      <c r="K198" s="4">
        <v>3534.219971</v>
      </c>
      <c r="L198" s="4">
        <f t="shared" si="67"/>
        <v>0.92852740351045504</v>
      </c>
      <c r="M198" s="4">
        <f t="shared" si="68"/>
        <v>0.4240366040817074</v>
      </c>
      <c r="N198" s="4">
        <f t="shared" si="69"/>
        <v>0.84552316096508318</v>
      </c>
      <c r="O198" s="4">
        <f t="shared" si="70"/>
        <v>0.6622126297483647</v>
      </c>
      <c r="P198" s="4">
        <f t="shared" si="71"/>
        <v>0.90965280038180096</v>
      </c>
      <c r="Q198" s="4">
        <f t="shared" si="72"/>
        <v>0.93504330157102167</v>
      </c>
      <c r="R198" s="4">
        <f t="shared" si="73"/>
        <v>0.89425547711008369</v>
      </c>
      <c r="S198" s="4">
        <f t="shared" si="74"/>
        <v>0.84884270505587456</v>
      </c>
      <c r="T198" s="4">
        <f t="shared" si="75"/>
        <v>0.82945353962645585</v>
      </c>
      <c r="U198" s="4">
        <f t="shared" si="76"/>
        <v>0.85391818317974388</v>
      </c>
      <c r="V198" s="4">
        <f t="shared" si="77"/>
        <v>1.2767882211557746</v>
      </c>
      <c r="W198" s="4">
        <f t="shared" si="58"/>
        <v>1.4320126015761578</v>
      </c>
      <c r="X198" s="4">
        <f t="shared" si="59"/>
        <v>6.3520581445618287</v>
      </c>
      <c r="Y198" s="4">
        <f t="shared" si="60"/>
        <v>3.5843633855035257</v>
      </c>
      <c r="Z198" s="4">
        <f t="shared" si="61"/>
        <v>0.40980384048483842</v>
      </c>
      <c r="AA198" s="4">
        <f t="shared" si="62"/>
        <v>6.8588758407574196E-2</v>
      </c>
      <c r="AB198" s="4">
        <f t="shared" si="63"/>
        <v>2.5902369341098535</v>
      </c>
      <c r="AC198" s="4">
        <f t="shared" si="64"/>
        <v>-0.11615156586566666</v>
      </c>
      <c r="AD198" s="4">
        <f t="shared" si="65"/>
        <v>1.0295553610470545</v>
      </c>
      <c r="AE198" s="4">
        <f t="shared" si="66"/>
        <v>1.6415812925706743</v>
      </c>
    </row>
    <row r="199" spans="1:31" x14ac:dyDescent="0.25">
      <c r="A199" s="1">
        <v>44117</v>
      </c>
      <c r="B199" s="4">
        <v>108.01000209999999</v>
      </c>
      <c r="C199" s="4">
        <v>85.27999878</v>
      </c>
      <c r="D199" s="4">
        <v>120.891434</v>
      </c>
      <c r="E199" s="4">
        <v>1567.0699460000001</v>
      </c>
      <c r="F199" s="4">
        <v>266.82998659999998</v>
      </c>
      <c r="G199" s="4">
        <v>554.0900269</v>
      </c>
      <c r="H199" s="4">
        <v>222.27806090000001</v>
      </c>
      <c r="I199" s="4">
        <v>204.012619</v>
      </c>
      <c r="J199" s="4">
        <v>145.69741819999999</v>
      </c>
      <c r="K199" s="4">
        <v>3511.929932</v>
      </c>
      <c r="L199" s="4">
        <f t="shared" si="67"/>
        <v>0.87746686177002498</v>
      </c>
      <c r="M199" s="4">
        <f t="shared" si="68"/>
        <v>0.44296134954711569</v>
      </c>
      <c r="N199" s="4">
        <f t="shared" si="69"/>
        <v>0.80482531610509445</v>
      </c>
      <c r="O199" s="4">
        <f t="shared" si="70"/>
        <v>0.66542987341681259</v>
      </c>
      <c r="P199" s="4">
        <f t="shared" si="71"/>
        <v>0.90812351905181832</v>
      </c>
      <c r="Q199" s="4">
        <f t="shared" si="72"/>
        <v>0.9904545381198383</v>
      </c>
      <c r="R199" s="4">
        <f t="shared" si="73"/>
        <v>0.90931766747425957</v>
      </c>
      <c r="S199" s="4">
        <f t="shared" si="74"/>
        <v>0.8240075177012941</v>
      </c>
      <c r="T199" s="4">
        <f t="shared" si="75"/>
        <v>0.86899455177666152</v>
      </c>
      <c r="U199" s="4">
        <f t="shared" si="76"/>
        <v>0.83924084276769817</v>
      </c>
      <c r="V199" s="4">
        <f t="shared" si="77"/>
        <v>-2.4133269605620087</v>
      </c>
      <c r="W199" s="4">
        <f t="shared" si="58"/>
        <v>1.1745139983325115</v>
      </c>
      <c r="X199" s="4">
        <f t="shared" si="59"/>
        <v>-2.6527350524661242</v>
      </c>
      <c r="Y199" s="4">
        <f t="shared" si="60"/>
        <v>0.15850670488066193</v>
      </c>
      <c r="Z199" s="4">
        <f t="shared" si="61"/>
        <v>-8.9871828898550499E-2</v>
      </c>
      <c r="AA199" s="4">
        <f t="shared" si="62"/>
        <v>2.645380664213179</v>
      </c>
      <c r="AB199" s="4">
        <f t="shared" si="63"/>
        <v>0.65944193265543716</v>
      </c>
      <c r="AC199" s="4">
        <f t="shared" si="64"/>
        <v>-1.0077387154209714</v>
      </c>
      <c r="AD199" s="4">
        <f t="shared" si="65"/>
        <v>1.3726096662149212</v>
      </c>
      <c r="AE199" s="4">
        <f t="shared" si="66"/>
        <v>-0.63069189758703847</v>
      </c>
    </row>
    <row r="200" spans="1:31" x14ac:dyDescent="0.25">
      <c r="A200" s="1">
        <v>44118</v>
      </c>
      <c r="B200" s="4">
        <v>107.75</v>
      </c>
      <c r="C200" s="4">
        <v>84.209999080000003</v>
      </c>
      <c r="D200" s="4">
        <v>120.98127700000001</v>
      </c>
      <c r="E200" s="4">
        <v>1563.4399410000001</v>
      </c>
      <c r="F200" s="4">
        <v>261.82998659999998</v>
      </c>
      <c r="G200" s="4">
        <v>541.45001219999995</v>
      </c>
      <c r="H200" s="4">
        <v>220.2832794</v>
      </c>
      <c r="I200" s="4">
        <v>201.8957977</v>
      </c>
      <c r="J200" s="4">
        <v>143.41577150000001</v>
      </c>
      <c r="K200" s="4">
        <v>3488.669922</v>
      </c>
      <c r="L200" s="4">
        <f t="shared" si="67"/>
        <v>0.87249667571025757</v>
      </c>
      <c r="M200" s="4">
        <f t="shared" si="68"/>
        <v>0.42250729324181913</v>
      </c>
      <c r="N200" s="4">
        <f t="shared" si="69"/>
        <v>0.80593523183449289</v>
      </c>
      <c r="O200" s="4">
        <f t="shared" si="70"/>
        <v>0.66072071826125334</v>
      </c>
      <c r="P200" s="4">
        <f t="shared" si="71"/>
        <v>0.87626623903424861</v>
      </c>
      <c r="Q200" s="4">
        <f t="shared" si="72"/>
        <v>0.941407100624579</v>
      </c>
      <c r="R200" s="4">
        <f t="shared" si="73"/>
        <v>0.88868455131379709</v>
      </c>
      <c r="S200" s="4">
        <f t="shared" si="74"/>
        <v>0.79869426774080532</v>
      </c>
      <c r="T200" s="4">
        <f t="shared" si="75"/>
        <v>0.82326279373411992</v>
      </c>
      <c r="U200" s="4">
        <f t="shared" si="76"/>
        <v>0.82392480474920982</v>
      </c>
      <c r="V200" s="4">
        <f t="shared" si="77"/>
        <v>-0.24072039157935926</v>
      </c>
      <c r="W200" s="4">
        <f t="shared" si="58"/>
        <v>-1.2546900976866979</v>
      </c>
      <c r="X200" s="4">
        <f t="shared" si="59"/>
        <v>7.431709346751722E-2</v>
      </c>
      <c r="Y200" s="4">
        <f t="shared" si="60"/>
        <v>-0.23164281908830525</v>
      </c>
      <c r="Z200" s="4">
        <f t="shared" si="61"/>
        <v>-1.8738523595908319</v>
      </c>
      <c r="AA200" s="4">
        <f t="shared" si="62"/>
        <v>-2.2812203949451835</v>
      </c>
      <c r="AB200" s="4">
        <f t="shared" si="63"/>
        <v>-0.89742617509041622</v>
      </c>
      <c r="AC200" s="4">
        <f t="shared" si="64"/>
        <v>-1.0375933167153735</v>
      </c>
      <c r="AD200" s="4">
        <f t="shared" si="65"/>
        <v>-1.5660172487531301</v>
      </c>
      <c r="AE200" s="4">
        <f t="shared" si="66"/>
        <v>-0.66231418195617819</v>
      </c>
    </row>
    <row r="201" spans="1:31" x14ac:dyDescent="0.25">
      <c r="A201" s="1">
        <v>44119</v>
      </c>
      <c r="B201" s="4">
        <v>107.3199997</v>
      </c>
      <c r="C201" s="4">
        <v>83.129997250000002</v>
      </c>
      <c r="D201" s="4">
        <v>120.502106</v>
      </c>
      <c r="E201" s="4">
        <v>1555.469971</v>
      </c>
      <c r="F201" s="4">
        <v>257.72000120000001</v>
      </c>
      <c r="G201" s="4">
        <v>541.94000240000003</v>
      </c>
      <c r="H201" s="4">
        <v>219.0864258</v>
      </c>
      <c r="I201" s="4">
        <v>199.2497864</v>
      </c>
      <c r="J201" s="4">
        <v>144.0036163</v>
      </c>
      <c r="K201" s="4">
        <v>3483.3400879999999</v>
      </c>
      <c r="L201" s="4">
        <f t="shared" si="67"/>
        <v>0.86427681326777794</v>
      </c>
      <c r="M201" s="4">
        <f t="shared" si="68"/>
        <v>0.40186203676123933</v>
      </c>
      <c r="N201" s="4">
        <f t="shared" si="69"/>
        <v>0.80001557832813663</v>
      </c>
      <c r="O201" s="4">
        <f t="shared" si="70"/>
        <v>0.65038138668591039</v>
      </c>
      <c r="P201" s="4">
        <f t="shared" si="71"/>
        <v>0.85007964788306412</v>
      </c>
      <c r="Q201" s="4">
        <f t="shared" si="72"/>
        <v>0.94330842465609244</v>
      </c>
      <c r="R201" s="4">
        <f t="shared" si="73"/>
        <v>0.87630483987378849</v>
      </c>
      <c r="S201" s="4">
        <f t="shared" si="74"/>
        <v>0.76705288854872244</v>
      </c>
      <c r="T201" s="4">
        <f t="shared" si="75"/>
        <v>0.83504515081866171</v>
      </c>
      <c r="U201" s="4">
        <f t="shared" si="76"/>
        <v>0.82041526454797031</v>
      </c>
      <c r="V201" s="4">
        <f t="shared" si="77"/>
        <v>-0.3990722041763371</v>
      </c>
      <c r="W201" s="4">
        <f t="shared" si="58"/>
        <v>-1.2825102028251922</v>
      </c>
      <c r="X201" s="4">
        <f t="shared" si="59"/>
        <v>-0.39607037707165882</v>
      </c>
      <c r="Y201" s="4">
        <f t="shared" si="60"/>
        <v>-0.5097714207622448</v>
      </c>
      <c r="Z201" s="4">
        <f t="shared" si="61"/>
        <v>-1.5697153154114591</v>
      </c>
      <c r="AA201" s="4">
        <f t="shared" si="62"/>
        <v>9.0495925562762286E-2</v>
      </c>
      <c r="AB201" s="4">
        <f t="shared" si="63"/>
        <v>-0.54332476039940292</v>
      </c>
      <c r="AC201" s="4">
        <f t="shared" si="64"/>
        <v>-1.3105826521123267</v>
      </c>
      <c r="AD201" s="4">
        <f t="shared" si="65"/>
        <v>0.40988853168077066</v>
      </c>
      <c r="AE201" s="4">
        <f t="shared" si="66"/>
        <v>-0.15277553105237907</v>
      </c>
    </row>
    <row r="202" spans="1:31" x14ac:dyDescent="0.25">
      <c r="A202" s="1">
        <v>44120</v>
      </c>
      <c r="B202" s="4">
        <v>109.66999819999999</v>
      </c>
      <c r="C202" s="4">
        <v>83.16999817</v>
      </c>
      <c r="D202" s="4">
        <v>118.81501</v>
      </c>
      <c r="E202" s="4">
        <v>1567.6999510000001</v>
      </c>
      <c r="F202" s="4">
        <v>258.5499878</v>
      </c>
      <c r="G202" s="4">
        <v>530.78997800000002</v>
      </c>
      <c r="H202" s="4">
        <v>219.0864258</v>
      </c>
      <c r="I202" s="4">
        <v>199.95870969999999</v>
      </c>
      <c r="J202" s="4">
        <v>144.18296810000001</v>
      </c>
      <c r="K202" s="4">
        <v>3483.8100589999999</v>
      </c>
      <c r="L202" s="4">
        <f t="shared" si="67"/>
        <v>0.90919925729870854</v>
      </c>
      <c r="M202" s="4">
        <f t="shared" si="68"/>
        <v>0.40262669218118352</v>
      </c>
      <c r="N202" s="4">
        <f t="shared" si="69"/>
        <v>0.77917328246307083</v>
      </c>
      <c r="O202" s="4">
        <f t="shared" si="70"/>
        <v>0.66624717016813328</v>
      </c>
      <c r="P202" s="4">
        <f t="shared" si="71"/>
        <v>0.85536787098847022</v>
      </c>
      <c r="Q202" s="4">
        <f t="shared" si="72"/>
        <v>0.90004264231253128</v>
      </c>
      <c r="R202" s="4">
        <f t="shared" si="73"/>
        <v>0.87630483987378849</v>
      </c>
      <c r="S202" s="4">
        <f t="shared" si="74"/>
        <v>0.77553029412646957</v>
      </c>
      <c r="T202" s="4">
        <f t="shared" si="75"/>
        <v>0.83863995501078081</v>
      </c>
      <c r="U202" s="4">
        <f t="shared" si="76"/>
        <v>0.82072472674096097</v>
      </c>
      <c r="V202" s="4">
        <f t="shared" si="77"/>
        <v>2.1897116162589758</v>
      </c>
      <c r="W202" s="4">
        <f t="shared" si="58"/>
        <v>4.8118514763931509E-2</v>
      </c>
      <c r="X202" s="4">
        <f t="shared" si="59"/>
        <v>-1.4000551990352741</v>
      </c>
      <c r="Y202" s="4">
        <f t="shared" si="60"/>
        <v>0.78625625875229888</v>
      </c>
      <c r="Z202" s="4">
        <f t="shared" si="61"/>
        <v>0.32204974240857787</v>
      </c>
      <c r="AA202" s="4">
        <f t="shared" si="62"/>
        <v>-2.0574278242280952</v>
      </c>
      <c r="AB202" s="4">
        <f t="shared" si="63"/>
        <v>0</v>
      </c>
      <c r="AC202" s="4">
        <f t="shared" si="64"/>
        <v>0.35579626598785691</v>
      </c>
      <c r="AD202" s="4">
        <f t="shared" si="65"/>
        <v>0.12454673334478357</v>
      </c>
      <c r="AE202" s="4">
        <f t="shared" si="66"/>
        <v>1.3491964267830826E-2</v>
      </c>
    </row>
    <row r="203" spans="1:31" x14ac:dyDescent="0.25">
      <c r="A203" s="1">
        <v>44123</v>
      </c>
      <c r="B203" s="4">
        <v>108.0400009</v>
      </c>
      <c r="C203" s="4">
        <v>82</v>
      </c>
      <c r="D203" s="4">
        <v>115.78025100000001</v>
      </c>
      <c r="E203" s="4">
        <v>1529.9499510000001</v>
      </c>
      <c r="F203" s="4">
        <v>255.0099945</v>
      </c>
      <c r="G203" s="4">
        <v>530.71997069999998</v>
      </c>
      <c r="H203" s="4">
        <v>213.66062930000001</v>
      </c>
      <c r="I203" s="4">
        <v>196.67366029999999</v>
      </c>
      <c r="J203" s="4">
        <v>142.42936710000001</v>
      </c>
      <c r="K203" s="4">
        <v>3426.919922</v>
      </c>
      <c r="L203" s="4">
        <f t="shared" si="67"/>
        <v>0.87804031720584552</v>
      </c>
      <c r="M203" s="4">
        <f t="shared" si="68"/>
        <v>0.38026107054009889</v>
      </c>
      <c r="N203" s="4">
        <f t="shared" si="69"/>
        <v>0.74168202828596952</v>
      </c>
      <c r="O203" s="4">
        <f t="shared" si="70"/>
        <v>0.61727461858146582</v>
      </c>
      <c r="P203" s="4">
        <f t="shared" si="71"/>
        <v>0.83281295942478606</v>
      </c>
      <c r="Q203" s="4">
        <f t="shared" si="72"/>
        <v>0.89977099083486611</v>
      </c>
      <c r="R203" s="4">
        <f t="shared" si="73"/>
        <v>0.82018285887109244</v>
      </c>
      <c r="S203" s="4">
        <f t="shared" si="74"/>
        <v>0.73624720651073483</v>
      </c>
      <c r="T203" s="4">
        <f t="shared" si="75"/>
        <v>0.8034919819984998</v>
      </c>
      <c r="U203" s="4">
        <f t="shared" si="76"/>
        <v>0.78326423118790633</v>
      </c>
      <c r="V203" s="4">
        <f t="shared" si="77"/>
        <v>-1.4862745753195421</v>
      </c>
      <c r="W203" s="4">
        <f t="shared" si="58"/>
        <v>-1.4067550748390254</v>
      </c>
      <c r="X203" s="4">
        <f t="shared" si="59"/>
        <v>-2.5541882292481346</v>
      </c>
      <c r="Y203" s="4">
        <f t="shared" si="60"/>
        <v>-2.4079862971176427</v>
      </c>
      <c r="Z203" s="4">
        <f t="shared" si="61"/>
        <v>-1.3691717141902693</v>
      </c>
      <c r="AA203" s="4">
        <f t="shared" si="62"/>
        <v>-1.3189265604416321E-2</v>
      </c>
      <c r="AB203" s="4">
        <f t="shared" si="63"/>
        <v>-2.4765553046874298</v>
      </c>
      <c r="AC203" s="4">
        <f t="shared" si="64"/>
        <v>-1.6428638717106061</v>
      </c>
      <c r="AD203" s="4">
        <f t="shared" si="65"/>
        <v>-1.2162331120717185</v>
      </c>
      <c r="AE203" s="4">
        <f t="shared" si="66"/>
        <v>-1.6329861857144339</v>
      </c>
    </row>
    <row r="204" spans="1:31" x14ac:dyDescent="0.25">
      <c r="A204" s="1">
        <v>44124</v>
      </c>
      <c r="B204" s="4">
        <v>108.36000060000001</v>
      </c>
      <c r="C204" s="4">
        <v>81.559997559999999</v>
      </c>
      <c r="D204" s="4">
        <v>117.30761699999999</v>
      </c>
      <c r="E204" s="4">
        <v>1551.079956</v>
      </c>
      <c r="F204" s="4">
        <v>255.97000120000001</v>
      </c>
      <c r="G204" s="4">
        <v>525.41998290000004</v>
      </c>
      <c r="H204" s="4">
        <v>214.08949279999999</v>
      </c>
      <c r="I204" s="4">
        <v>197.40255740000001</v>
      </c>
      <c r="J204" s="4">
        <v>143.37590030000001</v>
      </c>
      <c r="K204" s="4">
        <v>3443.1201169999999</v>
      </c>
      <c r="L204" s="4">
        <f t="shared" si="67"/>
        <v>0.88415741413725424</v>
      </c>
      <c r="M204" s="4">
        <f t="shared" si="68"/>
        <v>0.37185000773117671</v>
      </c>
      <c r="N204" s="4">
        <f t="shared" si="69"/>
        <v>0.76055102807391384</v>
      </c>
      <c r="O204" s="4">
        <f t="shared" si="70"/>
        <v>0.64468628109508275</v>
      </c>
      <c r="P204" s="4">
        <f t="shared" si="71"/>
        <v>0.83892959987691473</v>
      </c>
      <c r="Q204" s="4">
        <f t="shared" si="72"/>
        <v>0.87920528529449737</v>
      </c>
      <c r="R204" s="4">
        <f t="shared" si="73"/>
        <v>0.82461882863143066</v>
      </c>
      <c r="S204" s="4">
        <f t="shared" si="74"/>
        <v>0.74496346162767635</v>
      </c>
      <c r="T204" s="4">
        <f t="shared" si="75"/>
        <v>0.82246364280892825</v>
      </c>
      <c r="U204" s="4">
        <f t="shared" si="76"/>
        <v>0.79393158698555744</v>
      </c>
      <c r="V204" s="4">
        <f t="shared" si="77"/>
        <v>0.29618631741423002</v>
      </c>
      <c r="W204" s="4">
        <f t="shared" si="58"/>
        <v>-0.53658834146341539</v>
      </c>
      <c r="X204" s="4">
        <f t="shared" si="59"/>
        <v>1.3191938925749835</v>
      </c>
      <c r="Y204" s="4">
        <f t="shared" si="60"/>
        <v>1.3810912563635869</v>
      </c>
      <c r="Z204" s="4">
        <f t="shared" si="61"/>
        <v>0.37645846072907863</v>
      </c>
      <c r="AA204" s="4">
        <f t="shared" si="62"/>
        <v>-0.99864110879593471</v>
      </c>
      <c r="AB204" s="4">
        <f t="shared" si="63"/>
        <v>0.20072181824280394</v>
      </c>
      <c r="AC204" s="4">
        <f t="shared" si="64"/>
        <v>0.37061246477447685</v>
      </c>
      <c r="AD204" s="4">
        <f t="shared" si="65"/>
        <v>0.66456322826699177</v>
      </c>
      <c r="AE204" s="4">
        <f t="shared" si="66"/>
        <v>0.47273339817480259</v>
      </c>
    </row>
    <row r="205" spans="1:31" x14ac:dyDescent="0.25">
      <c r="A205" s="1">
        <v>44125</v>
      </c>
      <c r="B205" s="4">
        <v>105.9300003</v>
      </c>
      <c r="C205" s="4">
        <v>79.199996949999999</v>
      </c>
      <c r="D205" s="4">
        <v>116.668724</v>
      </c>
      <c r="E205" s="4">
        <v>1585.98999</v>
      </c>
      <c r="F205" s="4">
        <v>254.22999569999999</v>
      </c>
      <c r="G205" s="4">
        <v>489.0499878</v>
      </c>
      <c r="H205" s="4">
        <v>214.23912050000001</v>
      </c>
      <c r="I205" s="4">
        <v>198.13145449999999</v>
      </c>
      <c r="J205" s="4">
        <v>143.87408450000001</v>
      </c>
      <c r="K205" s="4">
        <v>3435.5600589999999</v>
      </c>
      <c r="L205" s="4">
        <f t="shared" si="67"/>
        <v>0.83770566003107294</v>
      </c>
      <c r="M205" s="4">
        <f t="shared" si="68"/>
        <v>0.32673636390728183</v>
      </c>
      <c r="N205" s="4">
        <f t="shared" si="69"/>
        <v>0.75265817732201867</v>
      </c>
      <c r="O205" s="4">
        <f t="shared" si="70"/>
        <v>0.68997458416679969</v>
      </c>
      <c r="P205" s="4">
        <f t="shared" si="71"/>
        <v>0.82784323138779237</v>
      </c>
      <c r="Q205" s="4">
        <f t="shared" si="72"/>
        <v>0.73807767557976101</v>
      </c>
      <c r="R205" s="4">
        <f t="shared" si="73"/>
        <v>0.82616650977591854</v>
      </c>
      <c r="S205" s="4">
        <f t="shared" si="74"/>
        <v>0.75367971674461742</v>
      </c>
      <c r="T205" s="4">
        <f t="shared" si="75"/>
        <v>0.83244890446009323</v>
      </c>
      <c r="U205" s="4">
        <f t="shared" si="76"/>
        <v>0.78895350934285746</v>
      </c>
      <c r="V205" s="4">
        <f t="shared" si="77"/>
        <v>-2.2425251813813696</v>
      </c>
      <c r="W205" s="4">
        <f t="shared" si="58"/>
        <v>-2.8935761164826599</v>
      </c>
      <c r="X205" s="4">
        <f t="shared" si="59"/>
        <v>-0.54463044799554317</v>
      </c>
      <c r="Y205" s="4">
        <f t="shared" si="60"/>
        <v>2.2506920977837712</v>
      </c>
      <c r="Z205" s="4">
        <f t="shared" si="61"/>
        <v>-0.67976930571660421</v>
      </c>
      <c r="AA205" s="4">
        <f t="shared" si="62"/>
        <v>-6.9220806752076118</v>
      </c>
      <c r="AB205" s="4">
        <f t="shared" si="63"/>
        <v>6.9890258528383417E-2</v>
      </c>
      <c r="AC205" s="4">
        <f t="shared" si="64"/>
        <v>0.36924400048323958</v>
      </c>
      <c r="AD205" s="4">
        <f t="shared" si="65"/>
        <v>0.34746718169343355</v>
      </c>
      <c r="AE205" s="4">
        <f t="shared" si="66"/>
        <v>-0.21956997557747493</v>
      </c>
    </row>
    <row r="206" spans="1:31" x14ac:dyDescent="0.25">
      <c r="A206" s="1">
        <v>44126</v>
      </c>
      <c r="B206" s="4">
        <v>109.4800034</v>
      </c>
      <c r="C206" s="4">
        <v>79.41999817</v>
      </c>
      <c r="D206" s="4">
        <v>115.55064400000001</v>
      </c>
      <c r="E206" s="4">
        <v>1606.660034</v>
      </c>
      <c r="F206" s="4">
        <v>249.66999820000001</v>
      </c>
      <c r="G206" s="4">
        <v>485.23001099999999</v>
      </c>
      <c r="H206" s="4">
        <v>214.32887270000001</v>
      </c>
      <c r="I206" s="4">
        <v>197.69213869999999</v>
      </c>
      <c r="J206" s="4">
        <v>143.0271912</v>
      </c>
      <c r="K206" s="4">
        <v>3453.48999</v>
      </c>
      <c r="L206" s="4">
        <f t="shared" si="67"/>
        <v>0.90556732699357534</v>
      </c>
      <c r="M206" s="4">
        <f t="shared" si="68"/>
        <v>0.3309418953117429</v>
      </c>
      <c r="N206" s="4">
        <f t="shared" si="69"/>
        <v>0.73884547540060308</v>
      </c>
      <c r="O206" s="4">
        <f t="shared" si="70"/>
        <v>0.71678954565259267</v>
      </c>
      <c r="P206" s="4">
        <f t="shared" si="71"/>
        <v>0.79878940794040887</v>
      </c>
      <c r="Q206" s="4">
        <f t="shared" si="72"/>
        <v>0.72325490220661448</v>
      </c>
      <c r="R206" s="4">
        <f t="shared" si="73"/>
        <v>0.82709486587319381</v>
      </c>
      <c r="S206" s="4">
        <f t="shared" si="74"/>
        <v>0.74842631597007303</v>
      </c>
      <c r="T206" s="4">
        <f t="shared" si="75"/>
        <v>0.81547435731243445</v>
      </c>
      <c r="U206" s="4">
        <f t="shared" si="76"/>
        <v>0.80075984583475379</v>
      </c>
      <c r="V206" s="4">
        <f t="shared" si="77"/>
        <v>3.3512726233797601</v>
      </c>
      <c r="W206" s="4">
        <f t="shared" si="58"/>
        <v>0.2777793288791286</v>
      </c>
      <c r="X206" s="4">
        <f t="shared" si="59"/>
        <v>-0.95833738611900143</v>
      </c>
      <c r="Y206" s="4">
        <f t="shared" si="60"/>
        <v>1.303289688480314</v>
      </c>
      <c r="Z206" s="4">
        <f t="shared" si="61"/>
        <v>-1.7936504649832634</v>
      </c>
      <c r="AA206" s="4">
        <f t="shared" si="62"/>
        <v>-0.78110150195161832</v>
      </c>
      <c r="AB206" s="4">
        <f t="shared" si="63"/>
        <v>4.1893469218191828E-2</v>
      </c>
      <c r="AC206" s="4">
        <f t="shared" si="64"/>
        <v>-0.22172945790392046</v>
      </c>
      <c r="AD206" s="4">
        <f t="shared" si="65"/>
        <v>-0.58863505748320144</v>
      </c>
      <c r="AE206" s="4">
        <f t="shared" si="66"/>
        <v>0.52189252093060634</v>
      </c>
    </row>
    <row r="207" spans="1:31" x14ac:dyDescent="0.25">
      <c r="A207" s="1">
        <v>44127</v>
      </c>
      <c r="B207" s="4">
        <v>107.7900009</v>
      </c>
      <c r="C207" s="4">
        <v>81.959999080000003</v>
      </c>
      <c r="D207" s="4">
        <v>114.84187300000001</v>
      </c>
      <c r="E207" s="4">
        <v>1632.9799800000001</v>
      </c>
      <c r="F207" s="4">
        <v>250.52000430000001</v>
      </c>
      <c r="G207" s="4">
        <v>488.27999879999999</v>
      </c>
      <c r="H207" s="4">
        <v>215.6653748</v>
      </c>
      <c r="I207" s="4">
        <v>197.71209719999999</v>
      </c>
      <c r="J207" s="4">
        <v>143.3260956</v>
      </c>
      <c r="K207" s="4">
        <v>3465.389893</v>
      </c>
      <c r="L207" s="4">
        <f t="shared" si="67"/>
        <v>0.87326133074788281</v>
      </c>
      <c r="M207" s="4">
        <f t="shared" si="68"/>
        <v>0.37949641512015475</v>
      </c>
      <c r="N207" s="4">
        <f t="shared" si="69"/>
        <v>0.73008935548651488</v>
      </c>
      <c r="O207" s="4">
        <f t="shared" si="70"/>
        <v>0.75093404666566044</v>
      </c>
      <c r="P207" s="4">
        <f t="shared" si="71"/>
        <v>0.80420518440927735</v>
      </c>
      <c r="Q207" s="4">
        <f t="shared" si="72"/>
        <v>0.73508986359964223</v>
      </c>
      <c r="R207" s="4">
        <f t="shared" si="73"/>
        <v>0.8409190381336652</v>
      </c>
      <c r="S207" s="4">
        <f t="shared" si="74"/>
        <v>0.74866498254969238</v>
      </c>
      <c r="T207" s="4">
        <f t="shared" si="75"/>
        <v>0.82146539163806032</v>
      </c>
      <c r="U207" s="4">
        <f t="shared" si="76"/>
        <v>0.80859558480323768</v>
      </c>
      <c r="V207" s="4">
        <f t="shared" si="77"/>
        <v>-1.5436631782201842</v>
      </c>
      <c r="W207" s="4">
        <f t="shared" si="58"/>
        <v>3.1981880741964805</v>
      </c>
      <c r="X207" s="4">
        <f t="shared" si="59"/>
        <v>-0.61338559047753871</v>
      </c>
      <c r="Y207" s="4">
        <f t="shared" si="60"/>
        <v>1.6381776756139856</v>
      </c>
      <c r="Z207" s="4">
        <f t="shared" si="61"/>
        <v>0.34045183887857361</v>
      </c>
      <c r="AA207" s="4">
        <f t="shared" si="62"/>
        <v>0.62856536711617295</v>
      </c>
      <c r="AB207" s="4">
        <f t="shared" si="63"/>
        <v>0.62357538821692782</v>
      </c>
      <c r="AC207" s="4">
        <f t="shared" si="64"/>
        <v>1.0095747929708306E-2</v>
      </c>
      <c r="AD207" s="4">
        <f t="shared" si="65"/>
        <v>0.20898431794135508</v>
      </c>
      <c r="AE207" s="4">
        <f t="shared" si="66"/>
        <v>0.3445761543962082</v>
      </c>
    </row>
    <row r="208" spans="1:31" x14ac:dyDescent="0.25">
      <c r="A208" s="1">
        <v>44130</v>
      </c>
      <c r="B208" s="4">
        <v>109</v>
      </c>
      <c r="C208" s="4">
        <v>82.230003359999998</v>
      </c>
      <c r="D208" s="4">
        <v>114.85185199999999</v>
      </c>
      <c r="E208" s="4">
        <v>1584.290039</v>
      </c>
      <c r="F208" s="4">
        <v>241.97999569999999</v>
      </c>
      <c r="G208" s="4">
        <v>488.23999020000002</v>
      </c>
      <c r="H208" s="4">
        <v>209.53143309999999</v>
      </c>
      <c r="I208" s="4">
        <v>192.77954099999999</v>
      </c>
      <c r="J208" s="4">
        <v>141.64225769999999</v>
      </c>
      <c r="K208" s="4">
        <v>3400.969971</v>
      </c>
      <c r="L208" s="4">
        <f t="shared" si="67"/>
        <v>0.89639160800007112</v>
      </c>
      <c r="M208" s="4">
        <f t="shared" si="68"/>
        <v>0.38465780231100255</v>
      </c>
      <c r="N208" s="4">
        <f t="shared" si="69"/>
        <v>0.73021263553130034</v>
      </c>
      <c r="O208" s="4">
        <f t="shared" si="70"/>
        <v>0.6877692613047518</v>
      </c>
      <c r="P208" s="4">
        <f t="shared" si="71"/>
        <v>0.74979289534474647</v>
      </c>
      <c r="Q208" s="4">
        <f t="shared" si="72"/>
        <v>0.73493461699951201</v>
      </c>
      <c r="R208" s="4">
        <f t="shared" si="73"/>
        <v>0.77747232398597355</v>
      </c>
      <c r="S208" s="4">
        <f t="shared" si="74"/>
        <v>0.68968077446620479</v>
      </c>
      <c r="T208" s="4">
        <f t="shared" si="75"/>
        <v>0.7877157022467699</v>
      </c>
      <c r="U208" s="4">
        <f t="shared" si="76"/>
        <v>0.76617694549482573</v>
      </c>
      <c r="V208" s="4">
        <f t="shared" si="77"/>
        <v>1.1225522682039466</v>
      </c>
      <c r="W208" s="4">
        <f t="shared" si="58"/>
        <v>0.32943421550852814</v>
      </c>
      <c r="X208" s="4">
        <f t="shared" si="59"/>
        <v>8.6893392969888961E-3</v>
      </c>
      <c r="Y208" s="4">
        <f t="shared" si="60"/>
        <v>-2.9816618449909038</v>
      </c>
      <c r="Z208" s="4">
        <f t="shared" si="61"/>
        <v>-3.408912842653987</v>
      </c>
      <c r="AA208" s="4">
        <f t="shared" si="62"/>
        <v>-8.1937822762124263E-3</v>
      </c>
      <c r="AB208" s="4">
        <f t="shared" si="63"/>
        <v>-2.8441940231195648</v>
      </c>
      <c r="AC208" s="4">
        <f t="shared" si="64"/>
        <v>-2.4948176008726257</v>
      </c>
      <c r="AD208" s="4">
        <f t="shared" si="65"/>
        <v>-1.1748299519016652</v>
      </c>
      <c r="AE208" s="4">
        <f t="shared" si="66"/>
        <v>-1.8589516328343503</v>
      </c>
    </row>
    <row r="209" spans="1:31" x14ac:dyDescent="0.25">
      <c r="A209" s="1">
        <v>44131</v>
      </c>
      <c r="B209" s="4">
        <v>108.58000180000001</v>
      </c>
      <c r="C209" s="4">
        <v>78.879997250000002</v>
      </c>
      <c r="D209" s="4">
        <v>116.39917800000001</v>
      </c>
      <c r="E209" s="4">
        <v>1598.880005</v>
      </c>
      <c r="F209" s="4">
        <v>250.3000031</v>
      </c>
      <c r="G209" s="4">
        <v>488.92999270000001</v>
      </c>
      <c r="H209" s="4">
        <v>212.693161</v>
      </c>
      <c r="I209" s="4">
        <v>189.77406310000001</v>
      </c>
      <c r="J209" s="4">
        <v>142.3496552</v>
      </c>
      <c r="K209" s="4">
        <v>3390.679932</v>
      </c>
      <c r="L209" s="4">
        <f t="shared" si="67"/>
        <v>0.8883629451593964</v>
      </c>
      <c r="M209" s="4">
        <f t="shared" si="68"/>
        <v>0.32061926697587334</v>
      </c>
      <c r="N209" s="4">
        <f t="shared" si="69"/>
        <v>0.74932822011671152</v>
      </c>
      <c r="O209" s="4">
        <f t="shared" si="70"/>
        <v>0.70669662190296967</v>
      </c>
      <c r="P209" s="4">
        <f t="shared" si="71"/>
        <v>0.80280345644275697</v>
      </c>
      <c r="Q209" s="4">
        <f t="shared" si="72"/>
        <v>0.7376120549055234</v>
      </c>
      <c r="R209" s="4">
        <f t="shared" si="73"/>
        <v>0.81017580505819864</v>
      </c>
      <c r="S209" s="4">
        <f t="shared" si="74"/>
        <v>0.65374084258181542</v>
      </c>
      <c r="T209" s="4">
        <f t="shared" si="75"/>
        <v>0.80189429146915037</v>
      </c>
      <c r="U209" s="4">
        <f t="shared" si="76"/>
        <v>0.75940125500562439</v>
      </c>
      <c r="V209" s="4">
        <f t="shared" si="77"/>
        <v>-0.38531944954127972</v>
      </c>
      <c r="W209" s="4">
        <f t="shared" si="58"/>
        <v>-4.0739462156334705</v>
      </c>
      <c r="X209" s="4">
        <f t="shared" si="59"/>
        <v>1.3472364381203121</v>
      </c>
      <c r="Y209" s="4">
        <f t="shared" si="60"/>
        <v>0.92091508756876084</v>
      </c>
      <c r="Z209" s="4">
        <f t="shared" si="61"/>
        <v>3.4383038052099648</v>
      </c>
      <c r="AA209" s="4">
        <f t="shared" si="62"/>
        <v>0.14132445392630424</v>
      </c>
      <c r="AB209" s="4">
        <f t="shared" si="63"/>
        <v>1.5089515941462899</v>
      </c>
      <c r="AC209" s="4">
        <f t="shared" si="64"/>
        <v>-1.5590232679306921</v>
      </c>
      <c r="AD209" s="4">
        <f t="shared" si="65"/>
        <v>0.49942546206675814</v>
      </c>
      <c r="AE209" s="4">
        <f t="shared" si="66"/>
        <v>-0.30256188933577555</v>
      </c>
    </row>
    <row r="210" spans="1:31" x14ac:dyDescent="0.25">
      <c r="A210" s="1">
        <v>44132</v>
      </c>
      <c r="B210" s="4">
        <v>106.41999819999999</v>
      </c>
      <c r="C210" s="4">
        <v>76.400001529999997</v>
      </c>
      <c r="D210" s="4">
        <v>111.008476</v>
      </c>
      <c r="E210" s="4">
        <v>1510.8000489999999</v>
      </c>
      <c r="F210" s="4">
        <v>238.42999270000001</v>
      </c>
      <c r="G210" s="4">
        <v>486.23999020000002</v>
      </c>
      <c r="H210" s="4">
        <v>202.15075680000001</v>
      </c>
      <c r="I210" s="4">
        <v>180.59788510000001</v>
      </c>
      <c r="J210" s="4">
        <v>139.52996830000001</v>
      </c>
      <c r="K210" s="4">
        <v>3271.030029</v>
      </c>
      <c r="L210" s="4">
        <f t="shared" si="67"/>
        <v>0.84707243334519344</v>
      </c>
      <c r="M210" s="4">
        <f t="shared" si="68"/>
        <v>0.2732118031291314</v>
      </c>
      <c r="N210" s="4">
        <f t="shared" si="69"/>
        <v>0.6827317691711805</v>
      </c>
      <c r="O210" s="4">
        <f t="shared" si="70"/>
        <v>0.59243171623511792</v>
      </c>
      <c r="P210" s="4">
        <f t="shared" si="71"/>
        <v>0.72717420741790417</v>
      </c>
      <c r="Q210" s="4">
        <f t="shared" si="72"/>
        <v>0.72717395553520858</v>
      </c>
      <c r="R210" s="4">
        <f t="shared" si="73"/>
        <v>0.70112995193135474</v>
      </c>
      <c r="S210" s="4">
        <f t="shared" si="74"/>
        <v>0.54401080188544759</v>
      </c>
      <c r="T210" s="4">
        <f t="shared" si="75"/>
        <v>0.745378425508603</v>
      </c>
      <c r="U210" s="4">
        <f t="shared" si="76"/>
        <v>0.68061528443826691</v>
      </c>
      <c r="V210" s="4">
        <f t="shared" si="77"/>
        <v>-1.989319915446907</v>
      </c>
      <c r="W210" s="4">
        <f t="shared" si="58"/>
        <v>-3.1440109108269589</v>
      </c>
      <c r="X210" s="4">
        <f t="shared" si="59"/>
        <v>-4.6312199902305187</v>
      </c>
      <c r="Y210" s="4">
        <f t="shared" si="60"/>
        <v>-5.5088534301859653</v>
      </c>
      <c r="Z210" s="4">
        <f t="shared" si="61"/>
        <v>-4.7423133252050622</v>
      </c>
      <c r="AA210" s="4">
        <f t="shared" si="62"/>
        <v>-0.55018152704134393</v>
      </c>
      <c r="AB210" s="4">
        <f t="shared" si="63"/>
        <v>-4.9566258503252918</v>
      </c>
      <c r="AC210" s="4">
        <f t="shared" si="64"/>
        <v>-4.8353172452047231</v>
      </c>
      <c r="AD210" s="4">
        <f t="shared" si="65"/>
        <v>-1.9808175130725525</v>
      </c>
      <c r="AE210" s="4">
        <f t="shared" si="66"/>
        <v>-3.5287878950409879</v>
      </c>
    </row>
    <row r="211" spans="1:31" x14ac:dyDescent="0.25">
      <c r="A211" s="1">
        <v>44133</v>
      </c>
      <c r="B211" s="4">
        <v>105</v>
      </c>
      <c r="C211" s="4">
        <v>78.019996640000002</v>
      </c>
      <c r="D211" s="4">
        <v>115.12138400000001</v>
      </c>
      <c r="E211" s="4">
        <v>1556.880005</v>
      </c>
      <c r="F211" s="4">
        <v>237.13999939999999</v>
      </c>
      <c r="G211" s="4">
        <v>504.2099915</v>
      </c>
      <c r="H211" s="4">
        <v>204.18542479999999</v>
      </c>
      <c r="I211" s="4">
        <v>184.59185790000001</v>
      </c>
      <c r="J211" s="4">
        <v>139.41040039999999</v>
      </c>
      <c r="K211" s="4">
        <v>3310.110107</v>
      </c>
      <c r="L211" s="4">
        <f t="shared" si="67"/>
        <v>0.81992782467266789</v>
      </c>
      <c r="M211" s="4">
        <f t="shared" si="68"/>
        <v>0.30417954189975471</v>
      </c>
      <c r="N211" s="4">
        <f t="shared" si="69"/>
        <v>0.73354241978133894</v>
      </c>
      <c r="O211" s="4">
        <f t="shared" si="70"/>
        <v>0.65221060424363098</v>
      </c>
      <c r="P211" s="4">
        <f t="shared" si="71"/>
        <v>0.71895507186212626</v>
      </c>
      <c r="Q211" s="4">
        <f t="shared" si="72"/>
        <v>0.79690350383640429</v>
      </c>
      <c r="R211" s="4">
        <f t="shared" si="73"/>
        <v>0.72217563597844214</v>
      </c>
      <c r="S211" s="4">
        <f t="shared" si="74"/>
        <v>0.59177129627474412</v>
      </c>
      <c r="T211" s="4">
        <f t="shared" si="75"/>
        <v>0.74298188871241289</v>
      </c>
      <c r="U211" s="4">
        <f t="shared" si="76"/>
        <v>0.70634837571438802</v>
      </c>
      <c r="V211" s="4">
        <f t="shared" si="77"/>
        <v>-1.334333982351068</v>
      </c>
      <c r="W211" s="4">
        <f t="shared" ref="W211:W254" si="78">((C211-C210)/C210*100)</f>
        <v>2.1204124051802293</v>
      </c>
      <c r="X211" s="4">
        <f t="shared" ref="X211:X254" si="79">((D211-D210)/D210*100)</f>
        <v>3.7050396043631881</v>
      </c>
      <c r="Y211" s="4">
        <f t="shared" ref="Y211:Y254" si="80">((E211-E210)/E210*100)</f>
        <v>3.0500367027721773</v>
      </c>
      <c r="Z211" s="4">
        <f t="shared" ref="Z211:Z254" si="81">((F211-F210)/F210*100)</f>
        <v>-0.54103650526178959</v>
      </c>
      <c r="AA211" s="4">
        <f t="shared" ref="AA211:AA254" si="82">((G211-G210)/G210*100)</f>
        <v>3.6957061661276698</v>
      </c>
      <c r="AB211" s="4">
        <f t="shared" ref="AB211:AB254" si="83">((H211-H210)/H210*100)</f>
        <v>1.0065102066439466</v>
      </c>
      <c r="AC211" s="4">
        <f t="shared" ref="AC211:AC254" si="84">((I211-I210)/I210*100)</f>
        <v>2.2115280019965162</v>
      </c>
      <c r="AD211" s="4">
        <f t="shared" ref="AD211:AD254" si="85">((J211-J210)/J210*100)</f>
        <v>-8.5693347068596118E-2</v>
      </c>
      <c r="AE211" s="4">
        <f t="shared" ref="AE211:AE254" si="86">((K211-K210)/K210*100)</f>
        <v>1.1947330857108422</v>
      </c>
    </row>
    <row r="212" spans="1:31" x14ac:dyDescent="0.25">
      <c r="A212" s="1">
        <v>44134</v>
      </c>
      <c r="B212" s="4">
        <v>105.11000060000001</v>
      </c>
      <c r="C212" s="4">
        <v>75.290000919999997</v>
      </c>
      <c r="D212" s="4">
        <v>108.672516</v>
      </c>
      <c r="E212" s="4">
        <v>1616.1099850000001</v>
      </c>
      <c r="F212" s="4">
        <v>232.27000430000001</v>
      </c>
      <c r="G212" s="4">
        <v>475.73999020000002</v>
      </c>
      <c r="H212" s="4">
        <v>201.94131469999999</v>
      </c>
      <c r="I212" s="4">
        <v>181.4366302</v>
      </c>
      <c r="J212" s="4">
        <v>138.24467469999999</v>
      </c>
      <c r="K212" s="4">
        <v>3269.959961</v>
      </c>
      <c r="L212" s="4">
        <f t="shared" si="67"/>
        <v>0.82203059018373903</v>
      </c>
      <c r="M212" s="4">
        <f t="shared" si="68"/>
        <v>0.25199309159505001</v>
      </c>
      <c r="N212" s="4">
        <f t="shared" si="69"/>
        <v>0.6538734413410161</v>
      </c>
      <c r="O212" s="4">
        <f t="shared" si="70"/>
        <v>0.72904883605892334</v>
      </c>
      <c r="P212" s="4">
        <f t="shared" si="71"/>
        <v>0.68792611234514789</v>
      </c>
      <c r="Q212" s="4">
        <f t="shared" si="72"/>
        <v>0.68643048284761587</v>
      </c>
      <c r="R212" s="4">
        <f t="shared" si="73"/>
        <v>0.6989635777303751</v>
      </c>
      <c r="S212" s="4">
        <f t="shared" si="74"/>
        <v>0.55404063499863232</v>
      </c>
      <c r="T212" s="4">
        <f t="shared" si="75"/>
        <v>0.71961688410570812</v>
      </c>
      <c r="U212" s="4">
        <f t="shared" si="76"/>
        <v>0.67991067587746368</v>
      </c>
      <c r="V212" s="4">
        <f t="shared" si="77"/>
        <v>0.10476247619048233</v>
      </c>
      <c r="W212" s="4">
        <f t="shared" si="78"/>
        <v>-3.4990974590741861</v>
      </c>
      <c r="X212" s="4">
        <f t="shared" si="79"/>
        <v>-5.6017985329293856</v>
      </c>
      <c r="Y212" s="4">
        <f t="shared" si="80"/>
        <v>3.8044023823146262</v>
      </c>
      <c r="Z212" s="4">
        <f t="shared" si="81"/>
        <v>-2.0536371393783446</v>
      </c>
      <c r="AA212" s="4">
        <f t="shared" si="82"/>
        <v>-5.6464571864796094</v>
      </c>
      <c r="AB212" s="4">
        <f t="shared" si="83"/>
        <v>-1.0990549899426516</v>
      </c>
      <c r="AC212" s="4">
        <f t="shared" si="84"/>
        <v>-1.7092994977651241</v>
      </c>
      <c r="AD212" s="4">
        <f t="shared" si="85"/>
        <v>-0.83618273576093682</v>
      </c>
      <c r="AE212" s="4">
        <f t="shared" si="86"/>
        <v>-1.212954998538964</v>
      </c>
    </row>
    <row r="213" spans="1:31" x14ac:dyDescent="0.25">
      <c r="A213" s="1">
        <v>44137</v>
      </c>
      <c r="B213" s="4">
        <v>107.4800034</v>
      </c>
      <c r="C213" s="4">
        <v>74.699996949999999</v>
      </c>
      <c r="D213" s="4">
        <v>108.58266399999999</v>
      </c>
      <c r="E213" s="4">
        <v>1624.3199460000001</v>
      </c>
      <c r="F213" s="4">
        <v>232.4499969</v>
      </c>
      <c r="G213" s="4">
        <v>484.11999509999998</v>
      </c>
      <c r="H213" s="4">
        <v>201.80166629999999</v>
      </c>
      <c r="I213" s="4">
        <v>184.46206670000001</v>
      </c>
      <c r="J213" s="4">
        <v>139.88865659999999</v>
      </c>
      <c r="K213" s="4">
        <v>3310.23999</v>
      </c>
      <c r="L213" s="4">
        <f t="shared" si="67"/>
        <v>0.86733543532987378</v>
      </c>
      <c r="M213" s="4">
        <f t="shared" si="68"/>
        <v>0.24071460766395311</v>
      </c>
      <c r="N213" s="4">
        <f t="shared" si="69"/>
        <v>0.65276341442608776</v>
      </c>
      <c r="O213" s="4">
        <f t="shared" si="70"/>
        <v>0.73969950463103007</v>
      </c>
      <c r="P213" s="4">
        <f t="shared" si="71"/>
        <v>0.68907292727700586</v>
      </c>
      <c r="Q213" s="4">
        <f t="shared" si="72"/>
        <v>0.71894767339666743</v>
      </c>
      <c r="R213" s="4">
        <f t="shared" si="73"/>
        <v>0.6975191179442668</v>
      </c>
      <c r="S213" s="4">
        <f t="shared" si="74"/>
        <v>0.5902192346584556</v>
      </c>
      <c r="T213" s="4">
        <f t="shared" si="75"/>
        <v>0.75256772723015786</v>
      </c>
      <c r="U213" s="4">
        <f t="shared" si="76"/>
        <v>0.70643389988079874</v>
      </c>
      <c r="V213" s="4">
        <f t="shared" si="77"/>
        <v>2.2547833569320654</v>
      </c>
      <c r="W213" s="4">
        <f t="shared" si="78"/>
        <v>-0.78364186849580653</v>
      </c>
      <c r="X213" s="4">
        <f t="shared" si="79"/>
        <v>-8.2681438975801005E-2</v>
      </c>
      <c r="Y213" s="4">
        <f t="shared" si="80"/>
        <v>0.50800756608158826</v>
      </c>
      <c r="Z213" s="4">
        <f t="shared" si="81"/>
        <v>7.749283018375154E-2</v>
      </c>
      <c r="AA213" s="4">
        <f t="shared" si="82"/>
        <v>1.76146741342409</v>
      </c>
      <c r="AB213" s="4">
        <f t="shared" si="83"/>
        <v>-6.9152961694568332E-2</v>
      </c>
      <c r="AC213" s="4">
        <f t="shared" si="84"/>
        <v>1.6674893579455445</v>
      </c>
      <c r="AD213" s="4">
        <f t="shared" si="85"/>
        <v>1.1891828047391688</v>
      </c>
      <c r="AE213" s="4">
        <f t="shared" si="86"/>
        <v>1.2318202510247804</v>
      </c>
    </row>
    <row r="214" spans="1:31" x14ac:dyDescent="0.25">
      <c r="A214" s="1">
        <v>44138</v>
      </c>
      <c r="B214" s="4">
        <v>109.5599976</v>
      </c>
      <c r="C214" s="4">
        <v>76.58000183</v>
      </c>
      <c r="D214" s="4">
        <v>110.24979399999999</v>
      </c>
      <c r="E214" s="4">
        <v>1645.660034</v>
      </c>
      <c r="F214" s="4">
        <v>237.13000489999999</v>
      </c>
      <c r="G214" s="4">
        <v>487.22000120000001</v>
      </c>
      <c r="H214" s="4">
        <v>205.89096069999999</v>
      </c>
      <c r="I214" s="4">
        <v>188.05664060000001</v>
      </c>
      <c r="J214" s="4">
        <v>142.2599945</v>
      </c>
      <c r="K214" s="4">
        <v>3369.1599120000001</v>
      </c>
      <c r="L214" s="4">
        <f t="shared" si="67"/>
        <v>0.90709649178763763</v>
      </c>
      <c r="M214" s="4">
        <f t="shared" si="68"/>
        <v>0.27665267911364833</v>
      </c>
      <c r="N214" s="4">
        <f t="shared" si="69"/>
        <v>0.67335905137000018</v>
      </c>
      <c r="O214" s="4">
        <f t="shared" si="70"/>
        <v>0.76738370490769292</v>
      </c>
      <c r="P214" s="4">
        <f t="shared" si="71"/>
        <v>0.71889139234509913</v>
      </c>
      <c r="Q214" s="4">
        <f t="shared" si="72"/>
        <v>0.73097672233635524</v>
      </c>
      <c r="R214" s="4">
        <f t="shared" si="73"/>
        <v>0.73981692668649146</v>
      </c>
      <c r="S214" s="4">
        <f t="shared" si="74"/>
        <v>0.63320366023663233</v>
      </c>
      <c r="T214" s="4">
        <f t="shared" si="75"/>
        <v>0.80009719403144242</v>
      </c>
      <c r="U214" s="4">
        <f t="shared" si="76"/>
        <v>0.74523094964124026</v>
      </c>
      <c r="V214" s="4">
        <f t="shared" si="77"/>
        <v>1.9352383087103637</v>
      </c>
      <c r="W214" s="4">
        <f t="shared" si="78"/>
        <v>2.5167402366272804</v>
      </c>
      <c r="X214" s="4">
        <f t="shared" si="79"/>
        <v>1.5353555886232451</v>
      </c>
      <c r="Y214" s="4">
        <f t="shared" si="80"/>
        <v>1.3137859971830896</v>
      </c>
      <c r="Z214" s="4">
        <f t="shared" si="81"/>
        <v>2.013339669784262</v>
      </c>
      <c r="AA214" s="4">
        <f t="shared" si="82"/>
        <v>0.64033837300186114</v>
      </c>
      <c r="AB214" s="4">
        <f t="shared" si="83"/>
        <v>2.026392782069907</v>
      </c>
      <c r="AC214" s="4">
        <f t="shared" si="84"/>
        <v>1.948679186082219</v>
      </c>
      <c r="AD214" s="4">
        <f t="shared" si="85"/>
        <v>1.6951609641807186</v>
      </c>
      <c r="AE214" s="4">
        <f t="shared" si="86"/>
        <v>1.7799290135456325</v>
      </c>
    </row>
    <row r="215" spans="1:31" x14ac:dyDescent="0.25">
      <c r="A215" s="1">
        <v>44139</v>
      </c>
      <c r="B215" s="4">
        <v>111.5299988</v>
      </c>
      <c r="C215" s="4">
        <v>81.349998470000003</v>
      </c>
      <c r="D215" s="4">
        <v>114.752022</v>
      </c>
      <c r="E215" s="4">
        <v>1745.849976</v>
      </c>
      <c r="F215" s="4">
        <v>250.7400055</v>
      </c>
      <c r="G215" s="4">
        <v>496.9500122</v>
      </c>
      <c r="H215" s="4">
        <v>215.82495119999999</v>
      </c>
      <c r="I215" s="4">
        <v>193.67817690000001</v>
      </c>
      <c r="J215" s="4">
        <v>141.44297789999999</v>
      </c>
      <c r="K215" s="4">
        <v>3443.4399410000001</v>
      </c>
      <c r="L215" s="4">
        <f t="shared" si="67"/>
        <v>0.94475492801551875</v>
      </c>
      <c r="M215" s="4">
        <f t="shared" si="68"/>
        <v>0.36783567650199883</v>
      </c>
      <c r="N215" s="4">
        <f t="shared" si="69"/>
        <v>0.72897934092553429</v>
      </c>
      <c r="O215" s="4">
        <f t="shared" si="70"/>
        <v>0.89735872750531465</v>
      </c>
      <c r="P215" s="4">
        <f t="shared" si="71"/>
        <v>0.80560691237579751</v>
      </c>
      <c r="Q215" s="4">
        <f t="shared" si="72"/>
        <v>0.76873238304382918</v>
      </c>
      <c r="R215" s="4">
        <f t="shared" si="73"/>
        <v>0.84256962412399461</v>
      </c>
      <c r="S215" s="4">
        <f t="shared" si="74"/>
        <v>0.70042679027782262</v>
      </c>
      <c r="T215" s="4">
        <f t="shared" si="75"/>
        <v>0.78372147492123079</v>
      </c>
      <c r="U215" s="4">
        <f t="shared" si="76"/>
        <v>0.79414218175930118</v>
      </c>
      <c r="V215" s="4">
        <f t="shared" si="77"/>
        <v>1.798102631575814</v>
      </c>
      <c r="W215" s="4">
        <f t="shared" si="78"/>
        <v>6.2287758239924322</v>
      </c>
      <c r="X215" s="4">
        <f t="shared" si="79"/>
        <v>4.0836611449813711</v>
      </c>
      <c r="Y215" s="4">
        <f t="shared" si="80"/>
        <v>6.0881312014653917</v>
      </c>
      <c r="Z215" s="4">
        <f t="shared" si="81"/>
        <v>5.7394679368979373</v>
      </c>
      <c r="AA215" s="4">
        <f t="shared" si="82"/>
        <v>1.9970467090914639</v>
      </c>
      <c r="AB215" s="4">
        <f t="shared" si="83"/>
        <v>4.8248793760667477</v>
      </c>
      <c r="AC215" s="4">
        <f t="shared" si="84"/>
        <v>2.9892782738563941</v>
      </c>
      <c r="AD215" s="4">
        <f t="shared" si="85"/>
        <v>-0.57431226738871877</v>
      </c>
      <c r="AE215" s="4">
        <f t="shared" si="86"/>
        <v>2.2047047614283737</v>
      </c>
    </row>
    <row r="216" spans="1:31" x14ac:dyDescent="0.25">
      <c r="A216" s="1">
        <v>44140</v>
      </c>
      <c r="B216" s="4">
        <v>113.5299988</v>
      </c>
      <c r="C216" s="4">
        <v>83</v>
      </c>
      <c r="D216" s="4">
        <v>118.824997</v>
      </c>
      <c r="E216" s="4">
        <v>1762.5</v>
      </c>
      <c r="F216" s="4">
        <v>260.22000120000001</v>
      </c>
      <c r="G216" s="4">
        <v>513.76000980000003</v>
      </c>
      <c r="H216" s="4">
        <v>222.70693969999999</v>
      </c>
      <c r="I216" s="4">
        <v>197.34265139999999</v>
      </c>
      <c r="J216" s="4">
        <v>142.9474792</v>
      </c>
      <c r="K216" s="4">
        <v>3510.4499510000001</v>
      </c>
      <c r="L216" s="4">
        <f t="shared" si="67"/>
        <v>0.98298681967922041</v>
      </c>
      <c r="M216" s="4">
        <f t="shared" si="68"/>
        <v>0.39937701637194972</v>
      </c>
      <c r="N216" s="4">
        <f t="shared" si="69"/>
        <v>0.77929666133943842</v>
      </c>
      <c r="O216" s="4">
        <f t="shared" si="70"/>
        <v>0.91895857278370541</v>
      </c>
      <c r="P216" s="4">
        <f t="shared" si="71"/>
        <v>0.86600828789184903</v>
      </c>
      <c r="Q216" s="4">
        <f t="shared" si="72"/>
        <v>0.8339607333385054</v>
      </c>
      <c r="R216" s="4">
        <f t="shared" si="73"/>
        <v>0.91375379549086644</v>
      </c>
      <c r="S216" s="4">
        <f t="shared" si="74"/>
        <v>0.74424709716548321</v>
      </c>
      <c r="T216" s="4">
        <f t="shared" si="75"/>
        <v>0.81387666477875376</v>
      </c>
      <c r="U216" s="4">
        <f t="shared" si="76"/>
        <v>0.83826631845482635</v>
      </c>
      <c r="V216" s="4">
        <f t="shared" si="77"/>
        <v>1.7932395064277538</v>
      </c>
      <c r="W216" s="4">
        <f t="shared" si="78"/>
        <v>2.0282748138077467</v>
      </c>
      <c r="X216" s="4">
        <f t="shared" si="79"/>
        <v>3.549371008033305</v>
      </c>
      <c r="Y216" s="4">
        <f t="shared" si="80"/>
        <v>0.95369156736752914</v>
      </c>
      <c r="Z216" s="4">
        <f t="shared" si="81"/>
        <v>3.7808070080783414</v>
      </c>
      <c r="AA216" s="4">
        <f t="shared" si="82"/>
        <v>3.3826335018248805</v>
      </c>
      <c r="AB216" s="4">
        <f t="shared" si="83"/>
        <v>3.1886899367917039</v>
      </c>
      <c r="AC216" s="4">
        <f t="shared" si="84"/>
        <v>1.8920430575366403</v>
      </c>
      <c r="AD216" s="4">
        <f t="shared" si="85"/>
        <v>1.0636804472991908</v>
      </c>
      <c r="AE216" s="4">
        <f t="shared" si="86"/>
        <v>1.9460194209323065</v>
      </c>
    </row>
    <row r="217" spans="1:31" x14ac:dyDescent="0.25">
      <c r="A217" s="1">
        <v>44141</v>
      </c>
      <c r="B217" s="4">
        <v>114.41999819999999</v>
      </c>
      <c r="C217" s="4">
        <v>85.879997250000002</v>
      </c>
      <c r="D217" s="4">
        <v>118.69000200000001</v>
      </c>
      <c r="E217" s="4">
        <v>1759.7299800000001</v>
      </c>
      <c r="F217" s="4">
        <v>260.14999390000003</v>
      </c>
      <c r="G217" s="4">
        <v>514.72998050000001</v>
      </c>
      <c r="H217" s="4">
        <v>223.1358185</v>
      </c>
      <c r="I217" s="4">
        <v>198.171402</v>
      </c>
      <c r="J217" s="4">
        <v>145.23910520000001</v>
      </c>
      <c r="K217" s="4">
        <v>3509.4399410000001</v>
      </c>
      <c r="L217" s="4">
        <f t="shared" si="67"/>
        <v>1</v>
      </c>
      <c r="M217" s="4">
        <f t="shared" si="68"/>
        <v>0.45443088779882912</v>
      </c>
      <c r="N217" s="4">
        <f t="shared" si="69"/>
        <v>0.77762894016038031</v>
      </c>
      <c r="O217" s="4">
        <f t="shared" si="70"/>
        <v>0.91536506424473596</v>
      </c>
      <c r="P217" s="4">
        <f t="shared" si="71"/>
        <v>0.86556223945997435</v>
      </c>
      <c r="Q217" s="4">
        <f t="shared" si="72"/>
        <v>0.837724540455002</v>
      </c>
      <c r="R217" s="4">
        <f t="shared" si="73"/>
        <v>0.91818992350747375</v>
      </c>
      <c r="S217" s="4">
        <f t="shared" si="74"/>
        <v>0.7541574146271911</v>
      </c>
      <c r="T217" s="4">
        <f t="shared" si="75"/>
        <v>0.85980844105068877</v>
      </c>
      <c r="U217" s="4">
        <f t="shared" si="76"/>
        <v>0.83760125633494542</v>
      </c>
      <c r="V217" s="4">
        <f t="shared" si="77"/>
        <v>0.78393324179264723</v>
      </c>
      <c r="W217" s="4">
        <f t="shared" si="78"/>
        <v>3.4698762048192799</v>
      </c>
      <c r="X217" s="4">
        <f t="shared" si="79"/>
        <v>-0.11360825029096304</v>
      </c>
      <c r="Y217" s="4">
        <f t="shared" si="80"/>
        <v>-0.15716425531914505</v>
      </c>
      <c r="Z217" s="4">
        <f t="shared" si="81"/>
        <v>-2.6903120312485079E-2</v>
      </c>
      <c r="AA217" s="4">
        <f t="shared" si="82"/>
        <v>0.18879840421553498</v>
      </c>
      <c r="AB217" s="4">
        <f t="shared" si="83"/>
        <v>0.19257540900060546</v>
      </c>
      <c r="AC217" s="4">
        <f t="shared" si="84"/>
        <v>0.41995513596307465</v>
      </c>
      <c r="AD217" s="4">
        <f t="shared" si="85"/>
        <v>1.6031244571957501</v>
      </c>
      <c r="AE217" s="4">
        <f t="shared" si="86"/>
        <v>-2.8771525419761371E-2</v>
      </c>
    </row>
    <row r="218" spans="1:31" x14ac:dyDescent="0.25">
      <c r="A218" s="1">
        <v>44144</v>
      </c>
      <c r="B218" s="4">
        <v>109.38999939999999</v>
      </c>
      <c r="C218" s="4">
        <v>83.120002749999998</v>
      </c>
      <c r="D218" s="4">
        <v>116.32</v>
      </c>
      <c r="E218" s="4">
        <v>1761.420044</v>
      </c>
      <c r="F218" s="4">
        <v>259.27999879999999</v>
      </c>
      <c r="G218" s="4">
        <v>470.5</v>
      </c>
      <c r="H218" s="4">
        <v>217.8197327</v>
      </c>
      <c r="I218" s="4">
        <v>212.36001590000001</v>
      </c>
      <c r="J218" s="4">
        <v>143.01721190000001</v>
      </c>
      <c r="K218" s="4">
        <v>3550.5</v>
      </c>
      <c r="L218" s="4">
        <f t="shared" si="67"/>
        <v>0.90384681540492529</v>
      </c>
      <c r="M218" s="4">
        <f t="shared" si="68"/>
        <v>0.40167098244062283</v>
      </c>
      <c r="N218" s="4">
        <f t="shared" si="69"/>
        <v>0.74835005924026798</v>
      </c>
      <c r="O218" s="4">
        <f t="shared" si="70"/>
        <v>0.91755756083876949</v>
      </c>
      <c r="P218" s="4">
        <f t="shared" si="71"/>
        <v>0.86001910395705139</v>
      </c>
      <c r="Q218" s="4">
        <f t="shared" si="72"/>
        <v>0.66609758783838213</v>
      </c>
      <c r="R218" s="4">
        <f t="shared" si="73"/>
        <v>0.86320274028445709</v>
      </c>
      <c r="S218" s="4">
        <f t="shared" si="74"/>
        <v>0.92382687621261939</v>
      </c>
      <c r="T218" s="4">
        <f t="shared" si="75"/>
        <v>0.8152743390830417</v>
      </c>
      <c r="U218" s="4">
        <f t="shared" si="76"/>
        <v>0.8646381073373901</v>
      </c>
      <c r="V218" s="4">
        <f t="shared" si="77"/>
        <v>-4.3960836209836627</v>
      </c>
      <c r="W218" s="4">
        <f t="shared" si="78"/>
        <v>-3.2137803777118825</v>
      </c>
      <c r="X218" s="4">
        <f t="shared" si="79"/>
        <v>-1.9968000337551715</v>
      </c>
      <c r="Y218" s="4">
        <f t="shared" si="80"/>
        <v>9.6041098305314598E-2</v>
      </c>
      <c r="Z218" s="4">
        <f t="shared" si="81"/>
        <v>-0.33442057290013244</v>
      </c>
      <c r="AA218" s="4">
        <f t="shared" si="82"/>
        <v>-8.592851043383126</v>
      </c>
      <c r="AB218" s="4">
        <f t="shared" si="83"/>
        <v>-2.3824439463536851</v>
      </c>
      <c r="AC218" s="4">
        <f t="shared" si="84"/>
        <v>7.1597686431062373</v>
      </c>
      <c r="AD218" s="4">
        <f t="shared" si="85"/>
        <v>-1.5298175356701418</v>
      </c>
      <c r="AE218" s="4">
        <f t="shared" si="86"/>
        <v>1.1699889352800841</v>
      </c>
    </row>
    <row r="219" spans="1:31" x14ac:dyDescent="0.25">
      <c r="A219" s="1">
        <v>44145</v>
      </c>
      <c r="B219" s="4">
        <v>110.8099976</v>
      </c>
      <c r="C219" s="4">
        <v>77.989997860000003</v>
      </c>
      <c r="D219" s="4">
        <v>115.970001</v>
      </c>
      <c r="E219" s="4">
        <v>1737.719971</v>
      </c>
      <c r="F219" s="4">
        <v>247.6600037</v>
      </c>
      <c r="G219" s="4">
        <v>480.23999020000002</v>
      </c>
      <c r="H219" s="4">
        <v>210.4589996</v>
      </c>
      <c r="I219" s="4">
        <v>212.9890747</v>
      </c>
      <c r="J219" s="4">
        <v>145.02986150000001</v>
      </c>
      <c r="K219" s="4">
        <v>3545.530029</v>
      </c>
      <c r="L219" s="4">
        <f t="shared" si="67"/>
        <v>0.93099142407745117</v>
      </c>
      <c r="M219" s="4">
        <f t="shared" si="68"/>
        <v>0.30360608684625306</v>
      </c>
      <c r="N219" s="4">
        <f t="shared" si="69"/>
        <v>0.74402618987511204</v>
      </c>
      <c r="O219" s="4">
        <f t="shared" si="70"/>
        <v>0.88681178474339772</v>
      </c>
      <c r="P219" s="4">
        <f t="shared" si="71"/>
        <v>0.78598281641635381</v>
      </c>
      <c r="Q219" s="4">
        <f t="shared" si="72"/>
        <v>0.70389197114229851</v>
      </c>
      <c r="R219" s="4">
        <f t="shared" si="73"/>
        <v>0.78706665165597334</v>
      </c>
      <c r="S219" s="4">
        <f t="shared" si="74"/>
        <v>0.93134925074855446</v>
      </c>
      <c r="T219" s="4">
        <f t="shared" si="75"/>
        <v>0.85561450416277074</v>
      </c>
      <c r="U219" s="4">
        <f t="shared" si="76"/>
        <v>0.86136552642333264</v>
      </c>
      <c r="V219" s="4">
        <f t="shared" si="77"/>
        <v>1.2981060497199428</v>
      </c>
      <c r="W219" s="4">
        <f t="shared" si="78"/>
        <v>-6.1718054863755345</v>
      </c>
      <c r="X219" s="4">
        <f t="shared" si="79"/>
        <v>-0.30089322558459153</v>
      </c>
      <c r="Y219" s="4">
        <f t="shared" si="80"/>
        <v>-1.3455094416990736</v>
      </c>
      <c r="Z219" s="4">
        <f t="shared" si="81"/>
        <v>-4.4816395995756171</v>
      </c>
      <c r="AA219" s="4">
        <f t="shared" si="82"/>
        <v>2.070136068012757</v>
      </c>
      <c r="AB219" s="4">
        <f t="shared" si="83"/>
        <v>-3.3792774459685142</v>
      </c>
      <c r="AC219" s="4">
        <f t="shared" si="84"/>
        <v>0.29622280697898351</v>
      </c>
      <c r="AD219" s="4">
        <f t="shared" si="85"/>
        <v>1.407277888627336</v>
      </c>
      <c r="AE219" s="4">
        <f t="shared" si="86"/>
        <v>-0.13997946768060798</v>
      </c>
    </row>
    <row r="220" spans="1:31" x14ac:dyDescent="0.25">
      <c r="A220" s="1">
        <v>44146</v>
      </c>
      <c r="B220" s="4">
        <v>112.6500015</v>
      </c>
      <c r="C220" s="4">
        <v>81.27999878</v>
      </c>
      <c r="D220" s="4">
        <v>119.489998</v>
      </c>
      <c r="E220" s="4">
        <v>1747.2299800000001</v>
      </c>
      <c r="F220" s="4">
        <v>254.17999270000001</v>
      </c>
      <c r="G220" s="4">
        <v>490.76000979999998</v>
      </c>
      <c r="H220" s="4">
        <v>215.98454280000001</v>
      </c>
      <c r="I220" s="4">
        <v>212.37998959999999</v>
      </c>
      <c r="J220" s="4">
        <v>147.44105529999999</v>
      </c>
      <c r="K220" s="4">
        <v>3572.6599120000001</v>
      </c>
      <c r="L220" s="4">
        <f t="shared" si="67"/>
        <v>0.96616483896024541</v>
      </c>
      <c r="M220" s="4">
        <f t="shared" si="68"/>
        <v>0.36649756621971241</v>
      </c>
      <c r="N220" s="4">
        <f t="shared" si="69"/>
        <v>0.7875120489596833</v>
      </c>
      <c r="O220" s="4">
        <f t="shared" si="70"/>
        <v>0.89914898756040895</v>
      </c>
      <c r="P220" s="4">
        <f t="shared" si="71"/>
        <v>0.82752463947324884</v>
      </c>
      <c r="Q220" s="4">
        <f t="shared" si="72"/>
        <v>0.74471312649901644</v>
      </c>
      <c r="R220" s="4">
        <f t="shared" si="73"/>
        <v>0.8442203673362384</v>
      </c>
      <c r="S220" s="4">
        <f t="shared" si="74"/>
        <v>0.92406572455599878</v>
      </c>
      <c r="T220" s="4">
        <f t="shared" si="75"/>
        <v>0.90394281522656361</v>
      </c>
      <c r="U220" s="4">
        <f t="shared" si="76"/>
        <v>0.8792297629161433</v>
      </c>
      <c r="V220" s="4">
        <f t="shared" si="77"/>
        <v>1.660503510380005</v>
      </c>
      <c r="W220" s="4">
        <f t="shared" si="78"/>
        <v>4.2184908453336343</v>
      </c>
      <c r="X220" s="4">
        <f t="shared" si="79"/>
        <v>3.0352651286085646</v>
      </c>
      <c r="Y220" s="4">
        <f t="shared" si="80"/>
        <v>0.54726936207836696</v>
      </c>
      <c r="Z220" s="4">
        <f t="shared" si="81"/>
        <v>2.6326370437666311</v>
      </c>
      <c r="AA220" s="4">
        <f t="shared" si="82"/>
        <v>2.1905755069707551</v>
      </c>
      <c r="AB220" s="4">
        <f t="shared" si="83"/>
        <v>2.6254725198266198</v>
      </c>
      <c r="AC220" s="4">
        <f t="shared" si="84"/>
        <v>-0.28597011412811951</v>
      </c>
      <c r="AD220" s="4">
        <f t="shared" si="85"/>
        <v>1.6625498880449376</v>
      </c>
      <c r="AE220" s="4">
        <f t="shared" si="86"/>
        <v>0.76518553722846105</v>
      </c>
    </row>
    <row r="221" spans="1:31" x14ac:dyDescent="0.25">
      <c r="A221" s="1">
        <v>44147</v>
      </c>
      <c r="B221" s="4">
        <v>111.9499969</v>
      </c>
      <c r="C221" s="4">
        <v>81.839996339999999</v>
      </c>
      <c r="D221" s="4">
        <v>119.209999</v>
      </c>
      <c r="E221" s="4">
        <v>1742.8199460000001</v>
      </c>
      <c r="F221" s="4">
        <v>249.41999820000001</v>
      </c>
      <c r="G221" s="4">
        <v>486.76998900000001</v>
      </c>
      <c r="H221" s="4">
        <v>214.87744140000001</v>
      </c>
      <c r="I221" s="4">
        <v>208.2599945</v>
      </c>
      <c r="J221" s="4">
        <v>147.6901398</v>
      </c>
      <c r="K221" s="4">
        <v>3537.01001</v>
      </c>
      <c r="L221" s="4">
        <f t="shared" si="67"/>
        <v>0.95278358894459902</v>
      </c>
      <c r="M221" s="4">
        <f t="shared" si="68"/>
        <v>0.37720244924264101</v>
      </c>
      <c r="N221" s="4">
        <f t="shared" si="69"/>
        <v>0.78405295593834812</v>
      </c>
      <c r="O221" s="4">
        <f t="shared" si="70"/>
        <v>0.89342791159844981</v>
      </c>
      <c r="P221" s="4">
        <f t="shared" si="71"/>
        <v>0.79719654393953043</v>
      </c>
      <c r="Q221" s="4">
        <f t="shared" si="72"/>
        <v>0.72923052616685202</v>
      </c>
      <c r="R221" s="4">
        <f t="shared" si="73"/>
        <v>0.83276901199350517</v>
      </c>
      <c r="S221" s="4">
        <f t="shared" si="74"/>
        <v>0.87479823759227227</v>
      </c>
      <c r="T221" s="4">
        <f t="shared" si="75"/>
        <v>0.90893529372297066</v>
      </c>
      <c r="U221" s="4">
        <f t="shared" si="76"/>
        <v>0.85575534246716745</v>
      </c>
      <c r="V221" s="4">
        <f t="shared" si="77"/>
        <v>-0.62139777246252392</v>
      </c>
      <c r="W221" s="4">
        <f t="shared" si="78"/>
        <v>0.68897338632563321</v>
      </c>
      <c r="X221" s="4">
        <f t="shared" si="79"/>
        <v>-0.23432839960379251</v>
      </c>
      <c r="Y221" s="4">
        <f t="shared" si="80"/>
        <v>-0.25240146119745471</v>
      </c>
      <c r="Z221" s="4">
        <f t="shared" si="81"/>
        <v>-1.8726865358038092</v>
      </c>
      <c r="AA221" s="4">
        <f t="shared" si="82"/>
        <v>-0.8130289184781021</v>
      </c>
      <c r="AB221" s="4">
        <f t="shared" si="83"/>
        <v>-0.51258362549822467</v>
      </c>
      <c r="AC221" s="4">
        <f t="shared" si="84"/>
        <v>-1.9399168008999577</v>
      </c>
      <c r="AD221" s="4">
        <f t="shared" si="85"/>
        <v>0.16893835946385097</v>
      </c>
      <c r="AE221" s="4">
        <f t="shared" si="86"/>
        <v>-0.99785322079657579</v>
      </c>
    </row>
    <row r="222" spans="1:31" x14ac:dyDescent="0.25">
      <c r="A222" s="1">
        <v>44148</v>
      </c>
      <c r="B222" s="4">
        <v>112.5999985</v>
      </c>
      <c r="C222" s="4">
        <v>81.430000309999997</v>
      </c>
      <c r="D222" s="4">
        <v>119.260002</v>
      </c>
      <c r="E222" s="4">
        <v>1772.26001</v>
      </c>
      <c r="F222" s="4">
        <v>249.5099945</v>
      </c>
      <c r="G222" s="4">
        <v>482.8399963</v>
      </c>
      <c r="H222" s="4">
        <v>215.94464110000001</v>
      </c>
      <c r="I222" s="4">
        <v>210.47999569999999</v>
      </c>
      <c r="J222" s="4">
        <v>149.99172970000001</v>
      </c>
      <c r="K222" s="4">
        <v>3585.1499020000001</v>
      </c>
      <c r="L222" s="4">
        <f t="shared" si="67"/>
        <v>0.96520898432081537</v>
      </c>
      <c r="M222" s="4">
        <f t="shared" si="68"/>
        <v>0.36936498734188711</v>
      </c>
      <c r="N222" s="4">
        <f t="shared" si="69"/>
        <v>0.7846706903886348</v>
      </c>
      <c r="O222" s="4">
        <f t="shared" si="70"/>
        <v>0.93162009843168925</v>
      </c>
      <c r="P222" s="4">
        <f t="shared" si="71"/>
        <v>0.79776995140545937</v>
      </c>
      <c r="Q222" s="4">
        <f t="shared" si="72"/>
        <v>0.71398085471591022</v>
      </c>
      <c r="R222" s="4">
        <f t="shared" si="73"/>
        <v>0.843807642227699</v>
      </c>
      <c r="S222" s="4">
        <f t="shared" si="74"/>
        <v>0.90134532746149487</v>
      </c>
      <c r="T222" s="4">
        <f t="shared" si="75"/>
        <v>0.95506677955728447</v>
      </c>
      <c r="U222" s="4">
        <f t="shared" si="76"/>
        <v>0.88745405695946233</v>
      </c>
      <c r="V222" s="4">
        <f t="shared" si="77"/>
        <v>0.58061779187060969</v>
      </c>
      <c r="W222" s="4">
        <f t="shared" si="78"/>
        <v>-0.50097268858211441</v>
      </c>
      <c r="X222" s="4">
        <f t="shared" si="79"/>
        <v>4.194530695365898E-2</v>
      </c>
      <c r="Y222" s="4">
        <f t="shared" si="80"/>
        <v>1.6892200521097256</v>
      </c>
      <c r="Z222" s="4">
        <f t="shared" si="81"/>
        <v>3.6082231035793381E-2</v>
      </c>
      <c r="AA222" s="4">
        <f t="shared" si="82"/>
        <v>-0.80736133878623606</v>
      </c>
      <c r="AB222" s="4">
        <f t="shared" si="83"/>
        <v>0.49665506674261961</v>
      </c>
      <c r="AC222" s="4">
        <f t="shared" si="84"/>
        <v>1.0659758276330813</v>
      </c>
      <c r="AD222" s="4">
        <f t="shared" si="85"/>
        <v>1.5583910362037661</v>
      </c>
      <c r="AE222" s="4">
        <f t="shared" si="86"/>
        <v>1.3610335244711436</v>
      </c>
    </row>
    <row r="223" spans="1:31" x14ac:dyDescent="0.25">
      <c r="A223" s="1">
        <v>44151</v>
      </c>
      <c r="B223" s="4">
        <v>113.66999819999999</v>
      </c>
      <c r="C223" s="4">
        <v>83.730003359999998</v>
      </c>
      <c r="D223" s="4">
        <v>120.300003</v>
      </c>
      <c r="E223" s="4">
        <v>1774.030029</v>
      </c>
      <c r="F223" s="4">
        <v>249.88999939999999</v>
      </c>
      <c r="G223" s="4">
        <v>479.10000609999997</v>
      </c>
      <c r="H223" s="4">
        <v>216.66276550000001</v>
      </c>
      <c r="I223" s="4">
        <v>212.6999969</v>
      </c>
      <c r="J223" s="4">
        <v>151.88481139999999</v>
      </c>
      <c r="K223" s="4">
        <v>3626.9099120000001</v>
      </c>
      <c r="L223" s="4">
        <f t="shared" si="67"/>
        <v>0.98566304062611187</v>
      </c>
      <c r="M223" s="4">
        <f t="shared" si="68"/>
        <v>0.4133317210587788</v>
      </c>
      <c r="N223" s="4">
        <f t="shared" si="69"/>
        <v>0.79751880842220524</v>
      </c>
      <c r="O223" s="4">
        <f t="shared" si="70"/>
        <v>0.93391631953862653</v>
      </c>
      <c r="P223" s="4">
        <f t="shared" si="71"/>
        <v>0.80019113590692903</v>
      </c>
      <c r="Q223" s="4">
        <f t="shared" si="72"/>
        <v>0.69946845580490402</v>
      </c>
      <c r="R223" s="4">
        <f t="shared" si="73"/>
        <v>0.85123559569671914</v>
      </c>
      <c r="S223" s="4">
        <f t="shared" si="74"/>
        <v>0.92789241733071792</v>
      </c>
      <c r="T223" s="4">
        <f t="shared" si="75"/>
        <v>0.99301040784082339</v>
      </c>
      <c r="U223" s="4">
        <f t="shared" si="76"/>
        <v>0.91495180527566911</v>
      </c>
      <c r="V223" s="4">
        <f t="shared" si="77"/>
        <v>0.95026617606926245</v>
      </c>
      <c r="W223" s="4">
        <f t="shared" si="78"/>
        <v>2.8245155854648196</v>
      </c>
      <c r="X223" s="4">
        <f t="shared" si="79"/>
        <v>0.87204509689678167</v>
      </c>
      <c r="Y223" s="4">
        <f t="shared" si="80"/>
        <v>9.9873550721265067E-2</v>
      </c>
      <c r="Z223" s="4">
        <f t="shared" si="81"/>
        <v>0.15230047227626739</v>
      </c>
      <c r="AA223" s="4">
        <f t="shared" si="82"/>
        <v>-0.77458168930899374</v>
      </c>
      <c r="AB223" s="4">
        <f t="shared" si="83"/>
        <v>0.33255022969865838</v>
      </c>
      <c r="AC223" s="4">
        <f t="shared" si="84"/>
        <v>1.0547326327221191</v>
      </c>
      <c r="AD223" s="4">
        <f t="shared" si="85"/>
        <v>1.2621240542970962</v>
      </c>
      <c r="AE223" s="4">
        <f t="shared" si="86"/>
        <v>1.1648051306502933</v>
      </c>
    </row>
    <row r="224" spans="1:31" x14ac:dyDescent="0.25">
      <c r="A224" s="1">
        <v>44152</v>
      </c>
      <c r="B224" s="4">
        <v>113.0599976</v>
      </c>
      <c r="C224" s="4">
        <v>83.36000061</v>
      </c>
      <c r="D224" s="4">
        <v>119.389999</v>
      </c>
      <c r="E224" s="4">
        <v>1761.660034</v>
      </c>
      <c r="F224" s="4">
        <v>256.17001340000002</v>
      </c>
      <c r="G224" s="4">
        <v>480.63000490000002</v>
      </c>
      <c r="H224" s="4">
        <v>213.9000092</v>
      </c>
      <c r="I224" s="4">
        <v>210.71000670000001</v>
      </c>
      <c r="J224" s="4">
        <v>148.8259888</v>
      </c>
      <c r="K224" s="4">
        <v>3609.530029</v>
      </c>
      <c r="L224" s="4">
        <f t="shared" si="67"/>
        <v>0.97400230219911554</v>
      </c>
      <c r="M224" s="4">
        <f t="shared" si="68"/>
        <v>0.40625876853214299</v>
      </c>
      <c r="N224" s="4">
        <f t="shared" si="69"/>
        <v>0.78627666653674433</v>
      </c>
      <c r="O224" s="4">
        <f t="shared" si="70"/>
        <v>0.91786889653824721</v>
      </c>
      <c r="P224" s="4">
        <f t="shared" si="71"/>
        <v>0.84020396880938086</v>
      </c>
      <c r="Q224" s="4">
        <f t="shared" si="72"/>
        <v>0.70540535716869934</v>
      </c>
      <c r="R224" s="4">
        <f t="shared" si="73"/>
        <v>0.82265889611285536</v>
      </c>
      <c r="S224" s="4">
        <f t="shared" si="74"/>
        <v>0.90409583169001073</v>
      </c>
      <c r="T224" s="4">
        <f t="shared" si="75"/>
        <v>0.93170147029222816</v>
      </c>
      <c r="U224" s="4">
        <f t="shared" si="76"/>
        <v>0.90350765934516952</v>
      </c>
      <c r="V224" s="4">
        <f t="shared" si="77"/>
        <v>-0.53664169055999178</v>
      </c>
      <c r="W224" s="4">
        <f t="shared" si="78"/>
        <v>-0.44189983894919749</v>
      </c>
      <c r="X224" s="4">
        <f t="shared" si="79"/>
        <v>-0.756445533920727</v>
      </c>
      <c r="Y224" s="4">
        <f t="shared" si="80"/>
        <v>-0.69728216534039378</v>
      </c>
      <c r="Z224" s="4">
        <f t="shared" si="81"/>
        <v>2.5131113750364924</v>
      </c>
      <c r="AA224" s="4">
        <f t="shared" si="82"/>
        <v>0.3193485244249184</v>
      </c>
      <c r="AB224" s="4">
        <f t="shared" si="83"/>
        <v>-1.2751412517163714</v>
      </c>
      <c r="AC224" s="4">
        <f t="shared" si="84"/>
        <v>-0.9355854391176035</v>
      </c>
      <c r="AD224" s="4">
        <f t="shared" si="85"/>
        <v>-2.0139094698181159</v>
      </c>
      <c r="AE224" s="4">
        <f t="shared" si="86"/>
        <v>-0.47919257499330087</v>
      </c>
    </row>
    <row r="225" spans="1:31" x14ac:dyDescent="0.25">
      <c r="A225" s="1">
        <v>44153</v>
      </c>
      <c r="B225" s="4">
        <v>109.7699966</v>
      </c>
      <c r="C225" s="4">
        <v>82.540000919999997</v>
      </c>
      <c r="D225" s="4">
        <v>118.029999</v>
      </c>
      <c r="E225" s="4">
        <v>1740.6400149999999</v>
      </c>
      <c r="F225" s="4">
        <v>257.1600037</v>
      </c>
      <c r="G225" s="4">
        <v>481.7900085</v>
      </c>
      <c r="H225" s="4">
        <v>211.08000179999999</v>
      </c>
      <c r="I225" s="4">
        <v>207.83000179999999</v>
      </c>
      <c r="J225" s="4">
        <v>148.54701230000001</v>
      </c>
      <c r="K225" s="4">
        <v>3567.790039</v>
      </c>
      <c r="L225" s="4">
        <f t="shared" si="67"/>
        <v>0.91111082129638044</v>
      </c>
      <c r="M225" s="4">
        <f t="shared" si="68"/>
        <v>0.39058369887596844</v>
      </c>
      <c r="N225" s="4">
        <f t="shared" si="69"/>
        <v>0.76947529757108424</v>
      </c>
      <c r="O225" s="4">
        <f t="shared" si="70"/>
        <v>0.89059991733744637</v>
      </c>
      <c r="P225" s="4">
        <f t="shared" si="71"/>
        <v>0.84651164844973636</v>
      </c>
      <c r="Q225" s="4">
        <f t="shared" si="72"/>
        <v>0.70990655478718589</v>
      </c>
      <c r="R225" s="4">
        <f t="shared" si="73"/>
        <v>0.79349001708647404</v>
      </c>
      <c r="S225" s="4">
        <f t="shared" si="74"/>
        <v>0.86965632377258151</v>
      </c>
      <c r="T225" s="4">
        <f t="shared" si="75"/>
        <v>0.92610985709569105</v>
      </c>
      <c r="U225" s="4">
        <f t="shared" si="76"/>
        <v>0.87602309361491726</v>
      </c>
      <c r="V225" s="4">
        <f t="shared" si="77"/>
        <v>-2.9099602598965593</v>
      </c>
      <c r="W225" s="4">
        <f t="shared" si="78"/>
        <v>-0.9836848416501025</v>
      </c>
      <c r="X225" s="4">
        <f t="shared" si="79"/>
        <v>-1.1391238892631195</v>
      </c>
      <c r="Y225" s="4">
        <f t="shared" si="80"/>
        <v>-1.1931938395782467</v>
      </c>
      <c r="Z225" s="4">
        <f t="shared" si="81"/>
        <v>0.38645830823850363</v>
      </c>
      <c r="AA225" s="4">
        <f t="shared" si="82"/>
        <v>0.24135064148592478</v>
      </c>
      <c r="AB225" s="4">
        <f t="shared" si="83"/>
        <v>-1.3183764743849335</v>
      </c>
      <c r="AC225" s="4">
        <f t="shared" si="84"/>
        <v>-1.366809742500956</v>
      </c>
      <c r="AD225" s="4">
        <f t="shared" si="85"/>
        <v>-0.18745146748186686</v>
      </c>
      <c r="AE225" s="4">
        <f t="shared" si="86"/>
        <v>-1.1563829546962894</v>
      </c>
    </row>
    <row r="226" spans="1:31" x14ac:dyDescent="0.25">
      <c r="A226" s="1">
        <v>44154</v>
      </c>
      <c r="B226" s="4">
        <v>111</v>
      </c>
      <c r="C226" s="4">
        <v>85.540000919999997</v>
      </c>
      <c r="D226" s="4">
        <v>118.639999</v>
      </c>
      <c r="E226" s="4">
        <v>1758.5699460000001</v>
      </c>
      <c r="F226" s="4">
        <v>264.64999390000003</v>
      </c>
      <c r="G226" s="4">
        <v>484.67001340000002</v>
      </c>
      <c r="H226" s="4">
        <v>212.41999820000001</v>
      </c>
      <c r="I226" s="4">
        <v>207.57000729999999</v>
      </c>
      <c r="J226" s="4">
        <v>151.5659637</v>
      </c>
      <c r="K226" s="4">
        <v>3581.8701169999999</v>
      </c>
      <c r="L226" s="4">
        <f t="shared" si="67"/>
        <v>0.93462349966377278</v>
      </c>
      <c r="M226" s="4">
        <f t="shared" si="68"/>
        <v>0.44793153637152094</v>
      </c>
      <c r="N226" s="4">
        <f t="shared" si="69"/>
        <v>0.77701120571009352</v>
      </c>
      <c r="O226" s="4">
        <f t="shared" si="70"/>
        <v>0.91386016822070182</v>
      </c>
      <c r="P226" s="4">
        <f t="shared" si="71"/>
        <v>0.89423379147578708</v>
      </c>
      <c r="Q226" s="4">
        <f t="shared" si="72"/>
        <v>0.72108192630940338</v>
      </c>
      <c r="R226" s="4">
        <f t="shared" si="73"/>
        <v>0.80735033280315871</v>
      </c>
      <c r="S226" s="4">
        <f t="shared" si="74"/>
        <v>0.86654727258963449</v>
      </c>
      <c r="T226" s="4">
        <f t="shared" si="75"/>
        <v>0.98661964371909472</v>
      </c>
      <c r="U226" s="4">
        <f t="shared" si="76"/>
        <v>0.8852944142184459</v>
      </c>
      <c r="V226" s="4">
        <f t="shared" si="77"/>
        <v>1.1205278656262627</v>
      </c>
      <c r="W226" s="4">
        <f t="shared" si="78"/>
        <v>3.6346013648675402</v>
      </c>
      <c r="X226" s="4">
        <f t="shared" si="79"/>
        <v>0.51681776257576639</v>
      </c>
      <c r="Y226" s="4">
        <f t="shared" si="80"/>
        <v>1.0300769168517665</v>
      </c>
      <c r="Z226" s="4">
        <f t="shared" si="81"/>
        <v>2.9125797527743704</v>
      </c>
      <c r="AA226" s="4">
        <f t="shared" si="82"/>
        <v>0.59777181950422642</v>
      </c>
      <c r="AB226" s="4">
        <f t="shared" si="83"/>
        <v>0.63482868513033064</v>
      </c>
      <c r="AC226" s="4">
        <f t="shared" si="84"/>
        <v>-0.12509959955165859</v>
      </c>
      <c r="AD226" s="4">
        <f t="shared" si="85"/>
        <v>2.0323205113698486</v>
      </c>
      <c r="AE226" s="4">
        <f t="shared" si="86"/>
        <v>0.39464424324550218</v>
      </c>
    </row>
    <row r="227" spans="1:31" x14ac:dyDescent="0.25">
      <c r="A227" s="1">
        <v>44155</v>
      </c>
      <c r="B227" s="4">
        <v>110.88999939999999</v>
      </c>
      <c r="C227" s="4">
        <v>84.63999939</v>
      </c>
      <c r="D227" s="4">
        <v>117.339996</v>
      </c>
      <c r="E227" s="4">
        <v>1736.380005</v>
      </c>
      <c r="F227" s="4">
        <v>258.0400085</v>
      </c>
      <c r="G227" s="4">
        <v>488.23999020000002</v>
      </c>
      <c r="H227" s="4">
        <v>210.38999939999999</v>
      </c>
      <c r="I227" s="4">
        <v>203.88000489999999</v>
      </c>
      <c r="J227" s="4">
        <v>149.69282530000001</v>
      </c>
      <c r="K227" s="4">
        <v>3557.540039</v>
      </c>
      <c r="L227" s="4">
        <f t="shared" si="67"/>
        <v>0.93252073415270154</v>
      </c>
      <c r="M227" s="4">
        <f t="shared" si="68"/>
        <v>0.43072715587545812</v>
      </c>
      <c r="N227" s="4">
        <f t="shared" si="69"/>
        <v>0.76095103654872209</v>
      </c>
      <c r="O227" s="4">
        <f t="shared" si="70"/>
        <v>0.88507346543056642</v>
      </c>
      <c r="P227" s="4">
        <f t="shared" si="71"/>
        <v>0.85211856031581734</v>
      </c>
      <c r="Q227" s="4">
        <f t="shared" si="72"/>
        <v>0.73493461699951201</v>
      </c>
      <c r="R227" s="4">
        <f t="shared" si="73"/>
        <v>0.78635294484563079</v>
      </c>
      <c r="S227" s="4">
        <f t="shared" si="74"/>
        <v>0.8224216994455984</v>
      </c>
      <c r="T227" s="4">
        <f t="shared" si="75"/>
        <v>0.94907574523165861</v>
      </c>
      <c r="U227" s="4">
        <f t="shared" si="76"/>
        <v>0.86927376763915432</v>
      </c>
      <c r="V227" s="4">
        <f t="shared" si="77"/>
        <v>-9.9099639639645437E-2</v>
      </c>
      <c r="W227" s="4">
        <f t="shared" si="78"/>
        <v>-1.0521411273325918</v>
      </c>
      <c r="X227" s="4">
        <f t="shared" si="79"/>
        <v>-1.0957543922433814</v>
      </c>
      <c r="Y227" s="4">
        <f t="shared" si="80"/>
        <v>-1.2618173675987574</v>
      </c>
      <c r="Z227" s="4">
        <f t="shared" si="81"/>
        <v>-2.4976329311753775</v>
      </c>
      <c r="AA227" s="4">
        <f t="shared" si="82"/>
        <v>0.73657884773112436</v>
      </c>
      <c r="AB227" s="4">
        <f t="shared" si="83"/>
        <v>-0.95565333640983685</v>
      </c>
      <c r="AC227" s="4">
        <f t="shared" si="84"/>
        <v>-1.7777146361356793</v>
      </c>
      <c r="AD227" s="4">
        <f t="shared" si="85"/>
        <v>-1.2358568865154702</v>
      </c>
      <c r="AE227" s="4">
        <f t="shared" si="86"/>
        <v>-0.67925628806377958</v>
      </c>
    </row>
    <row r="228" spans="1:31" x14ac:dyDescent="0.25">
      <c r="A228" s="1">
        <v>44158</v>
      </c>
      <c r="B228" s="4">
        <v>109.2699966</v>
      </c>
      <c r="C228" s="4">
        <v>85.309997559999999</v>
      </c>
      <c r="D228" s="4">
        <v>113.849998</v>
      </c>
      <c r="E228" s="4">
        <v>1727.5600589999999</v>
      </c>
      <c r="F228" s="4">
        <v>257.64001459999997</v>
      </c>
      <c r="G228" s="4">
        <v>476.61999509999998</v>
      </c>
      <c r="H228" s="4">
        <v>210.11000060000001</v>
      </c>
      <c r="I228" s="4">
        <v>208.1600037</v>
      </c>
      <c r="J228" s="4">
        <v>150.3802948</v>
      </c>
      <c r="K228" s="4">
        <v>3577.5900879999999</v>
      </c>
      <c r="L228" s="4">
        <f t="shared" si="67"/>
        <v>0.90155284838045502</v>
      </c>
      <c r="M228" s="4">
        <f t="shared" si="68"/>
        <v>0.44353480460061728</v>
      </c>
      <c r="N228" s="4">
        <f t="shared" si="69"/>
        <v>0.71783578354326916</v>
      </c>
      <c r="O228" s="4">
        <f t="shared" si="70"/>
        <v>0.87363147177555645</v>
      </c>
      <c r="P228" s="4">
        <f t="shared" si="71"/>
        <v>0.8495700167802932</v>
      </c>
      <c r="Q228" s="4">
        <f t="shared" si="72"/>
        <v>0.68984519290552981</v>
      </c>
      <c r="R228" s="4">
        <f t="shared" si="73"/>
        <v>0.78345676410343434</v>
      </c>
      <c r="S228" s="4">
        <f t="shared" si="74"/>
        <v>0.87360253339459182</v>
      </c>
      <c r="T228" s="4">
        <f t="shared" si="75"/>
        <v>0.9628549113206184</v>
      </c>
      <c r="U228" s="4">
        <f t="shared" si="76"/>
        <v>0.88247613998364405</v>
      </c>
      <c r="V228" s="4">
        <f t="shared" si="77"/>
        <v>-1.4609097382680614</v>
      </c>
      <c r="W228" s="4">
        <f t="shared" si="78"/>
        <v>0.79158574530797798</v>
      </c>
      <c r="X228" s="4">
        <f t="shared" si="79"/>
        <v>-2.9742612229166943</v>
      </c>
      <c r="Y228" s="4">
        <f t="shared" si="80"/>
        <v>-0.50795021680752839</v>
      </c>
      <c r="Z228" s="4">
        <f t="shared" si="81"/>
        <v>-0.15501235731823607</v>
      </c>
      <c r="AA228" s="4">
        <f t="shared" si="82"/>
        <v>-2.3799761046283994</v>
      </c>
      <c r="AB228" s="4">
        <f t="shared" si="83"/>
        <v>-0.13308560330742941</v>
      </c>
      <c r="AC228" s="4">
        <f t="shared" si="84"/>
        <v>2.0992734437588858</v>
      </c>
      <c r="AD228" s="4">
        <f t="shared" si="85"/>
        <v>0.45925347365328389</v>
      </c>
      <c r="AE228" s="4">
        <f t="shared" si="86"/>
        <v>0.56359306656281161</v>
      </c>
    </row>
    <row r="229" spans="1:31" x14ac:dyDescent="0.25">
      <c r="A229" s="1">
        <v>44159</v>
      </c>
      <c r="B229" s="4">
        <v>107.61000060000001</v>
      </c>
      <c r="C229" s="4">
        <v>85.069999690000003</v>
      </c>
      <c r="D229" s="4">
        <v>115.16999800000001</v>
      </c>
      <c r="E229" s="4">
        <v>1763.900024</v>
      </c>
      <c r="F229" s="4">
        <v>260.8399963</v>
      </c>
      <c r="G229" s="4">
        <v>482.88000490000002</v>
      </c>
      <c r="H229" s="4">
        <v>213.86000060000001</v>
      </c>
      <c r="I229" s="4">
        <v>209.67999270000001</v>
      </c>
      <c r="J229" s="4">
        <v>150.8087463</v>
      </c>
      <c r="K229" s="4">
        <v>3635.4099120000001</v>
      </c>
      <c r="L229" s="4">
        <f t="shared" si="67"/>
        <v>0.86982045476336611</v>
      </c>
      <c r="M229" s="4">
        <f t="shared" si="68"/>
        <v>0.43894701831793781</v>
      </c>
      <c r="N229" s="4">
        <f t="shared" si="69"/>
        <v>0.73414299459817467</v>
      </c>
      <c r="O229" s="4">
        <f t="shared" si="70"/>
        <v>0.92077480450721727</v>
      </c>
      <c r="P229" s="4">
        <f t="shared" si="71"/>
        <v>0.8699585593938931</v>
      </c>
      <c r="Q229" s="4">
        <f t="shared" si="72"/>
        <v>0.71413610131604066</v>
      </c>
      <c r="R229" s="4">
        <f t="shared" si="73"/>
        <v>0.82224506527914387</v>
      </c>
      <c r="S229" s="4">
        <f t="shared" si="74"/>
        <v>0.89177877788636528</v>
      </c>
      <c r="T229" s="4">
        <f t="shared" si="75"/>
        <v>0.97144249866749544</v>
      </c>
      <c r="U229" s="4">
        <f t="shared" si="76"/>
        <v>0.92054880730435051</v>
      </c>
      <c r="V229" s="4">
        <f t="shared" si="77"/>
        <v>-1.519169078110864</v>
      </c>
      <c r="W229" s="4">
        <f t="shared" si="78"/>
        <v>-0.28132443660099937</v>
      </c>
      <c r="X229" s="4">
        <f t="shared" si="79"/>
        <v>1.1594203102225855</v>
      </c>
      <c r="Y229" s="4">
        <f t="shared" si="80"/>
        <v>2.1035427862945357</v>
      </c>
      <c r="Z229" s="4">
        <f t="shared" si="81"/>
        <v>1.2420359876815594</v>
      </c>
      <c r="AA229" s="4">
        <f t="shared" si="82"/>
        <v>1.3134173690481905</v>
      </c>
      <c r="AB229" s="4">
        <f t="shared" si="83"/>
        <v>1.7847793961693035</v>
      </c>
      <c r="AC229" s="4">
        <f t="shared" si="84"/>
        <v>0.73020223529137529</v>
      </c>
      <c r="AD229" s="4">
        <f t="shared" si="85"/>
        <v>0.28491199632891945</v>
      </c>
      <c r="AE229" s="4">
        <f t="shared" si="86"/>
        <v>1.6161668211777578</v>
      </c>
    </row>
    <row r="230" spans="1:31" x14ac:dyDescent="0.25">
      <c r="A230" s="1">
        <v>44160</v>
      </c>
      <c r="B230" s="4">
        <v>106.4100037</v>
      </c>
      <c r="C230" s="4">
        <v>86.709999080000003</v>
      </c>
      <c r="D230" s="4">
        <v>116.029999</v>
      </c>
      <c r="E230" s="4">
        <v>1764.130005</v>
      </c>
      <c r="F230" s="4">
        <v>246.82000729999999</v>
      </c>
      <c r="G230" s="4">
        <v>485</v>
      </c>
      <c r="H230" s="4">
        <v>213.86999510000001</v>
      </c>
      <c r="I230" s="4">
        <v>210.88999939999999</v>
      </c>
      <c r="J230" s="4">
        <v>151.2770386</v>
      </c>
      <c r="K230" s="4">
        <v>3629.6499020000001</v>
      </c>
      <c r="L230" s="4">
        <f t="shared" si="67"/>
        <v>0.84688137902457716</v>
      </c>
      <c r="M230" s="4">
        <f t="shared" si="68"/>
        <v>0.47029715782144615</v>
      </c>
      <c r="N230" s="4">
        <f t="shared" si="69"/>
        <v>0.74476740203334868</v>
      </c>
      <c r="O230" s="4">
        <f t="shared" si="70"/>
        <v>0.92107315566977233</v>
      </c>
      <c r="P230" s="4">
        <f t="shared" si="71"/>
        <v>0.78063081631064357</v>
      </c>
      <c r="Q230" s="4">
        <f t="shared" si="72"/>
        <v>0.72236238345458159</v>
      </c>
      <c r="R230" s="4">
        <f t="shared" si="73"/>
        <v>0.82234844385943739</v>
      </c>
      <c r="S230" s="4">
        <f t="shared" si="74"/>
        <v>0.90624820997823141</v>
      </c>
      <c r="T230" s="4">
        <f t="shared" si="75"/>
        <v>0.9808286276228616</v>
      </c>
      <c r="U230" s="4">
        <f t="shared" si="76"/>
        <v>0.91675600875667695</v>
      </c>
      <c r="V230" s="4">
        <f t="shared" si="77"/>
        <v>-1.1151351113364849</v>
      </c>
      <c r="W230" s="4">
        <f t="shared" si="78"/>
        <v>1.9278234347904697</v>
      </c>
      <c r="X230" s="4">
        <f t="shared" si="79"/>
        <v>0.74672311794257118</v>
      </c>
      <c r="Y230" s="4">
        <f t="shared" si="80"/>
        <v>1.3038210605520829E-2</v>
      </c>
      <c r="Z230" s="4">
        <f t="shared" si="81"/>
        <v>-5.3749383525811716</v>
      </c>
      <c r="AA230" s="4">
        <f t="shared" si="82"/>
        <v>0.4390314526357359</v>
      </c>
      <c r="AB230" s="4">
        <f t="shared" si="83"/>
        <v>4.6733844440121968E-3</v>
      </c>
      <c r="AC230" s="4">
        <f t="shared" si="84"/>
        <v>0.5770730361151809</v>
      </c>
      <c r="AD230" s="4">
        <f t="shared" si="85"/>
        <v>0.31052065048564209</v>
      </c>
      <c r="AE230" s="4">
        <f t="shared" si="86"/>
        <v>-0.15844183020426242</v>
      </c>
    </row>
    <row r="231" spans="1:31" x14ac:dyDescent="0.25">
      <c r="A231" s="1">
        <v>44162</v>
      </c>
      <c r="B231" s="4">
        <v>107.6200027</v>
      </c>
      <c r="C231" s="4">
        <v>87.190002440000001</v>
      </c>
      <c r="D231" s="4">
        <v>116.589996</v>
      </c>
      <c r="E231" s="4">
        <v>1787.0200199999999</v>
      </c>
      <c r="F231" s="4">
        <v>247.63000489999999</v>
      </c>
      <c r="G231" s="4">
        <v>491.35998540000003</v>
      </c>
      <c r="H231" s="4">
        <v>215.22999569999999</v>
      </c>
      <c r="I231" s="4">
        <v>211</v>
      </c>
      <c r="J231" s="4">
        <v>151.04788210000001</v>
      </c>
      <c r="K231" s="4">
        <v>3638.3500979999999</v>
      </c>
      <c r="L231" s="4">
        <f t="shared" si="67"/>
        <v>0.87001165436517081</v>
      </c>
      <c r="M231" s="4">
        <f t="shared" si="68"/>
        <v>0.47947287605031252</v>
      </c>
      <c r="N231" s="4">
        <f t="shared" si="69"/>
        <v>0.75168557572207129</v>
      </c>
      <c r="O231" s="4">
        <f t="shared" si="70"/>
        <v>0.95076805475340387</v>
      </c>
      <c r="P231" s="4">
        <f t="shared" si="71"/>
        <v>0.78579168038199554</v>
      </c>
      <c r="Q231" s="4">
        <f t="shared" si="72"/>
        <v>0.74704123025823777</v>
      </c>
      <c r="R231" s="4">
        <f t="shared" si="73"/>
        <v>0.83641567395862271</v>
      </c>
      <c r="S231" s="4">
        <f t="shared" si="74"/>
        <v>0.9075636127869634</v>
      </c>
      <c r="T231" s="4">
        <f t="shared" si="75"/>
        <v>0.97623557225987523</v>
      </c>
      <c r="U231" s="4">
        <f t="shared" si="76"/>
        <v>0.9224848340110211</v>
      </c>
      <c r="V231" s="4">
        <f t="shared" si="77"/>
        <v>1.1371101944619104</v>
      </c>
      <c r="W231" s="4">
        <f t="shared" si="78"/>
        <v>0.55357325002061086</v>
      </c>
      <c r="X231" s="4">
        <f t="shared" si="79"/>
        <v>0.48263122022434529</v>
      </c>
      <c r="Y231" s="4">
        <f t="shared" si="80"/>
        <v>1.2975242717443576</v>
      </c>
      <c r="Z231" s="4">
        <f t="shared" si="81"/>
        <v>0.32817339601464418</v>
      </c>
      <c r="AA231" s="4">
        <f t="shared" si="82"/>
        <v>1.3113371958762945</v>
      </c>
      <c r="AB231" s="4">
        <f t="shared" si="83"/>
        <v>0.63590060838785611</v>
      </c>
      <c r="AC231" s="4">
        <f t="shared" si="84"/>
        <v>5.216017844040377E-2</v>
      </c>
      <c r="AD231" s="4">
        <f t="shared" si="85"/>
        <v>-0.1514813497942098</v>
      </c>
      <c r="AE231" s="4">
        <f t="shared" si="86"/>
        <v>0.23969793877932469</v>
      </c>
    </row>
    <row r="232" spans="1:31" x14ac:dyDescent="0.25">
      <c r="A232" s="1">
        <v>44165</v>
      </c>
      <c r="B232" s="4">
        <v>108.2200012</v>
      </c>
      <c r="C232" s="4">
        <v>92.660003660000001</v>
      </c>
      <c r="D232" s="4">
        <v>119.050003</v>
      </c>
      <c r="E232" s="4">
        <v>1754.400024</v>
      </c>
      <c r="F232" s="4">
        <v>245.8000031</v>
      </c>
      <c r="G232" s="4">
        <v>490.7000122</v>
      </c>
      <c r="H232" s="4">
        <v>214.07000729999999</v>
      </c>
      <c r="I232" s="4">
        <v>210.3500061</v>
      </c>
      <c r="J232" s="4">
        <v>152.2335358</v>
      </c>
      <c r="K232" s="4">
        <v>3621.6298830000001</v>
      </c>
      <c r="L232" s="4">
        <f t="shared" si="67"/>
        <v>0.88148119319036244</v>
      </c>
      <c r="M232" s="4">
        <f t="shared" si="68"/>
        <v>0.5840371230719904</v>
      </c>
      <c r="N232" s="4">
        <f t="shared" si="69"/>
        <v>0.78207637371112038</v>
      </c>
      <c r="O232" s="4">
        <f t="shared" si="70"/>
        <v>0.90845058622712882</v>
      </c>
      <c r="P232" s="4">
        <f t="shared" si="71"/>
        <v>0.77413190442694424</v>
      </c>
      <c r="Q232" s="4">
        <f t="shared" si="72"/>
        <v>0.74448031596788111</v>
      </c>
      <c r="R232" s="4">
        <f t="shared" si="73"/>
        <v>0.82441727944674814</v>
      </c>
      <c r="S232" s="4">
        <f t="shared" si="74"/>
        <v>0.89979089334980877</v>
      </c>
      <c r="T232" s="4">
        <f t="shared" si="75"/>
        <v>1</v>
      </c>
      <c r="U232" s="4">
        <f t="shared" si="76"/>
        <v>0.91147506021396363</v>
      </c>
      <c r="V232" s="4">
        <f t="shared" si="77"/>
        <v>0.55751578233327626</v>
      </c>
      <c r="W232" s="4">
        <f t="shared" si="78"/>
        <v>6.2736564593677979</v>
      </c>
      <c r="X232" s="4">
        <f t="shared" si="79"/>
        <v>2.109964048716499</v>
      </c>
      <c r="Y232" s="4">
        <f t="shared" si="80"/>
        <v>-1.8253850340188074</v>
      </c>
      <c r="Z232" s="4">
        <f t="shared" si="81"/>
        <v>-0.73900648701234628</v>
      </c>
      <c r="AA232" s="4">
        <f t="shared" si="82"/>
        <v>-0.13431561779756279</v>
      </c>
      <c r="AB232" s="4">
        <f t="shared" si="83"/>
        <v>-0.53895294483807077</v>
      </c>
      <c r="AC232" s="4">
        <f t="shared" si="84"/>
        <v>-0.30805398104265325</v>
      </c>
      <c r="AD232" s="4">
        <f t="shared" si="85"/>
        <v>0.78495221747964439</v>
      </c>
      <c r="AE232" s="4">
        <f t="shared" si="86"/>
        <v>-0.45955486826820002</v>
      </c>
    </row>
    <row r="233" spans="1:31" x14ac:dyDescent="0.25">
      <c r="A233" s="1">
        <v>44166</v>
      </c>
      <c r="B233" s="4">
        <v>108.48999790000001</v>
      </c>
      <c r="C233" s="4">
        <v>92.629997250000002</v>
      </c>
      <c r="D233" s="4">
        <v>122.720001</v>
      </c>
      <c r="E233" s="4">
        <v>1795.3599850000001</v>
      </c>
      <c r="F233" s="4">
        <v>241.3500061</v>
      </c>
      <c r="G233" s="4">
        <v>504.57998659999998</v>
      </c>
      <c r="H233" s="4">
        <v>216.21000670000001</v>
      </c>
      <c r="I233" s="4">
        <v>211.1999969</v>
      </c>
      <c r="J233" s="4">
        <v>152.08407589999999</v>
      </c>
      <c r="K233" s="4">
        <v>3662.4499510000001</v>
      </c>
      <c r="L233" s="4">
        <f t="shared" si="67"/>
        <v>0.88664243548234112</v>
      </c>
      <c r="M233" s="4">
        <f t="shared" si="68"/>
        <v>0.58346352216382213</v>
      </c>
      <c r="N233" s="4">
        <f t="shared" si="69"/>
        <v>0.82741533731496952</v>
      </c>
      <c r="O233" s="4">
        <f t="shared" si="70"/>
        <v>0.96158737571217223</v>
      </c>
      <c r="P233" s="4">
        <f t="shared" si="71"/>
        <v>0.74577894432567526</v>
      </c>
      <c r="Q233" s="4">
        <f t="shared" si="72"/>
        <v>0.79833920719367968</v>
      </c>
      <c r="R233" s="4">
        <f t="shared" si="73"/>
        <v>0.84655246377822502</v>
      </c>
      <c r="S233" s="4">
        <f t="shared" si="74"/>
        <v>0.90995520414189879</v>
      </c>
      <c r="T233" s="4">
        <f t="shared" si="75"/>
        <v>0.99700432850367982</v>
      </c>
      <c r="U233" s="4">
        <f t="shared" si="76"/>
        <v>0.93835388414418885</v>
      </c>
      <c r="V233" s="4">
        <f t="shared" si="77"/>
        <v>0.24948872390144383</v>
      </c>
      <c r="W233" s="4">
        <f t="shared" si="78"/>
        <v>-3.2383346443738525E-2</v>
      </c>
      <c r="X233" s="4">
        <f t="shared" si="79"/>
        <v>3.08273658758328</v>
      </c>
      <c r="Y233" s="4">
        <f t="shared" si="80"/>
        <v>2.3346990674687782</v>
      </c>
      <c r="Z233" s="4">
        <f t="shared" si="81"/>
        <v>-1.8104137281843655</v>
      </c>
      <c r="AA233" s="4">
        <f t="shared" si="82"/>
        <v>2.8286068993091376</v>
      </c>
      <c r="AB233" s="4">
        <f t="shared" si="83"/>
        <v>0.99967268978554491</v>
      </c>
      <c r="AC233" s="4">
        <f t="shared" si="84"/>
        <v>0.40408403867405474</v>
      </c>
      <c r="AD233" s="4">
        <f t="shared" si="85"/>
        <v>-9.8178038902260567E-2</v>
      </c>
      <c r="AE233" s="4">
        <f t="shared" si="86"/>
        <v>1.1271187094962456</v>
      </c>
    </row>
    <row r="234" spans="1:31" x14ac:dyDescent="0.25">
      <c r="A234" s="1">
        <v>44167</v>
      </c>
      <c r="B234" s="4">
        <v>108.1500015</v>
      </c>
      <c r="C234" s="4">
        <v>93.739997860000003</v>
      </c>
      <c r="D234" s="4">
        <v>123.08000199999999</v>
      </c>
      <c r="E234" s="4">
        <v>1824.969971</v>
      </c>
      <c r="F234" s="4">
        <v>220.77999879999999</v>
      </c>
      <c r="G234" s="4">
        <v>503.38000490000002</v>
      </c>
      <c r="H234" s="4">
        <v>215.36999510000001</v>
      </c>
      <c r="I234" s="4">
        <v>210.17999270000001</v>
      </c>
      <c r="J234" s="4">
        <v>149.97180180000001</v>
      </c>
      <c r="K234" s="4">
        <v>3669.01001</v>
      </c>
      <c r="L234" s="4">
        <f t="shared" si="67"/>
        <v>0.88014308271691677</v>
      </c>
      <c r="M234" s="4">
        <f t="shared" si="68"/>
        <v>0.60468223369790353</v>
      </c>
      <c r="N234" s="4">
        <f t="shared" si="69"/>
        <v>0.83186277086570948</v>
      </c>
      <c r="O234" s="4">
        <f t="shared" si="70"/>
        <v>1</v>
      </c>
      <c r="P234" s="4">
        <f t="shared" si="71"/>
        <v>0.61471804782176453</v>
      </c>
      <c r="Q234" s="4">
        <f t="shared" si="72"/>
        <v>0.79368288132515019</v>
      </c>
      <c r="R234" s="4">
        <f t="shared" si="73"/>
        <v>0.83786376432972121</v>
      </c>
      <c r="S234" s="4">
        <f t="shared" si="74"/>
        <v>0.89775784894930499</v>
      </c>
      <c r="T234" s="4">
        <f t="shared" si="75"/>
        <v>0.95466735842819561</v>
      </c>
      <c r="U234" s="4">
        <f t="shared" si="76"/>
        <v>0.94267349161845582</v>
      </c>
      <c r="V234" s="4">
        <f t="shared" si="77"/>
        <v>-0.31338962722940927</v>
      </c>
      <c r="W234" s="4">
        <f t="shared" si="78"/>
        <v>1.1983165744939068</v>
      </c>
      <c r="X234" s="4">
        <f t="shared" si="79"/>
        <v>0.29335152955221772</v>
      </c>
      <c r="Y234" s="4">
        <f t="shared" si="80"/>
        <v>1.6492506376095899</v>
      </c>
      <c r="Z234" s="4">
        <f t="shared" si="81"/>
        <v>-8.5228948747062052</v>
      </c>
      <c r="AA234" s="4">
        <f t="shared" si="82"/>
        <v>-0.23781793409718377</v>
      </c>
      <c r="AB234" s="4">
        <f t="shared" si="83"/>
        <v>-0.38851652281087357</v>
      </c>
      <c r="AC234" s="4">
        <f t="shared" si="84"/>
        <v>-0.48295654117975423</v>
      </c>
      <c r="AD234" s="4">
        <f t="shared" si="85"/>
        <v>-1.3888857774885421</v>
      </c>
      <c r="AE234" s="4">
        <f t="shared" si="86"/>
        <v>0.1791166865832185</v>
      </c>
    </row>
    <row r="235" spans="1:31" x14ac:dyDescent="0.25">
      <c r="A235" s="1">
        <v>44168</v>
      </c>
      <c r="B235" s="4">
        <v>107.5299988</v>
      </c>
      <c r="C235" s="4">
        <v>92.309997559999999</v>
      </c>
      <c r="D235" s="4">
        <v>122.94000200000001</v>
      </c>
      <c r="E235" s="4">
        <v>1821.839966</v>
      </c>
      <c r="F235" s="4">
        <v>220.97000120000001</v>
      </c>
      <c r="G235" s="4">
        <v>497.51998900000001</v>
      </c>
      <c r="H235" s="4">
        <v>214.2400055</v>
      </c>
      <c r="I235" s="4">
        <v>208.0500031</v>
      </c>
      <c r="J235" s="4">
        <v>148.7562561</v>
      </c>
      <c r="K235" s="4">
        <v>3666.719971</v>
      </c>
      <c r="L235" s="4">
        <f t="shared" si="67"/>
        <v>0.86829114468811541</v>
      </c>
      <c r="M235" s="4">
        <f t="shared" si="68"/>
        <v>0.57734642542357306</v>
      </c>
      <c r="N235" s="4">
        <f t="shared" si="69"/>
        <v>0.83013321817806818</v>
      </c>
      <c r="O235" s="4">
        <f t="shared" si="70"/>
        <v>0.99593948791181386</v>
      </c>
      <c r="P235" s="4">
        <f t="shared" si="71"/>
        <v>0.61592863975392675</v>
      </c>
      <c r="Q235" s="4">
        <f t="shared" si="72"/>
        <v>0.77094408153748273</v>
      </c>
      <c r="R235" s="4">
        <f t="shared" si="73"/>
        <v>0.82617566381499585</v>
      </c>
      <c r="S235" s="4">
        <f t="shared" si="74"/>
        <v>0.87228713058585972</v>
      </c>
      <c r="T235" s="4">
        <f t="shared" si="75"/>
        <v>0.93030379598794022</v>
      </c>
      <c r="U235" s="4">
        <f t="shared" si="76"/>
        <v>0.94116556774448412</v>
      </c>
      <c r="V235" s="4">
        <f t="shared" si="77"/>
        <v>-0.57328034341266343</v>
      </c>
      <c r="W235" s="4">
        <f t="shared" si="78"/>
        <v>-1.5254964077721638</v>
      </c>
      <c r="X235" s="4">
        <f t="shared" si="79"/>
        <v>-0.11374715447273584</v>
      </c>
      <c r="Y235" s="4">
        <f t="shared" si="80"/>
        <v>-0.17150994535460129</v>
      </c>
      <c r="Z235" s="4">
        <f t="shared" si="81"/>
        <v>8.605960731621573E-2</v>
      </c>
      <c r="AA235" s="4">
        <f t="shared" si="82"/>
        <v>-1.1641336252845682</v>
      </c>
      <c r="AB235" s="4">
        <f t="shared" si="83"/>
        <v>-0.5246736433621324</v>
      </c>
      <c r="AC235" s="4">
        <f t="shared" si="84"/>
        <v>-1.0134121581402149</v>
      </c>
      <c r="AD235" s="4">
        <f t="shared" si="85"/>
        <v>-0.81051616731326548</v>
      </c>
      <c r="AE235" s="4">
        <f t="shared" si="86"/>
        <v>-6.2415719601702009E-2</v>
      </c>
    </row>
    <row r="236" spans="1:31" x14ac:dyDescent="0.25">
      <c r="A236" s="1">
        <v>44169</v>
      </c>
      <c r="B236" s="4">
        <v>107.9000015</v>
      </c>
      <c r="C236" s="4">
        <v>94.040000919999997</v>
      </c>
      <c r="D236" s="4">
        <v>122.25</v>
      </c>
      <c r="E236" s="4">
        <v>1823.76001</v>
      </c>
      <c r="F236" s="4">
        <v>225.86000060000001</v>
      </c>
      <c r="G236" s="4">
        <v>498.30999759999997</v>
      </c>
      <c r="H236" s="4">
        <v>214.36000060000001</v>
      </c>
      <c r="I236" s="4">
        <v>212.67999270000001</v>
      </c>
      <c r="J236" s="4">
        <v>148.3676758</v>
      </c>
      <c r="K236" s="4">
        <v>3699.1201169999999</v>
      </c>
      <c r="L236" s="4">
        <f t="shared" si="67"/>
        <v>0.87536409625895406</v>
      </c>
      <c r="M236" s="4">
        <f t="shared" si="68"/>
        <v>0.61041707594225292</v>
      </c>
      <c r="N236" s="4">
        <f t="shared" si="69"/>
        <v>0.82160896950965401</v>
      </c>
      <c r="O236" s="4">
        <f t="shared" si="70"/>
        <v>0.99843033437111639</v>
      </c>
      <c r="P236" s="4">
        <f t="shared" si="71"/>
        <v>0.64708505578823627</v>
      </c>
      <c r="Q236" s="4">
        <f t="shared" si="72"/>
        <v>0.77400957618672672</v>
      </c>
      <c r="R236" s="4">
        <f t="shared" si="73"/>
        <v>0.82741683876923844</v>
      </c>
      <c r="S236" s="4">
        <f t="shared" si="74"/>
        <v>0.92765320426400355</v>
      </c>
      <c r="T236" s="4">
        <f t="shared" si="75"/>
        <v>0.92251535956625474</v>
      </c>
      <c r="U236" s="4">
        <f t="shared" si="76"/>
        <v>0.96250011867290475</v>
      </c>
      <c r="V236" s="4">
        <f t="shared" si="77"/>
        <v>0.34409253615652469</v>
      </c>
      <c r="W236" s="4">
        <f t="shared" si="78"/>
        <v>1.8741235031184176</v>
      </c>
      <c r="X236" s="4">
        <f t="shared" si="79"/>
        <v>-0.56125100762566016</v>
      </c>
      <c r="Y236" s="4">
        <f t="shared" si="80"/>
        <v>0.10539037653321312</v>
      </c>
      <c r="Z236" s="4">
        <f t="shared" si="81"/>
        <v>2.2129698028892411</v>
      </c>
      <c r="AA236" s="4">
        <f t="shared" si="82"/>
        <v>0.15878931851318331</v>
      </c>
      <c r="AB236" s="4">
        <f t="shared" si="83"/>
        <v>5.6009660623356938E-2</v>
      </c>
      <c r="AC236" s="4">
        <f t="shared" si="84"/>
        <v>2.2254215481912754</v>
      </c>
      <c r="AD236" s="4">
        <f t="shared" si="85"/>
        <v>-0.26121946746144348</v>
      </c>
      <c r="AE236" s="4">
        <f t="shared" si="86"/>
        <v>0.88362749967960252</v>
      </c>
    </row>
    <row r="237" spans="1:31" x14ac:dyDescent="0.25">
      <c r="A237" s="1">
        <v>44172</v>
      </c>
      <c r="B237" s="4">
        <v>107.1800003</v>
      </c>
      <c r="C237" s="4">
        <v>94.069999690000003</v>
      </c>
      <c r="D237" s="4">
        <v>123.75</v>
      </c>
      <c r="E237" s="4">
        <v>1817.030029</v>
      </c>
      <c r="F237" s="4">
        <v>227.6999969</v>
      </c>
      <c r="G237" s="4">
        <v>515.78002930000002</v>
      </c>
      <c r="H237" s="4">
        <v>214.28999329999999</v>
      </c>
      <c r="I237" s="4">
        <v>212.6499939</v>
      </c>
      <c r="J237" s="4">
        <v>147.57058720000001</v>
      </c>
      <c r="K237" s="4">
        <v>3691.959961</v>
      </c>
      <c r="L237" s="4">
        <f t="shared" si="67"/>
        <v>0.86160059232088648</v>
      </c>
      <c r="M237" s="4">
        <f t="shared" si="68"/>
        <v>0.6109905308045952</v>
      </c>
      <c r="N237" s="4">
        <f t="shared" si="69"/>
        <v>0.84013989116295562</v>
      </c>
      <c r="O237" s="4">
        <f t="shared" si="70"/>
        <v>0.98969962333271133</v>
      </c>
      <c r="P237" s="4">
        <f t="shared" si="71"/>
        <v>0.6588085112603147</v>
      </c>
      <c r="Q237" s="4">
        <f t="shared" si="72"/>
        <v>0.841799077083901</v>
      </c>
      <c r="R237" s="4">
        <f t="shared" si="73"/>
        <v>0.82669271497273211</v>
      </c>
      <c r="S237" s="4">
        <f t="shared" si="74"/>
        <v>0.92729447434999746</v>
      </c>
      <c r="T237" s="4">
        <f t="shared" si="75"/>
        <v>0.90653906358946379</v>
      </c>
      <c r="U237" s="4">
        <f t="shared" si="76"/>
        <v>0.95778536483082533</v>
      </c>
      <c r="V237" s="4">
        <f t="shared" si="77"/>
        <v>-0.6672856255706342</v>
      </c>
      <c r="W237" s="4">
        <f t="shared" si="78"/>
        <v>3.1900010321699118E-2</v>
      </c>
      <c r="X237" s="4">
        <f t="shared" si="79"/>
        <v>1.2269938650306749</v>
      </c>
      <c r="Y237" s="4">
        <f t="shared" si="80"/>
        <v>-0.36901680939916831</v>
      </c>
      <c r="Z237" s="4">
        <f t="shared" si="81"/>
        <v>0.81466231077305484</v>
      </c>
      <c r="AA237" s="4">
        <f t="shared" si="82"/>
        <v>3.5058561506172059</v>
      </c>
      <c r="AB237" s="4">
        <f t="shared" si="83"/>
        <v>-3.2658751541361275E-2</v>
      </c>
      <c r="AC237" s="4">
        <f t="shared" si="84"/>
        <v>-1.4105134958477707E-2</v>
      </c>
      <c r="AD237" s="4">
        <f t="shared" si="85"/>
        <v>-0.53723871840822823</v>
      </c>
      <c r="AE237" s="4">
        <f t="shared" si="86"/>
        <v>-0.19356376039518361</v>
      </c>
    </row>
    <row r="238" spans="1:31" x14ac:dyDescent="0.25">
      <c r="A238" s="1">
        <v>44173</v>
      </c>
      <c r="B238" s="4">
        <v>106.8000031</v>
      </c>
      <c r="C238" s="4">
        <v>92.91999817</v>
      </c>
      <c r="D238" s="4">
        <v>124.379997</v>
      </c>
      <c r="E238" s="4">
        <v>1811.329956</v>
      </c>
      <c r="F238" s="4">
        <v>227.86000060000001</v>
      </c>
      <c r="G238" s="4">
        <v>512.6599731</v>
      </c>
      <c r="H238" s="4">
        <v>216.0099945</v>
      </c>
      <c r="I238" s="4">
        <v>212.77000430000001</v>
      </c>
      <c r="J238" s="4">
        <v>148.90570070000001</v>
      </c>
      <c r="K238" s="4">
        <v>3702.25</v>
      </c>
      <c r="L238" s="4">
        <f t="shared" si="67"/>
        <v>0.85433658642943133</v>
      </c>
      <c r="M238" s="4">
        <f t="shared" si="68"/>
        <v>0.58900716404172904</v>
      </c>
      <c r="N238" s="4">
        <f t="shared" si="69"/>
        <v>0.8479228411954991</v>
      </c>
      <c r="O238" s="4">
        <f t="shared" si="70"/>
        <v>0.98230499766277046</v>
      </c>
      <c r="P238" s="4">
        <f t="shared" si="71"/>
        <v>0.65982796779526409</v>
      </c>
      <c r="Q238" s="4">
        <f t="shared" si="72"/>
        <v>0.82969222712500057</v>
      </c>
      <c r="R238" s="4">
        <f t="shared" si="73"/>
        <v>0.84448362819091405</v>
      </c>
      <c r="S238" s="4">
        <f t="shared" si="74"/>
        <v>0.92872957576978132</v>
      </c>
      <c r="T238" s="4">
        <f t="shared" si="75"/>
        <v>0.9332991608215776</v>
      </c>
      <c r="U238" s="4">
        <f t="shared" si="76"/>
        <v>0.96456105532002656</v>
      </c>
      <c r="V238" s="4">
        <f t="shared" si="77"/>
        <v>-0.35454114474377862</v>
      </c>
      <c r="W238" s="4">
        <f t="shared" si="78"/>
        <v>-1.2224955073772079</v>
      </c>
      <c r="X238" s="4">
        <f t="shared" si="79"/>
        <v>0.50908848484848734</v>
      </c>
      <c r="Y238" s="4">
        <f t="shared" si="80"/>
        <v>-0.31370274068266235</v>
      </c>
      <c r="Z238" s="4">
        <f t="shared" si="81"/>
        <v>7.02695222566357E-2</v>
      </c>
      <c r="AA238" s="4">
        <f t="shared" si="82"/>
        <v>-0.60491993151314161</v>
      </c>
      <c r="AB238" s="4">
        <f t="shared" si="83"/>
        <v>0.80265119873892532</v>
      </c>
      <c r="AC238" s="4">
        <f t="shared" si="84"/>
        <v>5.6435647045655707E-2</v>
      </c>
      <c r="AD238" s="4">
        <f t="shared" si="85"/>
        <v>0.90472873038754531</v>
      </c>
      <c r="AE238" s="4">
        <f t="shared" si="86"/>
        <v>0.27871480483804684</v>
      </c>
    </row>
    <row r="239" spans="1:31" x14ac:dyDescent="0.25">
      <c r="A239" s="1">
        <v>44174</v>
      </c>
      <c r="B239" s="4">
        <v>106.3199997</v>
      </c>
      <c r="C239" s="4">
        <v>89.83000183</v>
      </c>
      <c r="D239" s="4">
        <v>121.779999</v>
      </c>
      <c r="E239" s="4">
        <v>1777.8599850000001</v>
      </c>
      <c r="F239" s="4">
        <v>220.57000729999999</v>
      </c>
      <c r="G239" s="4">
        <v>493.60000609999997</v>
      </c>
      <c r="H239" s="4">
        <v>211.8000031</v>
      </c>
      <c r="I239" s="4">
        <v>209.58000179999999</v>
      </c>
      <c r="J239" s="4">
        <v>147.72999569999999</v>
      </c>
      <c r="K239" s="4">
        <v>3672.820068</v>
      </c>
      <c r="L239" s="4">
        <f t="shared" si="67"/>
        <v>0.84516086743592711</v>
      </c>
      <c r="M239" s="4">
        <f t="shared" si="68"/>
        <v>0.52993896138567176</v>
      </c>
      <c r="N239" s="4">
        <f t="shared" si="69"/>
        <v>0.81580260170433838</v>
      </c>
      <c r="O239" s="4">
        <f t="shared" si="70"/>
        <v>0.93888486835411444</v>
      </c>
      <c r="P239" s="4">
        <f t="shared" si="71"/>
        <v>0.61338009621840262</v>
      </c>
      <c r="Q239" s="4">
        <f t="shared" si="72"/>
        <v>0.75573325142110348</v>
      </c>
      <c r="R239" s="4">
        <f t="shared" si="73"/>
        <v>0.80093738435882145</v>
      </c>
      <c r="S239" s="4">
        <f t="shared" si="74"/>
        <v>0.89058307249287039</v>
      </c>
      <c r="T239" s="4">
        <f t="shared" si="75"/>
        <v>0.90973413798547953</v>
      </c>
      <c r="U239" s="4">
        <f t="shared" si="76"/>
        <v>0.9451823036602669</v>
      </c>
      <c r="V239" s="4">
        <f t="shared" si="77"/>
        <v>-0.44944137272220841</v>
      </c>
      <c r="W239" s="4">
        <f t="shared" si="78"/>
        <v>-3.3254373663963652</v>
      </c>
      <c r="X239" s="4">
        <f t="shared" si="79"/>
        <v>-2.090366668846277</v>
      </c>
      <c r="Y239" s="4">
        <f t="shared" si="80"/>
        <v>-1.8478119289713764</v>
      </c>
      <c r="Z239" s="4">
        <f t="shared" si="81"/>
        <v>-3.1993299748986397</v>
      </c>
      <c r="AA239" s="4">
        <f t="shared" si="82"/>
        <v>-3.717857449401881</v>
      </c>
      <c r="AB239" s="4">
        <f t="shared" si="83"/>
        <v>-1.9489799116679327</v>
      </c>
      <c r="AC239" s="4">
        <f t="shared" si="84"/>
        <v>-1.4992726585191969</v>
      </c>
      <c r="AD239" s="4">
        <f t="shared" si="85"/>
        <v>-0.78956345826457797</v>
      </c>
      <c r="AE239" s="4">
        <f t="shared" si="86"/>
        <v>-0.79492017016679073</v>
      </c>
    </row>
    <row r="240" spans="1:31" x14ac:dyDescent="0.25">
      <c r="A240" s="1">
        <v>44175</v>
      </c>
      <c r="B240" s="4">
        <v>106.5199966</v>
      </c>
      <c r="C240" s="4">
        <v>91.660003660000001</v>
      </c>
      <c r="D240" s="4">
        <v>123.239998</v>
      </c>
      <c r="E240" s="4">
        <v>1767.650024</v>
      </c>
      <c r="F240" s="4">
        <v>222.91999820000001</v>
      </c>
      <c r="G240" s="4">
        <v>501.0899963</v>
      </c>
      <c r="H240" s="4">
        <v>210.52000430000001</v>
      </c>
      <c r="I240" s="4">
        <v>207.61000060000001</v>
      </c>
      <c r="J240" s="4">
        <v>147.03999329999999</v>
      </c>
      <c r="K240" s="4">
        <v>3668.1000979999999</v>
      </c>
      <c r="L240" s="4">
        <f t="shared" si="67"/>
        <v>0.84898399734286523</v>
      </c>
      <c r="M240" s="4">
        <f t="shared" si="68"/>
        <v>0.56492117724013968</v>
      </c>
      <c r="N240" s="4">
        <f t="shared" si="69"/>
        <v>0.83383935309293733</v>
      </c>
      <c r="O240" s="4">
        <f t="shared" si="70"/>
        <v>0.92563962751251538</v>
      </c>
      <c r="P240" s="4">
        <f t="shared" si="71"/>
        <v>0.62835295984641082</v>
      </c>
      <c r="Q240" s="4">
        <f t="shared" si="72"/>
        <v>0.78479689057767854</v>
      </c>
      <c r="R240" s="4">
        <f t="shared" si="73"/>
        <v>0.78769765663643576</v>
      </c>
      <c r="S240" s="4">
        <f t="shared" si="74"/>
        <v>0.86702551815511764</v>
      </c>
      <c r="T240" s="4">
        <f t="shared" si="75"/>
        <v>0.89590420419004435</v>
      </c>
      <c r="U240" s="4">
        <f t="shared" si="76"/>
        <v>0.9420743411114062</v>
      </c>
      <c r="V240" s="4">
        <f t="shared" si="77"/>
        <v>0.18810844673093255</v>
      </c>
      <c r="W240" s="4">
        <f t="shared" si="78"/>
        <v>2.0371833382161251</v>
      </c>
      <c r="X240" s="4">
        <f t="shared" si="79"/>
        <v>1.1988824207495652</v>
      </c>
      <c r="Y240" s="4">
        <f t="shared" si="80"/>
        <v>-0.57428375047206093</v>
      </c>
      <c r="Z240" s="4">
        <f t="shared" si="81"/>
        <v>1.0654172472342405</v>
      </c>
      <c r="AA240" s="4">
        <f t="shared" si="82"/>
        <v>1.5174210104208552</v>
      </c>
      <c r="AB240" s="4">
        <f t="shared" si="83"/>
        <v>-0.6043431450733473</v>
      </c>
      <c r="AC240" s="4">
        <f t="shared" si="84"/>
        <v>-0.93997575297281277</v>
      </c>
      <c r="AD240" s="4">
        <f t="shared" si="85"/>
        <v>-0.46706993845800088</v>
      </c>
      <c r="AE240" s="4">
        <f t="shared" si="86"/>
        <v>-0.12851078769481672</v>
      </c>
    </row>
    <row r="241" spans="1:31" x14ac:dyDescent="0.25">
      <c r="A241" s="1">
        <v>44176</v>
      </c>
      <c r="B241" s="4">
        <v>107.0199966</v>
      </c>
      <c r="C241" s="4">
        <v>91.650001529999997</v>
      </c>
      <c r="D241" s="4">
        <v>122.410004</v>
      </c>
      <c r="E241" s="4">
        <v>1774.8000489999999</v>
      </c>
      <c r="F241" s="4">
        <v>222.41999820000001</v>
      </c>
      <c r="G241" s="4">
        <v>503.22000120000001</v>
      </c>
      <c r="H241" s="4">
        <v>213.2599945</v>
      </c>
      <c r="I241" s="4">
        <v>206.2400055</v>
      </c>
      <c r="J241" s="4">
        <v>147</v>
      </c>
      <c r="K241" s="4">
        <v>3663.459961</v>
      </c>
      <c r="L241" s="4">
        <f t="shared" si="67"/>
        <v>0.85854197025879064</v>
      </c>
      <c r="M241" s="4">
        <f t="shared" si="68"/>
        <v>0.56472997706485639</v>
      </c>
      <c r="N241" s="4">
        <f t="shared" si="69"/>
        <v>0.82358565056846378</v>
      </c>
      <c r="O241" s="4">
        <f t="shared" si="70"/>
        <v>0.93491525580810375</v>
      </c>
      <c r="P241" s="4">
        <f t="shared" si="71"/>
        <v>0.62516723184465395</v>
      </c>
      <c r="Q241" s="4">
        <f t="shared" si="72"/>
        <v>0.79306201405078225</v>
      </c>
      <c r="R241" s="4">
        <f t="shared" si="73"/>
        <v>0.81603887399539377</v>
      </c>
      <c r="S241" s="4">
        <f t="shared" si="74"/>
        <v>0.85064292203755909</v>
      </c>
      <c r="T241" s="4">
        <f t="shared" si="75"/>
        <v>0.89510260597638469</v>
      </c>
      <c r="U241" s="4">
        <f t="shared" si="76"/>
        <v>0.93901894626406979</v>
      </c>
      <c r="V241" s="4">
        <f t="shared" si="77"/>
        <v>0.46939543368329401</v>
      </c>
      <c r="W241" s="4">
        <f t="shared" si="78"/>
        <v>-1.091220772487117E-2</v>
      </c>
      <c r="X241" s="4">
        <f t="shared" si="79"/>
        <v>-0.6734777778883112</v>
      </c>
      <c r="Y241" s="4">
        <f t="shared" si="80"/>
        <v>0.40449324826303484</v>
      </c>
      <c r="Z241" s="4">
        <f t="shared" si="81"/>
        <v>-0.22429571327710512</v>
      </c>
      <c r="AA241" s="4">
        <f t="shared" si="82"/>
        <v>0.42507432112549981</v>
      </c>
      <c r="AB241" s="4">
        <f t="shared" si="83"/>
        <v>1.3015343644470911</v>
      </c>
      <c r="AC241" s="4">
        <f t="shared" si="84"/>
        <v>-0.65988877994348949</v>
      </c>
      <c r="AD241" s="4">
        <f t="shared" si="85"/>
        <v>-2.7198926701795429E-2</v>
      </c>
      <c r="AE241" s="4">
        <f t="shared" si="86"/>
        <v>-0.12649973763065689</v>
      </c>
    </row>
    <row r="242" spans="1:31" x14ac:dyDescent="0.25">
      <c r="A242" s="1">
        <v>44179</v>
      </c>
      <c r="B242" s="4">
        <v>106.7900009</v>
      </c>
      <c r="C242" s="4">
        <v>94.77999878</v>
      </c>
      <c r="D242" s="4">
        <v>121.779999</v>
      </c>
      <c r="E242" s="4">
        <v>1752.26001</v>
      </c>
      <c r="F242" s="4">
        <v>221.27000430000001</v>
      </c>
      <c r="G242" s="4">
        <v>522.41998290000004</v>
      </c>
      <c r="H242" s="4">
        <v>214.1999969</v>
      </c>
      <c r="I242" s="4">
        <v>207.25</v>
      </c>
      <c r="J242" s="4">
        <v>145.6499939</v>
      </c>
      <c r="K242" s="4">
        <v>3647.48999</v>
      </c>
      <c r="L242" s="4">
        <f t="shared" si="67"/>
        <v>0.85414538491603198</v>
      </c>
      <c r="M242" s="4">
        <f t="shared" si="68"/>
        <v>0.62456283494969855</v>
      </c>
      <c r="N242" s="4">
        <f t="shared" si="69"/>
        <v>0.81580260170433838</v>
      </c>
      <c r="O242" s="4">
        <f t="shared" si="70"/>
        <v>0.90567437573676601</v>
      </c>
      <c r="P242" s="4">
        <f t="shared" si="71"/>
        <v>0.6178400963064945</v>
      </c>
      <c r="Q242" s="4">
        <f t="shared" si="72"/>
        <v>0.86756429309804228</v>
      </c>
      <c r="R242" s="4">
        <f t="shared" si="73"/>
        <v>0.82576183298128425</v>
      </c>
      <c r="S242" s="4">
        <f t="shared" si="74"/>
        <v>0.86272057981491568</v>
      </c>
      <c r="T242" s="4">
        <f t="shared" si="75"/>
        <v>0.86804401170709844</v>
      </c>
      <c r="U242" s="4">
        <f t="shared" si="76"/>
        <v>0.92850318625407169</v>
      </c>
      <c r="V242" s="4">
        <f t="shared" si="77"/>
        <v>-0.21490908924211596</v>
      </c>
      <c r="W242" s="4">
        <f t="shared" si="78"/>
        <v>3.4151633363317</v>
      </c>
      <c r="X242" s="4">
        <f t="shared" si="79"/>
        <v>-0.51466790246979899</v>
      </c>
      <c r="Y242" s="4">
        <f t="shared" si="80"/>
        <v>-1.2700044161425408</v>
      </c>
      <c r="Z242" s="4">
        <f t="shared" si="81"/>
        <v>-0.51703709617240634</v>
      </c>
      <c r="AA242" s="4">
        <f t="shared" si="82"/>
        <v>3.8154249938823819</v>
      </c>
      <c r="AB242" s="4">
        <f t="shared" si="83"/>
        <v>0.44077765368225086</v>
      </c>
      <c r="AC242" s="4">
        <f t="shared" si="84"/>
        <v>0.48971803387583052</v>
      </c>
      <c r="AD242" s="4">
        <f t="shared" si="85"/>
        <v>-0.91837149659864059</v>
      </c>
      <c r="AE242" s="4">
        <f t="shared" si="86"/>
        <v>-0.43592590529202152</v>
      </c>
    </row>
    <row r="243" spans="1:31" x14ac:dyDescent="0.25">
      <c r="A243" s="1">
        <v>44180</v>
      </c>
      <c r="B243" s="4">
        <v>107.4499969</v>
      </c>
      <c r="C243" s="4">
        <v>97.120002749999998</v>
      </c>
      <c r="D243" s="4">
        <v>127.879997</v>
      </c>
      <c r="E243" s="4">
        <v>1761.079956</v>
      </c>
      <c r="F243" s="4">
        <v>220.1499939</v>
      </c>
      <c r="G243" s="4">
        <v>519.78002930000002</v>
      </c>
      <c r="H243" s="4">
        <v>214.13000489999999</v>
      </c>
      <c r="I243" s="4">
        <v>208.36000060000001</v>
      </c>
      <c r="J243" s="4">
        <v>145.58000179999999</v>
      </c>
      <c r="K243" s="4">
        <v>3694.6201169999999</v>
      </c>
      <c r="L243" s="4">
        <f t="shared" si="67"/>
        <v>0.86676183270127027</v>
      </c>
      <c r="M243" s="4">
        <f t="shared" si="68"/>
        <v>0.66929422408653438</v>
      </c>
      <c r="N243" s="4">
        <f t="shared" si="69"/>
        <v>0.89116165838653627</v>
      </c>
      <c r="O243" s="4">
        <f t="shared" si="70"/>
        <v>0.91711636939177599</v>
      </c>
      <c r="P243" s="4">
        <f t="shared" si="71"/>
        <v>0.61070399931941632</v>
      </c>
      <c r="Q243" s="4">
        <f t="shared" si="72"/>
        <v>0.85732040001250776</v>
      </c>
      <c r="R243" s="4">
        <f t="shared" si="73"/>
        <v>0.82503786744104679</v>
      </c>
      <c r="S243" s="4">
        <f t="shared" si="74"/>
        <v>0.8759941247495272</v>
      </c>
      <c r="T243" s="4">
        <f t="shared" si="75"/>
        <v>0.86664113816752297</v>
      </c>
      <c r="U243" s="4">
        <f t="shared" si="76"/>
        <v>0.95953699995183805</v>
      </c>
      <c r="V243" s="4">
        <f t="shared" si="77"/>
        <v>0.61803164569502944</v>
      </c>
      <c r="W243" s="4">
        <f t="shared" si="78"/>
        <v>2.4688795105721963</v>
      </c>
      <c r="X243" s="4">
        <f t="shared" si="79"/>
        <v>5.0090310807113729</v>
      </c>
      <c r="Y243" s="4">
        <f t="shared" si="80"/>
        <v>0.50334687487389917</v>
      </c>
      <c r="Z243" s="4">
        <f t="shared" si="81"/>
        <v>-0.50617362418517942</v>
      </c>
      <c r="AA243" s="4">
        <f t="shared" si="82"/>
        <v>-0.50533166540556007</v>
      </c>
      <c r="AB243" s="4">
        <f t="shared" si="83"/>
        <v>-3.2676004207735532E-2</v>
      </c>
      <c r="AC243" s="4">
        <f t="shared" si="84"/>
        <v>0.53558533172497302</v>
      </c>
      <c r="AD243" s="4">
        <f t="shared" si="85"/>
        <v>-4.8054996863276515E-2</v>
      </c>
      <c r="AE243" s="4">
        <f t="shared" si="86"/>
        <v>1.2921249168390425</v>
      </c>
    </row>
    <row r="244" spans="1:31" x14ac:dyDescent="0.25">
      <c r="A244" s="1">
        <v>44181</v>
      </c>
      <c r="B244" s="4">
        <v>107.3399963</v>
      </c>
      <c r="C244" s="4">
        <v>96.849998470000003</v>
      </c>
      <c r="D244" s="4">
        <v>127.80999799999999</v>
      </c>
      <c r="E244" s="4">
        <v>1757.1899410000001</v>
      </c>
      <c r="F244" s="4">
        <v>223.61999510000001</v>
      </c>
      <c r="G244" s="4">
        <v>524.83001709999996</v>
      </c>
      <c r="H244" s="4">
        <v>219.27999879999999</v>
      </c>
      <c r="I244" s="4">
        <v>208.27000430000001</v>
      </c>
      <c r="J244" s="4">
        <v>145.42999270000001</v>
      </c>
      <c r="K244" s="4">
        <v>3701.169922</v>
      </c>
      <c r="L244" s="4">
        <f t="shared" si="67"/>
        <v>0.86465906719019914</v>
      </c>
      <c r="M244" s="4">
        <f t="shared" si="68"/>
        <v>0.66413283689568658</v>
      </c>
      <c r="N244" s="4">
        <f t="shared" si="69"/>
        <v>0.89029689439666293</v>
      </c>
      <c r="O244" s="4">
        <f t="shared" si="70"/>
        <v>0.91206990686832146</v>
      </c>
      <c r="P244" s="4">
        <f t="shared" si="71"/>
        <v>0.63281295929735704</v>
      </c>
      <c r="Q244" s="4">
        <f t="shared" si="72"/>
        <v>0.87691602286983861</v>
      </c>
      <c r="R244" s="4">
        <f t="shared" si="73"/>
        <v>0.87830707129338459</v>
      </c>
      <c r="S244" s="4">
        <f t="shared" si="74"/>
        <v>0.87491793620332392</v>
      </c>
      <c r="T244" s="4">
        <f t="shared" si="75"/>
        <v>0.86363445888392554</v>
      </c>
      <c r="U244" s="4">
        <f t="shared" si="76"/>
        <v>0.96384985546624613</v>
      </c>
      <c r="V244" s="4">
        <f t="shared" si="77"/>
        <v>-0.10237375818854626</v>
      </c>
      <c r="W244" s="4">
        <f t="shared" si="78"/>
        <v>-0.27801098883308556</v>
      </c>
      <c r="X244" s="4">
        <f t="shared" si="79"/>
        <v>-5.4738036942564142E-2</v>
      </c>
      <c r="Y244" s="4">
        <f t="shared" si="80"/>
        <v>-0.22088804013393407</v>
      </c>
      <c r="Z244" s="4">
        <f t="shared" si="81"/>
        <v>1.5761986355430979</v>
      </c>
      <c r="AA244" s="4">
        <f t="shared" si="82"/>
        <v>0.97156249092541636</v>
      </c>
      <c r="AB244" s="4">
        <f t="shared" si="83"/>
        <v>2.4050781217723678</v>
      </c>
      <c r="AC244" s="4">
        <f t="shared" si="84"/>
        <v>-4.3192695210616014E-2</v>
      </c>
      <c r="AD244" s="4">
        <f t="shared" si="85"/>
        <v>-0.10304238092129013</v>
      </c>
      <c r="AE244" s="4">
        <f t="shared" si="86"/>
        <v>0.17727952516315781</v>
      </c>
    </row>
    <row r="245" spans="1:31" x14ac:dyDescent="0.25">
      <c r="A245" s="1">
        <v>44182</v>
      </c>
      <c r="B245" s="4">
        <v>108.7799988</v>
      </c>
      <c r="C245" s="4">
        <v>96.839996339999999</v>
      </c>
      <c r="D245" s="4">
        <v>128.699997</v>
      </c>
      <c r="E245" s="4">
        <v>1740.51001</v>
      </c>
      <c r="F245" s="4">
        <v>225.91999820000001</v>
      </c>
      <c r="G245" s="4">
        <v>532.90002440000001</v>
      </c>
      <c r="H245" s="4">
        <v>219.41999820000001</v>
      </c>
      <c r="I245" s="4">
        <v>211.17999270000001</v>
      </c>
      <c r="J245" s="4">
        <v>146.1000061</v>
      </c>
      <c r="K245" s="4">
        <v>3722.4799800000001</v>
      </c>
      <c r="L245" s="4">
        <f t="shared" si="67"/>
        <v>0.89218607697792895</v>
      </c>
      <c r="M245" s="4">
        <f t="shared" si="68"/>
        <v>0.66394163672040341</v>
      </c>
      <c r="N245" s="4">
        <f t="shared" si="69"/>
        <v>0.90129189555700773</v>
      </c>
      <c r="O245" s="4">
        <f t="shared" si="70"/>
        <v>0.89043126365349867</v>
      </c>
      <c r="P245" s="4">
        <f t="shared" si="71"/>
        <v>0.64746732785695271</v>
      </c>
      <c r="Q245" s="4">
        <f t="shared" si="72"/>
        <v>0.90823032020471728</v>
      </c>
      <c r="R245" s="4">
        <f t="shared" si="73"/>
        <v>0.87975516166448309</v>
      </c>
      <c r="S245" s="4">
        <f t="shared" si="74"/>
        <v>0.90971599107518442</v>
      </c>
      <c r="T245" s="4">
        <f t="shared" si="75"/>
        <v>0.87706374690387201</v>
      </c>
      <c r="U245" s="4">
        <f t="shared" si="76"/>
        <v>0.97788190697887201</v>
      </c>
      <c r="V245" s="4">
        <f t="shared" si="77"/>
        <v>1.3415339571797671</v>
      </c>
      <c r="W245" s="4">
        <f t="shared" si="78"/>
        <v>-1.0327444664959856E-2</v>
      </c>
      <c r="X245" s="4">
        <f t="shared" si="79"/>
        <v>0.69634536728496244</v>
      </c>
      <c r="Y245" s="4">
        <f t="shared" si="80"/>
        <v>-0.94923893034054907</v>
      </c>
      <c r="Z245" s="4">
        <f t="shared" si="81"/>
        <v>1.0285319517029172</v>
      </c>
      <c r="AA245" s="4">
        <f t="shared" si="82"/>
        <v>1.5376421006922707</v>
      </c>
      <c r="AB245" s="4">
        <f t="shared" si="83"/>
        <v>6.3845038656586306E-2</v>
      </c>
      <c r="AC245" s="4">
        <f t="shared" si="84"/>
        <v>1.3972191577853648</v>
      </c>
      <c r="AD245" s="4">
        <f t="shared" si="85"/>
        <v>0.46071198076872882</v>
      </c>
      <c r="AE245" s="4">
        <f t="shared" si="86"/>
        <v>0.57576545927631217</v>
      </c>
    </row>
    <row r="246" spans="1:31" x14ac:dyDescent="0.25">
      <c r="A246" s="1">
        <v>44183</v>
      </c>
      <c r="B246" s="4">
        <v>108.9700012</v>
      </c>
      <c r="C246" s="4">
        <v>95.91999817</v>
      </c>
      <c r="D246" s="4">
        <v>126.660004</v>
      </c>
      <c r="E246" s="4">
        <v>1726.219971</v>
      </c>
      <c r="F246" s="4">
        <v>227.42999270000001</v>
      </c>
      <c r="G246" s="4">
        <v>534.45001219999995</v>
      </c>
      <c r="H246" s="4">
        <v>218.5899963</v>
      </c>
      <c r="I246" s="4">
        <v>211.3099976</v>
      </c>
      <c r="J246" s="4">
        <v>145.9499969</v>
      </c>
      <c r="K246" s="4">
        <v>3709.4099120000001</v>
      </c>
      <c r="L246" s="4">
        <f t="shared" si="67"/>
        <v>0.89581815256425057</v>
      </c>
      <c r="M246" s="4">
        <f t="shared" si="68"/>
        <v>0.64635500153728154</v>
      </c>
      <c r="N246" s="4">
        <f t="shared" si="69"/>
        <v>0.87608992858615176</v>
      </c>
      <c r="O246" s="4">
        <f t="shared" si="70"/>
        <v>0.87189299419381683</v>
      </c>
      <c r="P246" s="4">
        <f t="shared" si="71"/>
        <v>0.65708819137925079</v>
      </c>
      <c r="Q246" s="4">
        <f t="shared" si="72"/>
        <v>0.91424478549951715</v>
      </c>
      <c r="R246" s="4">
        <f t="shared" si="73"/>
        <v>0.87116999801818662</v>
      </c>
      <c r="S246" s="4">
        <f t="shared" si="74"/>
        <v>0.911270608146445</v>
      </c>
      <c r="T246" s="4">
        <f t="shared" si="75"/>
        <v>0.87405706561594287</v>
      </c>
      <c r="U246" s="4">
        <f t="shared" si="76"/>
        <v>0.96927564849522441</v>
      </c>
      <c r="V246" s="4">
        <f t="shared" si="77"/>
        <v>0.17466666859348903</v>
      </c>
      <c r="W246" s="4">
        <f t="shared" si="78"/>
        <v>-0.95001879881318418</v>
      </c>
      <c r="X246" s="4">
        <f t="shared" si="79"/>
        <v>-1.5850761830243052</v>
      </c>
      <c r="Y246" s="4">
        <f t="shared" si="80"/>
        <v>-0.82102595893717256</v>
      </c>
      <c r="Z246" s="4">
        <f t="shared" si="81"/>
        <v>0.66837575780398739</v>
      </c>
      <c r="AA246" s="4">
        <f t="shared" si="82"/>
        <v>0.29085902214868425</v>
      </c>
      <c r="AB246" s="4">
        <f t="shared" si="83"/>
        <v>-0.37827085352697509</v>
      </c>
      <c r="AC246" s="4">
        <f t="shared" si="84"/>
        <v>6.1561182164009402E-2</v>
      </c>
      <c r="AD246" s="4">
        <f t="shared" si="85"/>
        <v>-0.10267569728732512</v>
      </c>
      <c r="AE246" s="4">
        <f t="shared" si="86"/>
        <v>-0.35111184130532225</v>
      </c>
    </row>
    <row r="247" spans="1:31" x14ac:dyDescent="0.25">
      <c r="A247" s="1">
        <v>44186</v>
      </c>
      <c r="B247" s="4">
        <v>108.0899963</v>
      </c>
      <c r="C247" s="4">
        <v>93.230003359999998</v>
      </c>
      <c r="D247" s="4">
        <v>128.229996</v>
      </c>
      <c r="E247" s="4">
        <v>1734.5600589999999</v>
      </c>
      <c r="F247" s="4">
        <v>226.47000120000001</v>
      </c>
      <c r="G247" s="4">
        <v>528.9099731</v>
      </c>
      <c r="H247" s="4">
        <v>222.5899963</v>
      </c>
      <c r="I247" s="4">
        <v>209.0099945</v>
      </c>
      <c r="J247" s="4">
        <v>145.97000120000001</v>
      </c>
      <c r="K247" s="4">
        <v>3694.919922</v>
      </c>
      <c r="L247" s="4">
        <f t="shared" si="67"/>
        <v>0.87899602656408726</v>
      </c>
      <c r="M247" s="4">
        <f t="shared" si="68"/>
        <v>0.59493320646136161</v>
      </c>
      <c r="N247" s="4">
        <f t="shared" si="69"/>
        <v>0.89548552775169221</v>
      </c>
      <c r="O247" s="4">
        <f t="shared" si="70"/>
        <v>0.88271247471877956</v>
      </c>
      <c r="P247" s="4">
        <f t="shared" si="71"/>
        <v>0.65097164777325345</v>
      </c>
      <c r="Q247" s="4">
        <f t="shared" si="72"/>
        <v>0.89274760152246546</v>
      </c>
      <c r="R247" s="4">
        <f t="shared" si="73"/>
        <v>0.91254418593894349</v>
      </c>
      <c r="S247" s="4">
        <f t="shared" si="74"/>
        <v>0.88376684418668183</v>
      </c>
      <c r="T247" s="4">
        <f t="shared" si="75"/>
        <v>0.87445801805411438</v>
      </c>
      <c r="U247" s="4">
        <f t="shared" si="76"/>
        <v>0.95973441279809801</v>
      </c>
      <c r="V247" s="4">
        <f t="shared" si="77"/>
        <v>-0.80756620199064744</v>
      </c>
      <c r="W247" s="4">
        <f t="shared" si="78"/>
        <v>-2.8044149930366933</v>
      </c>
      <c r="X247" s="4">
        <f t="shared" si="79"/>
        <v>1.23953256783412</v>
      </c>
      <c r="Y247" s="4">
        <f t="shared" si="80"/>
        <v>0.48314167024545007</v>
      </c>
      <c r="Z247" s="4">
        <f t="shared" si="81"/>
        <v>-0.42210417746717926</v>
      </c>
      <c r="AA247" s="4">
        <f t="shared" si="82"/>
        <v>-1.0365869536039549</v>
      </c>
      <c r="AB247" s="4">
        <f t="shared" si="83"/>
        <v>1.8299099079128351</v>
      </c>
      <c r="AC247" s="4">
        <f t="shared" si="84"/>
        <v>-1.088449730785477</v>
      </c>
      <c r="AD247" s="4">
        <f t="shared" si="85"/>
        <v>1.3706269561428642E-2</v>
      </c>
      <c r="AE247" s="4">
        <f t="shared" si="86"/>
        <v>-0.3906278988775192</v>
      </c>
    </row>
    <row r="248" spans="1:31" x14ac:dyDescent="0.25">
      <c r="A248" s="1">
        <v>44187</v>
      </c>
      <c r="B248" s="4">
        <v>108.2799988</v>
      </c>
      <c r="C248" s="4">
        <v>93.160003660000001</v>
      </c>
      <c r="D248" s="4">
        <v>131.88000500000001</v>
      </c>
      <c r="E248" s="4">
        <v>1720.219971</v>
      </c>
      <c r="F248" s="4">
        <v>231.16999820000001</v>
      </c>
      <c r="G248" s="4">
        <v>527.33001709999996</v>
      </c>
      <c r="H248" s="4">
        <v>223.9400024</v>
      </c>
      <c r="I248" s="4">
        <v>205.8399963</v>
      </c>
      <c r="J248" s="4">
        <v>144.1999969</v>
      </c>
      <c r="K248" s="4">
        <v>3687.26001</v>
      </c>
      <c r="L248" s="4">
        <f t="shared" si="67"/>
        <v>0.88262810406200354</v>
      </c>
      <c r="M248" s="4">
        <f t="shared" si="68"/>
        <v>0.59359509598791582</v>
      </c>
      <c r="N248" s="4">
        <f t="shared" si="69"/>
        <v>0.94057754829358953</v>
      </c>
      <c r="O248" s="4">
        <f t="shared" si="70"/>
        <v>0.86410927738533994</v>
      </c>
      <c r="P248" s="4">
        <f t="shared" si="71"/>
        <v>0.68091747187540086</v>
      </c>
      <c r="Q248" s="4">
        <f t="shared" si="72"/>
        <v>0.88661684970021781</v>
      </c>
      <c r="R248" s="4">
        <f t="shared" si="73"/>
        <v>0.9265080374578355</v>
      </c>
      <c r="S248" s="4">
        <f t="shared" si="74"/>
        <v>0.84585955517229983</v>
      </c>
      <c r="T248" s="4">
        <f t="shared" si="75"/>
        <v>0.83898126857232147</v>
      </c>
      <c r="U248" s="4">
        <f t="shared" si="76"/>
        <v>0.95469058420944841</v>
      </c>
      <c r="V248" s="4">
        <f t="shared" si="77"/>
        <v>0.17578176196126452</v>
      </c>
      <c r="W248" s="4">
        <f t="shared" si="78"/>
        <v>-7.5082803257765299E-2</v>
      </c>
      <c r="X248" s="4">
        <f t="shared" si="79"/>
        <v>2.8464548965594689</v>
      </c>
      <c r="Y248" s="4">
        <f t="shared" si="80"/>
        <v>-0.82672767227600064</v>
      </c>
      <c r="Z248" s="4">
        <f t="shared" si="81"/>
        <v>2.075328730117036</v>
      </c>
      <c r="AA248" s="4">
        <f t="shared" si="82"/>
        <v>-0.29871926799559878</v>
      </c>
      <c r="AB248" s="4">
        <f t="shared" si="83"/>
        <v>0.60649899925444306</v>
      </c>
      <c r="AC248" s="4">
        <f t="shared" si="84"/>
        <v>-1.5166730220645066</v>
      </c>
      <c r="AD248" s="4">
        <f t="shared" si="85"/>
        <v>-1.2125808628136194</v>
      </c>
      <c r="AE248" s="4">
        <f t="shared" si="86"/>
        <v>-0.20730928306164459</v>
      </c>
    </row>
    <row r="249" spans="1:31" x14ac:dyDescent="0.25">
      <c r="A249" s="1">
        <v>44188</v>
      </c>
      <c r="B249" s="4">
        <v>107.4499969</v>
      </c>
      <c r="C249" s="4">
        <v>91.550003050000001</v>
      </c>
      <c r="D249" s="4">
        <v>130.96000699999999</v>
      </c>
      <c r="E249" s="4">
        <v>1728.2299800000001</v>
      </c>
      <c r="F249" s="4">
        <v>227.42999270000001</v>
      </c>
      <c r="G249" s="4">
        <v>514.47998050000001</v>
      </c>
      <c r="H249" s="4">
        <v>221.02000430000001</v>
      </c>
      <c r="I249" s="4">
        <v>205.3000031</v>
      </c>
      <c r="J249" s="4">
        <v>143.22000120000001</v>
      </c>
      <c r="K249" s="4">
        <v>3690.01001</v>
      </c>
      <c r="L249" s="4">
        <f t="shared" si="67"/>
        <v>0.86676183270127027</v>
      </c>
      <c r="M249" s="4">
        <f t="shared" si="68"/>
        <v>0.56281841153790912</v>
      </c>
      <c r="N249" s="4">
        <f t="shared" si="69"/>
        <v>0.92921194105412652</v>
      </c>
      <c r="O249" s="4">
        <f t="shared" si="70"/>
        <v>0.87450055100023194</v>
      </c>
      <c r="P249" s="4">
        <f t="shared" si="71"/>
        <v>0.65708819137925079</v>
      </c>
      <c r="Q249" s="4">
        <f t="shared" si="72"/>
        <v>0.83675445777196411</v>
      </c>
      <c r="R249" s="4">
        <f t="shared" si="73"/>
        <v>0.89630489992842244</v>
      </c>
      <c r="S249" s="4">
        <f t="shared" si="74"/>
        <v>0.83940223973969141</v>
      </c>
      <c r="T249" s="4">
        <f t="shared" si="75"/>
        <v>0.81933890841413781</v>
      </c>
      <c r="U249" s="4">
        <f t="shared" si="76"/>
        <v>0.95650137898343357</v>
      </c>
      <c r="V249" s="4">
        <f t="shared" si="77"/>
        <v>-0.76653297857258496</v>
      </c>
      <c r="W249" s="4">
        <f t="shared" si="78"/>
        <v>-1.7282101188788213</v>
      </c>
      <c r="X249" s="4">
        <f t="shared" si="79"/>
        <v>-0.69760233933871996</v>
      </c>
      <c r="Y249" s="4">
        <f t="shared" si="80"/>
        <v>0.46563864709370251</v>
      </c>
      <c r="Z249" s="4">
        <f t="shared" si="81"/>
        <v>-1.6178593801624188</v>
      </c>
      <c r="AA249" s="4">
        <f t="shared" si="82"/>
        <v>-2.4368111397616765</v>
      </c>
      <c r="AB249" s="4">
        <f t="shared" si="83"/>
        <v>-1.3039198306269137</v>
      </c>
      <c r="AC249" s="4">
        <f t="shared" si="84"/>
        <v>-0.26233638248466967</v>
      </c>
      <c r="AD249" s="4">
        <f t="shared" si="85"/>
        <v>-0.67960868312611544</v>
      </c>
      <c r="AE249" s="4">
        <f t="shared" si="86"/>
        <v>7.4581125077751165E-2</v>
      </c>
    </row>
    <row r="250" spans="1:31" x14ac:dyDescent="0.25">
      <c r="A250" s="1">
        <v>44189</v>
      </c>
      <c r="B250" s="4">
        <v>108.3499985</v>
      </c>
      <c r="C250" s="4">
        <v>91.809997559999999</v>
      </c>
      <c r="D250" s="4">
        <v>131.970001</v>
      </c>
      <c r="E250" s="4">
        <v>1734.160034</v>
      </c>
      <c r="F250" s="4">
        <v>225.77999879999999</v>
      </c>
      <c r="G250" s="4">
        <v>513.96997069999998</v>
      </c>
      <c r="H250" s="4">
        <v>222.75</v>
      </c>
      <c r="I250" s="4">
        <v>208.6999969</v>
      </c>
      <c r="J250" s="4">
        <v>143.5</v>
      </c>
      <c r="K250" s="4">
        <v>3703.0600589999999</v>
      </c>
      <c r="L250" s="4">
        <f t="shared" si="67"/>
        <v>0.88396621453544932</v>
      </c>
      <c r="M250" s="4">
        <f t="shared" si="68"/>
        <v>0.56778845250764765</v>
      </c>
      <c r="N250" s="4">
        <f t="shared" si="69"/>
        <v>0.9416893541769964</v>
      </c>
      <c r="O250" s="4">
        <f t="shared" si="70"/>
        <v>0.88219352783272786</v>
      </c>
      <c r="P250" s="4">
        <f t="shared" si="71"/>
        <v>0.64657532783933425</v>
      </c>
      <c r="Q250" s="4">
        <f t="shared" si="72"/>
        <v>0.83477545107132534</v>
      </c>
      <c r="R250" s="4">
        <f t="shared" si="73"/>
        <v>0.91419919172689756</v>
      </c>
      <c r="S250" s="4">
        <f t="shared" si="74"/>
        <v>0.88005984882720023</v>
      </c>
      <c r="T250" s="4">
        <f t="shared" si="75"/>
        <v>0.82495101188914188</v>
      </c>
      <c r="U250" s="4">
        <f t="shared" si="76"/>
        <v>0.96509445553959738</v>
      </c>
      <c r="V250" s="4">
        <f t="shared" si="77"/>
        <v>0.83760039643146422</v>
      </c>
      <c r="W250" s="4">
        <f t="shared" si="78"/>
        <v>0.28399180921709266</v>
      </c>
      <c r="X250" s="4">
        <f t="shared" si="79"/>
        <v>0.77122323305923934</v>
      </c>
      <c r="Y250" s="4">
        <f t="shared" si="80"/>
        <v>0.34312875419508271</v>
      </c>
      <c r="Z250" s="4">
        <f t="shared" si="81"/>
        <v>-0.72549529655770273</v>
      </c>
      <c r="AA250" s="4">
        <f t="shared" si="82"/>
        <v>-9.913112644429406E-2</v>
      </c>
      <c r="AB250" s="4">
        <f t="shared" si="83"/>
        <v>0.78273263340081711</v>
      </c>
      <c r="AC250" s="4">
        <f t="shared" si="84"/>
        <v>1.6561099603802218</v>
      </c>
      <c r="AD250" s="4">
        <f t="shared" si="85"/>
        <v>0.1955025817999973</v>
      </c>
      <c r="AE250" s="4">
        <f t="shared" si="86"/>
        <v>0.35365890511500114</v>
      </c>
    </row>
    <row r="251" spans="1:31" x14ac:dyDescent="0.25">
      <c r="A251" s="1">
        <v>44193</v>
      </c>
      <c r="B251" s="4">
        <v>107.7900009</v>
      </c>
      <c r="C251" s="4">
        <v>91.599998470000003</v>
      </c>
      <c r="D251" s="4">
        <v>136.69000199999999</v>
      </c>
      <c r="E251" s="4">
        <v>1773.959961</v>
      </c>
      <c r="F251" s="4">
        <v>224.63999939999999</v>
      </c>
      <c r="G251" s="4">
        <v>519.11999509999998</v>
      </c>
      <c r="H251" s="4">
        <v>224.96000670000001</v>
      </c>
      <c r="I251" s="4">
        <v>212.63000489999999</v>
      </c>
      <c r="J251" s="4">
        <v>145.22000120000001</v>
      </c>
      <c r="K251" s="4">
        <v>3735.360107</v>
      </c>
      <c r="L251" s="4">
        <f t="shared" si="67"/>
        <v>0.87326133074788281</v>
      </c>
      <c r="M251" s="4">
        <f t="shared" si="68"/>
        <v>0.56377412127846971</v>
      </c>
      <c r="N251" s="4">
        <f t="shared" si="69"/>
        <v>1</v>
      </c>
      <c r="O251" s="4">
        <f t="shared" si="70"/>
        <v>0.93382542129373713</v>
      </c>
      <c r="P251" s="4">
        <f t="shared" si="71"/>
        <v>0.63931187181820193</v>
      </c>
      <c r="Q251" s="4">
        <f t="shared" si="72"/>
        <v>0.85475924902197642</v>
      </c>
      <c r="R251" s="4">
        <f t="shared" si="73"/>
        <v>0.93705849985488054</v>
      </c>
      <c r="S251" s="4">
        <f t="shared" si="74"/>
        <v>0.92705544304704313</v>
      </c>
      <c r="T251" s="4">
        <f t="shared" si="75"/>
        <v>0.85942553360684804</v>
      </c>
      <c r="U251" s="4">
        <f t="shared" si="76"/>
        <v>0.98636309485518658</v>
      </c>
      <c r="V251" s="4">
        <f t="shared" si="77"/>
        <v>-0.51684135464016889</v>
      </c>
      <c r="W251" s="4">
        <f t="shared" si="78"/>
        <v>-0.22873226835972549</v>
      </c>
      <c r="X251" s="4">
        <f t="shared" si="79"/>
        <v>3.5765711633206672</v>
      </c>
      <c r="Y251" s="4">
        <f t="shared" si="80"/>
        <v>2.2950550248928194</v>
      </c>
      <c r="Z251" s="4">
        <f t="shared" si="81"/>
        <v>-0.50491602713215789</v>
      </c>
      <c r="AA251" s="4">
        <f t="shared" si="82"/>
        <v>1.0020088124965638</v>
      </c>
      <c r="AB251" s="4">
        <f t="shared" si="83"/>
        <v>0.99214666666667028</v>
      </c>
      <c r="AC251" s="4">
        <f t="shared" si="84"/>
        <v>1.8830896302710902</v>
      </c>
      <c r="AD251" s="4">
        <f t="shared" si="85"/>
        <v>1.1986071080139462</v>
      </c>
      <c r="AE251" s="4">
        <f t="shared" si="86"/>
        <v>0.87225287965549747</v>
      </c>
    </row>
    <row r="252" spans="1:31" x14ac:dyDescent="0.25">
      <c r="A252" s="1">
        <v>44194</v>
      </c>
      <c r="B252" s="4">
        <v>108.33000180000001</v>
      </c>
      <c r="C252" s="4">
        <v>90.620002749999998</v>
      </c>
      <c r="D252" s="4">
        <v>134.86999499999999</v>
      </c>
      <c r="E252" s="4">
        <v>1757.76001</v>
      </c>
      <c r="F252" s="4">
        <v>222.46000670000001</v>
      </c>
      <c r="G252" s="4">
        <v>530.86999509999998</v>
      </c>
      <c r="H252" s="4">
        <v>224.1499939</v>
      </c>
      <c r="I252" s="4">
        <v>214.36999510000001</v>
      </c>
      <c r="J252" s="4">
        <v>144.3000031</v>
      </c>
      <c r="K252" s="4">
        <v>3727.040039</v>
      </c>
      <c r="L252" s="4">
        <f t="shared" si="67"/>
        <v>0.88358395870143369</v>
      </c>
      <c r="M252" s="4">
        <f t="shared" si="68"/>
        <v>0.54504057617950397</v>
      </c>
      <c r="N252" s="4">
        <f t="shared" si="69"/>
        <v>0.97751572858302627</v>
      </c>
      <c r="O252" s="4">
        <f t="shared" si="70"/>
        <v>0.91280944947786991</v>
      </c>
      <c r="P252" s="4">
        <f t="shared" si="71"/>
        <v>0.62542214424217046</v>
      </c>
      <c r="Q252" s="4">
        <f t="shared" si="72"/>
        <v>0.90035313512475879</v>
      </c>
      <c r="R252" s="4">
        <f t="shared" si="73"/>
        <v>0.92868009440352584</v>
      </c>
      <c r="S252" s="4">
        <f t="shared" si="74"/>
        <v>0.94786249315628079</v>
      </c>
      <c r="T252" s="4">
        <f t="shared" si="75"/>
        <v>0.84098572410049499</v>
      </c>
      <c r="U252" s="4">
        <f t="shared" si="76"/>
        <v>0.98088457279933161</v>
      </c>
      <c r="V252" s="4">
        <f t="shared" si="77"/>
        <v>0.50097494711126744</v>
      </c>
      <c r="W252" s="4">
        <f t="shared" si="78"/>
        <v>-1.0698643410141153</v>
      </c>
      <c r="X252" s="4">
        <f t="shared" si="79"/>
        <v>-1.3314850928160817</v>
      </c>
      <c r="Y252" s="4">
        <f t="shared" si="80"/>
        <v>-0.91320837877693539</v>
      </c>
      <c r="Z252" s="4">
        <f t="shared" si="81"/>
        <v>-0.97043834838969711</v>
      </c>
      <c r="AA252" s="4">
        <f t="shared" si="82"/>
        <v>2.2634458527717767</v>
      </c>
      <c r="AB252" s="4">
        <f t="shared" si="83"/>
        <v>-0.36006969055625021</v>
      </c>
      <c r="AC252" s="4">
        <f t="shared" si="84"/>
        <v>0.81831828053540268</v>
      </c>
      <c r="AD252" s="4">
        <f t="shared" si="85"/>
        <v>-0.63352023991032369</v>
      </c>
      <c r="AE252" s="4">
        <f t="shared" si="86"/>
        <v>-0.22273804296427346</v>
      </c>
    </row>
    <row r="253" spans="1:31" x14ac:dyDescent="0.25">
      <c r="A253" s="1">
        <v>44195</v>
      </c>
      <c r="B253" s="4">
        <v>108.4400024</v>
      </c>
      <c r="C253" s="4">
        <v>92.290000919999997</v>
      </c>
      <c r="D253" s="4">
        <v>133.720001</v>
      </c>
      <c r="E253" s="4">
        <v>1736.25</v>
      </c>
      <c r="F253" s="4">
        <v>222.3999939</v>
      </c>
      <c r="G253" s="4">
        <v>524.5900269</v>
      </c>
      <c r="H253" s="4">
        <v>221.67999270000001</v>
      </c>
      <c r="I253" s="4">
        <v>218.36000060000001</v>
      </c>
      <c r="J253" s="4">
        <v>144.17999270000001</v>
      </c>
      <c r="K253" s="4">
        <v>3732.040039</v>
      </c>
      <c r="L253" s="4">
        <f t="shared" si="67"/>
        <v>0.88568672421250461</v>
      </c>
      <c r="M253" s="4">
        <f t="shared" si="68"/>
        <v>0.57696417073651396</v>
      </c>
      <c r="N253" s="4">
        <f t="shared" si="69"/>
        <v>0.96330876277251498</v>
      </c>
      <c r="O253" s="4">
        <f t="shared" si="70"/>
        <v>0.88490481174661872</v>
      </c>
      <c r="P253" s="4">
        <f t="shared" si="71"/>
        <v>0.62503977532732269</v>
      </c>
      <c r="Q253" s="4">
        <f t="shared" si="72"/>
        <v>0.8759847815213635</v>
      </c>
      <c r="R253" s="4">
        <f t="shared" si="73"/>
        <v>0.90313152095020233</v>
      </c>
      <c r="S253" s="4">
        <f t="shared" si="74"/>
        <v>0.99557554600832121</v>
      </c>
      <c r="T253" s="4">
        <f t="shared" si="75"/>
        <v>0.83858031813848166</v>
      </c>
      <c r="U253" s="4">
        <f t="shared" si="76"/>
        <v>0.98417692693385006</v>
      </c>
      <c r="V253" s="4">
        <f t="shared" si="77"/>
        <v>0.10154213807092563</v>
      </c>
      <c r="W253" s="4">
        <f t="shared" si="78"/>
        <v>1.8428582203943926</v>
      </c>
      <c r="X253" s="4">
        <f t="shared" si="79"/>
        <v>-0.85266852719909458</v>
      </c>
      <c r="Y253" s="4">
        <f t="shared" si="80"/>
        <v>-1.2237171102783233</v>
      </c>
      <c r="Z253" s="4">
        <f t="shared" si="81"/>
        <v>-2.6976893910167159E-2</v>
      </c>
      <c r="AA253" s="4">
        <f t="shared" si="82"/>
        <v>-1.1829578348682197</v>
      </c>
      <c r="AB253" s="4">
        <f t="shared" si="83"/>
        <v>-1.1019412300773588</v>
      </c>
      <c r="AC253" s="4">
        <f t="shared" si="84"/>
        <v>1.8612705094939823</v>
      </c>
      <c r="AD253" s="4">
        <f t="shared" si="85"/>
        <v>-8.316728858059462E-2</v>
      </c>
      <c r="AE253" s="4">
        <f t="shared" si="86"/>
        <v>0.1341547165493169</v>
      </c>
    </row>
    <row r="254" spans="1:31" ht="15.75" thickBot="1" x14ac:dyDescent="0.3">
      <c r="A254" s="5">
        <v>44196</v>
      </c>
      <c r="B254" s="6">
        <v>109.48999790000001</v>
      </c>
      <c r="C254" s="6">
        <v>91.709999080000003</v>
      </c>
      <c r="D254" s="6">
        <v>132.69000199999999</v>
      </c>
      <c r="E254" s="6">
        <v>1752.6400149999999</v>
      </c>
      <c r="F254" s="6">
        <v>222.52999879999999</v>
      </c>
      <c r="G254" s="6">
        <v>540.72998050000001</v>
      </c>
      <c r="H254" s="6">
        <v>222.41999820000001</v>
      </c>
      <c r="I254" s="6">
        <v>218.72999569999999</v>
      </c>
      <c r="J254" s="6">
        <v>144.1499939</v>
      </c>
      <c r="K254" s="6">
        <v>3756.070068</v>
      </c>
      <c r="L254" s="4">
        <f t="shared" si="67"/>
        <v>0.90575838131419195</v>
      </c>
      <c r="M254" s="4">
        <f t="shared" si="68"/>
        <v>0.56587688698070027</v>
      </c>
      <c r="N254" s="4">
        <f t="shared" si="69"/>
        <v>0.95058420892452888</v>
      </c>
      <c r="O254" s="4">
        <f t="shared" si="70"/>
        <v>0.90616735095440026</v>
      </c>
      <c r="P254" s="4">
        <f t="shared" si="71"/>
        <v>0.62586809582791392</v>
      </c>
      <c r="Q254" s="4">
        <f t="shared" si="72"/>
        <v>0.93861313949094582</v>
      </c>
      <c r="R254" s="4">
        <f t="shared" si="73"/>
        <v>0.91078580260505071</v>
      </c>
      <c r="S254" s="4">
        <f t="shared" si="74"/>
        <v>1</v>
      </c>
      <c r="T254" s="4">
        <f t="shared" si="75"/>
        <v>0.83797904281256586</v>
      </c>
      <c r="U254" s="4">
        <f t="shared" si="76"/>
        <v>1</v>
      </c>
      <c r="V254" s="4">
        <f t="shared" si="77"/>
        <v>0.96827321722745419</v>
      </c>
      <c r="W254" s="4">
        <f t="shared" si="78"/>
        <v>-0.62845577442648293</v>
      </c>
      <c r="X254" s="4">
        <f t="shared" si="79"/>
        <v>-0.77026547434740422</v>
      </c>
      <c r="Y254" s="4">
        <f t="shared" si="80"/>
        <v>0.94398934485240893</v>
      </c>
      <c r="Z254" s="4">
        <f t="shared" si="81"/>
        <v>5.8455442250796193E-2</v>
      </c>
      <c r="AA254" s="4">
        <f t="shared" si="82"/>
        <v>3.0766794586959794</v>
      </c>
      <c r="AB254" s="4">
        <f t="shared" si="83"/>
        <v>0.33381699944453092</v>
      </c>
      <c r="AC254" s="4">
        <f t="shared" si="84"/>
        <v>0.16944270882182016</v>
      </c>
      <c r="AD254" s="4">
        <f t="shared" si="85"/>
        <v>-2.0806492938611122E-2</v>
      </c>
      <c r="AE254" s="4">
        <f t="shared" si="86"/>
        <v>0.64388454434799847</v>
      </c>
    </row>
    <row r="255" spans="1:31" x14ac:dyDescent="0.25">
      <c r="A255" s="3" t="s">
        <v>13</v>
      </c>
      <c r="B255" s="4">
        <f>MIN(B2:B254)</f>
        <v>62.107650759999999</v>
      </c>
      <c r="C255" s="4">
        <f t="shared" ref="C255:K255" si="87">MIN(C2:C254)</f>
        <v>38.709999080000003</v>
      </c>
      <c r="D255" s="4">
        <f t="shared" si="87"/>
        <v>55.744216999999999</v>
      </c>
      <c r="E255" s="4">
        <f t="shared" si="87"/>
        <v>1054.130005</v>
      </c>
      <c r="F255" s="4">
        <f t="shared" si="87"/>
        <v>124.3000031</v>
      </c>
      <c r="G255" s="4">
        <f t="shared" si="87"/>
        <v>298.8399963</v>
      </c>
      <c r="H255" s="4">
        <f t="shared" si="87"/>
        <v>134.3664703</v>
      </c>
      <c r="I255" s="4">
        <f t="shared" si="87"/>
        <v>135.10496520000001</v>
      </c>
      <c r="J255" s="4">
        <f t="shared" si="87"/>
        <v>102.3415833</v>
      </c>
      <c r="K255" s="4">
        <f t="shared" si="87"/>
        <v>2237.3999020000001</v>
      </c>
      <c r="L255" s="4"/>
      <c r="M255" s="4"/>
      <c r="V255" s="4">
        <f t="shared" ref="V255:V258" si="88">LOG(B255/B254)</f>
        <v>-0.24622934519796544</v>
      </c>
      <c r="W255" s="4">
        <f t="shared" ref="W255:W258" si="89">LOG(C255/C254)</f>
        <v>-0.3745935280917646</v>
      </c>
      <c r="X255" s="4">
        <f t="shared" ref="X255:X258" si="90">LOG(D255/D254)</f>
        <v>-0.37663838102734365</v>
      </c>
      <c r="Y255" s="4">
        <f t="shared" ref="Y255:Y258" si="91">LOG(E255/E254)</f>
        <v>-0.22079854759916978</v>
      </c>
      <c r="Z255" s="4">
        <f t="shared" ref="Z255:Z258" si="92">LOG(F255/F254)</f>
        <v>-0.25291742611428086</v>
      </c>
      <c r="AA255" s="4">
        <f t="shared" ref="AA255:AA258" si="93">LOG(G255/G254)</f>
        <v>-0.25754172712083456</v>
      </c>
      <c r="AB255" s="4">
        <f t="shared" ref="AB255:AB258" si="94">LOG(H255/H254)</f>
        <v>-0.21888292415398852</v>
      </c>
      <c r="AC255" s="4">
        <f t="shared" ref="AC255:AC258" si="95">LOG(I255/I254)</f>
        <v>-0.20923703448227399</v>
      </c>
      <c r="AD255" s="4">
        <f t="shared" ref="AD255:AD258" si="96">LOG(J255/J254)</f>
        <v>-0.14876249680120052</v>
      </c>
      <c r="AE255" s="4">
        <f t="shared" ref="AE255:AE258" si="97">LOG(K255/K254)</f>
        <v>-0.2249900705387653</v>
      </c>
    </row>
    <row r="256" spans="1:31" x14ac:dyDescent="0.25">
      <c r="A256" s="3" t="s">
        <v>14</v>
      </c>
      <c r="B256" s="4">
        <f>MAX(B2:B254)</f>
        <v>114.41999819999999</v>
      </c>
      <c r="C256" s="4">
        <f t="shared" ref="C256:K256" si="98">MAX(C2:C254)</f>
        <v>97.120002749999998</v>
      </c>
      <c r="D256" s="4">
        <f t="shared" si="98"/>
        <v>136.69000199999999</v>
      </c>
      <c r="E256" s="4">
        <f t="shared" si="98"/>
        <v>1824.969971</v>
      </c>
      <c r="F256" s="4">
        <f t="shared" si="98"/>
        <v>281.25</v>
      </c>
      <c r="G256" s="4">
        <f t="shared" si="98"/>
        <v>556.54998780000005</v>
      </c>
      <c r="H256" s="4">
        <f t="shared" si="98"/>
        <v>231.04510500000001</v>
      </c>
      <c r="I256" s="4">
        <f t="shared" si="98"/>
        <v>218.72999569999999</v>
      </c>
      <c r="J256" s="4">
        <f t="shared" si="98"/>
        <v>152.2335358</v>
      </c>
      <c r="K256" s="4">
        <f t="shared" si="98"/>
        <v>3756.070068</v>
      </c>
      <c r="L256" s="4"/>
      <c r="M256" s="4"/>
      <c r="V256" s="4">
        <f t="shared" si="88"/>
        <v>0.26535683435672608</v>
      </c>
      <c r="W256" s="4">
        <f t="shared" si="89"/>
        <v>0.39948552503113266</v>
      </c>
      <c r="X256" s="4">
        <f t="shared" si="90"/>
        <v>0.38953693025599351</v>
      </c>
      <c r="Y256" s="4">
        <f t="shared" si="91"/>
        <v>0.2383615473787721</v>
      </c>
      <c r="Z256" s="4">
        <f t="shared" si="92"/>
        <v>0.35462139164661666</v>
      </c>
      <c r="AA256" s="4">
        <f t="shared" si="93"/>
        <v>0.270065455206909</v>
      </c>
      <c r="AB256" s="4">
        <f t="shared" si="94"/>
        <v>0.23540586309735775</v>
      </c>
      <c r="AC256" s="4">
        <f t="shared" si="95"/>
        <v>0.20923703448227399</v>
      </c>
      <c r="AD256" s="4">
        <f t="shared" si="96"/>
        <v>0.17245820294318195</v>
      </c>
      <c r="AE256" s="4">
        <f t="shared" si="97"/>
        <v>0.2249900705387653</v>
      </c>
    </row>
    <row r="257" spans="1:31" x14ac:dyDescent="0.25">
      <c r="A257" s="2" t="s">
        <v>12</v>
      </c>
      <c r="B257" s="4">
        <f>AVERAGE(B2:B254)</f>
        <v>95.588795562173942</v>
      </c>
      <c r="C257" s="4">
        <f t="shared" ref="C257:K257" si="99">AVERAGE(C2:C254)</f>
        <v>65.619723293754973</v>
      </c>
      <c r="D257" s="4">
        <f t="shared" si="99"/>
        <v>95.04379873122528</v>
      </c>
      <c r="E257" s="4">
        <f t="shared" si="99"/>
        <v>1478.9931240158096</v>
      </c>
      <c r="F257" s="4">
        <f t="shared" si="99"/>
        <v>200.86529667826085</v>
      </c>
      <c r="G257" s="4">
        <f t="shared" si="99"/>
        <v>446.82723287312257</v>
      </c>
      <c r="H257" s="4">
        <f t="shared" si="99"/>
        <v>192.08180273083008</v>
      </c>
      <c r="I257" s="4">
        <f t="shared" si="99"/>
        <v>193.38702971620552</v>
      </c>
      <c r="J257" s="4">
        <f t="shared" si="99"/>
        <v>128.57508814189731</v>
      </c>
      <c r="K257" s="4">
        <f t="shared" si="99"/>
        <v>3217.8558489604752</v>
      </c>
      <c r="L257" s="4"/>
      <c r="M257" s="4"/>
      <c r="V257" s="4">
        <f t="shared" si="88"/>
        <v>-7.8094947152977046E-2</v>
      </c>
      <c r="W257" s="4">
        <f t="shared" si="89"/>
        <v>-0.17027429131411354</v>
      </c>
      <c r="X257" s="4">
        <f t="shared" si="90"/>
        <v>-0.15781296390356916</v>
      </c>
      <c r="Y257" s="4">
        <f t="shared" si="91"/>
        <v>-9.128956782129502E-2</v>
      </c>
      <c r="Z257" s="4">
        <f t="shared" si="92"/>
        <v>-0.14618762056829088</v>
      </c>
      <c r="AA257" s="4">
        <f t="shared" si="93"/>
        <v>-9.5364543279791797E-2</v>
      </c>
      <c r="AB257" s="4">
        <f t="shared" si="94"/>
        <v>-8.021054882263437E-2</v>
      </c>
      <c r="AC257" s="4">
        <f t="shared" si="95"/>
        <v>-5.3481001410553501E-2</v>
      </c>
      <c r="AD257" s="4">
        <f t="shared" si="96"/>
        <v>-7.3353503773646384E-2</v>
      </c>
      <c r="AE257" s="4">
        <f t="shared" si="97"/>
        <v>-6.7167100253757092E-2</v>
      </c>
    </row>
    <row r="258" spans="1:31" x14ac:dyDescent="0.25">
      <c r="A258" s="2" t="s">
        <v>11</v>
      </c>
      <c r="B258" s="4">
        <f>_xlfn.STDEV.S(B2:B257)</f>
        <v>11.279729149879623</v>
      </c>
      <c r="C258" s="4">
        <f t="shared" ref="C258:K258" si="100">_xlfn.STDEV.S(C2:C257)</f>
        <v>17.210408940582209</v>
      </c>
      <c r="D258" s="4">
        <f t="shared" si="100"/>
        <v>22.11727557146315</v>
      </c>
      <c r="E258" s="4">
        <f t="shared" si="100"/>
        <v>177.47784075641755</v>
      </c>
      <c r="F258" s="4">
        <f t="shared" si="100"/>
        <v>38.144171635176903</v>
      </c>
      <c r="G258" s="4">
        <f t="shared" si="100"/>
        <v>66.237776369352673</v>
      </c>
      <c r="H258" s="4">
        <f t="shared" si="100"/>
        <v>23.63833937701434</v>
      </c>
      <c r="I258" s="4">
        <f t="shared" si="100"/>
        <v>16.026703406158752</v>
      </c>
      <c r="J258" s="4">
        <f t="shared" si="100"/>
        <v>12.673377436753878</v>
      </c>
      <c r="K258" s="4">
        <f t="shared" si="100"/>
        <v>324.97571473025027</v>
      </c>
      <c r="L258" s="4"/>
      <c r="M258" s="4"/>
      <c r="V258" s="4">
        <f t="shared" si="88"/>
        <v>-0.92810831799980464</v>
      </c>
      <c r="W258" s="4">
        <f t="shared" si="89"/>
        <v>-0.58124320489064585</v>
      </c>
      <c r="X258" s="4">
        <f t="shared" si="90"/>
        <v>-0.63319215686977892</v>
      </c>
      <c r="Y258" s="4">
        <f t="shared" si="91"/>
        <v>-0.92082201859180157</v>
      </c>
      <c r="Z258" s="4">
        <f t="shared" si="92"/>
        <v>-0.72147672265223184</v>
      </c>
      <c r="AA258" s="4">
        <f t="shared" si="93"/>
        <v>-0.82903388971817826</v>
      </c>
      <c r="AB258" s="4">
        <f t="shared" si="94"/>
        <v>-0.90986925947043873</v>
      </c>
      <c r="AC258" s="4">
        <f t="shared" si="95"/>
        <v>-1.0815831431571796</v>
      </c>
      <c r="AD258" s="4">
        <f t="shared" si="96"/>
        <v>-1.0062644615550214</v>
      </c>
      <c r="AE258" s="4">
        <f t="shared" si="97"/>
        <v>-0.99571567742160083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7" workbookViewId="0">
      <selection activeCell="J51" sqref="J51"/>
    </sheetView>
  </sheetViews>
  <sheetFormatPr defaultRowHeight="15" x14ac:dyDescent="0.25"/>
  <cols>
    <col min="1" max="1" width="9.7109375" bestFit="1" customWidth="1"/>
    <col min="2" max="10" width="13.85546875" bestFit="1" customWidth="1"/>
  </cols>
  <sheetData>
    <row r="1" spans="1:10" x14ac:dyDescent="0.25">
      <c r="A1" t="s">
        <v>68</v>
      </c>
      <c r="B1" s="27" t="s">
        <v>71</v>
      </c>
      <c r="C1" s="27"/>
      <c r="D1" s="27"/>
      <c r="E1" s="27"/>
      <c r="F1" s="27"/>
      <c r="G1" s="27"/>
    </row>
    <row r="2" spans="1:10" x14ac:dyDescent="0.25">
      <c r="A2" t="s">
        <v>0</v>
      </c>
      <c r="B2" t="str">
        <f>[1]ABT!B$1</f>
        <v>2015</v>
      </c>
      <c r="C2" t="str">
        <f>[1]ABT!C$1</f>
        <v>2016</v>
      </c>
      <c r="D2" t="str">
        <f>[1]ABT!D$1</f>
        <v>2017</v>
      </c>
      <c r="E2" t="str">
        <f>[1]ABT!E$1</f>
        <v>2018</v>
      </c>
      <c r="F2" t="str">
        <f>[1]ABT!F$1</f>
        <v>2019</v>
      </c>
      <c r="G2" t="str">
        <f>[1]ABT!G$1</f>
        <v>TTM</v>
      </c>
    </row>
    <row r="3" spans="1:10" x14ac:dyDescent="0.25">
      <c r="A3" t="s">
        <v>1</v>
      </c>
      <c r="B3" t="str">
        <f>[1]ABT!B$33</f>
        <v>4,423,000,000</v>
      </c>
      <c r="C3" t="str">
        <f>[1]ABT!C$33</f>
        <v>1,400,000,000</v>
      </c>
      <c r="D3" t="str">
        <f>[1]ABT!D$33</f>
        <v>477,000,000</v>
      </c>
      <c r="E3" t="str">
        <f>[1]ABT!E$33</f>
        <v>2,368,000,000</v>
      </c>
      <c r="F3" t="str">
        <f>[1]ABT!F$33</f>
        <v>3,687,000,000</v>
      </c>
      <c r="G3" t="str">
        <f>[1]ABT!G$33</f>
        <v>3,382,000,000</v>
      </c>
    </row>
    <row r="4" spans="1:10" x14ac:dyDescent="0.25">
      <c r="A4" t="s">
        <v>2</v>
      </c>
      <c r="B4" t="str">
        <f>[2]AMD!B$39</f>
        <v>-497,000,000</v>
      </c>
      <c r="C4" t="str">
        <f>[2]AMD!C$39</f>
        <v>43,000,000</v>
      </c>
      <c r="D4" t="str">
        <f>[2]AMD!D$39</f>
        <v>337,000,000</v>
      </c>
      <c r="E4" t="str">
        <f>[2]AMD!E$39</f>
        <v>341,000,000</v>
      </c>
      <c r="F4" t="str">
        <f>[2]AMD!F$39</f>
        <v>2,490,000,000</v>
      </c>
      <c r="G4" t="str">
        <f>[2]AMD!G$39</f>
        <v>2,490,000,000</v>
      </c>
    </row>
    <row r="5" spans="1:10" x14ac:dyDescent="0.25">
      <c r="A5" t="s">
        <v>4</v>
      </c>
      <c r="B5" t="str">
        <f>[3]AAPL!B$22</f>
        <v>45,687,000,000</v>
      </c>
      <c r="C5" t="str">
        <f>[3]AAPL!C$22</f>
        <v>48,351,000,000</v>
      </c>
      <c r="D5" t="str">
        <f>[3]AAPL!D$22</f>
        <v>59,531,000,000</v>
      </c>
      <c r="E5" t="str">
        <f>[3]AAPL!E$22</f>
        <v>55,256,000,000</v>
      </c>
      <c r="F5" t="str">
        <f>[3]AAPL!F$22</f>
        <v>57,411,000,000</v>
      </c>
      <c r="G5" t="str">
        <f>[3]AAPL!G$22</f>
        <v>63,930,000,000</v>
      </c>
    </row>
    <row r="6" spans="1:10" x14ac:dyDescent="0.25">
      <c r="A6" t="s">
        <v>3</v>
      </c>
      <c r="B6" t="str">
        <f>[4]GOOGL!B$35</f>
        <v>19,478,000,000</v>
      </c>
      <c r="C6" t="str">
        <f>[4]GOOGL!C$35</f>
        <v>12,662,000,000</v>
      </c>
      <c r="D6" t="str">
        <f>[4]GOOGL!D$35</f>
        <v>30,736,000,000</v>
      </c>
      <c r="E6" t="str">
        <f>[4]GOOGL!E$35</f>
        <v>34,343,000,000</v>
      </c>
      <c r="F6" t="str">
        <f>[4]GOOGL!F$35</f>
        <v>40,269,000,000</v>
      </c>
      <c r="G6" t="str">
        <f>[4]GOOGL!G$35</f>
        <v>40,269,000,000</v>
      </c>
    </row>
    <row r="7" spans="1:10" x14ac:dyDescent="0.25">
      <c r="A7" t="s">
        <v>69</v>
      </c>
      <c r="B7" t="str">
        <f>[5]CRM!B$31</f>
        <v>-47,426,000</v>
      </c>
      <c r="C7" t="str">
        <f>[5]CRM!C$31</f>
        <v>179,632,000</v>
      </c>
      <c r="D7" t="str">
        <f>[5]CRM!D$31</f>
        <v>127,478,000</v>
      </c>
      <c r="E7" t="str">
        <f>[5]CRM!E$31</f>
        <v>1,110,000,000</v>
      </c>
      <c r="F7" t="str">
        <f>[5]CRM!F$31</f>
        <v>126,000,000</v>
      </c>
      <c r="G7" t="str">
        <f>[5]CRM!G$31</f>
        <v>3,557,000,000</v>
      </c>
    </row>
    <row r="8" spans="1:10" x14ac:dyDescent="0.25">
      <c r="A8" t="s">
        <v>9</v>
      </c>
      <c r="B8" t="str">
        <f>[6]NFLX!B$25</f>
        <v>186,678,000</v>
      </c>
      <c r="C8" t="str">
        <f>[6]NFLX!C$25</f>
        <v>558,929,000</v>
      </c>
      <c r="D8" t="str">
        <f>[6]NFLX!D$25</f>
        <v>1,211,242,000</v>
      </c>
      <c r="E8" t="str">
        <f>[6]NFLX!E$25</f>
        <v>1,866,916,000</v>
      </c>
      <c r="F8" t="str">
        <f>[6]NFLX!F$25</f>
        <v>2,761,395,000</v>
      </c>
      <c r="G8" t="str">
        <f>[6]NFLX!G$25</f>
        <v>2,761,395,000</v>
      </c>
    </row>
    <row r="9" spans="1:10" x14ac:dyDescent="0.25">
      <c r="A9" t="s">
        <v>10</v>
      </c>
      <c r="B9" t="str">
        <f>[7]MSFT!B$33</f>
        <v>16,798,000,000</v>
      </c>
      <c r="C9" t="str">
        <f>[7]MSFT!C$33</f>
        <v>21,204,000,000</v>
      </c>
      <c r="D9" t="str">
        <f>[7]MSFT!D$33</f>
        <v>16,571,000,000</v>
      </c>
      <c r="E9" t="str">
        <f>[7]MSFT!E$33</f>
        <v>39,240,000,000</v>
      </c>
      <c r="F9" t="str">
        <f>[7]MSFT!F$33</f>
        <v>44,281,000,000</v>
      </c>
      <c r="G9" t="str">
        <f>[7]MSFT!G$33</f>
        <v>51,310,000,000</v>
      </c>
    </row>
    <row r="10" spans="1:10" x14ac:dyDescent="0.25">
      <c r="A10" t="s">
        <v>70</v>
      </c>
      <c r="B10" t="str">
        <f>[8]V!B$37</f>
        <v>5,929,000,000</v>
      </c>
      <c r="C10" t="str">
        <f>[8]V!C$37</f>
        <v>6,467,000,000</v>
      </c>
      <c r="D10" t="str">
        <f>[8]V!D$37</f>
        <v>9,942,000,000</v>
      </c>
      <c r="E10" t="str">
        <f>[8]V!E$37</f>
        <v>12,080,000,000</v>
      </c>
      <c r="F10" t="str">
        <f>[8]V!F$37</f>
        <v>10,866,000,000</v>
      </c>
      <c r="G10" t="str">
        <f>[8]V!G$37</f>
        <v>10,720,000,000</v>
      </c>
    </row>
    <row r="11" spans="1:10" x14ac:dyDescent="0.25">
      <c r="A11" t="s">
        <v>6</v>
      </c>
      <c r="B11" t="str">
        <f>[9]WMT!B$26</f>
        <v>14,694,000,000</v>
      </c>
      <c r="C11" t="str">
        <f>[9]WMT!C$26</f>
        <v>13,643,000,000</v>
      </c>
      <c r="D11" t="str">
        <f>[9]WMT!D$26</f>
        <v>9,862,000,000</v>
      </c>
      <c r="E11" t="str">
        <f>[9]WMT!E$26</f>
        <v>6,670,000,000</v>
      </c>
      <c r="F11" t="str">
        <f>[9]WMT!F$26</f>
        <v>14,881,000,000</v>
      </c>
      <c r="G11" t="str">
        <f>[9]WMT!G$26</f>
        <v>19,742,000,000</v>
      </c>
    </row>
    <row r="13" spans="1:10" x14ac:dyDescent="0.25">
      <c r="A13" t="s">
        <v>0</v>
      </c>
      <c r="B13" t="str">
        <f>A3</f>
        <v>ABT</v>
      </c>
      <c r="C13" t="str">
        <f>A4</f>
        <v>AMD</v>
      </c>
      <c r="D13" t="str">
        <f>A5</f>
        <v>AAPL</v>
      </c>
      <c r="E13" t="str">
        <f>A6</f>
        <v>GOOGL</v>
      </c>
      <c r="F13" t="str">
        <f>A7</f>
        <v xml:space="preserve">CRM </v>
      </c>
      <c r="G13" t="str">
        <f>A8</f>
        <v>NFLX</v>
      </c>
      <c r="H13" t="str">
        <f>A9</f>
        <v>MSFT</v>
      </c>
      <c r="I13" t="str">
        <f>A10</f>
        <v xml:space="preserve">V </v>
      </c>
      <c r="J13" t="str">
        <f>A11</f>
        <v>WMT</v>
      </c>
    </row>
    <row r="14" spans="1:10" x14ac:dyDescent="0.25">
      <c r="A14">
        <v>2015</v>
      </c>
      <c r="B14" s="29">
        <v>4423000000</v>
      </c>
      <c r="C14" s="29">
        <v>-497000000</v>
      </c>
      <c r="D14" s="29">
        <v>45687000000</v>
      </c>
      <c r="E14" s="29">
        <v>19478000000</v>
      </c>
      <c r="F14" s="29">
        <v>-47426000</v>
      </c>
      <c r="G14" s="29">
        <v>186678000</v>
      </c>
      <c r="H14" s="29">
        <v>16798000000</v>
      </c>
      <c r="I14" s="29">
        <v>5929000000</v>
      </c>
      <c r="J14" s="29">
        <v>14694000000</v>
      </c>
    </row>
    <row r="15" spans="1:10" x14ac:dyDescent="0.25">
      <c r="A15">
        <v>2016</v>
      </c>
      <c r="B15" s="29">
        <v>1400000000</v>
      </c>
      <c r="C15" s="29">
        <v>43000000</v>
      </c>
      <c r="D15" s="29">
        <v>48351000000</v>
      </c>
      <c r="E15" s="29">
        <v>12662000000</v>
      </c>
      <c r="F15" s="29">
        <v>179632000</v>
      </c>
      <c r="G15" s="29">
        <v>558929000</v>
      </c>
      <c r="H15" s="29">
        <v>21204000000</v>
      </c>
      <c r="I15" s="29">
        <v>6467000000</v>
      </c>
      <c r="J15" s="29">
        <v>13643000000</v>
      </c>
    </row>
    <row r="16" spans="1:10" x14ac:dyDescent="0.25">
      <c r="A16">
        <v>2017</v>
      </c>
      <c r="B16" s="29">
        <v>477000000</v>
      </c>
      <c r="C16" s="29">
        <v>337000000</v>
      </c>
      <c r="D16" s="29">
        <v>59531000000</v>
      </c>
      <c r="E16" s="29">
        <v>30736000000</v>
      </c>
      <c r="F16" s="29">
        <v>127478000</v>
      </c>
      <c r="G16" s="29">
        <v>1211242000</v>
      </c>
      <c r="H16" s="29">
        <v>16571000000</v>
      </c>
      <c r="I16" s="29">
        <v>9942000000</v>
      </c>
      <c r="J16" s="29">
        <v>9862000000</v>
      </c>
    </row>
    <row r="17" spans="1:10" x14ac:dyDescent="0.25">
      <c r="A17">
        <v>2018</v>
      </c>
      <c r="B17" s="29">
        <v>2368000000</v>
      </c>
      <c r="C17" s="29">
        <v>341000000</v>
      </c>
      <c r="D17" s="29">
        <v>55256000000</v>
      </c>
      <c r="E17" s="29">
        <v>34343000000</v>
      </c>
      <c r="F17" s="29">
        <v>1110000000</v>
      </c>
      <c r="G17" s="29">
        <v>1866916000</v>
      </c>
      <c r="H17" s="29">
        <v>39240000000</v>
      </c>
      <c r="I17" s="29">
        <v>12080000000</v>
      </c>
      <c r="J17" s="29">
        <v>6670000000</v>
      </c>
    </row>
    <row r="18" spans="1:10" x14ac:dyDescent="0.25">
      <c r="A18">
        <v>2019</v>
      </c>
      <c r="B18" s="29">
        <v>3687000000</v>
      </c>
      <c r="C18" s="29">
        <v>2490000000</v>
      </c>
      <c r="D18" s="29">
        <v>57411000000</v>
      </c>
      <c r="E18" s="29">
        <v>40269000000</v>
      </c>
      <c r="F18" s="29">
        <v>126000000</v>
      </c>
      <c r="G18" s="29">
        <v>2761395000</v>
      </c>
      <c r="H18" s="29">
        <v>44281000000</v>
      </c>
      <c r="I18" s="29">
        <v>10866000000</v>
      </c>
      <c r="J18" s="29">
        <v>14881000000</v>
      </c>
    </row>
    <row r="19" spans="1:10" x14ac:dyDescent="0.25">
      <c r="A19" s="28" t="s">
        <v>72</v>
      </c>
      <c r="B19" s="29">
        <v>3382000000</v>
      </c>
      <c r="C19" s="29">
        <v>2490000000</v>
      </c>
      <c r="D19" s="29">
        <v>63930000000</v>
      </c>
      <c r="E19" s="29">
        <v>40269000000</v>
      </c>
      <c r="F19" s="29">
        <v>3557000000</v>
      </c>
      <c r="G19" s="29">
        <v>2761395000</v>
      </c>
      <c r="H19" s="29">
        <v>51310000000</v>
      </c>
      <c r="I19" s="29">
        <v>10720000000</v>
      </c>
      <c r="J19" s="29">
        <v>19742000000</v>
      </c>
    </row>
    <row r="21" spans="1:10" x14ac:dyDescent="0.25"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B22" s="9"/>
      <c r="C22" s="9"/>
      <c r="D22" s="9"/>
      <c r="E22" s="9"/>
      <c r="F22" s="9"/>
      <c r="G22" s="9"/>
      <c r="H22" s="9"/>
      <c r="I22" s="9"/>
      <c r="J22" s="9"/>
    </row>
    <row r="23" spans="1:10" x14ac:dyDescent="0.25">
      <c r="B23" s="9"/>
      <c r="C23" s="9"/>
      <c r="D23" s="9"/>
      <c r="E23" s="9"/>
      <c r="F23" s="9"/>
      <c r="G23" s="9"/>
      <c r="H23" s="9"/>
      <c r="I23" s="9"/>
      <c r="J23" s="9"/>
    </row>
    <row r="24" spans="1:10" x14ac:dyDescent="0.25">
      <c r="B24" s="9"/>
      <c r="C24" s="9"/>
      <c r="D24" s="9"/>
      <c r="E24" s="9"/>
      <c r="F24" s="9"/>
      <c r="G24" s="9"/>
      <c r="H24" s="9"/>
      <c r="I24" s="9"/>
      <c r="J24" s="9"/>
    </row>
    <row r="25" spans="1:10" x14ac:dyDescent="0.25">
      <c r="B25" s="9"/>
      <c r="C25" s="9"/>
      <c r="D25" s="9"/>
      <c r="E25" s="9"/>
      <c r="F25" s="9"/>
      <c r="G25" s="9"/>
      <c r="H25" s="9"/>
      <c r="I25" s="9"/>
      <c r="J25" s="9"/>
    </row>
    <row r="26" spans="1:10" x14ac:dyDescent="0.25">
      <c r="B26" s="9"/>
      <c r="C26" s="9"/>
      <c r="D26" s="9"/>
      <c r="E26" s="9"/>
      <c r="F26" s="9"/>
      <c r="G26" s="9"/>
      <c r="H26" s="9"/>
      <c r="I26" s="9"/>
      <c r="J26" s="9"/>
    </row>
  </sheetData>
  <mergeCells count="1"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abSelected="1" workbookViewId="0">
      <selection activeCell="X60" sqref="X60"/>
    </sheetView>
  </sheetViews>
  <sheetFormatPr defaultRowHeight="15" x14ac:dyDescent="0.25"/>
  <cols>
    <col min="1" max="6" width="9.140625" style="30"/>
    <col min="7" max="7" width="11.140625" style="30" customWidth="1"/>
    <col min="8" max="8" width="11.7109375" style="30" customWidth="1"/>
    <col min="9" max="16384" width="9.140625" style="30"/>
  </cols>
  <sheetData>
    <row r="1" spans="1:26" ht="34.5" customHeight="1" thickBot="1" x14ac:dyDescent="0.3">
      <c r="A1" s="26" t="s">
        <v>49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.75" thickBot="1" x14ac:dyDescent="0.3">
      <c r="A2" s="13" t="s">
        <v>50</v>
      </c>
      <c r="B2" s="19" t="s">
        <v>52</v>
      </c>
      <c r="C2" s="20" t="s">
        <v>51</v>
      </c>
      <c r="D2" s="21" t="s">
        <v>54</v>
      </c>
      <c r="E2" s="22" t="s">
        <v>53</v>
      </c>
      <c r="F2" s="23" t="s">
        <v>55</v>
      </c>
      <c r="G2" s="24" t="s">
        <v>67</v>
      </c>
      <c r="H2" s="25" t="s">
        <v>66</v>
      </c>
    </row>
    <row r="3" spans="1:26" x14ac:dyDescent="0.25">
      <c r="A3" s="10" t="str">
        <f>Dataset!B$1</f>
        <v>ABT</v>
      </c>
      <c r="B3" s="14">
        <f>Dataset!B$255</f>
        <v>62.107650759999999</v>
      </c>
      <c r="C3" s="14">
        <f>Dataset!B$256</f>
        <v>114.41999819999999</v>
      </c>
      <c r="D3" s="14">
        <f>Dataset!B$257</f>
        <v>95.588795562173942</v>
      </c>
      <c r="E3" s="14">
        <f>Dataset!B$258</f>
        <v>11.279729149879623</v>
      </c>
      <c r="F3" s="15"/>
      <c r="G3" s="15"/>
      <c r="H3" s="16"/>
    </row>
    <row r="4" spans="1:26" x14ac:dyDescent="0.25">
      <c r="A4" s="11" t="str">
        <f>Dataset!C1</f>
        <v>AMD</v>
      </c>
      <c r="B4" s="14">
        <f>Dataset!C$255</f>
        <v>38.709999080000003</v>
      </c>
      <c r="C4" s="14">
        <f>Dataset!C$256</f>
        <v>97.120002749999998</v>
      </c>
      <c r="D4" s="14">
        <f>Dataset!C$257</f>
        <v>65.619723293754973</v>
      </c>
      <c r="E4" s="14">
        <f>Dataset!C$258</f>
        <v>17.210408940582209</v>
      </c>
      <c r="F4" s="15"/>
      <c r="G4" s="15"/>
      <c r="H4" s="16"/>
    </row>
    <row r="5" spans="1:26" x14ac:dyDescent="0.25">
      <c r="A5" s="11" t="str">
        <f>Dataset!D1</f>
        <v>AAPL</v>
      </c>
      <c r="B5" s="14">
        <f>Dataset!D$255</f>
        <v>55.744216999999999</v>
      </c>
      <c r="C5" s="14">
        <f>Dataset!D$256</f>
        <v>136.69000199999999</v>
      </c>
      <c r="D5" s="14">
        <f>Dataset!D$257</f>
        <v>95.04379873122528</v>
      </c>
      <c r="E5" s="14">
        <f>Dataset!D$258</f>
        <v>22.11727557146315</v>
      </c>
      <c r="F5" s="15"/>
      <c r="G5" s="15"/>
      <c r="H5" s="16"/>
    </row>
    <row r="6" spans="1:26" x14ac:dyDescent="0.25">
      <c r="A6" s="11" t="str">
        <f>Dataset!$E1</f>
        <v>GOOGL</v>
      </c>
      <c r="B6" s="14">
        <f>Dataset!E$255</f>
        <v>1054.130005</v>
      </c>
      <c r="C6" s="14">
        <f>Dataset!E$256</f>
        <v>1824.969971</v>
      </c>
      <c r="D6" s="14">
        <f>Dataset!E$257</f>
        <v>1478.9931240158096</v>
      </c>
      <c r="E6" s="14">
        <f>Dataset!E$258</f>
        <v>177.47784075641755</v>
      </c>
      <c r="F6" s="15"/>
      <c r="G6" s="15"/>
      <c r="H6" s="16"/>
    </row>
    <row r="7" spans="1:26" x14ac:dyDescent="0.25">
      <c r="A7" s="11" t="str">
        <f>Dataset!F$1</f>
        <v>CRM</v>
      </c>
      <c r="B7" s="14">
        <f>Dataset!F$255</f>
        <v>124.3000031</v>
      </c>
      <c r="C7" s="14">
        <f>Dataset!F$256</f>
        <v>281.25</v>
      </c>
      <c r="D7" s="14">
        <f>Dataset!F$257</f>
        <v>200.86529667826085</v>
      </c>
      <c r="E7" s="14">
        <f>Dataset!F$258</f>
        <v>38.144171635176903</v>
      </c>
      <c r="F7" s="15"/>
      <c r="G7" s="15"/>
      <c r="H7" s="16"/>
    </row>
    <row r="8" spans="1:26" x14ac:dyDescent="0.25">
      <c r="A8" s="11" t="str">
        <f>Dataset!G$1</f>
        <v>NFLX</v>
      </c>
      <c r="B8" s="14">
        <f>Dataset!G$255</f>
        <v>298.8399963</v>
      </c>
      <c r="C8" s="14">
        <f>Dataset!G$256</f>
        <v>556.54998780000005</v>
      </c>
      <c r="D8" s="14">
        <f>Dataset!G$257</f>
        <v>446.82723287312257</v>
      </c>
      <c r="E8" s="14">
        <f>Dataset!G$258</f>
        <v>66.237776369352673</v>
      </c>
      <c r="F8" s="15"/>
      <c r="G8" s="15"/>
      <c r="H8" s="16"/>
    </row>
    <row r="9" spans="1:26" x14ac:dyDescent="0.25">
      <c r="A9" s="11" t="str">
        <f>Dataset!H$1</f>
        <v>MSFT</v>
      </c>
      <c r="B9" s="14">
        <f>Dataset!H$255</f>
        <v>134.3664703</v>
      </c>
      <c r="C9" s="14">
        <f>Dataset!H$256</f>
        <v>231.04510500000001</v>
      </c>
      <c r="D9" s="14">
        <f>Dataset!H$257</f>
        <v>192.08180273083008</v>
      </c>
      <c r="E9" s="14">
        <f>Dataset!H$258</f>
        <v>23.63833937701434</v>
      </c>
      <c r="F9" s="15"/>
      <c r="G9" s="15"/>
      <c r="H9" s="16"/>
    </row>
    <row r="10" spans="1:26" x14ac:dyDescent="0.25">
      <c r="A10" s="11" t="str">
        <f>Dataset!I$1</f>
        <v>V</v>
      </c>
      <c r="B10" s="14">
        <f>Dataset!I$255</f>
        <v>135.10496520000001</v>
      </c>
      <c r="C10" s="14">
        <f>Dataset!I$256</f>
        <v>218.72999569999999</v>
      </c>
      <c r="D10" s="14">
        <f>Dataset!I$257</f>
        <v>193.38702971620552</v>
      </c>
      <c r="E10" s="14">
        <f>Dataset!I$258</f>
        <v>16.026703406158752</v>
      </c>
      <c r="F10" s="15"/>
      <c r="G10" s="15"/>
      <c r="H10" s="16"/>
    </row>
    <row r="11" spans="1:26" x14ac:dyDescent="0.25">
      <c r="A11" s="11" t="str">
        <f>Dataset!J$1</f>
        <v>WMT</v>
      </c>
      <c r="B11" s="14">
        <f>Dataset!J$255</f>
        <v>102.3415833</v>
      </c>
      <c r="C11" s="14">
        <f>Dataset!J$256</f>
        <v>152.2335358</v>
      </c>
      <c r="D11" s="14">
        <f>Dataset!J$257</f>
        <v>128.57508814189731</v>
      </c>
      <c r="E11" s="14">
        <f>Dataset!J$258</f>
        <v>12.673377436753878</v>
      </c>
      <c r="F11" s="15"/>
      <c r="G11" s="15"/>
      <c r="H11" s="16"/>
    </row>
    <row r="12" spans="1:26" ht="15.75" thickBot="1" x14ac:dyDescent="0.3">
      <c r="A12" s="12" t="str">
        <f>Dataset!K$1</f>
        <v>SP500</v>
      </c>
      <c r="B12" s="6">
        <f>Dataset!K$255</f>
        <v>2237.3999020000001</v>
      </c>
      <c r="C12" s="6">
        <f>Dataset!K$256</f>
        <v>3756.070068</v>
      </c>
      <c r="D12" s="6">
        <f>Dataset!K$257</f>
        <v>3217.8558489604752</v>
      </c>
      <c r="E12" s="6">
        <f>Dataset!K$258</f>
        <v>324.97571473025027</v>
      </c>
      <c r="F12" s="17"/>
      <c r="G12" s="17"/>
      <c r="H12" s="18"/>
    </row>
    <row r="13" spans="1:26" x14ac:dyDescent="0.25">
      <c r="A13"/>
      <c r="B13"/>
      <c r="C13"/>
      <c r="D13"/>
      <c r="E13"/>
      <c r="F13"/>
      <c r="G13"/>
      <c r="H13"/>
    </row>
    <row r="14" spans="1:26" x14ac:dyDescent="0.25">
      <c r="A14"/>
      <c r="B14"/>
      <c r="C14"/>
      <c r="D14"/>
      <c r="E14"/>
      <c r="F14"/>
      <c r="G14"/>
      <c r="H14"/>
    </row>
    <row r="15" spans="1:26" x14ac:dyDescent="0.25">
      <c r="A15"/>
      <c r="B15"/>
      <c r="C15"/>
      <c r="D15"/>
      <c r="E15"/>
      <c r="F15"/>
      <c r="G15"/>
      <c r="H15"/>
    </row>
    <row r="16" spans="1:26" x14ac:dyDescent="0.25">
      <c r="A16"/>
      <c r="B16"/>
      <c r="C16"/>
      <c r="D16"/>
      <c r="E16"/>
      <c r="F16"/>
      <c r="G16"/>
      <c r="H16"/>
    </row>
    <row r="17" spans="1:26" x14ac:dyDescent="0.25">
      <c r="A17"/>
      <c r="B17"/>
      <c r="C17"/>
      <c r="D17"/>
      <c r="E17"/>
      <c r="F17"/>
      <c r="G17"/>
      <c r="H17"/>
    </row>
    <row r="18" spans="1:26" x14ac:dyDescent="0.25">
      <c r="A18"/>
      <c r="B18"/>
      <c r="C18"/>
      <c r="D18"/>
      <c r="E18"/>
      <c r="F18"/>
      <c r="G18"/>
      <c r="H18"/>
    </row>
    <row r="19" spans="1:26" x14ac:dyDescent="0.25">
      <c r="A19"/>
      <c r="B19"/>
      <c r="C19"/>
      <c r="D19"/>
      <c r="E19"/>
      <c r="F19"/>
      <c r="G19"/>
      <c r="H19"/>
    </row>
    <row r="20" spans="1:26" x14ac:dyDescent="0.25">
      <c r="A20"/>
      <c r="B20"/>
      <c r="C20"/>
      <c r="D20"/>
      <c r="E20"/>
      <c r="F20"/>
      <c r="G20"/>
      <c r="H20"/>
    </row>
    <row r="21" spans="1:26" x14ac:dyDescent="0.25">
      <c r="A21"/>
      <c r="B21"/>
      <c r="C21"/>
      <c r="D21"/>
      <c r="E21"/>
      <c r="F21"/>
      <c r="G21"/>
      <c r="H21"/>
    </row>
    <row r="22" spans="1:26" x14ac:dyDescent="0.25">
      <c r="A22"/>
      <c r="B22"/>
      <c r="C22"/>
      <c r="D22"/>
      <c r="E22"/>
      <c r="F22"/>
      <c r="G22"/>
      <c r="H22"/>
    </row>
    <row r="23" spans="1:26" x14ac:dyDescent="0.25">
      <c r="A23"/>
      <c r="B23"/>
      <c r="C23"/>
      <c r="D23"/>
      <c r="E23"/>
      <c r="F23"/>
      <c r="G23"/>
      <c r="H23"/>
    </row>
    <row r="24" spans="1:26" x14ac:dyDescent="0.25">
      <c r="A24"/>
      <c r="B24"/>
      <c r="C24"/>
      <c r="D24"/>
      <c r="E24"/>
      <c r="F24"/>
      <c r="G24"/>
      <c r="H24"/>
    </row>
    <row r="25" spans="1:26" x14ac:dyDescent="0.25">
      <c r="A25"/>
      <c r="B25"/>
      <c r="C25"/>
      <c r="D25"/>
      <c r="E25"/>
      <c r="F25"/>
      <c r="G25"/>
      <c r="H25"/>
    </row>
    <row r="26" spans="1:26" x14ac:dyDescent="0.25">
      <c r="A26"/>
      <c r="B26"/>
      <c r="C26"/>
      <c r="D26"/>
      <c r="E26"/>
      <c r="F26"/>
      <c r="G26"/>
      <c r="H26"/>
    </row>
    <row r="27" spans="1:26" x14ac:dyDescent="0.25">
      <c r="A27"/>
      <c r="B27"/>
      <c r="C27"/>
      <c r="D27"/>
      <c r="E27"/>
      <c r="F27"/>
      <c r="G27"/>
      <c r="H27"/>
    </row>
    <row r="28" spans="1:26" x14ac:dyDescent="0.25">
      <c r="A28"/>
      <c r="B28"/>
      <c r="C28"/>
      <c r="D28"/>
      <c r="E28"/>
      <c r="F28"/>
      <c r="G28"/>
      <c r="H28"/>
    </row>
    <row r="29" spans="1:26" x14ac:dyDescent="0.25">
      <c r="A29"/>
      <c r="B29"/>
      <c r="C29"/>
      <c r="D29"/>
      <c r="E29"/>
      <c r="F29"/>
      <c r="G29"/>
      <c r="H29"/>
    </row>
    <row r="30" spans="1:26" x14ac:dyDescent="0.25">
      <c r="A30"/>
      <c r="B30"/>
      <c r="C30"/>
      <c r="D30"/>
      <c r="E30"/>
      <c r="F30"/>
      <c r="G30"/>
      <c r="H30"/>
    </row>
    <row r="32" spans="1:26" ht="15" customHeight="1" x14ac:dyDescent="0.25">
      <c r="U32" s="34" t="s">
        <v>1</v>
      </c>
      <c r="V32" s="34"/>
      <c r="W32" s="34"/>
      <c r="X32" s="34"/>
      <c r="Y32" s="34"/>
      <c r="Z32" s="34"/>
    </row>
    <row r="33" spans="21:26" ht="15" customHeight="1" x14ac:dyDescent="0.25">
      <c r="U33" s="34"/>
      <c r="V33" s="34"/>
      <c r="W33" s="34"/>
      <c r="X33" s="34"/>
      <c r="Y33" s="34"/>
      <c r="Z33" s="34"/>
    </row>
    <row r="34" spans="21:26" ht="15" customHeight="1" x14ac:dyDescent="0.25">
      <c r="U34" s="34"/>
      <c r="V34" s="34"/>
      <c r="W34" s="34"/>
      <c r="X34" s="34"/>
      <c r="Y34" s="34"/>
      <c r="Z34" s="34"/>
    </row>
    <row r="35" spans="21:26" ht="15" customHeight="1" x14ac:dyDescent="0.25">
      <c r="U35" s="31" t="s">
        <v>2</v>
      </c>
      <c r="V35" s="31"/>
      <c r="W35" s="31"/>
      <c r="X35" s="31"/>
      <c r="Y35" s="31"/>
      <c r="Z35" s="31"/>
    </row>
    <row r="36" spans="21:26" ht="15" customHeight="1" x14ac:dyDescent="0.25">
      <c r="U36" s="31"/>
      <c r="V36" s="31"/>
      <c r="W36" s="31"/>
      <c r="X36" s="31"/>
      <c r="Y36" s="31"/>
      <c r="Z36" s="31"/>
    </row>
    <row r="37" spans="21:26" ht="15" customHeight="1" x14ac:dyDescent="0.25">
      <c r="U37" s="31"/>
      <c r="V37" s="31"/>
      <c r="W37" s="31"/>
      <c r="X37" s="31"/>
      <c r="Y37" s="31"/>
      <c r="Z37" s="31"/>
    </row>
    <row r="38" spans="21:26" ht="15" customHeight="1" x14ac:dyDescent="0.25">
      <c r="U38" s="33" t="s">
        <v>4</v>
      </c>
      <c r="V38" s="33"/>
      <c r="W38" s="33"/>
      <c r="X38" s="33"/>
      <c r="Y38" s="33"/>
      <c r="Z38" s="33"/>
    </row>
    <row r="39" spans="21:26" x14ac:dyDescent="0.25">
      <c r="U39" s="33"/>
      <c r="V39" s="33"/>
      <c r="W39" s="33"/>
      <c r="X39" s="33"/>
      <c r="Y39" s="33"/>
      <c r="Z39" s="33"/>
    </row>
    <row r="40" spans="21:26" x14ac:dyDescent="0.25">
      <c r="U40" s="33"/>
      <c r="V40" s="33"/>
      <c r="W40" s="33"/>
      <c r="X40" s="33"/>
      <c r="Y40" s="33"/>
      <c r="Z40" s="33"/>
    </row>
    <row r="41" spans="21:26" ht="15" customHeight="1" x14ac:dyDescent="0.25">
      <c r="U41" s="35" t="s">
        <v>3</v>
      </c>
      <c r="V41" s="35"/>
      <c r="W41" s="35"/>
      <c r="X41" s="35"/>
      <c r="Y41" s="35"/>
      <c r="Z41" s="35"/>
    </row>
    <row r="42" spans="21:26" ht="15" customHeight="1" x14ac:dyDescent="0.25">
      <c r="U42" s="35"/>
      <c r="V42" s="35"/>
      <c r="W42" s="35"/>
      <c r="X42" s="35"/>
      <c r="Y42" s="35"/>
      <c r="Z42" s="35"/>
    </row>
    <row r="43" spans="21:26" ht="15" customHeight="1" x14ac:dyDescent="0.25">
      <c r="U43" s="35"/>
      <c r="V43" s="35"/>
      <c r="W43" s="35"/>
      <c r="X43" s="35"/>
      <c r="Y43" s="35"/>
      <c r="Z43" s="35"/>
    </row>
    <row r="44" spans="21:26" ht="15" customHeight="1" x14ac:dyDescent="0.25">
      <c r="U44" s="36" t="s">
        <v>8</v>
      </c>
      <c r="V44" s="36"/>
      <c r="W44" s="36"/>
      <c r="X44" s="36"/>
      <c r="Y44" s="36"/>
      <c r="Z44" s="36"/>
    </row>
    <row r="45" spans="21:26" ht="15" customHeight="1" x14ac:dyDescent="0.25">
      <c r="U45" s="36"/>
      <c r="V45" s="36"/>
      <c r="W45" s="36"/>
      <c r="X45" s="36"/>
      <c r="Y45" s="36"/>
      <c r="Z45" s="36"/>
    </row>
    <row r="46" spans="21:26" ht="15" customHeight="1" x14ac:dyDescent="0.25">
      <c r="U46" s="36"/>
      <c r="V46" s="36"/>
      <c r="W46" s="36"/>
      <c r="X46" s="36"/>
      <c r="Y46" s="36"/>
      <c r="Z46" s="36"/>
    </row>
    <row r="47" spans="21:26" ht="15" customHeight="1" x14ac:dyDescent="0.25">
      <c r="U47" s="31" t="s">
        <v>9</v>
      </c>
      <c r="V47" s="31"/>
      <c r="W47" s="31"/>
      <c r="X47" s="31"/>
      <c r="Y47" s="31"/>
      <c r="Z47" s="31"/>
    </row>
    <row r="48" spans="21:26" ht="15" customHeight="1" x14ac:dyDescent="0.25">
      <c r="U48" s="31"/>
      <c r="V48" s="31"/>
      <c r="W48" s="31"/>
      <c r="X48" s="31"/>
      <c r="Y48" s="31"/>
      <c r="Z48" s="31"/>
    </row>
    <row r="49" spans="21:26" ht="15" customHeight="1" x14ac:dyDescent="0.25">
      <c r="U49" s="31"/>
      <c r="V49" s="31"/>
      <c r="W49" s="31"/>
      <c r="X49" s="31"/>
      <c r="Y49" s="31"/>
      <c r="Z49" s="31"/>
    </row>
    <row r="50" spans="21:26" ht="15" customHeight="1" x14ac:dyDescent="0.25">
      <c r="U50" s="37" t="s">
        <v>10</v>
      </c>
      <c r="V50" s="37"/>
      <c r="W50" s="37"/>
      <c r="X50" s="37"/>
      <c r="Y50" s="37"/>
      <c r="Z50" s="37"/>
    </row>
    <row r="51" spans="21:26" ht="15" customHeight="1" x14ac:dyDescent="0.25">
      <c r="U51" s="37"/>
      <c r="V51" s="37"/>
      <c r="W51" s="37"/>
      <c r="X51" s="37"/>
      <c r="Y51" s="37"/>
      <c r="Z51" s="37"/>
    </row>
    <row r="52" spans="21:26" ht="15" customHeight="1" x14ac:dyDescent="0.25">
      <c r="U52" s="37"/>
      <c r="V52" s="37"/>
      <c r="W52" s="37"/>
      <c r="X52" s="37"/>
      <c r="Y52" s="37"/>
      <c r="Z52" s="37"/>
    </row>
    <row r="53" spans="21:26" ht="15" customHeight="1" x14ac:dyDescent="0.25">
      <c r="U53" s="38" t="s">
        <v>7</v>
      </c>
      <c r="V53" s="38"/>
      <c r="W53" s="38"/>
      <c r="X53" s="38"/>
      <c r="Y53" s="38"/>
      <c r="Z53" s="38"/>
    </row>
    <row r="54" spans="21:26" ht="15" customHeight="1" x14ac:dyDescent="0.25">
      <c r="U54" s="38"/>
      <c r="V54" s="38"/>
      <c r="W54" s="38"/>
      <c r="X54" s="38"/>
      <c r="Y54" s="38"/>
      <c r="Z54" s="38"/>
    </row>
    <row r="55" spans="21:26" ht="15" customHeight="1" x14ac:dyDescent="0.25">
      <c r="U55" s="38"/>
      <c r="V55" s="38"/>
      <c r="W55" s="38"/>
      <c r="X55" s="38"/>
      <c r="Y55" s="38"/>
      <c r="Z55" s="38"/>
    </row>
    <row r="56" spans="21:26" x14ac:dyDescent="0.25">
      <c r="U56" s="32" t="s">
        <v>6</v>
      </c>
      <c r="V56" s="32"/>
      <c r="W56" s="32"/>
      <c r="X56" s="32"/>
      <c r="Y56" s="32"/>
      <c r="Z56" s="32"/>
    </row>
    <row r="57" spans="21:26" x14ac:dyDescent="0.25">
      <c r="U57" s="32"/>
      <c r="V57" s="32"/>
      <c r="W57" s="32"/>
      <c r="X57" s="32"/>
      <c r="Y57" s="32"/>
      <c r="Z57" s="32"/>
    </row>
    <row r="58" spans="21:26" x14ac:dyDescent="0.25">
      <c r="U58" s="32"/>
      <c r="V58" s="32"/>
      <c r="W58" s="32"/>
      <c r="X58" s="32"/>
      <c r="Y58" s="32"/>
      <c r="Z58" s="32"/>
    </row>
  </sheetData>
  <mergeCells count="10">
    <mergeCell ref="U50:Z52"/>
    <mergeCell ref="U53:Z55"/>
    <mergeCell ref="U56:Z58"/>
    <mergeCell ref="U41:Z43"/>
    <mergeCell ref="U44:Z46"/>
    <mergeCell ref="U47:Z49"/>
    <mergeCell ref="A1:Z1"/>
    <mergeCell ref="U32:Z34"/>
    <mergeCell ref="U35:Z37"/>
    <mergeCell ref="U38:Z4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PivotMonthNormalize!B4:B15</xm:f>
              <xm:sqref>F3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PivotMonthNormalize!C4:C15</xm:f>
              <xm:sqref>F4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PivotMonthNormalize!D4:D15</xm:f>
              <xm:sqref>F5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PivotMonthNormalize!E4:E15</xm:f>
              <xm:sqref>F6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PivotMonthNormalize!F4:F15</xm:f>
              <xm:sqref>F7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PivotMonthNormalize!K4:K15</xm:f>
              <xm:sqref>F12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PivotMonthNormalize!J4:J15</xm:f>
              <xm:sqref>F11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PivotMonthNormalize!I4:I15</xm:f>
              <xm:sqref>F10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PivotMonthNormalize!H4:H15</xm:f>
              <xm:sqref>F9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PivotMonthNormalize!G4:G15</xm:f>
              <xm:sqref>F8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PivotDailyReturns!B3:B15</xm:f>
              <xm:sqref>G3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PivotDailyReturns!C3:C15</xm:f>
              <xm:sqref>G4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PivotDailyReturns!D3:D15</xm:f>
              <xm:sqref>G5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PivotDailyReturns!E3:E15</xm:f>
              <xm:sqref>G6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PivotDailyReturns!F3:F15</xm:f>
              <xm:sqref>G7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PivotDailyReturns!G3:G15</xm:f>
              <xm:sqref>G8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PivotDailyReturns!H3:H15</xm:f>
              <xm:sqref>G9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PivotDailyReturns!I3:I15</xm:f>
              <xm:sqref>G10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PivotDailyReturns!J3:J15</xm:f>
              <xm:sqref>G11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PivotDailyReturns!K3:K15</xm:f>
              <xm:sqref>G12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PivotMonthAvg!B3:B15</xm:f>
              <xm:sqref>H3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PivotMonthAvg!K3:K15</xm:f>
              <xm:sqref>H12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PivotMonthAvg!J3:J15</xm:f>
              <xm:sqref>H11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PivotMonthAvg!C3:C15</xm:f>
              <xm:sqref>H4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PivotMonthAvg!D3:D15</xm:f>
              <xm:sqref>H5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PivotMonthAvg!E3:E15</xm:f>
              <xm:sqref>H6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PivotMonthAvg!F3:F15</xm:f>
              <xm:sqref>H7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PivotMonthAvg!G3:G15</xm:f>
              <xm:sqref>H8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PivotMonthAvg!H3:H15</xm:f>
              <xm:sqref>H9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PivotMonthAvg!I3:I15</xm:f>
              <xm:sqref>H10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PivotMonthAvg</vt:lpstr>
      <vt:lpstr>PivotMonthNormalize</vt:lpstr>
      <vt:lpstr>PivotDailyReturns</vt:lpstr>
      <vt:lpstr>Dataset</vt:lpstr>
      <vt:lpstr>Net Profit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</cp:lastModifiedBy>
  <dcterms:created xsi:type="dcterms:W3CDTF">2021-01-25T00:17:34Z</dcterms:created>
  <dcterms:modified xsi:type="dcterms:W3CDTF">2021-02-06T04:45:19Z</dcterms:modified>
</cp:coreProperties>
</file>