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0CB6F38-61E0-409C-8136-3253E5D743F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9" i="2"/>
  <c r="F9" i="3"/>
  <c r="F10" i="3"/>
  <c r="F11" i="3"/>
  <c r="E10" i="3"/>
  <c r="E11" i="3"/>
  <c r="E9" i="3"/>
  <c r="D10" i="3"/>
  <c r="D11" i="3"/>
  <c r="D9" i="3"/>
  <c r="D10" i="2"/>
  <c r="D11" i="2"/>
  <c r="D9" i="2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49" i="1"/>
  <c r="F45" i="1"/>
  <c r="F52" i="1"/>
  <c r="F44" i="1"/>
  <c r="F43" i="1"/>
  <c r="F42" i="1"/>
  <c r="F48" i="1"/>
  <c r="F47" i="1"/>
  <c r="F39" i="1"/>
  <c r="F38" i="1"/>
  <c r="F37" i="1"/>
  <c r="F36" i="1"/>
  <c r="F33" i="1"/>
  <c r="F32" i="1"/>
  <c r="F31" i="1"/>
  <c r="F30" i="1"/>
  <c r="F29" i="1"/>
  <c r="E10" i="2"/>
  <c r="E11" i="2"/>
  <c r="E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<sst xmlns="http://schemas.openxmlformats.org/spreadsheetml/2006/main" count="1533" uniqueCount="78">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</sst>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\/dd\/yyyy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9"/>
      <color rgb="FF44444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0" fillId="0" borderId="0" xfId="0" applyAlignment="1">
      <alignment wrapText="1"/>
    </xf>
    <xf numFmtId="0" fontId="0" fillId="4" borderId="0" xfId="0" applyFill="1"/>
    <xf numFmtId="165" fontId="0" fillId="0" borderId="1" xfId="0" applyNumberFormat="1" applyBorder="1"/>
    <xf numFmtId="165" fontId="0" fillId="0" borderId="0" xfId="0" applyNumberFormat="1"/>
    <xf numFmtId="0" fontId="3" fillId="0" borderId="2" xfId="0" applyFont="1" applyBorder="1" applyAlignment="1">
      <alignment horizontal="center"/>
    </xf>
    <xf numFmtId="0" fontId="8" fillId="0" borderId="0" xfId="0" applyFont="1"/>
    <xf numFmtId="165" fontId="5" fillId="0" borderId="1" xfId="2" applyNumberFormat="1" applyFont="1" applyBorder="1" applyAlignment="1">
      <alignment horizontal="left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27" workbookViewId="0">
      <selection activeCell="F50" sqref="F50"/>
    </sheetView>
  </sheetViews>
  <sheetFormatPr defaultRowHeight="14.4" x14ac:dyDescent="0.3"/>
  <cols>
    <col min="2" max="2" width="15.109375" bestFit="1" customWidth="1"/>
    <col min="3" max="3" width="17.44140625" customWidth="1"/>
    <col min="4" max="4" width="17.5546875" customWidth="1"/>
    <col min="7" max="7" width="13.33203125" customWidth="1"/>
    <col min="8" max="9" width="10.5546875" bestFit="1" customWidth="1"/>
    <col min="10" max="10" width="11.44140625" customWidth="1"/>
    <col min="15" max="15" width="11.33203125" customWidth="1"/>
  </cols>
  <sheetData>
    <row r="1" spans="1:7" ht="28.8" x14ac:dyDescent="0.3">
      <c r="A1" s="5" t="s">
        <v>29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46</v>
      </c>
      <c r="G1" s="5" t="s">
        <v>12</v>
      </c>
    </row>
    <row r="2" spans="1:7" x14ac:dyDescent="0.3">
      <c r="A2" s="1">
        <v>100001</v>
      </c>
      <c r="B2" s="19">
        <v>41306</v>
      </c>
      <c r="C2" s="1" t="s">
        <v>13</v>
      </c>
      <c r="D2" s="1" t="s">
        <v>8</v>
      </c>
      <c r="E2" s="1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9">
        <v>41306</v>
      </c>
      <c r="C3" s="1" t="s">
        <v>14</v>
      </c>
      <c r="D3" s="1" t="s">
        <v>9</v>
      </c>
      <c r="E3" s="1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9">
        <v>41307</v>
      </c>
      <c r="C4" s="1" t="s">
        <v>15</v>
      </c>
      <c r="D4" s="1" t="s">
        <v>9</v>
      </c>
      <c r="E4" s="1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9">
        <v>41308</v>
      </c>
      <c r="C5" s="1" t="s">
        <v>14</v>
      </c>
      <c r="D5" s="1" t="s">
        <v>8</v>
      </c>
      <c r="E5" s="1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9">
        <v>41308</v>
      </c>
      <c r="C6" s="1" t="s">
        <v>16</v>
      </c>
      <c r="D6" s="1" t="s">
        <v>10</v>
      </c>
      <c r="E6" s="1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9">
        <v>41308</v>
      </c>
      <c r="C7" s="1" t="s">
        <v>15</v>
      </c>
      <c r="D7" s="1" t="s">
        <v>9</v>
      </c>
      <c r="E7" s="1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9">
        <v>41308</v>
      </c>
      <c r="C8" s="1" t="s">
        <v>13</v>
      </c>
      <c r="D8" s="1" t="s">
        <v>10</v>
      </c>
      <c r="E8" s="1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9">
        <v>41309</v>
      </c>
      <c r="C9" s="1" t="s">
        <v>15</v>
      </c>
      <c r="D9" s="1" t="s">
        <v>10</v>
      </c>
      <c r="E9" s="1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9">
        <v>41309</v>
      </c>
      <c r="C10" s="1" t="s">
        <v>14</v>
      </c>
      <c r="D10" s="1" t="s">
        <v>8</v>
      </c>
      <c r="E10" s="1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9">
        <v>41309</v>
      </c>
      <c r="C11" s="1" t="s">
        <v>16</v>
      </c>
      <c r="D11" s="1" t="s">
        <v>10</v>
      </c>
      <c r="E11" s="1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9">
        <v>41309</v>
      </c>
      <c r="C12" s="1" t="s">
        <v>0</v>
      </c>
      <c r="D12" s="1" t="s">
        <v>17</v>
      </c>
      <c r="E12" s="1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9">
        <v>41309</v>
      </c>
      <c r="C13" s="1" t="s">
        <v>13</v>
      </c>
      <c r="D13" s="1" t="s">
        <v>9</v>
      </c>
      <c r="E13" s="1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9">
        <v>41310</v>
      </c>
      <c r="C14" s="1" t="s">
        <v>13</v>
      </c>
      <c r="D14" s="1" t="s">
        <v>9</v>
      </c>
      <c r="E14" s="1">
        <v>25</v>
      </c>
      <c r="F14" s="4" t="s">
        <v>45</v>
      </c>
      <c r="G14" s="1" t="s">
        <v>21</v>
      </c>
    </row>
    <row r="15" spans="1:7" x14ac:dyDescent="0.3">
      <c r="A15" s="1">
        <v>100014</v>
      </c>
      <c r="B15" s="19">
        <v>41310</v>
      </c>
      <c r="C15" s="1" t="s">
        <v>15</v>
      </c>
      <c r="D15" s="1" t="s">
        <v>8</v>
      </c>
      <c r="E15" s="1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9">
        <v>41310</v>
      </c>
      <c r="C16" s="1" t="s">
        <v>16</v>
      </c>
      <c r="D16" s="1" t="s">
        <v>17</v>
      </c>
      <c r="E16" s="1">
        <v>15</v>
      </c>
      <c r="F16" s="1" t="s">
        <v>3</v>
      </c>
      <c r="G16" s="1" t="s">
        <v>18</v>
      </c>
    </row>
    <row r="17" spans="1:7" x14ac:dyDescent="0.3">
      <c r="A17" s="1">
        <v>100016</v>
      </c>
      <c r="B17" s="19">
        <v>41310</v>
      </c>
      <c r="C17" s="1" t="s">
        <v>14</v>
      </c>
      <c r="D17" s="1" t="s">
        <v>8</v>
      </c>
      <c r="E17" s="1">
        <v>15</v>
      </c>
      <c r="F17" s="1" t="s">
        <v>4</v>
      </c>
      <c r="G17" s="1" t="s">
        <v>22</v>
      </c>
    </row>
    <row r="18" spans="1:7" x14ac:dyDescent="0.3">
      <c r="A18" s="1">
        <v>100017</v>
      </c>
      <c r="B18" s="19">
        <v>41311</v>
      </c>
      <c r="C18" s="1" t="s">
        <v>13</v>
      </c>
      <c r="D18" s="1" t="s">
        <v>17</v>
      </c>
      <c r="E18" s="1">
        <v>25</v>
      </c>
      <c r="F18" s="1" t="s">
        <v>4</v>
      </c>
      <c r="G18" s="1" t="s">
        <v>19</v>
      </c>
    </row>
    <row r="19" spans="1:7" x14ac:dyDescent="0.3">
      <c r="A19" s="1">
        <v>100018</v>
      </c>
      <c r="B19" s="19">
        <v>41312</v>
      </c>
      <c r="C19" s="1" t="s">
        <v>13</v>
      </c>
      <c r="D19" s="1" t="s">
        <v>8</v>
      </c>
      <c r="E19" s="1">
        <v>30</v>
      </c>
      <c r="F19" s="1" t="s">
        <v>2</v>
      </c>
      <c r="G19" s="1" t="s">
        <v>20</v>
      </c>
    </row>
    <row r="20" spans="1:7" x14ac:dyDescent="0.3">
      <c r="A20" s="1">
        <v>100019</v>
      </c>
      <c r="B20" s="19">
        <v>41313</v>
      </c>
      <c r="C20" s="1" t="s">
        <v>16</v>
      </c>
      <c r="D20" s="1" t="s">
        <v>9</v>
      </c>
      <c r="E20" s="1">
        <v>13</v>
      </c>
      <c r="F20" s="1" t="s">
        <v>3</v>
      </c>
      <c r="G20" s="1" t="s">
        <v>21</v>
      </c>
    </row>
    <row r="21" spans="1:7" x14ac:dyDescent="0.3">
      <c r="A21" s="1">
        <v>100020</v>
      </c>
      <c r="B21" s="19">
        <v>41313</v>
      </c>
      <c r="C21" s="1" t="s">
        <v>14</v>
      </c>
      <c r="D21" s="1" t="s">
        <v>10</v>
      </c>
      <c r="E21" s="1">
        <v>25</v>
      </c>
      <c r="F21" s="1" t="s">
        <v>5</v>
      </c>
      <c r="G21" s="1" t="s">
        <v>20</v>
      </c>
    </row>
    <row r="22" spans="1:7" x14ac:dyDescent="0.3">
      <c r="A22" s="1">
        <v>100021</v>
      </c>
      <c r="B22" s="19">
        <v>41313</v>
      </c>
      <c r="C22" s="1" t="s">
        <v>15</v>
      </c>
      <c r="D22" s="1" t="s">
        <v>17</v>
      </c>
      <c r="E22" s="1">
        <v>30</v>
      </c>
      <c r="F22" s="1" t="s">
        <v>4</v>
      </c>
      <c r="G22" s="1" t="s">
        <v>22</v>
      </c>
    </row>
    <row r="23" spans="1:7" x14ac:dyDescent="0.3">
      <c r="A23" s="1">
        <v>100022</v>
      </c>
      <c r="B23" s="19">
        <v>41313</v>
      </c>
      <c r="C23" s="1" t="s">
        <v>14</v>
      </c>
      <c r="D23" s="1" t="s">
        <v>9</v>
      </c>
      <c r="E23" s="1">
        <v>15</v>
      </c>
      <c r="F23" s="1" t="s">
        <v>45</v>
      </c>
      <c r="G23" s="1" t="s">
        <v>19</v>
      </c>
    </row>
    <row r="24" spans="1:7" x14ac:dyDescent="0.3">
      <c r="A24" s="1">
        <v>100023</v>
      </c>
      <c r="B24" s="19">
        <v>41313</v>
      </c>
      <c r="C24" s="1" t="s">
        <v>13</v>
      </c>
      <c r="D24" s="1" t="s">
        <v>17</v>
      </c>
      <c r="E24" s="1">
        <v>25</v>
      </c>
      <c r="F24" s="1" t="s">
        <v>2</v>
      </c>
      <c r="G24" s="1" t="s">
        <v>18</v>
      </c>
    </row>
    <row r="25" spans="1:7" x14ac:dyDescent="0.3">
      <c r="A25" s="1">
        <v>100024</v>
      </c>
      <c r="B25" s="19">
        <v>41314</v>
      </c>
      <c r="C25" s="1" t="s">
        <v>16</v>
      </c>
      <c r="D25" s="1" t="s">
        <v>9</v>
      </c>
      <c r="E25" s="1">
        <v>34</v>
      </c>
      <c r="F25" s="1" t="s">
        <v>3</v>
      </c>
      <c r="G25" s="1" t="s">
        <v>21</v>
      </c>
    </row>
    <row r="28" spans="1:7" x14ac:dyDescent="0.3">
      <c r="F28" s="2" t="s">
        <v>23</v>
      </c>
    </row>
    <row r="29" spans="1:7" x14ac:dyDescent="0.3">
      <c r="E29" s="3" t="s">
        <v>35</v>
      </c>
      <c r="F29" s="17">
        <f>COUNTIF(G2:G25,"Boston")</f>
        <v>4</v>
      </c>
    </row>
    <row r="30" spans="1:7" x14ac:dyDescent="0.3">
      <c r="E30" s="3" t="s">
        <v>36</v>
      </c>
      <c r="F30">
        <f>COUNTIF(D2:D25,"microwave")</f>
        <v>5</v>
      </c>
    </row>
    <row r="31" spans="1:7" x14ac:dyDescent="0.3">
      <c r="E31" s="3" t="s">
        <v>37</v>
      </c>
      <c r="F31">
        <f>COUNTIF(F2:F25,"truck 3")</f>
        <v>8</v>
      </c>
    </row>
    <row r="32" spans="1:7" x14ac:dyDescent="0.3">
      <c r="E32" s="3" t="s">
        <v>38</v>
      </c>
      <c r="F32">
        <f>COUNTIF(C2:C25,"Peter White")</f>
        <v>6</v>
      </c>
    </row>
    <row r="33" spans="5:15" x14ac:dyDescent="0.3">
      <c r="E33" s="3" t="s">
        <v>30</v>
      </c>
      <c r="F33">
        <f>COUNTIF(E2:E25,"&lt;20")</f>
        <v>9</v>
      </c>
    </row>
    <row r="35" spans="5:15" x14ac:dyDescent="0.3">
      <c r="F35" s="2" t="s">
        <v>24</v>
      </c>
    </row>
    <row r="36" spans="5:15" x14ac:dyDescent="0.3">
      <c r="E36" s="3" t="s">
        <v>27</v>
      </c>
      <c r="F36">
        <f>SUMIF(D2:D25,"refrigerator",E2:E25)</f>
        <v>105</v>
      </c>
    </row>
    <row r="37" spans="5:15" x14ac:dyDescent="0.3">
      <c r="E37" s="3" t="s">
        <v>28</v>
      </c>
      <c r="F37">
        <f>SUMIF(D2:D25,"washing machine",E2:E25)</f>
        <v>164</v>
      </c>
    </row>
    <row r="38" spans="5:15" x14ac:dyDescent="0.3">
      <c r="E38" s="3" t="s">
        <v>34</v>
      </c>
      <c r="F38">
        <f>SUMIF(F2:F25,"truck 4",E2:E25)</f>
        <v>156</v>
      </c>
    </row>
    <row r="39" spans="5:15" x14ac:dyDescent="0.3">
      <c r="E39" s="3" t="s">
        <v>44</v>
      </c>
      <c r="F39">
        <f>SUMIF(F2:F25,"&lt;&gt;airplane",E2:E25)</f>
        <v>511</v>
      </c>
    </row>
    <row r="41" spans="5:15" x14ac:dyDescent="0.3">
      <c r="E41" s="3"/>
      <c r="F41" s="2" t="s">
        <v>25</v>
      </c>
    </row>
    <row r="42" spans="5:15" x14ac:dyDescent="0.3">
      <c r="E42" s="3" t="s">
        <v>39</v>
      </c>
      <c r="F42">
        <f>COUNTIFS(G2:G25,"Boston",D2:D25,"microwave")</f>
        <v>2</v>
      </c>
    </row>
    <row r="43" spans="5:15" x14ac:dyDescent="0.3">
      <c r="E43" s="3" t="s">
        <v>40</v>
      </c>
      <c r="F43">
        <f>COUNTIFS(C2:C25,"Peter White",F2:F25,"truck 1")</f>
        <v>2</v>
      </c>
    </row>
    <row r="44" spans="5:15" x14ac:dyDescent="0.3">
      <c r="E44" s="3" t="s">
        <v>41</v>
      </c>
      <c r="F44">
        <f>COUNTIFS(G2:G25,"Boston",B2:B25,"&gt;="&amp;O44)</f>
        <v>3</v>
      </c>
      <c r="I44" s="22"/>
      <c r="O44" s="20">
        <v>41308</v>
      </c>
    </row>
    <row r="45" spans="5:15" x14ac:dyDescent="0.3">
      <c r="E45" s="3" t="s">
        <v>42</v>
      </c>
      <c r="F45">
        <f>COUNTIFS(B2:B25,"&gt;"&amp;H49,B2:B25,"&lt;"&amp;I49)</f>
        <v>9</v>
      </c>
    </row>
    <row r="46" spans="5:15" x14ac:dyDescent="0.3">
      <c r="F46" s="2" t="s">
        <v>26</v>
      </c>
    </row>
    <row r="47" spans="5:15" x14ac:dyDescent="0.3">
      <c r="E47" s="3" t="s">
        <v>31</v>
      </c>
      <c r="F47">
        <f>SUMIFS(E2:E25,D2:D25,"microwave",G2:G25,"NY")</f>
        <v>25</v>
      </c>
    </row>
    <row r="48" spans="5:15" x14ac:dyDescent="0.3">
      <c r="E48" s="3" t="s">
        <v>33</v>
      </c>
      <c r="F48">
        <f>SUMIFS(E2:E25,F2:F25,"truck 1",G2:G25,"Pittsburgh")</f>
        <v>75</v>
      </c>
      <c r="H48" s="18" t="s">
        <v>76</v>
      </c>
      <c r="I48" s="18" t="s">
        <v>77</v>
      </c>
    </row>
    <row r="49" spans="5:9" x14ac:dyDescent="0.3">
      <c r="E49" s="3" t="s">
        <v>43</v>
      </c>
      <c r="F49" s="17">
        <f>SUMIFS(E2:E25,B2:B25,"&gt;"&amp;H49,B2:B25,"&lt;"&amp;I49)</f>
        <v>194</v>
      </c>
      <c r="H49" s="20">
        <v>41308</v>
      </c>
      <c r="I49" s="20">
        <v>41311</v>
      </c>
    </row>
    <row r="52" spans="5:9" x14ac:dyDescent="0.3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1"/>
  <sheetViews>
    <sheetView workbookViewId="0">
      <selection activeCell="F10" sqref="F1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8" max="8" width="10.5546875" customWidth="1"/>
    <col min="9" max="9" width="10.5546875" bestFit="1" customWidth="1"/>
  </cols>
  <sheetData>
    <row r="1" spans="1:9" ht="48" customHeight="1" x14ac:dyDescent="0.3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9" x14ac:dyDescent="0.3">
      <c r="A2" s="1" t="s">
        <v>49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COUNTIFS($B$16:$B$241,A2,$D$16:$D$241,"cash")</f>
        <v>42</v>
      </c>
      <c r="E2" s="1">
        <f>COUNTIFS($B$16:$B$241,A2,$D$16:$D$241,"credit card")</f>
        <v>29</v>
      </c>
      <c r="F2" s="1">
        <f>SUMIFS($E$16:$E$241,$B$16:$B$241,A2,$D$16:$D$241,"cash")</f>
        <v>414</v>
      </c>
    </row>
    <row r="3" spans="1:9" x14ac:dyDescent="0.3">
      <c r="A3" s="7" t="s">
        <v>47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COUNTIFS($B$16:$B$241,A3,$D$16:$D$241,"cash")</f>
        <v>31</v>
      </c>
      <c r="E3" s="1">
        <f t="shared" ref="E3:E5" si="3">COUNTIFS($B$16:$B$241,A3,$D$16:$D$241,"credit card")</f>
        <v>15</v>
      </c>
      <c r="F3" s="1">
        <f t="shared" ref="F3:F5" si="4">SUMIFS($E$16:$E$241,$B$16:$B$241,A3,$D$16:$D$241,"cash")</f>
        <v>1350</v>
      </c>
    </row>
    <row r="4" spans="1:9" x14ac:dyDescent="0.3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9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9" x14ac:dyDescent="0.3">
      <c r="A6" s="15"/>
      <c r="B6" s="15"/>
      <c r="C6" s="15"/>
      <c r="D6" s="15"/>
      <c r="E6" s="15"/>
      <c r="F6" s="15"/>
    </row>
    <row r="8" spans="1:9" ht="47.25" customHeight="1" x14ac:dyDescent="0.3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9" x14ac:dyDescent="0.3">
      <c r="A9" s="7" t="s">
        <v>53</v>
      </c>
      <c r="B9" s="1">
        <f>COUNTIF($C$16:$C$241,A9)</f>
        <v>25</v>
      </c>
      <c r="C9" s="1">
        <f>SUMIF($C$16:$C$241,A9,$E$16:$E$241)</f>
        <v>688</v>
      </c>
      <c r="D9" s="1">
        <f>COUNTIFS($C$16:$C$241,A9,$B$16:$B$241,"Shaving")</f>
        <v>7</v>
      </c>
      <c r="E9" s="1">
        <f>COUNTIFS($C$16:$C$241,A9,$B$16:$B$241,"Kids")</f>
        <v>1</v>
      </c>
      <c r="F9">
        <f>SUMIFS($E$16:$E$241,$C$16:$C$241,A9,$A$16:$A$241,"&gt;="&amp;$H$11,$A$16:$A$241,"&lt;="&amp;$I$11,$B$16:$B$241,"Shaving")</f>
        <v>31</v>
      </c>
    </row>
    <row r="10" spans="1:9" x14ac:dyDescent="0.3">
      <c r="A10" s="7" t="s">
        <v>54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>
        <f t="shared" ref="F10:F11" si="9">SUMIFS($E$16:$E$241,$C$16:$C$241,A10,$A$16:$A$241,"&gt;="&amp;$H$11,$A$16:$A$241,"&lt;="&amp;$I$11,$B$16:$B$241,"Shaving")</f>
        <v>24</v>
      </c>
    </row>
    <row r="11" spans="1:9" x14ac:dyDescent="0.3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>
        <f t="shared" si="9"/>
        <v>38</v>
      </c>
      <c r="H11" s="20">
        <v>41404</v>
      </c>
      <c r="I11" s="20">
        <v>41414</v>
      </c>
    </row>
    <row r="12" spans="1:9" x14ac:dyDescent="0.3">
      <c r="B12" s="14"/>
    </row>
    <row r="13" spans="1:9" x14ac:dyDescent="0.3">
      <c r="B13" s="14"/>
    </row>
    <row r="14" spans="1:9" x14ac:dyDescent="0.3">
      <c r="A14" s="21" t="s">
        <v>65</v>
      </c>
      <c r="B14" s="21"/>
      <c r="C14" s="21"/>
      <c r="D14" s="21"/>
      <c r="E14" s="21"/>
    </row>
    <row r="15" spans="1:9" x14ac:dyDescent="0.3">
      <c r="A15" s="5" t="s">
        <v>1</v>
      </c>
      <c r="B15" s="5" t="s">
        <v>60</v>
      </c>
      <c r="C15" s="5" t="s">
        <v>61</v>
      </c>
      <c r="D15" s="5" t="s">
        <v>62</v>
      </c>
      <c r="E15" s="5" t="s">
        <v>66</v>
      </c>
    </row>
    <row r="16" spans="1:9" x14ac:dyDescent="0.3">
      <c r="A16" s="23">
        <v>41395</v>
      </c>
      <c r="B16" s="1" t="s">
        <v>49</v>
      </c>
      <c r="C16" s="7" t="s">
        <v>53</v>
      </c>
      <c r="D16" s="7" t="s">
        <v>63</v>
      </c>
      <c r="E16" s="11">
        <v>7</v>
      </c>
    </row>
    <row r="17" spans="1:5" x14ac:dyDescent="0.3">
      <c r="A17" s="23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3">
      <c r="A18" s="23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3">
      <c r="A19" s="23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3">
      <c r="A20" s="23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3">
      <c r="A21" s="23">
        <v>41395</v>
      </c>
      <c r="B21" s="1" t="s">
        <v>51</v>
      </c>
      <c r="C21" s="7" t="s">
        <v>57</v>
      </c>
      <c r="D21" s="7" t="s">
        <v>63</v>
      </c>
      <c r="E21" s="11">
        <v>67</v>
      </c>
    </row>
    <row r="22" spans="1:5" x14ac:dyDescent="0.3">
      <c r="A22" s="23">
        <v>41395</v>
      </c>
      <c r="B22" s="1" t="s">
        <v>52</v>
      </c>
      <c r="C22" s="7" t="s">
        <v>55</v>
      </c>
      <c r="D22" s="7" t="s">
        <v>63</v>
      </c>
      <c r="E22" s="11">
        <v>33</v>
      </c>
    </row>
    <row r="23" spans="1:5" x14ac:dyDescent="0.3">
      <c r="A23" s="23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3">
      <c r="A24" s="23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3">
      <c r="A25" s="23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3">
      <c r="A26" s="23">
        <v>41396</v>
      </c>
      <c r="B26" s="1" t="s">
        <v>50</v>
      </c>
      <c r="C26" s="7" t="s">
        <v>59</v>
      </c>
      <c r="D26" s="7" t="s">
        <v>63</v>
      </c>
      <c r="E26" s="11">
        <v>3</v>
      </c>
    </row>
    <row r="27" spans="1:5" x14ac:dyDescent="0.3">
      <c r="A27" s="23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3">
      <c r="A28" s="23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3">
      <c r="A29" s="23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3">
      <c r="A30" s="23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3">
      <c r="A31" s="23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3">
      <c r="A32" s="23">
        <v>41396</v>
      </c>
      <c r="B32" s="1" t="s">
        <v>51</v>
      </c>
      <c r="C32" s="7" t="s">
        <v>56</v>
      </c>
      <c r="D32" s="7" t="s">
        <v>64</v>
      </c>
      <c r="E32" s="11">
        <v>67</v>
      </c>
    </row>
    <row r="33" spans="1:5" x14ac:dyDescent="0.3">
      <c r="A33" s="23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3">
      <c r="A34" s="23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3">
      <c r="A35" s="23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3">
      <c r="A36" s="23">
        <v>41396</v>
      </c>
      <c r="B36" s="1" t="s">
        <v>49</v>
      </c>
      <c r="C36" s="7" t="s">
        <v>53</v>
      </c>
      <c r="D36" s="7" t="s">
        <v>63</v>
      </c>
      <c r="E36" s="11">
        <v>17</v>
      </c>
    </row>
    <row r="37" spans="1:5" x14ac:dyDescent="0.3">
      <c r="A37" s="23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3">
      <c r="A38" s="23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3">
      <c r="A39" s="23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3">
      <c r="A40" s="23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3">
      <c r="A41" s="23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3">
      <c r="A42" s="23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3">
      <c r="A43" s="23">
        <v>41397</v>
      </c>
      <c r="B43" s="1" t="s">
        <v>52</v>
      </c>
      <c r="C43" s="7" t="s">
        <v>54</v>
      </c>
      <c r="D43" s="7" t="s">
        <v>63</v>
      </c>
      <c r="E43" s="11">
        <v>33</v>
      </c>
    </row>
    <row r="44" spans="1:5" x14ac:dyDescent="0.3">
      <c r="A44" s="23">
        <v>41397</v>
      </c>
      <c r="B44" s="1" t="s">
        <v>47</v>
      </c>
      <c r="C44" s="7" t="s">
        <v>53</v>
      </c>
      <c r="D44" s="7" t="s">
        <v>64</v>
      </c>
      <c r="E44" s="11">
        <v>23</v>
      </c>
    </row>
    <row r="45" spans="1:5" x14ac:dyDescent="0.3">
      <c r="A45" s="23">
        <v>41397</v>
      </c>
      <c r="B45" s="1" t="s">
        <v>49</v>
      </c>
      <c r="C45" s="7" t="s">
        <v>57</v>
      </c>
      <c r="D45" s="7" t="s">
        <v>63</v>
      </c>
      <c r="E45" s="11">
        <v>7</v>
      </c>
    </row>
    <row r="46" spans="1:5" x14ac:dyDescent="0.3">
      <c r="A46" s="23">
        <v>41398</v>
      </c>
      <c r="B46" s="1" t="s">
        <v>49</v>
      </c>
      <c r="C46" s="7" t="s">
        <v>54</v>
      </c>
      <c r="D46" s="7" t="s">
        <v>63</v>
      </c>
      <c r="E46" s="11">
        <v>17</v>
      </c>
    </row>
    <row r="47" spans="1:5" x14ac:dyDescent="0.3">
      <c r="A47" s="23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3">
      <c r="A48" s="23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3">
      <c r="A49" s="23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3">
      <c r="A50" s="23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3">
      <c r="A51" s="23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3">
      <c r="A52" s="23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3">
      <c r="A53" s="23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3">
      <c r="A54" s="23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3">
      <c r="A55" s="23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3">
      <c r="A56" s="23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3">
      <c r="A57" s="23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3">
      <c r="A58" s="23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3">
      <c r="A59" s="23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3">
      <c r="A60" s="23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3">
      <c r="A61" s="23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3">
      <c r="A62" s="23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3">
      <c r="A63" s="23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3">
      <c r="A64" s="23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3">
      <c r="A65" s="23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3">
      <c r="A66" s="23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3">
      <c r="A67" s="23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3">
      <c r="A68" s="23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3">
      <c r="A69" s="23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3">
      <c r="A70" s="23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3">
      <c r="A71" s="23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3">
      <c r="A72" s="23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3">
      <c r="A73" s="23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3">
      <c r="A74" s="23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3">
      <c r="A75" s="23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3">
      <c r="A76" s="23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3">
      <c r="A77" s="23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3">
      <c r="A78" s="23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3">
      <c r="A79" s="23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3">
      <c r="A80" s="23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3">
      <c r="A81" s="23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3">
      <c r="A82" s="23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3">
      <c r="A83" s="23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3">
      <c r="A84" s="23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3">
      <c r="A85" s="23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3">
      <c r="A86" s="23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3">
      <c r="A87" s="23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3">
      <c r="A88" s="23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3">
      <c r="A89" s="23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3">
      <c r="A90" s="23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3">
      <c r="A91" s="23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3">
      <c r="A92" s="23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3">
      <c r="A93" s="23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3">
      <c r="A94" s="23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3">
      <c r="A95" s="23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3">
      <c r="A96" s="23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3">
      <c r="A97" s="23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3">
      <c r="A98" s="23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3">
      <c r="A99" s="23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3">
      <c r="A100" s="23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3">
      <c r="A101" s="23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3">
      <c r="A102" s="23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3">
      <c r="A103" s="23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3">
      <c r="A104" s="23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3">
      <c r="A105" s="23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3">
      <c r="A106" s="23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3">
      <c r="A107" s="23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3">
      <c r="A108" s="23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3">
      <c r="A109" s="23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3">
      <c r="A110" s="23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3">
      <c r="A111" s="23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3">
      <c r="A112" s="23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3">
      <c r="A113" s="23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3">
      <c r="A114" s="23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3">
      <c r="A115" s="23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3">
      <c r="A116" s="23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3">
      <c r="A117" s="23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3">
      <c r="A118" s="23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3">
      <c r="A119" s="23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3">
      <c r="A120" s="23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3">
      <c r="A121" s="23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3">
      <c r="A122" s="23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3">
      <c r="A123" s="23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3">
      <c r="A124" s="23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3">
      <c r="A125" s="23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3">
      <c r="A126" s="23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3">
      <c r="A127" s="23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3">
      <c r="A128" s="23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3">
      <c r="A129" s="23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3">
      <c r="A130" s="23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3">
      <c r="A131" s="23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3">
      <c r="A132" s="23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3">
      <c r="A133" s="23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3">
      <c r="A134" s="23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3">
      <c r="A135" s="23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3">
      <c r="A136" s="23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3">
      <c r="A137" s="23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3">
      <c r="A138" s="23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3">
      <c r="A139" s="23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3">
      <c r="A140" s="23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3">
      <c r="A141" s="23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3">
      <c r="A142" s="23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3">
      <c r="A143" s="23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3">
      <c r="A144" s="23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3">
      <c r="A145" s="23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3">
      <c r="A146" s="23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3">
      <c r="A147" s="23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3">
      <c r="A148" s="23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3">
      <c r="A149" s="23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3">
      <c r="A150" s="23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3">
      <c r="A151" s="23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3">
      <c r="A152" s="23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3">
      <c r="A153" s="23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3">
      <c r="A154" s="23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3">
      <c r="A155" s="23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3">
      <c r="A156" s="23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3">
      <c r="A157" s="23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3">
      <c r="A158" s="23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3">
      <c r="A159" s="23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3">
      <c r="A160" s="23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3">
      <c r="A161" s="23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3">
      <c r="A162" s="23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3">
      <c r="A163" s="23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3">
      <c r="A164" s="23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3">
      <c r="A165" s="23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3">
      <c r="A166" s="23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3">
      <c r="A167" s="23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3">
      <c r="A168" s="23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3">
      <c r="A169" s="23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3">
      <c r="A170" s="23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3">
      <c r="A171" s="23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3">
      <c r="A172" s="23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3">
      <c r="A173" s="23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3">
      <c r="A174" s="23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3">
      <c r="A175" s="23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3">
      <c r="A176" s="23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3">
      <c r="A177" s="23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3">
      <c r="A178" s="23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3">
      <c r="A179" s="23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3">
      <c r="A180" s="23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3">
      <c r="A181" s="23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3">
      <c r="A182" s="23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3">
      <c r="A183" s="23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3">
      <c r="A184" s="23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3">
      <c r="A185" s="23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3">
      <c r="A186" s="23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3">
      <c r="A187" s="23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3">
      <c r="A188" s="23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3">
      <c r="A189" s="23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3">
      <c r="A190" s="23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3">
      <c r="A191" s="23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3">
      <c r="A192" s="23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3">
      <c r="A193" s="23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3">
      <c r="A194" s="23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3">
      <c r="A195" s="23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3">
      <c r="A196" s="23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3">
      <c r="A197" s="23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3">
      <c r="A198" s="23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3">
      <c r="A199" s="23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3">
      <c r="A200" s="23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3">
      <c r="A201" s="23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3">
      <c r="A202" s="23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3">
      <c r="A203" s="23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3">
      <c r="A204" s="23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3">
      <c r="A205" s="23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3">
      <c r="A206" s="23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3">
      <c r="A207" s="23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3">
      <c r="A208" s="23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3">
      <c r="A209" s="23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3">
      <c r="A210" s="23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3">
      <c r="A211" s="23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3">
      <c r="A212" s="23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3">
      <c r="A213" s="23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3">
      <c r="A214" s="23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3">
      <c r="A215" s="23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3">
      <c r="A216" s="23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3">
      <c r="A217" s="23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3">
      <c r="A218" s="23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3">
      <c r="A219" s="23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3">
      <c r="A220" s="23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3">
      <c r="A221" s="23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3">
      <c r="A222" s="23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3">
      <c r="A223" s="23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3">
      <c r="A224" s="23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3">
      <c r="A225" s="23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3">
      <c r="A226" s="23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3">
      <c r="A227" s="23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3">
      <c r="A228" s="23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3">
      <c r="A229" s="23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3">
      <c r="A230" s="23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3">
      <c r="A231" s="23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3">
      <c r="A232" s="23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3">
      <c r="A233" s="23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3">
      <c r="A234" s="23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3">
      <c r="A235" s="23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3">
      <c r="A236" s="23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3">
      <c r="A237" s="23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3">
      <c r="A238" s="23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3">
      <c r="A239" s="23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3">
      <c r="A240" s="23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3">
      <c r="A241" s="23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1"/>
  <sheetViews>
    <sheetView topLeftCell="A4" workbookViewId="0">
      <selection activeCell="F9" sqref="F9: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8" max="8" width="11.5546875" customWidth="1"/>
    <col min="9" max="9" width="10.88671875" customWidth="1"/>
  </cols>
  <sheetData>
    <row r="1" spans="1:9" ht="44.25" customHeight="1" x14ac:dyDescent="0.3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9" x14ac:dyDescent="0.3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9" x14ac:dyDescent="0.3">
      <c r="A3" s="7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9" x14ac:dyDescent="0.3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9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9" x14ac:dyDescent="0.3">
      <c r="A6" s="15"/>
      <c r="B6" s="15"/>
      <c r="C6" s="15"/>
      <c r="D6" s="15"/>
      <c r="E6" s="15"/>
      <c r="F6" s="15"/>
    </row>
    <row r="8" spans="1:9" ht="48.75" customHeight="1" x14ac:dyDescent="0.3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9" x14ac:dyDescent="0.3">
      <c r="A9" s="7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SUMIFS($E$16:$E$241,$C$16:$C$241,A9,$A$16:$A$241,"&gt;="&amp;$H$11,$A$16:$A$241,"&lt;="&amp;$I$11,$B$16:$B$241,"Shaving")</f>
        <v>31</v>
      </c>
    </row>
    <row r="10" spans="1:9" x14ac:dyDescent="0.3">
      <c r="A10" s="7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SUMIFS($E$16:$E$241,$C$16:$C$241,A10,$A$16:$A$241,"&gt;="&amp;$H$11,$A$16:$A$241,"&lt;="&amp;$I$11,$B$16:$B$241,"Shaving")</f>
        <v>24</v>
      </c>
    </row>
    <row r="11" spans="1:9" x14ac:dyDescent="0.3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  <c r="H11" s="20">
        <v>41404</v>
      </c>
      <c r="I11" s="20">
        <v>41414</v>
      </c>
    </row>
    <row r="12" spans="1:9" x14ac:dyDescent="0.3">
      <c r="B12" s="14"/>
    </row>
    <row r="13" spans="1:9" x14ac:dyDescent="0.3">
      <c r="B13" s="14"/>
    </row>
    <row r="14" spans="1:9" x14ac:dyDescent="0.3">
      <c r="A14" s="21" t="s">
        <v>65</v>
      </c>
      <c r="B14" s="21"/>
      <c r="C14" s="21"/>
      <c r="D14" s="21"/>
      <c r="E14" s="21"/>
    </row>
    <row r="15" spans="1:9" x14ac:dyDescent="0.3">
      <c r="A15" s="5" t="s">
        <v>1</v>
      </c>
      <c r="B15" s="5" t="s">
        <v>60</v>
      </c>
      <c r="C15" s="5" t="s">
        <v>61</v>
      </c>
      <c r="D15" s="5" t="s">
        <v>62</v>
      </c>
      <c r="E15" s="5" t="s">
        <v>66</v>
      </c>
    </row>
    <row r="16" spans="1:9" x14ac:dyDescent="0.3">
      <c r="A16" s="23">
        <v>41395</v>
      </c>
      <c r="B16" s="1" t="s">
        <v>49</v>
      </c>
      <c r="C16" s="7" t="s">
        <v>53</v>
      </c>
      <c r="D16" s="7" t="s">
        <v>63</v>
      </c>
      <c r="E16" s="11">
        <v>7</v>
      </c>
    </row>
    <row r="17" spans="1:5" x14ac:dyDescent="0.3">
      <c r="A17" s="23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3">
      <c r="A18" s="23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3">
      <c r="A19" s="23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3">
      <c r="A20" s="23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3">
      <c r="A21" s="23">
        <v>41395</v>
      </c>
      <c r="B21" s="1" t="s">
        <v>51</v>
      </c>
      <c r="C21" s="7" t="s">
        <v>57</v>
      </c>
      <c r="D21" s="7" t="s">
        <v>63</v>
      </c>
      <c r="E21" s="11">
        <v>67</v>
      </c>
    </row>
    <row r="22" spans="1:5" x14ac:dyDescent="0.3">
      <c r="A22" s="23">
        <v>41395</v>
      </c>
      <c r="B22" s="1" t="s">
        <v>52</v>
      </c>
      <c r="C22" s="7" t="s">
        <v>55</v>
      </c>
      <c r="D22" s="7" t="s">
        <v>63</v>
      </c>
      <c r="E22" s="11">
        <v>33</v>
      </c>
    </row>
    <row r="23" spans="1:5" x14ac:dyDescent="0.3">
      <c r="A23" s="23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3">
      <c r="A24" s="23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3">
      <c r="A25" s="23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3">
      <c r="A26" s="23">
        <v>41396</v>
      </c>
      <c r="B26" s="1" t="s">
        <v>50</v>
      </c>
      <c r="C26" s="7" t="s">
        <v>59</v>
      </c>
      <c r="D26" s="7" t="s">
        <v>63</v>
      </c>
      <c r="E26" s="11">
        <v>3</v>
      </c>
    </row>
    <row r="27" spans="1:5" x14ac:dyDescent="0.3">
      <c r="A27" s="23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3">
      <c r="A28" s="23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3">
      <c r="A29" s="23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3">
      <c r="A30" s="23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3">
      <c r="A31" s="23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3">
      <c r="A32" s="23">
        <v>41396</v>
      </c>
      <c r="B32" s="1" t="s">
        <v>51</v>
      </c>
      <c r="C32" s="7" t="s">
        <v>56</v>
      </c>
      <c r="D32" s="7" t="s">
        <v>64</v>
      </c>
      <c r="E32" s="11">
        <v>67</v>
      </c>
    </row>
    <row r="33" spans="1:5" x14ac:dyDescent="0.3">
      <c r="A33" s="23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3">
      <c r="A34" s="23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3">
      <c r="A35" s="23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3">
      <c r="A36" s="23">
        <v>41396</v>
      </c>
      <c r="B36" s="1" t="s">
        <v>49</v>
      </c>
      <c r="C36" s="7" t="s">
        <v>53</v>
      </c>
      <c r="D36" s="7" t="s">
        <v>63</v>
      </c>
      <c r="E36" s="11">
        <v>17</v>
      </c>
    </row>
    <row r="37" spans="1:5" x14ac:dyDescent="0.3">
      <c r="A37" s="23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3">
      <c r="A38" s="23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3">
      <c r="A39" s="23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3">
      <c r="A40" s="23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3">
      <c r="A41" s="23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3">
      <c r="A42" s="23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3">
      <c r="A43" s="23">
        <v>41397</v>
      </c>
      <c r="B43" s="1" t="s">
        <v>52</v>
      </c>
      <c r="C43" s="7" t="s">
        <v>54</v>
      </c>
      <c r="D43" s="7" t="s">
        <v>63</v>
      </c>
      <c r="E43" s="11">
        <v>33</v>
      </c>
    </row>
    <row r="44" spans="1:5" x14ac:dyDescent="0.3">
      <c r="A44" s="23">
        <v>41397</v>
      </c>
      <c r="B44" s="1" t="s">
        <v>47</v>
      </c>
      <c r="C44" s="7" t="s">
        <v>53</v>
      </c>
      <c r="D44" s="7" t="s">
        <v>64</v>
      </c>
      <c r="E44" s="11">
        <v>23</v>
      </c>
    </row>
    <row r="45" spans="1:5" x14ac:dyDescent="0.3">
      <c r="A45" s="23">
        <v>41397</v>
      </c>
      <c r="B45" s="1" t="s">
        <v>49</v>
      </c>
      <c r="C45" s="7" t="s">
        <v>57</v>
      </c>
      <c r="D45" s="7" t="s">
        <v>63</v>
      </c>
      <c r="E45" s="11">
        <v>7</v>
      </c>
    </row>
    <row r="46" spans="1:5" x14ac:dyDescent="0.3">
      <c r="A46" s="23">
        <v>41398</v>
      </c>
      <c r="B46" s="1" t="s">
        <v>49</v>
      </c>
      <c r="C46" s="7" t="s">
        <v>54</v>
      </c>
      <c r="D46" s="7" t="s">
        <v>63</v>
      </c>
      <c r="E46" s="11">
        <v>17</v>
      </c>
    </row>
    <row r="47" spans="1:5" x14ac:dyDescent="0.3">
      <c r="A47" s="23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3">
      <c r="A48" s="23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3">
      <c r="A49" s="23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3">
      <c r="A50" s="23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3">
      <c r="A51" s="23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3">
      <c r="A52" s="23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3">
      <c r="A53" s="23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3">
      <c r="A54" s="23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3">
      <c r="A55" s="23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3">
      <c r="A56" s="23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3">
      <c r="A57" s="23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3">
      <c r="A58" s="23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3">
      <c r="A59" s="23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3">
      <c r="A60" s="23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3">
      <c r="A61" s="23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3">
      <c r="A62" s="23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3">
      <c r="A63" s="23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3">
      <c r="A64" s="23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3">
      <c r="A65" s="23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3">
      <c r="A66" s="23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3">
      <c r="A67" s="23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3">
      <c r="A68" s="23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3">
      <c r="A69" s="23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3">
      <c r="A70" s="23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3">
      <c r="A71" s="23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3">
      <c r="A72" s="23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3">
      <c r="A73" s="23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3">
      <c r="A74" s="23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3">
      <c r="A75" s="23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3">
      <c r="A76" s="23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3">
      <c r="A77" s="23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3">
      <c r="A78" s="23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3">
      <c r="A79" s="23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3">
      <c r="A80" s="23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3">
      <c r="A81" s="23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3">
      <c r="A82" s="23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3">
      <c r="A83" s="23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3">
      <c r="A84" s="23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3">
      <c r="A85" s="23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3">
      <c r="A86" s="23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3">
      <c r="A87" s="23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3">
      <c r="A88" s="23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3">
      <c r="A89" s="23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3">
      <c r="A90" s="23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3">
      <c r="A91" s="23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3">
      <c r="A92" s="23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3">
      <c r="A93" s="23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3">
      <c r="A94" s="23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3">
      <c r="A95" s="23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3">
      <c r="A96" s="23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3">
      <c r="A97" s="23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3">
      <c r="A98" s="23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3">
      <c r="A99" s="23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3">
      <c r="A100" s="23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3">
      <c r="A101" s="23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3">
      <c r="A102" s="23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3">
      <c r="A103" s="23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3">
      <c r="A104" s="23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3">
      <c r="A105" s="23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3">
      <c r="A106" s="23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3">
      <c r="A107" s="23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3">
      <c r="A108" s="23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3">
      <c r="A109" s="23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3">
      <c r="A110" s="23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3">
      <c r="A111" s="23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3">
      <c r="A112" s="23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3">
      <c r="A113" s="23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3">
      <c r="A114" s="23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3">
      <c r="A115" s="23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3">
      <c r="A116" s="23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3">
      <c r="A117" s="23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3">
      <c r="A118" s="23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3">
      <c r="A119" s="23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3">
      <c r="A120" s="23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3">
      <c r="A121" s="23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3">
      <c r="A122" s="23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3">
      <c r="A123" s="23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3">
      <c r="A124" s="23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3">
      <c r="A125" s="23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3">
      <c r="A126" s="23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3">
      <c r="A127" s="23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3">
      <c r="A128" s="23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3">
      <c r="A129" s="23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3">
      <c r="A130" s="23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3">
      <c r="A131" s="23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3">
      <c r="A132" s="23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3">
      <c r="A133" s="23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3">
      <c r="A134" s="23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3">
      <c r="A135" s="23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3">
      <c r="A136" s="23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3">
      <c r="A137" s="23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3">
      <c r="A138" s="23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3">
      <c r="A139" s="23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3">
      <c r="A140" s="23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3">
      <c r="A141" s="23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3">
      <c r="A142" s="23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3">
      <c r="A143" s="23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3">
      <c r="A144" s="23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3">
      <c r="A145" s="23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3">
      <c r="A146" s="23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3">
      <c r="A147" s="23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3">
      <c r="A148" s="23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3">
      <c r="A149" s="23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3">
      <c r="A150" s="23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3">
      <c r="A151" s="23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3">
      <c r="A152" s="23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3">
      <c r="A153" s="23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3">
      <c r="A154" s="23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3">
      <c r="A155" s="23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3">
      <c r="A156" s="23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3">
      <c r="A157" s="23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3">
      <c r="A158" s="23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3">
      <c r="A159" s="23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3">
      <c r="A160" s="23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3">
      <c r="A161" s="23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3">
      <c r="A162" s="23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3">
      <c r="A163" s="23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3">
      <c r="A164" s="23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3">
      <c r="A165" s="23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3">
      <c r="A166" s="23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3">
      <c r="A167" s="23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3">
      <c r="A168" s="23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3">
      <c r="A169" s="23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3">
      <c r="A170" s="23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3">
      <c r="A171" s="23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3">
      <c r="A172" s="23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3">
      <c r="A173" s="23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3">
      <c r="A174" s="23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3">
      <c r="A175" s="23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3">
      <c r="A176" s="23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3">
      <c r="A177" s="23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3">
      <c r="A178" s="23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3">
      <c r="A179" s="23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3">
      <c r="A180" s="23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3">
      <c r="A181" s="23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3">
      <c r="A182" s="23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3">
      <c r="A183" s="23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3">
      <c r="A184" s="23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3">
      <c r="A185" s="23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3">
      <c r="A186" s="23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3">
      <c r="A187" s="23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3">
      <c r="A188" s="23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3">
      <c r="A189" s="23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3">
      <c r="A190" s="23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3">
      <c r="A191" s="23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3">
      <c r="A192" s="23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3">
      <c r="A193" s="23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3">
      <c r="A194" s="23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3">
      <c r="A195" s="23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3">
      <c r="A196" s="23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3">
      <c r="A197" s="23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3">
      <c r="A198" s="23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3">
      <c r="A199" s="23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3">
      <c r="A200" s="23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3">
      <c r="A201" s="23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3">
      <c r="A202" s="23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3">
      <c r="A203" s="23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3">
      <c r="A204" s="23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3">
      <c r="A205" s="23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3">
      <c r="A206" s="23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3">
      <c r="A207" s="23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3">
      <c r="A208" s="23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3">
      <c r="A209" s="23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3">
      <c r="A210" s="23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3">
      <c r="A211" s="23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3">
      <c r="A212" s="23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3">
      <c r="A213" s="23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3">
      <c r="A214" s="23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3">
      <c r="A215" s="23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3">
      <c r="A216" s="23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3">
      <c r="A217" s="23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3">
      <c r="A218" s="23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3">
      <c r="A219" s="23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3">
      <c r="A220" s="23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3">
      <c r="A221" s="23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3">
      <c r="A222" s="23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3">
      <c r="A223" s="23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3">
      <c r="A224" s="23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3">
      <c r="A225" s="23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3">
      <c r="A226" s="23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3">
      <c r="A227" s="23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3">
      <c r="A228" s="23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3">
      <c r="A229" s="23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3">
      <c r="A230" s="23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3">
      <c r="A231" s="23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3">
      <c r="A232" s="23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3">
      <c r="A233" s="23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3">
      <c r="A234" s="23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3">
      <c r="A235" s="23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3">
      <c r="A236" s="23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3">
      <c r="A237" s="23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3">
      <c r="A238" s="23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3">
      <c r="A239" s="23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3">
      <c r="A240" s="23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3">
      <c r="A241" s="23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tabSelected="1" workbookViewId="0">
      <selection activeCell="C13" sqref="C13"/>
    </sheetView>
  </sheetViews>
  <sheetFormatPr defaultRowHeight="14.4" x14ac:dyDescent="0.3"/>
  <sheetData>
    <row r="8" spans="2:2" ht="31.2" x14ac:dyDescent="0.6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ASUS</cp:lastModifiedBy>
  <dcterms:created xsi:type="dcterms:W3CDTF">2013-06-05T17:23:06Z</dcterms:created>
  <dcterms:modified xsi:type="dcterms:W3CDTF">2022-07-04T20:09:13Z</dcterms:modified>
</cp:coreProperties>
</file>