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Информационные технологии" sheetId="1" r:id="rId3"/>
    <sheet state="visible" name="Статистика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1">
      <text>
        <t xml:space="preserve">ИКНиТО ИВТ 3пг</t>
      </text>
    </comment>
  </commentList>
</comments>
</file>

<file path=xl/sharedStrings.xml><?xml version="1.0" encoding="utf-8"?>
<sst xmlns="http://schemas.openxmlformats.org/spreadsheetml/2006/main" count="92" uniqueCount="46">
  <si>
    <t>Журнал успеваемости по информационным технологиям</t>
  </si>
  <si>
    <t>№ п/п</t>
  </si>
  <si>
    <t>Фамилия</t>
  </si>
  <si>
    <t>Имя</t>
  </si>
  <si>
    <t>Дата</t>
  </si>
  <si>
    <t>Контрольные работы</t>
  </si>
  <si>
    <t>Средний балл</t>
  </si>
  <si>
    <t>Итоговая отметка</t>
  </si>
  <si>
    <t>К/р 1</t>
  </si>
  <si>
    <t>К/р 2</t>
  </si>
  <si>
    <t>К/р 3</t>
  </si>
  <si>
    <t>К/р 4</t>
  </si>
  <si>
    <t>К/р 5</t>
  </si>
  <si>
    <t>К/р 6</t>
  </si>
  <si>
    <t>К/р 7</t>
  </si>
  <si>
    <t>Ванько</t>
  </si>
  <si>
    <t>Алексей</t>
  </si>
  <si>
    <t>н</t>
  </si>
  <si>
    <t>Григорьев</t>
  </si>
  <si>
    <t>Денис</t>
  </si>
  <si>
    <t>Давыд</t>
  </si>
  <si>
    <t>Давид</t>
  </si>
  <si>
    <t>Кадзуки</t>
  </si>
  <si>
    <t>Су</t>
  </si>
  <si>
    <t>Курякин</t>
  </si>
  <si>
    <t>Семен</t>
  </si>
  <si>
    <t>Лако</t>
  </si>
  <si>
    <t>Ким</t>
  </si>
  <si>
    <t>Логинова</t>
  </si>
  <si>
    <t>Софья</t>
  </si>
  <si>
    <t>Сакура</t>
  </si>
  <si>
    <t>Алина</t>
  </si>
  <si>
    <t>Семечко</t>
  </si>
  <si>
    <t>Кристина</t>
  </si>
  <si>
    <t>Хач</t>
  </si>
  <si>
    <t>Милена</t>
  </si>
  <si>
    <t>Статистика</t>
  </si>
  <si>
    <t>Фамилия Имя</t>
  </si>
  <si>
    <t>Ранг</t>
  </si>
  <si>
    <t>Год рождения</t>
  </si>
  <si>
    <t>Отчет по контрольным работам</t>
  </si>
  <si>
    <t>Осталось сдать К/р</t>
  </si>
  <si>
    <t>Количество отметок</t>
  </si>
  <si>
    <t>Всего учеников</t>
  </si>
  <si>
    <t>Качественная успеваемость (качество заний)</t>
  </si>
  <si>
    <t>Абсолютная успеваемость (процент успеваемости)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</si>
</sst>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.mm\.yy"/>
    <numFmt numFmtId="165" formatCode="0.0%"/>
  </numFmts>
  <fonts count="5">
    <font>
      <sz val="10.0"/>
      <color rgb="FF000000"/>
      <name val="Arial"/>
    </font>
    <font>
      <sz val="36.0"/>
      <color rgb="FF1C4587"/>
      <name val="Arial"/>
    </font>
    <font>
      <sz val="12.0"/>
      <name val="Arial"/>
    </font>
    <font>
      <b/>
      <sz val="12.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0">
    <border/>
    <border>
      <left style="medium">
        <color rgb="FF6D9EEB"/>
      </left>
      <right style="medium">
        <color rgb="FF6D9EEB"/>
      </right>
      <top style="medium">
        <color rgb="FF6D9EEB"/>
      </top>
    </border>
    <border>
      <left style="medium">
        <color rgb="FF6D9EEB"/>
      </left>
      <top style="medium">
        <color rgb="FF6D9EEB"/>
      </top>
      <bottom style="medium">
        <color rgb="FF6D9EEB"/>
      </bottom>
    </border>
    <border>
      <top style="medium">
        <color rgb="FF6D9EEB"/>
      </top>
      <bottom style="medium">
        <color rgb="FF6D9EEB"/>
      </bottom>
    </border>
    <border>
      <right style="medium">
        <color rgb="FF6D9EEB"/>
      </right>
      <top style="medium">
        <color rgb="FF6D9EEB"/>
      </top>
      <bottom style="medium">
        <color rgb="FF6D9EEB"/>
      </bottom>
    </border>
    <border>
      <left style="medium">
        <color rgb="FF999999"/>
      </left>
      <top style="medium">
        <color rgb="FF999999"/>
      </top>
      <bottom style="medium">
        <color rgb="FF999999"/>
      </bottom>
    </border>
    <border>
      <top style="medium">
        <color rgb="FF999999"/>
      </top>
      <bottom style="medium">
        <color rgb="FF999999"/>
      </bottom>
    </border>
    <border>
      <right style="medium">
        <color rgb="FF999999"/>
      </right>
      <top style="medium">
        <color rgb="FF999999"/>
      </top>
      <bottom style="medium">
        <color rgb="FF999999"/>
      </bottom>
    </border>
    <border>
      <left/>
      <right/>
      <top style="medium">
        <color rgb="FF6D9EEB"/>
      </top>
    </border>
    <border>
      <left style="medium">
        <color rgb="FF999999"/>
      </left>
      <right style="medium">
        <color rgb="FF999999"/>
      </right>
      <top style="medium">
        <color rgb="FF999999"/>
      </top>
    </border>
    <border>
      <left style="medium">
        <color rgb="FF6D9EEB"/>
      </left>
      <right style="medium">
        <color rgb="FF6D9EEB"/>
      </right>
      <bottom style="medium">
        <color rgb="FF6D9EEB"/>
      </bottom>
    </border>
    <border>
      <left style="medium">
        <color rgb="FF6D9EEB"/>
      </left>
      <right style="medium">
        <color rgb="FF6D9EEB"/>
      </right>
      <top style="medium">
        <color rgb="FF6D9EEB"/>
      </top>
      <bottom style="medium">
        <color rgb="FF6D9EEB"/>
      </bottom>
    </border>
    <border>
      <left style="medium">
        <color rgb="FF6D9EEB"/>
      </left>
      <right/>
      <top style="medium">
        <color rgb="FF6D9EEB"/>
      </top>
      <bottom style="medium">
        <color rgb="FF6D9EEB"/>
      </bottom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</border>
    <border>
      <left/>
      <right/>
      <bottom style="medium">
        <color rgb="FF6D9EEB"/>
      </bottom>
    </border>
    <border>
      <left style="medium">
        <color rgb="FF999999"/>
      </left>
      <right style="medium">
        <color rgb="FF999999"/>
      </right>
      <bottom style="medium">
        <color rgb="FF999999"/>
      </bottom>
    </border>
    <border>
      <left/>
      <right/>
      <top style="medium">
        <color rgb="FF6D9EEB"/>
      </top>
      <bottom style="medium">
        <color rgb="FF6D9EEB"/>
      </bottom>
    </border>
    <border>
      <left style="medium">
        <color rgb="FF6D9EEB"/>
      </left>
      <right style="medium">
        <color rgb="FF6D9EEB"/>
      </right>
      <top style="medium">
        <color rgb="FF6D9EEB"/>
      </top>
      <bottom/>
    </border>
    <border>
      <left style="medium">
        <color rgb="FFBDBDBD"/>
      </left>
      <right style="medium">
        <color rgb="FFBDBDBD"/>
      </right>
      <top style="medium">
        <color rgb="FFBDBDBD"/>
      </top>
      <bottom style="medium">
        <color rgb="FFBDBDBD"/>
      </bottom>
    </border>
    <border>
      <left/>
      <right style="medium">
        <color rgb="FF999999"/>
      </right>
      <top style="medium">
        <color rgb="FF999999"/>
      </top>
      <bottom style="medium">
        <color rgb="FF999999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Font="1"/>
    <xf borderId="1" fillId="2" fontId="3" numFmtId="0" xfId="0" applyAlignment="1" applyBorder="1" applyFill="1" applyFont="1">
      <alignment horizontal="center" vertical="center"/>
    </xf>
    <xf borderId="2" fillId="3" fontId="3" numFmtId="0" xfId="0" applyAlignment="1" applyBorder="1" applyFill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5" fillId="4" fontId="3" numFmtId="0" xfId="0" applyAlignment="1" applyBorder="1" applyFill="1" applyFont="1">
      <alignment horizontal="center" vertical="center"/>
    </xf>
    <xf borderId="6" fillId="0" fontId="4" numFmtId="0" xfId="0" applyBorder="1" applyFont="1"/>
    <xf borderId="7" fillId="0" fontId="4" numFmtId="0" xfId="0" applyBorder="1" applyFont="1"/>
    <xf borderId="8" fillId="3" fontId="3" numFmtId="0" xfId="0" applyAlignment="1" applyBorder="1" applyFont="1">
      <alignment horizontal="center" shrinkToFit="0" vertical="center" wrapText="1"/>
    </xf>
    <xf borderId="9" fillId="4" fontId="3" numFmtId="0" xfId="0" applyAlignment="1" applyBorder="1" applyFont="1">
      <alignment horizontal="center" shrinkToFit="0" vertical="center" wrapText="1"/>
    </xf>
    <xf borderId="10" fillId="0" fontId="4" numFmtId="0" xfId="0" applyBorder="1" applyFont="1"/>
    <xf borderId="11" fillId="3" fontId="3" numFmtId="164" xfId="0" applyAlignment="1" applyBorder="1" applyFont="1" applyNumberFormat="1">
      <alignment horizontal="center" vertical="center"/>
    </xf>
    <xf borderId="12" fillId="3" fontId="3" numFmtId="164" xfId="0" applyAlignment="1" applyBorder="1" applyFont="1" applyNumberFormat="1">
      <alignment horizontal="center" vertical="center"/>
    </xf>
    <xf borderId="13" fillId="4" fontId="3" numFmtId="0" xfId="0" applyAlignment="1" applyBorder="1" applyFont="1">
      <alignment horizontal="center" vertical="center"/>
    </xf>
    <xf borderId="14" fillId="0" fontId="4" numFmtId="0" xfId="0" applyBorder="1" applyFont="1"/>
    <xf borderId="15" fillId="0" fontId="4" numFmtId="0" xfId="0" applyBorder="1" applyFont="1"/>
    <xf borderId="11" fillId="2" fontId="3" numFmtId="0" xfId="0" applyAlignment="1" applyBorder="1" applyFont="1">
      <alignment horizontal="center" vertical="center"/>
    </xf>
    <xf borderId="11" fillId="2" fontId="3" numFmtId="0" xfId="0" applyAlignment="1" applyBorder="1" applyFont="1">
      <alignment horizontal="left" vertical="center"/>
    </xf>
    <xf borderId="11" fillId="5" fontId="2" numFmtId="0" xfId="0" applyAlignment="1" applyBorder="1" applyFill="1" applyFont="1">
      <alignment horizontal="center" vertical="center"/>
    </xf>
    <xf borderId="12" fillId="5" fontId="2" numFmtId="0" xfId="0" applyAlignment="1" applyBorder="1" applyFont="1">
      <alignment horizontal="center" vertical="center"/>
    </xf>
    <xf borderId="13" fillId="6" fontId="2" numFmtId="0" xfId="0" applyAlignment="1" applyBorder="1" applyFill="1" applyFont="1">
      <alignment horizontal="center" vertical="center"/>
    </xf>
    <xf borderId="16" fillId="5" fontId="2" numFmtId="0" xfId="0" applyAlignment="1" applyBorder="1" applyFont="1">
      <alignment horizontal="center" vertical="center"/>
    </xf>
    <xf borderId="0" fillId="0" fontId="1" numFmtId="0" xfId="0" applyFont="1"/>
    <xf borderId="11" fillId="2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17" fillId="2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11" fillId="2" fontId="3" numFmtId="0" xfId="0" applyAlignment="1" applyBorder="1" applyFont="1">
      <alignment horizontal="left" shrinkToFit="0" vertical="center" wrapText="1"/>
    </xf>
    <xf borderId="13" fillId="6" fontId="2" numFmtId="0" xfId="0" applyAlignment="1" applyBorder="1" applyFont="1">
      <alignment horizontal="center" shrinkToFit="0" vertical="center" wrapText="1"/>
    </xf>
    <xf borderId="18" fillId="6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wrapText="1"/>
    </xf>
    <xf borderId="0" fillId="0" fontId="3" numFmtId="0" xfId="0" applyFont="1"/>
    <xf borderId="0" fillId="0" fontId="1" numFmtId="0" xfId="0" applyAlignment="1" applyFont="1">
      <alignment shrinkToFit="0" wrapText="1"/>
    </xf>
    <xf borderId="19" fillId="6" fontId="2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13" fillId="6" fontId="2" numFmtId="165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3">
    <dxf>
      <font>
        <color rgb="FF70AD47"/>
      </font>
      <fill>
        <patternFill patternType="none"/>
      </fill>
      <border/>
    </dxf>
    <dxf>
      <font>
        <color rgb="FF385623"/>
      </font>
      <fill>
        <patternFill patternType="none"/>
      </fill>
      <border/>
    </dxf>
    <dxf>
      <font>
        <color rgb="FFFFC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2400">
                <a:solidFill>
                  <a:srgbClr val="595959"/>
                </a:solidFill>
                <a:latin typeface="Calibri"/>
              </a:defRPr>
            </a:pPr>
            <a:r>
              <a:rPr b="0" i="0" sz="2400">
                <a:solidFill>
                  <a:srgbClr val="595959"/>
                </a:solidFill>
                <a:latin typeface="Calibri"/>
              </a:rPr>
              <a:t>Ранжирование учеников </a:t>
            </a:r>
          </a:p>
        </c:rich>
      </c:tx>
      <c:overlay val="0"/>
    </c:title>
    <c:plotArea>
      <c:layout>
        <c:manualLayout>
          <c:xMode val="edge"/>
          <c:yMode val="edge"/>
          <c:x val="0.07849926205483519"/>
          <c:y val="0.15058479532163743"/>
          <c:w val="0.898667230823336"/>
          <c:h val="0.44220596392120565"/>
        </c:manualLayout>
      </c:layout>
      <c:barChart>
        <c:barDir val="col"/>
        <c:ser>
          <c:idx val="0"/>
          <c:order val="0"/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cat>
            <c:strRef>
              <c:f>'Статистика'!$B$4:$B$13</c:f>
            </c:strRef>
          </c:cat>
          <c:val>
            <c:numRef>
              <c:f>'Статистика'!$D$4:$D$13</c:f>
              <c:numCache/>
            </c:numRef>
          </c:val>
        </c:ser>
        <c:axId val="483284709"/>
        <c:axId val="2117982081"/>
      </c:barChart>
      <c:catAx>
        <c:axId val="4832847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595959"/>
                    </a:solidFill>
                    <a:latin typeface="Calibri"/>
                  </a:rPr>
                  <a:t>Фамилия Имя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</a:p>
        </c:txPr>
        <c:crossAx val="2117982081"/>
      </c:catAx>
      <c:valAx>
        <c:axId val="2117982081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595959"/>
                    </a:solidFill>
                    <a:latin typeface="Calibri"/>
                  </a:rPr>
                  <a:t>Ранг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483284709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13</xdr:row>
      <xdr:rowOff>190500</xdr:rowOff>
    </xdr:from>
    <xdr:ext cx="2076450" cy="207645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923925</xdr:colOff>
      <xdr:row>0</xdr:row>
      <xdr:rowOff>161925</xdr:rowOff>
    </xdr:from>
    <xdr:ext cx="6572250" cy="324802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0</xdr:colOff>
      <xdr:row>17</xdr:row>
      <xdr:rowOff>0</xdr:rowOff>
    </xdr:from>
    <xdr:ext cx="2076450" cy="2076450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14.88"/>
    <col customWidth="1" min="3" max="3" width="11.75"/>
    <col customWidth="1" min="4" max="25" width="10.13"/>
    <col customWidth="1" min="26" max="26" width="11.88"/>
    <col customWidth="1" min="27" max="27" width="10.13"/>
  </cols>
  <sheetData>
    <row r="1" ht="15.75" customHeight="1">
      <c r="A1" s="1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30.0" customHeight="1">
      <c r="A3" s="3" t="s">
        <v>1</v>
      </c>
      <c r="B3" s="3" t="s">
        <v>2</v>
      </c>
      <c r="C3" s="3" t="s">
        <v>3</v>
      </c>
      <c r="D3" s="4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  <c r="S3" s="7" t="s">
        <v>5</v>
      </c>
      <c r="T3" s="8"/>
      <c r="U3" s="8"/>
      <c r="V3" s="8"/>
      <c r="W3" s="8"/>
      <c r="X3" s="8"/>
      <c r="Y3" s="9"/>
      <c r="Z3" s="10" t="s">
        <v>6</v>
      </c>
      <c r="AA3" s="11" t="s">
        <v>7</v>
      </c>
    </row>
    <row r="4" ht="17.25" customHeight="1">
      <c r="A4" s="12"/>
      <c r="B4" s="12"/>
      <c r="C4" s="12"/>
      <c r="D4" s="13">
        <v>43528.0</v>
      </c>
      <c r="E4" s="13">
        <v>43530.0</v>
      </c>
      <c r="F4" s="13">
        <v>43532.0</v>
      </c>
      <c r="G4" s="13">
        <f t="shared" ref="G4:R4" si="1">D4+7</f>
        <v>43535</v>
      </c>
      <c r="H4" s="13">
        <f t="shared" si="1"/>
        <v>43537</v>
      </c>
      <c r="I4" s="13">
        <f t="shared" si="1"/>
        <v>43539</v>
      </c>
      <c r="J4" s="13">
        <f t="shared" si="1"/>
        <v>43542</v>
      </c>
      <c r="K4" s="13">
        <f t="shared" si="1"/>
        <v>43544</v>
      </c>
      <c r="L4" s="13">
        <f t="shared" si="1"/>
        <v>43546</v>
      </c>
      <c r="M4" s="13">
        <f t="shared" si="1"/>
        <v>43549</v>
      </c>
      <c r="N4" s="13">
        <f t="shared" si="1"/>
        <v>43551</v>
      </c>
      <c r="O4" s="13">
        <f t="shared" si="1"/>
        <v>43553</v>
      </c>
      <c r="P4" s="13">
        <f t="shared" si="1"/>
        <v>43556</v>
      </c>
      <c r="Q4" s="13">
        <f t="shared" si="1"/>
        <v>43558</v>
      </c>
      <c r="R4" s="14">
        <f t="shared" si="1"/>
        <v>43560</v>
      </c>
      <c r="S4" s="15" t="s">
        <v>8</v>
      </c>
      <c r="T4" s="15" t="s">
        <v>9</v>
      </c>
      <c r="U4" s="15" t="s">
        <v>10</v>
      </c>
      <c r="V4" s="15" t="s">
        <v>11</v>
      </c>
      <c r="W4" s="15" t="s">
        <v>12</v>
      </c>
      <c r="X4" s="15" t="s">
        <v>13</v>
      </c>
      <c r="Y4" s="15" t="s">
        <v>14</v>
      </c>
      <c r="Z4" s="16"/>
      <c r="AA4" s="17"/>
    </row>
    <row r="5" ht="15.75" customHeight="1">
      <c r="A5" s="18">
        <v>1.0</v>
      </c>
      <c r="B5" s="19" t="s">
        <v>15</v>
      </c>
      <c r="C5" s="19" t="s">
        <v>16</v>
      </c>
      <c r="D5" s="20">
        <v>5.0</v>
      </c>
      <c r="E5" s="20">
        <v>4.0</v>
      </c>
      <c r="F5" s="20" t="s">
        <v>17</v>
      </c>
      <c r="G5" s="20"/>
      <c r="H5" s="20"/>
      <c r="I5" s="20">
        <v>5.0</v>
      </c>
      <c r="J5" s="20"/>
      <c r="K5" s="20">
        <v>5.0</v>
      </c>
      <c r="L5" s="20"/>
      <c r="M5" s="20" t="s">
        <v>17</v>
      </c>
      <c r="N5" s="20"/>
      <c r="O5" s="20">
        <v>4.0</v>
      </c>
      <c r="P5" s="20"/>
      <c r="Q5" s="20" t="s">
        <v>17</v>
      </c>
      <c r="R5" s="21">
        <v>5.0</v>
      </c>
      <c r="S5" s="22">
        <v>5.0</v>
      </c>
      <c r="T5" s="22">
        <v>4.0</v>
      </c>
      <c r="U5" s="22">
        <v>5.0</v>
      </c>
      <c r="V5" s="22">
        <v>5.0</v>
      </c>
      <c r="W5" s="22">
        <v>5.0</v>
      </c>
      <c r="X5" s="22">
        <v>5.0</v>
      </c>
      <c r="Y5" s="22">
        <v>4.0</v>
      </c>
      <c r="Z5" s="23">
        <f t="shared" ref="Z5:Z14" si="2">ROUND(AVERAGE(D5:Y5),1)</f>
        <v>4.7</v>
      </c>
      <c r="AA5" s="22">
        <f t="shared" ref="AA5:AA14" si="3">IF(Z5&gt;4.4,5,IF(Z5&gt;3.4,4,IF(Z5&gt;2.4,3,2)))</f>
        <v>5</v>
      </c>
    </row>
    <row r="6" ht="15.75" customHeight="1">
      <c r="A6" s="18">
        <v>2.0</v>
      </c>
      <c r="B6" s="19" t="s">
        <v>18</v>
      </c>
      <c r="C6" s="19" t="s">
        <v>19</v>
      </c>
      <c r="D6" s="20" t="s">
        <v>17</v>
      </c>
      <c r="E6" s="20" t="s">
        <v>17</v>
      </c>
      <c r="F6" s="20"/>
      <c r="G6" s="20">
        <v>4.0</v>
      </c>
      <c r="H6" s="20">
        <v>5.0</v>
      </c>
      <c r="I6" s="20"/>
      <c r="J6" s="20">
        <v>4.0</v>
      </c>
      <c r="K6" s="20" t="s">
        <v>17</v>
      </c>
      <c r="L6" s="20"/>
      <c r="M6" s="20"/>
      <c r="N6" s="20">
        <v>4.0</v>
      </c>
      <c r="O6" s="20">
        <v>4.0</v>
      </c>
      <c r="P6" s="20"/>
      <c r="Q6" s="20">
        <v>3.0</v>
      </c>
      <c r="R6" s="21">
        <v>2.0</v>
      </c>
      <c r="S6" s="22">
        <v>3.0</v>
      </c>
      <c r="T6" s="22">
        <v>4.0</v>
      </c>
      <c r="U6" s="22">
        <v>5.0</v>
      </c>
      <c r="V6" s="22">
        <v>3.0</v>
      </c>
      <c r="W6" s="22">
        <v>5.0</v>
      </c>
      <c r="X6" s="22">
        <v>3.0</v>
      </c>
      <c r="Y6" s="22">
        <v>4.0</v>
      </c>
      <c r="Z6" s="23">
        <f t="shared" si="2"/>
        <v>3.8</v>
      </c>
      <c r="AA6" s="22">
        <f t="shared" si="3"/>
        <v>4</v>
      </c>
    </row>
    <row r="7" ht="15.75" customHeight="1">
      <c r="A7" s="18">
        <v>3.0</v>
      </c>
      <c r="B7" s="19" t="s">
        <v>20</v>
      </c>
      <c r="C7" s="19" t="s">
        <v>21</v>
      </c>
      <c r="D7" s="20">
        <v>4.0</v>
      </c>
      <c r="E7" s="20">
        <v>5.0</v>
      </c>
      <c r="F7" s="20"/>
      <c r="G7" s="20" t="s">
        <v>17</v>
      </c>
      <c r="H7" s="20">
        <v>3.0</v>
      </c>
      <c r="I7" s="20">
        <v>5.0</v>
      </c>
      <c r="J7" s="20">
        <v>2.0</v>
      </c>
      <c r="K7" s="20">
        <v>2.0</v>
      </c>
      <c r="L7" s="20">
        <v>3.0</v>
      </c>
      <c r="M7" s="20" t="s">
        <v>17</v>
      </c>
      <c r="N7" s="20">
        <v>4.0</v>
      </c>
      <c r="O7" s="20"/>
      <c r="P7" s="20">
        <v>3.0</v>
      </c>
      <c r="Q7" s="20">
        <v>5.0</v>
      </c>
      <c r="R7" s="21">
        <v>4.0</v>
      </c>
      <c r="S7" s="22">
        <v>3.0</v>
      </c>
      <c r="T7" s="22">
        <v>5.0</v>
      </c>
      <c r="U7" s="22">
        <v>4.0</v>
      </c>
      <c r="V7" s="22">
        <v>4.0</v>
      </c>
      <c r="W7" s="22">
        <v>4.0</v>
      </c>
      <c r="X7" s="22">
        <v>4.0</v>
      </c>
      <c r="Y7" s="22">
        <v>4.0</v>
      </c>
      <c r="Z7" s="23">
        <f t="shared" si="2"/>
        <v>3.8</v>
      </c>
      <c r="AA7" s="22">
        <f t="shared" si="3"/>
        <v>4</v>
      </c>
    </row>
    <row r="8" ht="15.75" customHeight="1">
      <c r="A8" s="18">
        <v>4.0</v>
      </c>
      <c r="B8" s="19" t="s">
        <v>22</v>
      </c>
      <c r="C8" s="19" t="s">
        <v>23</v>
      </c>
      <c r="D8" s="20">
        <v>3.0</v>
      </c>
      <c r="E8" s="20">
        <v>2.0</v>
      </c>
      <c r="F8" s="20" t="s">
        <v>17</v>
      </c>
      <c r="G8" s="20"/>
      <c r="H8" s="20" t="s">
        <v>17</v>
      </c>
      <c r="I8" s="20" t="s">
        <v>17</v>
      </c>
      <c r="J8" s="20" t="s">
        <v>17</v>
      </c>
      <c r="K8" s="20" t="s">
        <v>17</v>
      </c>
      <c r="L8" s="20" t="s">
        <v>17</v>
      </c>
      <c r="M8" s="20">
        <v>5.0</v>
      </c>
      <c r="N8" s="20">
        <v>3.0</v>
      </c>
      <c r="O8" s="20" t="s">
        <v>17</v>
      </c>
      <c r="P8" s="20"/>
      <c r="Q8" s="20">
        <v>3.0</v>
      </c>
      <c r="R8" s="21" t="s">
        <v>17</v>
      </c>
      <c r="S8" s="22">
        <v>3.0</v>
      </c>
      <c r="T8" s="22">
        <v>4.0</v>
      </c>
      <c r="U8" s="22">
        <v>2.0</v>
      </c>
      <c r="V8" s="22">
        <v>2.0</v>
      </c>
      <c r="W8" s="22">
        <v>3.0</v>
      </c>
      <c r="X8" s="22">
        <v>4.0</v>
      </c>
      <c r="Y8" s="22">
        <v>3.0</v>
      </c>
      <c r="Z8" s="23">
        <f t="shared" si="2"/>
        <v>3.1</v>
      </c>
      <c r="AA8" s="22">
        <f t="shared" si="3"/>
        <v>3</v>
      </c>
    </row>
    <row r="9" ht="15.75" customHeight="1">
      <c r="A9" s="18">
        <v>5.0</v>
      </c>
      <c r="B9" s="19" t="s">
        <v>24</v>
      </c>
      <c r="C9" s="19" t="s">
        <v>25</v>
      </c>
      <c r="D9" s="20" t="s">
        <v>17</v>
      </c>
      <c r="E9" s="20">
        <v>4.0</v>
      </c>
      <c r="F9" s="20">
        <v>5.0</v>
      </c>
      <c r="G9" s="20">
        <v>4.0</v>
      </c>
      <c r="H9" s="20">
        <v>4.0</v>
      </c>
      <c r="I9" s="20">
        <v>4.0</v>
      </c>
      <c r="J9" s="20"/>
      <c r="K9" s="20" t="s">
        <v>17</v>
      </c>
      <c r="L9" s="20"/>
      <c r="M9" s="20">
        <v>5.0</v>
      </c>
      <c r="N9" s="20" t="s">
        <v>17</v>
      </c>
      <c r="O9" s="20"/>
      <c r="P9" s="20">
        <v>4.0</v>
      </c>
      <c r="Q9" s="20">
        <v>4.0</v>
      </c>
      <c r="R9" s="21">
        <v>4.0</v>
      </c>
      <c r="S9" s="22">
        <v>3.0</v>
      </c>
      <c r="T9" s="22">
        <v>4.0</v>
      </c>
      <c r="U9" s="22">
        <v>4.0</v>
      </c>
      <c r="V9" s="22">
        <v>5.0</v>
      </c>
      <c r="W9" s="22">
        <v>5.0</v>
      </c>
      <c r="X9" s="22">
        <v>4.0</v>
      </c>
      <c r="Y9" s="22">
        <v>4.0</v>
      </c>
      <c r="Z9" s="23">
        <f t="shared" si="2"/>
        <v>4.2</v>
      </c>
      <c r="AA9" s="22">
        <f t="shared" si="3"/>
        <v>4</v>
      </c>
    </row>
    <row r="10" ht="15.75" customHeight="1">
      <c r="A10" s="18">
        <v>6.0</v>
      </c>
      <c r="B10" s="19" t="s">
        <v>26</v>
      </c>
      <c r="C10" s="19" t="s">
        <v>27</v>
      </c>
      <c r="D10" s="20" t="s">
        <v>17</v>
      </c>
      <c r="E10" s="20"/>
      <c r="F10" s="20">
        <v>4.0</v>
      </c>
      <c r="G10" s="20"/>
      <c r="H10" s="20">
        <v>5.0</v>
      </c>
      <c r="I10" s="20" t="s">
        <v>17</v>
      </c>
      <c r="J10" s="20"/>
      <c r="K10" s="20"/>
      <c r="L10" s="20">
        <v>2.0</v>
      </c>
      <c r="M10" s="20">
        <v>4.0</v>
      </c>
      <c r="N10" s="20"/>
      <c r="O10" s="20">
        <v>4.0</v>
      </c>
      <c r="P10" s="20">
        <v>4.0</v>
      </c>
      <c r="Q10" s="20"/>
      <c r="R10" s="21">
        <v>5.0</v>
      </c>
      <c r="S10" s="22">
        <v>5.0</v>
      </c>
      <c r="T10" s="22">
        <v>4.0</v>
      </c>
      <c r="U10" s="22">
        <v>4.0</v>
      </c>
      <c r="V10" s="22">
        <v>5.0</v>
      </c>
      <c r="W10" s="22">
        <v>5.0</v>
      </c>
      <c r="X10" s="22">
        <v>3.0</v>
      </c>
      <c r="Y10" s="22">
        <v>5.0</v>
      </c>
      <c r="Z10" s="23">
        <f t="shared" si="2"/>
        <v>4.2</v>
      </c>
      <c r="AA10" s="22">
        <f t="shared" si="3"/>
        <v>4</v>
      </c>
    </row>
    <row r="11" ht="15.75" customHeight="1">
      <c r="A11" s="18">
        <v>7.0</v>
      </c>
      <c r="B11" s="19" t="s">
        <v>28</v>
      </c>
      <c r="C11" s="19" t="s">
        <v>29</v>
      </c>
      <c r="D11" s="20">
        <v>5.0</v>
      </c>
      <c r="E11" s="20">
        <v>4.0</v>
      </c>
      <c r="F11" s="20"/>
      <c r="G11" s="20"/>
      <c r="H11" s="20">
        <v>5.0</v>
      </c>
      <c r="I11" s="20">
        <v>5.0</v>
      </c>
      <c r="J11" s="20">
        <v>4.0</v>
      </c>
      <c r="K11" s="20">
        <v>5.0</v>
      </c>
      <c r="L11" s="20">
        <v>5.0</v>
      </c>
      <c r="M11" s="20"/>
      <c r="N11" s="20">
        <v>5.0</v>
      </c>
      <c r="O11" s="20">
        <v>5.0</v>
      </c>
      <c r="P11" s="20"/>
      <c r="Q11" s="20">
        <v>5.0</v>
      </c>
      <c r="R11" s="21">
        <v>4.0</v>
      </c>
      <c r="S11" s="22">
        <v>4.0</v>
      </c>
      <c r="T11" s="22">
        <v>5.0</v>
      </c>
      <c r="U11" s="22">
        <v>4.0</v>
      </c>
      <c r="V11" s="22">
        <v>4.0</v>
      </c>
      <c r="W11" s="22">
        <v>4.0</v>
      </c>
      <c r="X11" s="22">
        <v>5.0</v>
      </c>
      <c r="Y11" s="22">
        <v>4.0</v>
      </c>
      <c r="Z11" s="23">
        <f t="shared" si="2"/>
        <v>4.6</v>
      </c>
      <c r="AA11" s="22">
        <f t="shared" si="3"/>
        <v>5</v>
      </c>
    </row>
    <row r="12" ht="15.75" customHeight="1">
      <c r="A12" s="18">
        <v>8.0</v>
      </c>
      <c r="B12" s="19" t="s">
        <v>30</v>
      </c>
      <c r="C12" s="19" t="s">
        <v>31</v>
      </c>
      <c r="D12" s="20" t="s">
        <v>17</v>
      </c>
      <c r="E12" s="20">
        <v>5.0</v>
      </c>
      <c r="F12" s="20">
        <v>5.0</v>
      </c>
      <c r="G12" s="20" t="s">
        <v>17</v>
      </c>
      <c r="H12" s="20">
        <v>4.0</v>
      </c>
      <c r="I12" s="20">
        <v>4.0</v>
      </c>
      <c r="J12" s="20"/>
      <c r="K12" s="20" t="s">
        <v>17</v>
      </c>
      <c r="L12" s="20"/>
      <c r="M12" s="20" t="s">
        <v>17</v>
      </c>
      <c r="N12" s="20"/>
      <c r="O12" s="20">
        <v>5.0</v>
      </c>
      <c r="P12" s="20">
        <v>2.0</v>
      </c>
      <c r="Q12" s="20"/>
      <c r="R12" s="21">
        <v>3.0</v>
      </c>
      <c r="S12" s="22">
        <v>3.0</v>
      </c>
      <c r="T12" s="22">
        <v>4.0</v>
      </c>
      <c r="U12" s="22">
        <v>5.0</v>
      </c>
      <c r="V12" s="22">
        <v>3.0</v>
      </c>
      <c r="W12" s="22">
        <v>3.0</v>
      </c>
      <c r="X12" s="22">
        <v>4.0</v>
      </c>
      <c r="Y12" s="22">
        <v>4.0</v>
      </c>
      <c r="Z12" s="23">
        <f t="shared" si="2"/>
        <v>3.9</v>
      </c>
      <c r="AA12" s="22">
        <f t="shared" si="3"/>
        <v>4</v>
      </c>
    </row>
    <row r="13" ht="15.75" customHeight="1">
      <c r="A13" s="18">
        <v>9.0</v>
      </c>
      <c r="B13" s="19" t="s">
        <v>32</v>
      </c>
      <c r="C13" s="19" t="s">
        <v>33</v>
      </c>
      <c r="D13" s="20">
        <v>4.0</v>
      </c>
      <c r="E13" s="20"/>
      <c r="F13" s="20">
        <v>4.0</v>
      </c>
      <c r="G13" s="20">
        <v>3.0</v>
      </c>
      <c r="H13" s="20"/>
      <c r="I13" s="20">
        <v>2.0</v>
      </c>
      <c r="J13" s="20"/>
      <c r="K13" s="20"/>
      <c r="L13" s="20">
        <v>5.0</v>
      </c>
      <c r="M13" s="20"/>
      <c r="N13" s="20">
        <v>5.0</v>
      </c>
      <c r="O13" s="20" t="s">
        <v>17</v>
      </c>
      <c r="P13" s="20">
        <v>3.0</v>
      </c>
      <c r="Q13" s="20" t="s">
        <v>17</v>
      </c>
      <c r="R13" s="21">
        <v>4.0</v>
      </c>
      <c r="S13" s="22">
        <v>3.0</v>
      </c>
      <c r="T13" s="22">
        <v>4.0</v>
      </c>
      <c r="U13" s="22">
        <v>5.0</v>
      </c>
      <c r="V13" s="22">
        <v>4.0</v>
      </c>
      <c r="W13" s="22">
        <v>4.0</v>
      </c>
      <c r="X13" s="22">
        <v>3.0</v>
      </c>
      <c r="Y13" s="22">
        <v>4.0</v>
      </c>
      <c r="Z13" s="23">
        <f t="shared" si="2"/>
        <v>3.8</v>
      </c>
      <c r="AA13" s="22">
        <f t="shared" si="3"/>
        <v>4</v>
      </c>
    </row>
    <row r="14" ht="15.75" customHeight="1">
      <c r="A14" s="18">
        <v>10.0</v>
      </c>
      <c r="B14" s="19" t="s">
        <v>34</v>
      </c>
      <c r="C14" s="19" t="s">
        <v>35</v>
      </c>
      <c r="D14" s="20">
        <v>5.0</v>
      </c>
      <c r="E14" s="20" t="s">
        <v>17</v>
      </c>
      <c r="F14" s="20">
        <v>4.0</v>
      </c>
      <c r="G14" s="20"/>
      <c r="H14" s="20">
        <v>4.0</v>
      </c>
      <c r="I14" s="20" t="s">
        <v>17</v>
      </c>
      <c r="J14" s="20" t="s">
        <v>17</v>
      </c>
      <c r="K14" s="20" t="s">
        <v>17</v>
      </c>
      <c r="L14" s="20" t="s">
        <v>17</v>
      </c>
      <c r="M14" s="20"/>
      <c r="N14" s="20">
        <v>5.0</v>
      </c>
      <c r="O14" s="20" t="s">
        <v>17</v>
      </c>
      <c r="P14" s="20">
        <v>5.0</v>
      </c>
      <c r="Q14" s="20" t="s">
        <v>17</v>
      </c>
      <c r="R14" s="21" t="s">
        <v>17</v>
      </c>
      <c r="S14" s="22">
        <v>3.0</v>
      </c>
      <c r="T14" s="22" t="s">
        <v>17</v>
      </c>
      <c r="U14" s="22">
        <v>5.0</v>
      </c>
      <c r="V14" s="22">
        <v>5.0</v>
      </c>
      <c r="W14" s="22">
        <v>4.0</v>
      </c>
      <c r="X14" s="22">
        <v>5.0</v>
      </c>
      <c r="Y14" s="22">
        <v>4.0</v>
      </c>
      <c r="Z14" s="23">
        <f t="shared" si="2"/>
        <v>4.5</v>
      </c>
      <c r="AA14" s="22">
        <f t="shared" si="3"/>
        <v>5</v>
      </c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A3:AA4"/>
    <mergeCell ref="A1:P1"/>
    <mergeCell ref="A3:A4"/>
    <mergeCell ref="B3:B4"/>
    <mergeCell ref="C3:C4"/>
    <mergeCell ref="D3:R3"/>
    <mergeCell ref="Z3:Z4"/>
    <mergeCell ref="S3:Y3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23.38"/>
    <col customWidth="1" min="3" max="6" width="12.63"/>
  </cols>
  <sheetData>
    <row r="1" ht="37.5" customHeight="1">
      <c r="A1" s="24" t="s">
        <v>36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7.5" customHeight="1">
      <c r="A3" s="25" t="s">
        <v>1</v>
      </c>
      <c r="B3" s="25" t="s">
        <v>37</v>
      </c>
      <c r="C3" s="25" t="s">
        <v>7</v>
      </c>
      <c r="D3" s="25" t="s">
        <v>38</v>
      </c>
      <c r="E3" s="26"/>
      <c r="F3" s="27" t="s">
        <v>39</v>
      </c>
      <c r="G3" s="28"/>
      <c r="H3" s="28"/>
      <c r="I3" s="28"/>
      <c r="J3" s="2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5">
        <v>1.0</v>
      </c>
      <c r="B4" s="29" t="str">
        <f>CONCATENATE('Информационные технологии'!B5," ",'Информационные технологии'!C5)</f>
        <v>Ванько Алексей</v>
      </c>
      <c r="C4" s="30">
        <f>'Информационные технологии'!AA5</f>
        <v>5</v>
      </c>
      <c r="D4" s="30">
        <f t="shared" ref="D4:D13" si="1">RANK(C4,$C$4:$C$13)</f>
        <v>1</v>
      </c>
      <c r="E4" s="26"/>
      <c r="F4" s="31">
        <v>2000.0</v>
      </c>
      <c r="G4" s="32"/>
      <c r="H4" s="28"/>
      <c r="I4" s="28"/>
      <c r="J4" s="3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5">
        <v>2.0</v>
      </c>
      <c r="B5" s="29" t="str">
        <f>CONCATENATE('Информационные технологии'!B6," ",'Информационные технологии'!C6)</f>
        <v>Григорьев Денис</v>
      </c>
      <c r="C5" s="30">
        <f>'Информационные технологии'!AA6</f>
        <v>4</v>
      </c>
      <c r="D5" s="30">
        <f t="shared" si="1"/>
        <v>4</v>
      </c>
      <c r="E5" s="26"/>
      <c r="F5" s="31">
        <v>1999.0</v>
      </c>
      <c r="G5" s="32"/>
      <c r="H5" s="28"/>
      <c r="I5" s="28"/>
      <c r="J5" s="33"/>
      <c r="K5" s="2"/>
      <c r="L5" s="2"/>
      <c r="M5" s="2"/>
      <c r="N5" s="2"/>
      <c r="O5" s="34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5">
        <v>3.0</v>
      </c>
      <c r="B6" s="29" t="str">
        <f>CONCATENATE('Информационные технологии'!B7," ",'Информационные технологии'!C7)</f>
        <v>Давыд Давид</v>
      </c>
      <c r="C6" s="30">
        <f>'Информационные технологии'!AA7</f>
        <v>4</v>
      </c>
      <c r="D6" s="30">
        <f t="shared" si="1"/>
        <v>4</v>
      </c>
      <c r="E6" s="26"/>
      <c r="F6" s="31">
        <v>2000.0</v>
      </c>
      <c r="G6" s="32"/>
      <c r="H6" s="28"/>
      <c r="I6" s="28"/>
      <c r="J6" s="3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5">
        <v>4.0</v>
      </c>
      <c r="B7" s="29" t="str">
        <f>CONCATENATE('Информационные технологии'!B8," ",'Информационные технологии'!C8)</f>
        <v>Кадзуки Су</v>
      </c>
      <c r="C7" s="30">
        <f>'Информационные технологии'!AA8</f>
        <v>3</v>
      </c>
      <c r="D7" s="30">
        <f t="shared" si="1"/>
        <v>10</v>
      </c>
      <c r="E7" s="26"/>
      <c r="F7" s="31">
        <v>2000.0</v>
      </c>
      <c r="G7" s="32"/>
      <c r="H7" s="28"/>
      <c r="I7" s="28"/>
      <c r="J7" s="3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5">
        <v>5.0</v>
      </c>
      <c r="B8" s="29" t="str">
        <f>CONCATENATE('Информационные технологии'!B9," ",'Информационные технологии'!C9)</f>
        <v>Курякин Семен</v>
      </c>
      <c r="C8" s="30">
        <f>'Информационные технологии'!AA9</f>
        <v>4</v>
      </c>
      <c r="D8" s="30">
        <f t="shared" si="1"/>
        <v>4</v>
      </c>
      <c r="E8" s="26"/>
      <c r="F8" s="31">
        <v>1999.0</v>
      </c>
      <c r="G8" s="32"/>
      <c r="H8" s="28"/>
      <c r="I8" s="28"/>
      <c r="J8" s="3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5">
        <v>6.0</v>
      </c>
      <c r="B9" s="29" t="str">
        <f>CONCATENATE('Информационные технологии'!B10," ",'Информационные технологии'!C10)</f>
        <v>Лако Ким</v>
      </c>
      <c r="C9" s="30">
        <f>'Информационные технологии'!AA10</f>
        <v>4</v>
      </c>
      <c r="D9" s="30">
        <f t="shared" si="1"/>
        <v>4</v>
      </c>
      <c r="E9" s="26"/>
      <c r="F9" s="31">
        <v>2000.0</v>
      </c>
      <c r="G9" s="32"/>
      <c r="H9" s="28"/>
      <c r="I9" s="28"/>
      <c r="J9" s="3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5">
        <v>7.0</v>
      </c>
      <c r="B10" s="29" t="str">
        <f>CONCATENATE('Информационные технологии'!B11," ",'Информационные технологии'!C11)</f>
        <v>Логинова Софья</v>
      </c>
      <c r="C10" s="30">
        <f>'Информационные технологии'!AA11</f>
        <v>5</v>
      </c>
      <c r="D10" s="30">
        <f t="shared" si="1"/>
        <v>1</v>
      </c>
      <c r="E10" s="26"/>
      <c r="F10" s="31">
        <v>2000.0</v>
      </c>
      <c r="G10" s="32"/>
      <c r="H10" s="28"/>
      <c r="I10" s="28"/>
      <c r="J10" s="3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5">
        <v>8.0</v>
      </c>
      <c r="B11" s="29" t="str">
        <f>CONCATENATE('Информационные технологии'!B12," ",'Информационные технологии'!C12)</f>
        <v>Сакура Алина</v>
      </c>
      <c r="C11" s="30">
        <f>'Информационные технологии'!AA12</f>
        <v>4</v>
      </c>
      <c r="D11" s="30">
        <f t="shared" si="1"/>
        <v>4</v>
      </c>
      <c r="E11" s="26"/>
      <c r="F11" s="31">
        <v>1999.0</v>
      </c>
      <c r="G11" s="32"/>
      <c r="H11" s="28"/>
      <c r="I11" s="28"/>
      <c r="J11" s="3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5">
        <v>9.0</v>
      </c>
      <c r="B12" s="29" t="str">
        <f>CONCATENATE('Информационные технологии'!B13," ",'Информационные технологии'!C13)</f>
        <v>Семечко Кристина</v>
      </c>
      <c r="C12" s="30">
        <f>'Информационные технологии'!AA13</f>
        <v>4</v>
      </c>
      <c r="D12" s="30">
        <f t="shared" si="1"/>
        <v>4</v>
      </c>
      <c r="E12" s="26"/>
      <c r="F12" s="31">
        <v>2000.0</v>
      </c>
      <c r="G12" s="32"/>
      <c r="H12" s="28"/>
      <c r="I12" s="28"/>
      <c r="J12" s="3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5">
        <v>10.0</v>
      </c>
      <c r="B13" s="29" t="str">
        <f>CONCATENATE('Информационные технологии'!B14," ",'Информационные технологии'!C14)</f>
        <v>Хач Милена</v>
      </c>
      <c r="C13" s="30">
        <f>'Информационные технологии'!AA14</f>
        <v>5</v>
      </c>
      <c r="D13" s="30">
        <f t="shared" si="1"/>
        <v>1</v>
      </c>
      <c r="E13" s="26"/>
      <c r="F13" s="31">
        <v>2000.0</v>
      </c>
      <c r="G13" s="32"/>
      <c r="H13" s="28"/>
      <c r="I13" s="28"/>
      <c r="J13" s="3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5.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40.5" customHeight="1">
      <c r="A16" s="35" t="s">
        <v>40</v>
      </c>
      <c r="H16" s="28"/>
      <c r="I16" s="28"/>
      <c r="J16" s="2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0.75" customHeight="1">
      <c r="A18" s="25" t="s">
        <v>1</v>
      </c>
      <c r="B18" s="25" t="s">
        <v>37</v>
      </c>
      <c r="C18" s="27" t="s">
        <v>8</v>
      </c>
      <c r="D18" s="27" t="s">
        <v>9</v>
      </c>
      <c r="E18" s="27" t="s">
        <v>10</v>
      </c>
      <c r="F18" s="27" t="s">
        <v>11</v>
      </c>
      <c r="G18" s="27" t="s">
        <v>12</v>
      </c>
      <c r="H18" s="27" t="s">
        <v>13</v>
      </c>
      <c r="I18" s="27" t="s">
        <v>14</v>
      </c>
      <c r="J18" s="25" t="s">
        <v>41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5">
        <v>1.0</v>
      </c>
      <c r="B19" s="29" t="str">
        <f t="shared" ref="B19:B28" si="2">B4</f>
        <v>Ванько Алексей</v>
      </c>
      <c r="C19" s="36">
        <f>'Информационные технологии'!S5</f>
        <v>5</v>
      </c>
      <c r="D19" s="36">
        <f>'Информационные технологии'!T5</f>
        <v>4</v>
      </c>
      <c r="E19" s="36">
        <f>'Информационные технологии'!U5</f>
        <v>5</v>
      </c>
      <c r="F19" s="36">
        <f>'Информационные технологии'!V5</f>
        <v>5</v>
      </c>
      <c r="G19" s="36">
        <f>'Информационные технологии'!W5</f>
        <v>5</v>
      </c>
      <c r="H19" s="36">
        <f>'Информационные технологии'!X5</f>
        <v>5</v>
      </c>
      <c r="I19" s="36">
        <f>'Информационные технологии'!Y5</f>
        <v>4</v>
      </c>
      <c r="J19" s="36">
        <f t="shared" ref="J19:J28" si="3">COUNTIF(C19:I19,"н")+COUNTIF(C19:I19,"")+COUNTIF(C19:I19,"2")</f>
        <v>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5">
        <v>2.0</v>
      </c>
      <c r="B20" s="29" t="str">
        <f t="shared" si="2"/>
        <v>Григорьев Денис</v>
      </c>
      <c r="C20" s="36">
        <f>'Информационные технологии'!S6</f>
        <v>3</v>
      </c>
      <c r="D20" s="36">
        <f>'Информационные технологии'!T6</f>
        <v>4</v>
      </c>
      <c r="E20" s="36">
        <f>'Информационные технологии'!U6</f>
        <v>5</v>
      </c>
      <c r="F20" s="36">
        <f>'Информационные технологии'!V6</f>
        <v>3</v>
      </c>
      <c r="G20" s="36">
        <f>'Информационные технологии'!W6</f>
        <v>5</v>
      </c>
      <c r="H20" s="36">
        <f>'Информационные технологии'!X6</f>
        <v>3</v>
      </c>
      <c r="I20" s="36">
        <f>'Информационные технологии'!Y6</f>
        <v>4</v>
      </c>
      <c r="J20" s="36">
        <f t="shared" si="3"/>
        <v>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5">
        <v>3.0</v>
      </c>
      <c r="B21" s="29" t="str">
        <f t="shared" si="2"/>
        <v>Давыд Давид</v>
      </c>
      <c r="C21" s="36">
        <f>'Информационные технологии'!S7</f>
        <v>3</v>
      </c>
      <c r="D21" s="36">
        <f>'Информационные технологии'!T7</f>
        <v>5</v>
      </c>
      <c r="E21" s="36">
        <f>'Информационные технологии'!U7</f>
        <v>4</v>
      </c>
      <c r="F21" s="36">
        <f>'Информационные технологии'!V7</f>
        <v>4</v>
      </c>
      <c r="G21" s="36">
        <f>'Информационные технологии'!W7</f>
        <v>4</v>
      </c>
      <c r="H21" s="36">
        <f>'Информационные технологии'!X7</f>
        <v>4</v>
      </c>
      <c r="I21" s="36">
        <f>'Информационные технологии'!Y7</f>
        <v>4</v>
      </c>
      <c r="J21" s="36">
        <f t="shared" si="3"/>
        <v>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5">
        <v>4.0</v>
      </c>
      <c r="B22" s="29" t="str">
        <f t="shared" si="2"/>
        <v>Кадзуки Су</v>
      </c>
      <c r="C22" s="36">
        <f>'Информационные технологии'!S8</f>
        <v>3</v>
      </c>
      <c r="D22" s="36">
        <f>'Информационные технологии'!T8</f>
        <v>4</v>
      </c>
      <c r="E22" s="36">
        <f>'Информационные технологии'!U8</f>
        <v>2</v>
      </c>
      <c r="F22" s="36">
        <f>'Информационные технологии'!V8</f>
        <v>2</v>
      </c>
      <c r="G22" s="36">
        <f>'Информационные технологии'!W8</f>
        <v>3</v>
      </c>
      <c r="H22" s="36">
        <f>'Информационные технологии'!X8</f>
        <v>4</v>
      </c>
      <c r="I22" s="36">
        <f>'Информационные технологии'!Y8</f>
        <v>3</v>
      </c>
      <c r="J22" s="36">
        <f t="shared" si="3"/>
        <v>2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5">
        <v>5.0</v>
      </c>
      <c r="B23" s="29" t="str">
        <f t="shared" si="2"/>
        <v>Курякин Семен</v>
      </c>
      <c r="C23" s="36">
        <f>'Информационные технологии'!S9</f>
        <v>3</v>
      </c>
      <c r="D23" s="36">
        <f>'Информационные технологии'!T9</f>
        <v>4</v>
      </c>
      <c r="E23" s="36">
        <f>'Информационные технологии'!U9</f>
        <v>4</v>
      </c>
      <c r="F23" s="36">
        <f>'Информационные технологии'!V9</f>
        <v>5</v>
      </c>
      <c r="G23" s="36">
        <f>'Информационные технологии'!W9</f>
        <v>5</v>
      </c>
      <c r="H23" s="36">
        <f>'Информационные технологии'!X9</f>
        <v>4</v>
      </c>
      <c r="I23" s="36">
        <f>'Информационные технологии'!Y9</f>
        <v>4</v>
      </c>
      <c r="J23" s="36">
        <f t="shared" si="3"/>
        <v>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5">
        <v>6.0</v>
      </c>
      <c r="B24" s="29" t="str">
        <f t="shared" si="2"/>
        <v>Лако Ким</v>
      </c>
      <c r="C24" s="36">
        <f>'Информационные технологии'!S10</f>
        <v>5</v>
      </c>
      <c r="D24" s="36">
        <f>'Информационные технологии'!T10</f>
        <v>4</v>
      </c>
      <c r="E24" s="36">
        <f>'Информационные технологии'!U10</f>
        <v>4</v>
      </c>
      <c r="F24" s="36">
        <f>'Информационные технологии'!V10</f>
        <v>5</v>
      </c>
      <c r="G24" s="36">
        <f>'Информационные технологии'!W10</f>
        <v>5</v>
      </c>
      <c r="H24" s="36">
        <f>'Информационные технологии'!X10</f>
        <v>3</v>
      </c>
      <c r="I24" s="36">
        <f>'Информационные технологии'!Y10</f>
        <v>5</v>
      </c>
      <c r="J24" s="36">
        <f t="shared" si="3"/>
        <v>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5">
        <v>7.0</v>
      </c>
      <c r="B25" s="29" t="str">
        <f t="shared" si="2"/>
        <v>Логинова Софья</v>
      </c>
      <c r="C25" s="36">
        <f>'Информационные технологии'!S11</f>
        <v>4</v>
      </c>
      <c r="D25" s="36">
        <f>'Информационные технологии'!T11</f>
        <v>5</v>
      </c>
      <c r="E25" s="36">
        <f>'Информационные технологии'!U11</f>
        <v>4</v>
      </c>
      <c r="F25" s="36">
        <f>'Информационные технологии'!V11</f>
        <v>4</v>
      </c>
      <c r="G25" s="36">
        <f>'Информационные технологии'!W11</f>
        <v>4</v>
      </c>
      <c r="H25" s="36">
        <f>'Информационные технологии'!X11</f>
        <v>5</v>
      </c>
      <c r="I25" s="36">
        <f>'Информационные технологии'!Y11</f>
        <v>4</v>
      </c>
      <c r="J25" s="36">
        <f t="shared" si="3"/>
        <v>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5">
        <v>8.0</v>
      </c>
      <c r="B26" s="29" t="str">
        <f t="shared" si="2"/>
        <v>Сакура Алина</v>
      </c>
      <c r="C26" s="36">
        <f>'Информационные технологии'!S12</f>
        <v>3</v>
      </c>
      <c r="D26" s="36">
        <f>'Информационные технологии'!T12</f>
        <v>4</v>
      </c>
      <c r="E26" s="36">
        <f>'Информационные технологии'!U12</f>
        <v>5</v>
      </c>
      <c r="F26" s="36">
        <f>'Информационные технологии'!V12</f>
        <v>3</v>
      </c>
      <c r="G26" s="36">
        <f>'Информационные технологии'!W12</f>
        <v>3</v>
      </c>
      <c r="H26" s="36">
        <f>'Информационные технологии'!X12</f>
        <v>4</v>
      </c>
      <c r="I26" s="36">
        <f>'Информационные технологии'!Y12</f>
        <v>4</v>
      </c>
      <c r="J26" s="36">
        <f t="shared" si="3"/>
        <v>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5">
        <v>9.0</v>
      </c>
      <c r="B27" s="29" t="str">
        <f t="shared" si="2"/>
        <v>Семечко Кристина</v>
      </c>
      <c r="C27" s="36">
        <f>'Информационные технологии'!S13</f>
        <v>3</v>
      </c>
      <c r="D27" s="36">
        <f>'Информационные технологии'!T13</f>
        <v>4</v>
      </c>
      <c r="E27" s="36">
        <f>'Информационные технологии'!U13</f>
        <v>5</v>
      </c>
      <c r="F27" s="36">
        <f>'Информационные технологии'!V13</f>
        <v>4</v>
      </c>
      <c r="G27" s="36">
        <f>'Информационные технологии'!W13</f>
        <v>4</v>
      </c>
      <c r="H27" s="36">
        <f>'Информационные технологии'!X13</f>
        <v>3</v>
      </c>
      <c r="I27" s="36">
        <f>'Информационные технологии'!Y13</f>
        <v>4</v>
      </c>
      <c r="J27" s="36">
        <f t="shared" si="3"/>
        <v>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5">
        <v>10.0</v>
      </c>
      <c r="B28" s="29" t="str">
        <f t="shared" si="2"/>
        <v>Хач Милена</v>
      </c>
      <c r="C28" s="36">
        <f>'Информационные технологии'!S14</f>
        <v>3</v>
      </c>
      <c r="D28" s="36" t="str">
        <f>'Информационные технологии'!T14</f>
        <v>н</v>
      </c>
      <c r="E28" s="36">
        <f>'Информационные технологии'!U14</f>
        <v>5</v>
      </c>
      <c r="F28" s="36">
        <f>'Информационные технологии'!V14</f>
        <v>5</v>
      </c>
      <c r="G28" s="36">
        <f>'Информационные технологии'!W14</f>
        <v>4</v>
      </c>
      <c r="H28" s="36">
        <f>'Информационные технологии'!X14</f>
        <v>5</v>
      </c>
      <c r="I28" s="36">
        <f>'Информационные технологии'!Y14</f>
        <v>4</v>
      </c>
      <c r="J28" s="36">
        <f t="shared" si="3"/>
        <v>1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6"/>
      <c r="B31" s="26"/>
      <c r="C31" s="37" t="s">
        <v>42</v>
      </c>
      <c r="D31" s="5"/>
      <c r="E31" s="5"/>
      <c r="F31" s="5"/>
      <c r="G31" s="5"/>
      <c r="H31" s="5"/>
      <c r="I31" s="6"/>
      <c r="J31" s="28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6"/>
      <c r="B32" s="25">
        <v>5.0</v>
      </c>
      <c r="C32" s="30">
        <f t="array" ref="C32:C35">FREQUENCY(C19:C28,$B$32:$B$35)</f>
        <v>0</v>
      </c>
      <c r="D32" s="30">
        <f t="array" ref="D32:D35">FREQUENCY(D19:D28,$B$32:$B$35)</f>
        <v>0</v>
      </c>
      <c r="E32" s="30">
        <f t="array" ref="E32:E35">FREQUENCY(E19:E28,$B$32:$B$35)</f>
        <v>1</v>
      </c>
      <c r="F32" s="30">
        <f t="array" ref="F32:F35">FREQUENCY(F19:F28,$B$32:$B$35)</f>
        <v>1</v>
      </c>
      <c r="G32" s="30">
        <f t="array" ref="G32:G35">FREQUENCY(G19:G28,$B$32:$B$35)</f>
        <v>0</v>
      </c>
      <c r="H32" s="30">
        <f t="array" ref="H32:H35">FREQUENCY(H19:H28,$B$32:$B$35)</f>
        <v>0</v>
      </c>
      <c r="I32" s="30">
        <f t="array" ref="I32:I35">FREQUENCY(I19:I28,$B$32:$B$35)</f>
        <v>0</v>
      </c>
      <c r="J32" s="28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6"/>
      <c r="B33" s="25">
        <v>4.0</v>
      </c>
      <c r="C33" s="30">
        <v>7.0</v>
      </c>
      <c r="D33" s="30">
        <v>0.0</v>
      </c>
      <c r="E33" s="30">
        <v>0.0</v>
      </c>
      <c r="F33" s="30">
        <v>2.0</v>
      </c>
      <c r="G33" s="30">
        <v>2.0</v>
      </c>
      <c r="H33" s="30">
        <v>3.0</v>
      </c>
      <c r="I33" s="30">
        <v>1.0</v>
      </c>
      <c r="J33" s="28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6"/>
      <c r="B34" s="25">
        <v>3.0</v>
      </c>
      <c r="C34" s="30">
        <v>1.0</v>
      </c>
      <c r="D34" s="30">
        <v>7.0</v>
      </c>
      <c r="E34" s="30">
        <v>4.0</v>
      </c>
      <c r="F34" s="30">
        <v>3.0</v>
      </c>
      <c r="G34" s="30">
        <v>4.0</v>
      </c>
      <c r="H34" s="30">
        <v>4.0</v>
      </c>
      <c r="I34" s="30">
        <v>8.0</v>
      </c>
      <c r="J34" s="28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6"/>
      <c r="B35" s="25">
        <v>2.0</v>
      </c>
      <c r="C35" s="30">
        <v>2.0</v>
      </c>
      <c r="D35" s="30">
        <v>2.0</v>
      </c>
      <c r="E35" s="30">
        <v>5.0</v>
      </c>
      <c r="F35" s="30">
        <v>4.0</v>
      </c>
      <c r="G35" s="30">
        <v>4.0</v>
      </c>
      <c r="H35" s="30">
        <v>3.0</v>
      </c>
      <c r="I35" s="30">
        <v>1.0</v>
      </c>
      <c r="J35" s="28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6"/>
      <c r="B36" s="26"/>
      <c r="C36" s="26"/>
      <c r="D36" s="26"/>
      <c r="E36" s="26"/>
      <c r="F36" s="26"/>
      <c r="G36" s="26"/>
      <c r="H36" s="26"/>
      <c r="I36" s="26"/>
      <c r="J36" s="28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6"/>
      <c r="B37" s="25" t="s">
        <v>43</v>
      </c>
      <c r="C37" s="30">
        <f t="shared" ref="C37:I37" si="4">SUM(C32:C35)</f>
        <v>10</v>
      </c>
      <c r="D37" s="30">
        <f t="shared" si="4"/>
        <v>9</v>
      </c>
      <c r="E37" s="30">
        <f t="shared" si="4"/>
        <v>10</v>
      </c>
      <c r="F37" s="30">
        <f t="shared" si="4"/>
        <v>10</v>
      </c>
      <c r="G37" s="30">
        <f t="shared" si="4"/>
        <v>10</v>
      </c>
      <c r="H37" s="30">
        <f t="shared" si="4"/>
        <v>10</v>
      </c>
      <c r="I37" s="30">
        <f t="shared" si="4"/>
        <v>10</v>
      </c>
      <c r="J37" s="28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6"/>
      <c r="B38" s="26"/>
      <c r="C38" s="26"/>
      <c r="D38" s="26"/>
      <c r="E38" s="26"/>
      <c r="F38" s="26"/>
      <c r="G38" s="26"/>
      <c r="H38" s="26"/>
      <c r="I38" s="26"/>
      <c r="J38" s="28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7" t="s">
        <v>44</v>
      </c>
      <c r="B39" s="6"/>
      <c r="C39" s="38">
        <f t="shared" ref="C39:I39" si="5">((C32+C33)*100%)/C37</f>
        <v>0.7</v>
      </c>
      <c r="D39" s="38">
        <f t="shared" si="5"/>
        <v>0</v>
      </c>
      <c r="E39" s="38">
        <f t="shared" si="5"/>
        <v>0.1</v>
      </c>
      <c r="F39" s="38">
        <f t="shared" si="5"/>
        <v>0.3</v>
      </c>
      <c r="G39" s="38">
        <f t="shared" si="5"/>
        <v>0.2</v>
      </c>
      <c r="H39" s="38">
        <f t="shared" si="5"/>
        <v>0.3</v>
      </c>
      <c r="I39" s="38">
        <f t="shared" si="5"/>
        <v>0.1</v>
      </c>
      <c r="J39" s="28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7" t="s">
        <v>45</v>
      </c>
      <c r="B40" s="6"/>
      <c r="C40" s="38">
        <f t="shared" ref="C40:I40" si="6">(SUM(C32:C34)*100%)/10</f>
        <v>0.8</v>
      </c>
      <c r="D40" s="38">
        <f t="shared" si="6"/>
        <v>0.7</v>
      </c>
      <c r="E40" s="38">
        <f t="shared" si="6"/>
        <v>0.5</v>
      </c>
      <c r="F40" s="38">
        <f t="shared" si="6"/>
        <v>0.6</v>
      </c>
      <c r="G40" s="38">
        <f t="shared" si="6"/>
        <v>0.6</v>
      </c>
      <c r="H40" s="38">
        <f t="shared" si="6"/>
        <v>0.7</v>
      </c>
      <c r="I40" s="38">
        <f t="shared" si="6"/>
        <v>0.9</v>
      </c>
      <c r="J40" s="28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C1"/>
    <mergeCell ref="C31:I31"/>
    <mergeCell ref="A39:B39"/>
    <mergeCell ref="A40:B40"/>
    <mergeCell ref="A16:G16"/>
  </mergeCells>
  <conditionalFormatting sqref="C4:C13">
    <cfRule type="cellIs" dxfId="0" priority="1" operator="equal">
      <formula>4</formula>
    </cfRule>
  </conditionalFormatting>
  <conditionalFormatting sqref="C4:C13">
    <cfRule type="cellIs" dxfId="1" priority="2" operator="equal">
      <formula>5</formula>
    </cfRule>
  </conditionalFormatting>
  <conditionalFormatting sqref="C4:C14">
    <cfRule type="cellIs" dxfId="2" priority="3" operator="equal">
      <formula>3</formula>
    </cfRule>
  </conditionalFormatting>
  <dataValidations>
    <dataValidation type="list" allowBlank="1" showInputMessage="1" prompt="Ошибка. " sqref="F4:F13">
      <formula1>"1998.0,1999.0,2000.0"</formula1>
    </dataValidation>
  </dataValidations>
  <printOptions/>
  <pageMargins bottom="0.75" footer="0.0" header="0.0" left="0.7" right="0.7" top="0.75"/>
  <pageSetup paperSize="9" orientation="portrait"/>
  <drawing r:id="rId1"/>
</worksheet>
</file>