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tchenko\Desktop\"/>
    </mc:Choice>
  </mc:AlternateContent>
  <bookViews>
    <workbookView xWindow="0" yWindow="0" windowWidth="18324" windowHeight="9408"/>
  </bookViews>
  <sheets>
    <sheet name="Информационные технологии" sheetId="1" r:id="rId1"/>
    <sheet name="Статистика" sheetId="2" r:id="rId2"/>
  </sheets>
  <calcPr calcId="152511"/>
</workbook>
</file>

<file path=xl/calcChain.xml><?xml version="1.0" encoding="utf-8"?>
<calcChain xmlns="http://schemas.openxmlformats.org/spreadsheetml/2006/main">
  <c r="D32" i="2" l="1" a="1"/>
  <c r="D33" i="2" s="1"/>
  <c r="D32" i="2"/>
  <c r="D35" i="2"/>
  <c r="E32" i="2" a="1"/>
  <c r="E32" i="2" s="1"/>
  <c r="E35" i="2"/>
  <c r="F32" i="2" a="1"/>
  <c r="F32" i="2"/>
  <c r="F33" i="2"/>
  <c r="F34" i="2"/>
  <c r="F35" i="2"/>
  <c r="G32" i="2" a="1"/>
  <c r="G34" i="2" s="1"/>
  <c r="G32" i="2"/>
  <c r="G33" i="2"/>
  <c r="G35" i="2"/>
  <c r="H32" i="2" a="1"/>
  <c r="H33" i="2" s="1"/>
  <c r="H32" i="2"/>
  <c r="H35" i="2"/>
  <c r="I32" i="2" a="1"/>
  <c r="I32" i="2" s="1"/>
  <c r="I35" i="2"/>
  <c r="C32" i="2" a="1"/>
  <c r="C33" i="2" s="1"/>
  <c r="C32" i="2"/>
  <c r="C35" i="2"/>
  <c r="C8" i="2"/>
  <c r="C7" i="2"/>
  <c r="I28" i="2"/>
  <c r="H28" i="2"/>
  <c r="G28" i="2"/>
  <c r="F28" i="2"/>
  <c r="J28" i="2" s="1"/>
  <c r="E28" i="2"/>
  <c r="D28" i="2"/>
  <c r="C28" i="2"/>
  <c r="I27" i="2"/>
  <c r="H27" i="2"/>
  <c r="G27" i="2"/>
  <c r="F27" i="2"/>
  <c r="E27" i="2"/>
  <c r="D27" i="2"/>
  <c r="C27" i="2"/>
  <c r="J27" i="2" s="1"/>
  <c r="I26" i="2"/>
  <c r="H26" i="2"/>
  <c r="G26" i="2"/>
  <c r="F26" i="2"/>
  <c r="E26" i="2"/>
  <c r="D26" i="2"/>
  <c r="C26" i="2"/>
  <c r="J26" i="2" s="1"/>
  <c r="I25" i="2"/>
  <c r="H25" i="2"/>
  <c r="G25" i="2"/>
  <c r="F25" i="2"/>
  <c r="E25" i="2"/>
  <c r="D25" i="2"/>
  <c r="C25" i="2"/>
  <c r="J25" i="2" s="1"/>
  <c r="I24" i="2"/>
  <c r="H24" i="2"/>
  <c r="G24" i="2"/>
  <c r="F24" i="2"/>
  <c r="J24" i="2" s="1"/>
  <c r="E24" i="2"/>
  <c r="D24" i="2"/>
  <c r="C24" i="2"/>
  <c r="I23" i="2"/>
  <c r="H23" i="2"/>
  <c r="G23" i="2"/>
  <c r="F23" i="2"/>
  <c r="E23" i="2"/>
  <c r="D23" i="2"/>
  <c r="C23" i="2"/>
  <c r="J23" i="2" s="1"/>
  <c r="I22" i="2"/>
  <c r="H22" i="2"/>
  <c r="G22" i="2"/>
  <c r="F22" i="2"/>
  <c r="E22" i="2"/>
  <c r="D22" i="2"/>
  <c r="C22" i="2"/>
  <c r="J22" i="2" s="1"/>
  <c r="I21" i="2"/>
  <c r="H21" i="2"/>
  <c r="G21" i="2"/>
  <c r="F21" i="2"/>
  <c r="E21" i="2"/>
  <c r="D21" i="2"/>
  <c r="C21" i="2"/>
  <c r="J21" i="2" s="1"/>
  <c r="I20" i="2"/>
  <c r="H20" i="2"/>
  <c r="G20" i="2"/>
  <c r="F20" i="2"/>
  <c r="J20" i="2" s="1"/>
  <c r="E20" i="2"/>
  <c r="D20" i="2"/>
  <c r="C20" i="2"/>
  <c r="I19" i="2"/>
  <c r="H19" i="2"/>
  <c r="G19" i="2"/>
  <c r="F19" i="2"/>
  <c r="E19" i="2"/>
  <c r="D19" i="2"/>
  <c r="C19" i="2"/>
  <c r="J19" i="2" s="1"/>
  <c r="B13" i="2"/>
  <c r="B28" i="2" s="1"/>
  <c r="B12" i="2"/>
  <c r="B27" i="2" s="1"/>
  <c r="B11" i="2"/>
  <c r="B26" i="2" s="1"/>
  <c r="B10" i="2"/>
  <c r="B25" i="2" s="1"/>
  <c r="B9" i="2"/>
  <c r="B24" i="2" s="1"/>
  <c r="B8" i="2"/>
  <c r="B23" i="2" s="1"/>
  <c r="B7" i="2"/>
  <c r="B22" i="2" s="1"/>
  <c r="B6" i="2"/>
  <c r="B21" i="2" s="1"/>
  <c r="B5" i="2"/>
  <c r="B20" i="2" s="1"/>
  <c r="B4" i="2"/>
  <c r="B19" i="2" s="1"/>
  <c r="Z14" i="1"/>
  <c r="AA14" i="1" s="1"/>
  <c r="C13" i="2" s="1"/>
  <c r="D13" i="2" s="1"/>
  <c r="Z13" i="1"/>
  <c r="AA13" i="1" s="1"/>
  <c r="C12" i="2" s="1"/>
  <c r="Z12" i="1"/>
  <c r="AA12" i="1" s="1"/>
  <c r="C11" i="2" s="1"/>
  <c r="Z11" i="1"/>
  <c r="AA11" i="1" s="1"/>
  <c r="C10" i="2" s="1"/>
  <c r="Z10" i="1"/>
  <c r="AA10" i="1" s="1"/>
  <c r="C9" i="2" s="1"/>
  <c r="Z9" i="1"/>
  <c r="AA9" i="1" s="1"/>
  <c r="Z8" i="1"/>
  <c r="AA8" i="1" s="1"/>
  <c r="Z7" i="1"/>
  <c r="AA7" i="1" s="1"/>
  <c r="C6" i="2" s="1"/>
  <c r="Z6" i="1"/>
  <c r="AA6" i="1" s="1"/>
  <c r="C5" i="2" s="1"/>
  <c r="D5" i="2" s="1"/>
  <c r="Z5" i="1"/>
  <c r="AA5" i="1" s="1"/>
  <c r="C4" i="2" s="1"/>
  <c r="K4" i="1"/>
  <c r="N4" i="1" s="1"/>
  <c r="Q4" i="1" s="1"/>
  <c r="I4" i="1"/>
  <c r="L4" i="1" s="1"/>
  <c r="O4" i="1" s="1"/>
  <c r="R4" i="1" s="1"/>
  <c r="H4" i="1"/>
  <c r="G4" i="1"/>
  <c r="J4" i="1" s="1"/>
  <c r="M4" i="1" s="1"/>
  <c r="P4" i="1" s="1"/>
  <c r="I34" i="2" l="1"/>
  <c r="E34" i="2"/>
  <c r="I33" i="2"/>
  <c r="H34" i="2"/>
  <c r="H40" i="2" s="1"/>
  <c r="E33" i="2"/>
  <c r="D34" i="2"/>
  <c r="C34" i="2"/>
  <c r="C37" i="2" s="1"/>
  <c r="E40" i="2"/>
  <c r="G37" i="2"/>
  <c r="G39" i="2" s="1"/>
  <c r="F37" i="2"/>
  <c r="F39" i="2" s="1"/>
  <c r="I40" i="2"/>
  <c r="D40" i="2"/>
  <c r="D7" i="2"/>
  <c r="D11" i="2"/>
  <c r="F40" i="2"/>
  <c r="D9" i="2"/>
  <c r="D6" i="2"/>
  <c r="D10" i="2"/>
  <c r="I37" i="2"/>
  <c r="I39" i="2" s="1"/>
  <c r="D4" i="2"/>
  <c r="D8" i="2"/>
  <c r="D12" i="2"/>
  <c r="G40" i="2"/>
  <c r="D37" i="2"/>
  <c r="D39" i="2" s="1"/>
  <c r="H37" i="2" l="1"/>
  <c r="H39" i="2" s="1"/>
  <c r="E37" i="2"/>
  <c r="E39" i="2" s="1"/>
  <c r="C39" i="2"/>
  <c r="C40" i="2"/>
</calcChain>
</file>

<file path=xl/comments1.xml><?xml version="1.0" encoding="utf-8"?>
<comments xmlns="http://schemas.openxmlformats.org/spreadsheetml/2006/main">
  <authors>
    <author/>
  </authors>
  <commentList>
    <comment ref="A11" authorId="0" shapeId="0">
      <text>
        <r>
          <rPr>
            <sz val="10"/>
            <color rgb="FF000000"/>
            <rFont val="Arial"/>
          </rPr>
          <t>ИКНиТО ИВТ 3пг</t>
        </r>
      </text>
    </comment>
  </commentList>
</comments>
</file>

<file path=xl/sharedStrings.xml><?xml version="1.0" encoding="utf-8"?>
<sst xmlns="http://schemas.openxmlformats.org/spreadsheetml/2006/main" count="92" uniqueCount="46">
  <si>
    <t>Журнал успеваемости по информационным технологиям</t>
  </si>
  <si>
    <t>№ п/п</t>
  </si>
  <si>
    <t>Фамилия</t>
  </si>
  <si>
    <t>Имя</t>
  </si>
  <si>
    <t>Дата</t>
  </si>
  <si>
    <t>Контрольные работы</t>
  </si>
  <si>
    <t>Средний балл</t>
  </si>
  <si>
    <t>Итоговая отметка</t>
  </si>
  <si>
    <t>К/р 1</t>
  </si>
  <si>
    <t>К/р 2</t>
  </si>
  <si>
    <t>К/р 3</t>
  </si>
  <si>
    <t>К/р 4</t>
  </si>
  <si>
    <t>К/р 5</t>
  </si>
  <si>
    <t>К/р 6</t>
  </si>
  <si>
    <t>К/р 7</t>
  </si>
  <si>
    <t>Ванько</t>
  </si>
  <si>
    <t>Алексей</t>
  </si>
  <si>
    <t>н</t>
  </si>
  <si>
    <t>Григорьев</t>
  </si>
  <si>
    <t>Денис</t>
  </si>
  <si>
    <t>Давыд</t>
  </si>
  <si>
    <t>Давид</t>
  </si>
  <si>
    <t>Кадзуки</t>
  </si>
  <si>
    <t>Су</t>
  </si>
  <si>
    <t>Курякин</t>
  </si>
  <si>
    <t>Семен</t>
  </si>
  <si>
    <t>Лако</t>
  </si>
  <si>
    <t>Ким</t>
  </si>
  <si>
    <t>Логинова</t>
  </si>
  <si>
    <t>Софья</t>
  </si>
  <si>
    <t>Сакура</t>
  </si>
  <si>
    <t>Алина</t>
  </si>
  <si>
    <t>Семечко</t>
  </si>
  <si>
    <t>Кристина</t>
  </si>
  <si>
    <t>Хач</t>
  </si>
  <si>
    <t>Милена</t>
  </si>
  <si>
    <t>Статистика</t>
  </si>
  <si>
    <t>Фамилия Имя</t>
  </si>
  <si>
    <t>Ранг</t>
  </si>
  <si>
    <t>Год рождения</t>
  </si>
  <si>
    <t>Отчет по контрольным работам</t>
  </si>
  <si>
    <t>Осталось сдать К/р</t>
  </si>
  <si>
    <t>Количество отметок</t>
  </si>
  <si>
    <t>Всего учеников</t>
  </si>
  <si>
    <t>Качественная успеваемость (качество заний)</t>
  </si>
  <si>
    <t>Абсолютная успеваемость (процент успеваемости)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</si>
</sst>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"/>
    <numFmt numFmtId="165" formatCode="0.0%"/>
  </numFmts>
  <fonts count="7" x14ac:knownFonts="1">
    <font>
      <sz val="10"/>
      <color rgb="FF000000"/>
      <name val="Arial"/>
    </font>
    <font>
      <sz val="36"/>
      <color rgb="FF1C4587"/>
      <name val="Arial"/>
    </font>
    <font>
      <sz val="12"/>
      <name val="Arial"/>
    </font>
    <font>
      <b/>
      <sz val="12"/>
      <name val="Arial"/>
    </font>
    <font>
      <sz val="10"/>
      <name val="Arial"/>
    </font>
    <font>
      <b/>
      <sz val="12"/>
      <name val="Arial"/>
    </font>
    <font>
      <sz val="1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6">
    <border>
      <left/>
      <right/>
      <top/>
      <bottom/>
      <diagonal/>
    </border>
    <border>
      <left style="medium">
        <color rgb="FF6D9EEB"/>
      </left>
      <right style="medium">
        <color rgb="FF6D9EEB"/>
      </right>
      <top style="medium">
        <color rgb="FF6D9EEB"/>
      </top>
      <bottom/>
      <diagonal/>
    </border>
    <border>
      <left style="medium">
        <color rgb="FF6D9EEB"/>
      </left>
      <right/>
      <top style="medium">
        <color rgb="FF6D9EEB"/>
      </top>
      <bottom style="medium">
        <color rgb="FF6D9EEB"/>
      </bottom>
      <diagonal/>
    </border>
    <border>
      <left/>
      <right/>
      <top style="medium">
        <color rgb="FF6D9EEB"/>
      </top>
      <bottom style="medium">
        <color rgb="FF6D9EEB"/>
      </bottom>
      <diagonal/>
    </border>
    <border>
      <left/>
      <right style="medium">
        <color rgb="FF6D9EEB"/>
      </right>
      <top style="medium">
        <color rgb="FF6D9EEB"/>
      </top>
      <bottom style="medium">
        <color rgb="FF6D9EEB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 style="medium">
        <color rgb="FF6D9EEB"/>
      </top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6D9EEB"/>
      </left>
      <right style="medium">
        <color rgb="FF6D9EEB"/>
      </right>
      <top/>
      <bottom style="medium">
        <color rgb="FF6D9EEB"/>
      </bottom>
      <diagonal/>
    </border>
    <border>
      <left style="medium">
        <color rgb="FF6D9EEB"/>
      </left>
      <right style="medium">
        <color rgb="FF6D9EEB"/>
      </right>
      <top style="medium">
        <color rgb="FF6D9EEB"/>
      </top>
      <bottom style="medium">
        <color rgb="FF6D9EEB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/>
      <bottom style="medium">
        <color rgb="FF6D9EEB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BDBDBD"/>
      </left>
      <right style="medium">
        <color rgb="FFBDBDBD"/>
      </right>
      <top style="medium">
        <color rgb="FFBDBDBD"/>
      </top>
      <bottom style="medium">
        <color rgb="FFBDBDBD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/>
    <xf numFmtId="164" fontId="3" fillId="3" borderId="11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1" fillId="0" borderId="0" xfId="0" applyFont="1" applyAlignment="1"/>
    <xf numFmtId="0" fontId="5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center" vertical="center"/>
    </xf>
    <xf numFmtId="165" fontId="2" fillId="6" borderId="1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0" xfId="0" applyFont="1" applyBorder="1"/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3" borderId="8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3" fillId="4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3" fillId="4" borderId="9" xfId="0" applyFont="1" applyFill="1" applyBorder="1" applyAlignment="1">
      <alignment horizontal="center" vertical="center" wrapText="1"/>
    </xf>
    <xf numFmtId="0" fontId="4" fillId="0" borderId="14" xfId="0" applyFont="1" applyBorder="1"/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0" xfId="0" applyFont="1" applyAlignment="1"/>
    <xf numFmtId="0" fontId="5" fillId="2" borderId="2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/>
    </xf>
  </cellXfs>
  <cellStyles count="1">
    <cellStyle name="Обычный" xfId="0" builtinId="0"/>
  </cellStyles>
  <dxfs count="16">
    <dxf>
      <font>
        <color theme="7" tint="0.39994506668294322"/>
      </font>
    </dxf>
    <dxf>
      <font>
        <color theme="9"/>
      </font>
    </dxf>
    <dxf>
      <font>
        <color theme="9" tint="-0.499984740745262"/>
      </font>
    </dxf>
    <dxf>
      <font>
        <color theme="7"/>
      </font>
    </dxf>
    <dxf>
      <font>
        <color theme="9"/>
      </font>
    </dxf>
    <dxf>
      <font>
        <color theme="9" tint="-0.499984740745262"/>
      </font>
    </dxf>
    <dxf>
      <font>
        <color theme="9" tint="0.59996337778862885"/>
      </font>
    </dxf>
    <dxf>
      <font>
        <color theme="9"/>
      </font>
    </dxf>
    <dxf>
      <font>
        <color theme="9" tint="-0.499984740745262"/>
      </font>
    </dxf>
    <dxf>
      <font>
        <color theme="9" tint="0.79998168889431442"/>
      </font>
    </dxf>
    <dxf>
      <font>
        <color theme="9"/>
      </font>
    </dxf>
    <dxf>
      <font>
        <color theme="9" tint="-0.499984740745262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/>
              <a:t>Ранжирование</a:t>
            </a:r>
            <a:r>
              <a:rPr lang="ru-RU" sz="1600" baseline="0"/>
              <a:t> учеников </a:t>
            </a:r>
            <a:endParaRPr lang="ru-RU" sz="1600"/>
          </a:p>
        </c:rich>
      </c:tx>
      <c:layout>
        <c:manualLayout>
          <c:xMode val="edge"/>
          <c:yMode val="edge"/>
          <c:x val="4.6758620689655181E-2"/>
          <c:y val="3.7273695420660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413594566239386"/>
          <c:y val="0.16227422003284073"/>
          <c:w val="0.8705067468226223"/>
          <c:h val="0.5122383408970430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Статистика!$B$4:$B$13</c:f>
              <c:strCache>
                <c:ptCount val="10"/>
                <c:pt idx="0">
                  <c:v>Ванько Алексей</c:v>
                </c:pt>
                <c:pt idx="1">
                  <c:v>Григорьев Денис</c:v>
                </c:pt>
                <c:pt idx="2">
                  <c:v>Давыд Давид</c:v>
                </c:pt>
                <c:pt idx="3">
                  <c:v>Кадзуки Су</c:v>
                </c:pt>
                <c:pt idx="4">
                  <c:v>Курякин Семен</c:v>
                </c:pt>
                <c:pt idx="5">
                  <c:v>Лако Ким</c:v>
                </c:pt>
                <c:pt idx="6">
                  <c:v>Логинова Софья</c:v>
                </c:pt>
                <c:pt idx="7">
                  <c:v>Сакура Алина</c:v>
                </c:pt>
                <c:pt idx="8">
                  <c:v>Семечко Кристина</c:v>
                </c:pt>
                <c:pt idx="9">
                  <c:v>Хач Милена</c:v>
                </c:pt>
              </c:strCache>
            </c:strRef>
          </c:cat>
          <c:val>
            <c:numRef>
              <c:f>Статистика!$D$4:$D$13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10</c:v>
                </c:pt>
                <c:pt idx="4">
                  <c:v>4</c:v>
                </c:pt>
                <c:pt idx="5">
                  <c:v>4</c:v>
                </c:pt>
                <c:pt idx="6">
                  <c:v>1</c:v>
                </c:pt>
                <c:pt idx="7">
                  <c:v>4</c:v>
                </c:pt>
                <c:pt idx="8">
                  <c:v>4</c:v>
                </c:pt>
                <c:pt idx="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734488"/>
        <c:axId val="324734096"/>
      </c:barChart>
      <c:catAx>
        <c:axId val="324734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Фамилия Имя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734096"/>
        <c:crosses val="autoZero"/>
        <c:auto val="1"/>
        <c:lblAlgn val="ctr"/>
        <c:lblOffset val="100"/>
        <c:noMultiLvlLbl val="0"/>
      </c:catAx>
      <c:valAx>
        <c:axId val="32473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Ранг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734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190500</xdr:rowOff>
    </xdr:from>
    <xdr:ext cx="2076450" cy="207645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17</xdr:row>
      <xdr:rowOff>0</xdr:rowOff>
    </xdr:from>
    <xdr:ext cx="2076450" cy="2076450"/>
    <xdr:pic>
      <xdr:nvPicPr>
        <xdr:cNvPr id="3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988040" y="4099560"/>
          <a:ext cx="2076450" cy="2076450"/>
        </a:xfrm>
        <a:prstGeom prst="rect">
          <a:avLst/>
        </a:prstGeom>
        <a:noFill/>
      </xdr:spPr>
    </xdr:pic>
    <xdr:clientData fLocksWithSheet="0"/>
  </xdr:oneCellAnchor>
  <xdr:twoCellAnchor>
    <xdr:from>
      <xdr:col>6</xdr:col>
      <xdr:colOff>944880</xdr:colOff>
      <xdr:row>0</xdr:row>
      <xdr:rowOff>0</xdr:rowOff>
    </xdr:from>
    <xdr:to>
      <xdr:col>12</xdr:col>
      <xdr:colOff>929640</xdr:colOff>
      <xdr:row>14</xdr:row>
      <xdr:rowOff>60960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>
      <selection sqref="A1:P1"/>
    </sheetView>
  </sheetViews>
  <sheetFormatPr defaultColWidth="14.44140625" defaultRowHeight="15.75" customHeight="1" x14ac:dyDescent="0.25"/>
  <cols>
    <col min="1" max="1" width="7.33203125" customWidth="1"/>
    <col min="2" max="2" width="17" customWidth="1"/>
    <col min="3" max="3" width="13.44140625" customWidth="1"/>
    <col min="4" max="25" width="11.5546875" customWidth="1"/>
    <col min="26" max="26" width="13.5546875" customWidth="1"/>
    <col min="27" max="27" width="11.5546875" customWidth="1"/>
  </cols>
  <sheetData>
    <row r="1" spans="1:27" ht="44.4" x14ac:dyDescent="0.2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0" customHeight="1" x14ac:dyDescent="0.25">
      <c r="A3" s="26" t="s">
        <v>1</v>
      </c>
      <c r="B3" s="26" t="s">
        <v>2</v>
      </c>
      <c r="C3" s="26" t="s">
        <v>3</v>
      </c>
      <c r="D3" s="28" t="s">
        <v>4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0"/>
      <c r="S3" s="33" t="s">
        <v>5</v>
      </c>
      <c r="T3" s="34"/>
      <c r="U3" s="34"/>
      <c r="V3" s="34"/>
      <c r="W3" s="34"/>
      <c r="X3" s="34"/>
      <c r="Y3" s="35"/>
      <c r="Z3" s="31" t="s">
        <v>6</v>
      </c>
      <c r="AA3" s="36" t="s">
        <v>7</v>
      </c>
    </row>
    <row r="4" spans="1:27" ht="17.25" customHeight="1" x14ac:dyDescent="0.25">
      <c r="A4" s="27"/>
      <c r="B4" s="27"/>
      <c r="C4" s="27"/>
      <c r="D4" s="2">
        <v>43528</v>
      </c>
      <c r="E4" s="2">
        <v>43530</v>
      </c>
      <c r="F4" s="2">
        <v>43532</v>
      </c>
      <c r="G4" s="2">
        <f t="shared" ref="G4:R4" si="0">D4+7</f>
        <v>43535</v>
      </c>
      <c r="H4" s="2">
        <f t="shared" si="0"/>
        <v>43537</v>
      </c>
      <c r="I4" s="2">
        <f t="shared" si="0"/>
        <v>43539</v>
      </c>
      <c r="J4" s="2">
        <f t="shared" si="0"/>
        <v>43542</v>
      </c>
      <c r="K4" s="2">
        <f t="shared" si="0"/>
        <v>43544</v>
      </c>
      <c r="L4" s="2">
        <f t="shared" si="0"/>
        <v>43546</v>
      </c>
      <c r="M4" s="2">
        <f t="shared" si="0"/>
        <v>43549</v>
      </c>
      <c r="N4" s="2">
        <f t="shared" si="0"/>
        <v>43551</v>
      </c>
      <c r="O4" s="2">
        <f t="shared" si="0"/>
        <v>43553</v>
      </c>
      <c r="P4" s="2">
        <f t="shared" si="0"/>
        <v>43556</v>
      </c>
      <c r="Q4" s="2">
        <f t="shared" si="0"/>
        <v>43558</v>
      </c>
      <c r="R4" s="3">
        <f t="shared" si="0"/>
        <v>43560</v>
      </c>
      <c r="S4" s="4" t="s">
        <v>8</v>
      </c>
      <c r="T4" s="4" t="s">
        <v>9</v>
      </c>
      <c r="U4" s="4" t="s">
        <v>10</v>
      </c>
      <c r="V4" s="4" t="s">
        <v>11</v>
      </c>
      <c r="W4" s="4" t="s">
        <v>12</v>
      </c>
      <c r="X4" s="4" t="s">
        <v>13</v>
      </c>
      <c r="Y4" s="4" t="s">
        <v>14</v>
      </c>
      <c r="Z4" s="32"/>
      <c r="AA4" s="37"/>
    </row>
    <row r="5" spans="1:27" ht="15.6" x14ac:dyDescent="0.25">
      <c r="A5" s="5">
        <v>1</v>
      </c>
      <c r="B5" s="6" t="s">
        <v>15</v>
      </c>
      <c r="C5" s="6" t="s">
        <v>16</v>
      </c>
      <c r="D5" s="7">
        <v>5</v>
      </c>
      <c r="E5" s="7">
        <v>4</v>
      </c>
      <c r="F5" s="7" t="s">
        <v>17</v>
      </c>
      <c r="G5" s="8"/>
      <c r="H5" s="8"/>
      <c r="I5" s="7">
        <v>5</v>
      </c>
      <c r="J5" s="8"/>
      <c r="K5" s="7">
        <v>5</v>
      </c>
      <c r="L5" s="8"/>
      <c r="M5" s="7" t="s">
        <v>17</v>
      </c>
      <c r="N5" s="8"/>
      <c r="O5" s="7">
        <v>4</v>
      </c>
      <c r="P5" s="8"/>
      <c r="Q5" s="7" t="s">
        <v>17</v>
      </c>
      <c r="R5" s="9">
        <v>5</v>
      </c>
      <c r="S5" s="10">
        <v>5</v>
      </c>
      <c r="T5" s="10">
        <v>4</v>
      </c>
      <c r="U5" s="10">
        <v>5</v>
      </c>
      <c r="V5" s="10">
        <v>5</v>
      </c>
      <c r="W5" s="10">
        <v>5</v>
      </c>
      <c r="X5" s="10">
        <v>5</v>
      </c>
      <c r="Y5" s="10">
        <v>4</v>
      </c>
      <c r="Z5" s="11">
        <f t="shared" ref="Z5:Z14" si="1">ROUND(AVERAGE(D5:Y5),1)</f>
        <v>4.7</v>
      </c>
      <c r="AA5" s="12">
        <f t="shared" ref="AA5:AA14" si="2">IF(Z5&gt;4.4,5,IF(Z5&gt;3.4,4,IF(Z5&gt;2.4,3,2)))</f>
        <v>5</v>
      </c>
    </row>
    <row r="6" spans="1:27" ht="15.6" x14ac:dyDescent="0.25">
      <c r="A6" s="5">
        <v>2</v>
      </c>
      <c r="B6" s="6" t="s">
        <v>18</v>
      </c>
      <c r="C6" s="6" t="s">
        <v>19</v>
      </c>
      <c r="D6" s="7" t="s">
        <v>17</v>
      </c>
      <c r="E6" s="7" t="s">
        <v>17</v>
      </c>
      <c r="F6" s="8"/>
      <c r="G6" s="7">
        <v>4</v>
      </c>
      <c r="H6" s="7">
        <v>5</v>
      </c>
      <c r="I6" s="8"/>
      <c r="J6" s="7">
        <v>4</v>
      </c>
      <c r="K6" s="7" t="s">
        <v>17</v>
      </c>
      <c r="L6" s="8"/>
      <c r="M6" s="8"/>
      <c r="N6" s="7">
        <v>4</v>
      </c>
      <c r="O6" s="7">
        <v>4</v>
      </c>
      <c r="P6" s="8"/>
      <c r="Q6" s="7">
        <v>3</v>
      </c>
      <c r="R6" s="9">
        <v>2</v>
      </c>
      <c r="S6" s="10">
        <v>3</v>
      </c>
      <c r="T6" s="10">
        <v>4</v>
      </c>
      <c r="U6" s="10">
        <v>5</v>
      </c>
      <c r="V6" s="10">
        <v>3</v>
      </c>
      <c r="W6" s="10">
        <v>5</v>
      </c>
      <c r="X6" s="10">
        <v>3</v>
      </c>
      <c r="Y6" s="10">
        <v>4</v>
      </c>
      <c r="Z6" s="11">
        <f t="shared" si="1"/>
        <v>3.8</v>
      </c>
      <c r="AA6" s="12">
        <f t="shared" si="2"/>
        <v>4</v>
      </c>
    </row>
    <row r="7" spans="1:27" ht="15.6" x14ac:dyDescent="0.25">
      <c r="A7" s="5">
        <v>3</v>
      </c>
      <c r="B7" s="6" t="s">
        <v>20</v>
      </c>
      <c r="C7" s="6" t="s">
        <v>21</v>
      </c>
      <c r="D7" s="7">
        <v>4</v>
      </c>
      <c r="E7" s="7">
        <v>5</v>
      </c>
      <c r="F7" s="8"/>
      <c r="G7" s="7" t="s">
        <v>17</v>
      </c>
      <c r="H7" s="7">
        <v>3</v>
      </c>
      <c r="I7" s="7">
        <v>5</v>
      </c>
      <c r="J7" s="7">
        <v>2</v>
      </c>
      <c r="K7" s="7">
        <v>2</v>
      </c>
      <c r="L7" s="7">
        <v>3</v>
      </c>
      <c r="M7" s="7" t="s">
        <v>17</v>
      </c>
      <c r="N7" s="7">
        <v>4</v>
      </c>
      <c r="O7" s="8"/>
      <c r="P7" s="7">
        <v>3</v>
      </c>
      <c r="Q7" s="7">
        <v>5</v>
      </c>
      <c r="R7" s="9">
        <v>4</v>
      </c>
      <c r="S7" s="10">
        <v>3</v>
      </c>
      <c r="T7" s="10">
        <v>5</v>
      </c>
      <c r="U7" s="10">
        <v>4</v>
      </c>
      <c r="V7" s="10">
        <v>4</v>
      </c>
      <c r="W7" s="10">
        <v>4</v>
      </c>
      <c r="X7" s="10">
        <v>4</v>
      </c>
      <c r="Y7" s="10">
        <v>4</v>
      </c>
      <c r="Z7" s="11">
        <f t="shared" si="1"/>
        <v>3.8</v>
      </c>
      <c r="AA7" s="12">
        <f t="shared" si="2"/>
        <v>4</v>
      </c>
    </row>
    <row r="8" spans="1:27" ht="15.6" x14ac:dyDescent="0.25">
      <c r="A8" s="5">
        <v>4</v>
      </c>
      <c r="B8" s="6" t="s">
        <v>22</v>
      </c>
      <c r="C8" s="6" t="s">
        <v>23</v>
      </c>
      <c r="D8" s="7">
        <v>3</v>
      </c>
      <c r="E8" s="7">
        <v>2</v>
      </c>
      <c r="F8" s="7" t="s">
        <v>17</v>
      </c>
      <c r="G8" s="8"/>
      <c r="H8" s="7" t="s">
        <v>17</v>
      </c>
      <c r="I8" s="7" t="s">
        <v>17</v>
      </c>
      <c r="J8" s="7" t="s">
        <v>17</v>
      </c>
      <c r="K8" s="7" t="s">
        <v>17</v>
      </c>
      <c r="L8" s="7" t="s">
        <v>17</v>
      </c>
      <c r="M8" s="7">
        <v>5</v>
      </c>
      <c r="N8" s="7">
        <v>3</v>
      </c>
      <c r="O8" s="7" t="s">
        <v>17</v>
      </c>
      <c r="P8" s="8"/>
      <c r="Q8" s="7">
        <v>3</v>
      </c>
      <c r="R8" s="9" t="s">
        <v>17</v>
      </c>
      <c r="S8" s="10">
        <v>3</v>
      </c>
      <c r="T8" s="10">
        <v>4</v>
      </c>
      <c r="U8" s="10">
        <v>2</v>
      </c>
      <c r="V8" s="10">
        <v>2</v>
      </c>
      <c r="W8" s="10">
        <v>3</v>
      </c>
      <c r="X8" s="10">
        <v>4</v>
      </c>
      <c r="Y8" s="10">
        <v>3</v>
      </c>
      <c r="Z8" s="11">
        <f t="shared" si="1"/>
        <v>3.1</v>
      </c>
      <c r="AA8" s="12">
        <f t="shared" si="2"/>
        <v>3</v>
      </c>
    </row>
    <row r="9" spans="1:27" ht="15.6" x14ac:dyDescent="0.25">
      <c r="A9" s="5">
        <v>5</v>
      </c>
      <c r="B9" s="6" t="s">
        <v>24</v>
      </c>
      <c r="C9" s="6" t="s">
        <v>25</v>
      </c>
      <c r="D9" s="7" t="s">
        <v>17</v>
      </c>
      <c r="E9" s="7">
        <v>4</v>
      </c>
      <c r="F9" s="7">
        <v>5</v>
      </c>
      <c r="G9" s="7">
        <v>4</v>
      </c>
      <c r="H9" s="7">
        <v>4</v>
      </c>
      <c r="I9" s="7">
        <v>4</v>
      </c>
      <c r="J9" s="8"/>
      <c r="K9" s="7" t="s">
        <v>17</v>
      </c>
      <c r="L9" s="8"/>
      <c r="M9" s="7">
        <v>5</v>
      </c>
      <c r="N9" s="7" t="s">
        <v>17</v>
      </c>
      <c r="O9" s="8"/>
      <c r="P9" s="7">
        <v>4</v>
      </c>
      <c r="Q9" s="7">
        <v>4</v>
      </c>
      <c r="R9" s="9">
        <v>4</v>
      </c>
      <c r="S9" s="10">
        <v>3</v>
      </c>
      <c r="T9" s="10">
        <v>4</v>
      </c>
      <c r="U9" s="10">
        <v>4</v>
      </c>
      <c r="V9" s="10">
        <v>5</v>
      </c>
      <c r="W9" s="10">
        <v>5</v>
      </c>
      <c r="X9" s="10">
        <v>4</v>
      </c>
      <c r="Y9" s="10">
        <v>4</v>
      </c>
      <c r="Z9" s="11">
        <f t="shared" si="1"/>
        <v>4.2</v>
      </c>
      <c r="AA9" s="12">
        <f t="shared" si="2"/>
        <v>4</v>
      </c>
    </row>
    <row r="10" spans="1:27" ht="15.6" x14ac:dyDescent="0.25">
      <c r="A10" s="5">
        <v>6</v>
      </c>
      <c r="B10" s="6" t="s">
        <v>26</v>
      </c>
      <c r="C10" s="6" t="s">
        <v>27</v>
      </c>
      <c r="D10" s="7" t="s">
        <v>17</v>
      </c>
      <c r="E10" s="8"/>
      <c r="F10" s="7">
        <v>4</v>
      </c>
      <c r="G10" s="8"/>
      <c r="H10" s="7">
        <v>5</v>
      </c>
      <c r="I10" s="7" t="s">
        <v>17</v>
      </c>
      <c r="J10" s="8"/>
      <c r="K10" s="8"/>
      <c r="L10" s="7">
        <v>2</v>
      </c>
      <c r="M10" s="7">
        <v>4</v>
      </c>
      <c r="N10" s="8"/>
      <c r="O10" s="7">
        <v>4</v>
      </c>
      <c r="P10" s="7">
        <v>4</v>
      </c>
      <c r="Q10" s="8"/>
      <c r="R10" s="9">
        <v>5</v>
      </c>
      <c r="S10" s="10">
        <v>5</v>
      </c>
      <c r="T10" s="10">
        <v>4</v>
      </c>
      <c r="U10" s="10">
        <v>4</v>
      </c>
      <c r="V10" s="10">
        <v>5</v>
      </c>
      <c r="W10" s="10">
        <v>5</v>
      </c>
      <c r="X10" s="10">
        <v>3</v>
      </c>
      <c r="Y10" s="10">
        <v>5</v>
      </c>
      <c r="Z10" s="11">
        <f t="shared" si="1"/>
        <v>4.2</v>
      </c>
      <c r="AA10" s="12">
        <f t="shared" si="2"/>
        <v>4</v>
      </c>
    </row>
    <row r="11" spans="1:27" ht="15.6" x14ac:dyDescent="0.25">
      <c r="A11" s="5">
        <v>7</v>
      </c>
      <c r="B11" s="6" t="s">
        <v>28</v>
      </c>
      <c r="C11" s="6" t="s">
        <v>29</v>
      </c>
      <c r="D11" s="7">
        <v>5</v>
      </c>
      <c r="E11" s="7">
        <v>4</v>
      </c>
      <c r="F11" s="8"/>
      <c r="G11" s="8"/>
      <c r="H11" s="7">
        <v>5</v>
      </c>
      <c r="I11" s="7">
        <v>5</v>
      </c>
      <c r="J11" s="7">
        <v>4</v>
      </c>
      <c r="K11" s="7">
        <v>5</v>
      </c>
      <c r="L11" s="7">
        <v>5</v>
      </c>
      <c r="M11" s="8"/>
      <c r="N11" s="7">
        <v>5</v>
      </c>
      <c r="O11" s="7">
        <v>5</v>
      </c>
      <c r="P11" s="8"/>
      <c r="Q11" s="7">
        <v>5</v>
      </c>
      <c r="R11" s="9">
        <v>4</v>
      </c>
      <c r="S11" s="10">
        <v>4</v>
      </c>
      <c r="T11" s="10">
        <v>5</v>
      </c>
      <c r="U11" s="10">
        <v>4</v>
      </c>
      <c r="V11" s="10">
        <v>4</v>
      </c>
      <c r="W11" s="10">
        <v>4</v>
      </c>
      <c r="X11" s="10">
        <v>5</v>
      </c>
      <c r="Y11" s="10">
        <v>4</v>
      </c>
      <c r="Z11" s="11">
        <f t="shared" si="1"/>
        <v>4.5999999999999996</v>
      </c>
      <c r="AA11" s="12">
        <f t="shared" si="2"/>
        <v>5</v>
      </c>
    </row>
    <row r="12" spans="1:27" ht="15.6" x14ac:dyDescent="0.25">
      <c r="A12" s="5">
        <v>8</v>
      </c>
      <c r="B12" s="6" t="s">
        <v>30</v>
      </c>
      <c r="C12" s="6" t="s">
        <v>31</v>
      </c>
      <c r="D12" s="7" t="s">
        <v>17</v>
      </c>
      <c r="E12" s="7">
        <v>5</v>
      </c>
      <c r="F12" s="7">
        <v>5</v>
      </c>
      <c r="G12" s="7" t="s">
        <v>17</v>
      </c>
      <c r="H12" s="7">
        <v>4</v>
      </c>
      <c r="I12" s="7">
        <v>4</v>
      </c>
      <c r="J12" s="8"/>
      <c r="K12" s="7" t="s">
        <v>17</v>
      </c>
      <c r="L12" s="8"/>
      <c r="M12" s="7" t="s">
        <v>17</v>
      </c>
      <c r="N12" s="8"/>
      <c r="O12" s="7">
        <v>5</v>
      </c>
      <c r="P12" s="7">
        <v>2</v>
      </c>
      <c r="Q12" s="8"/>
      <c r="R12" s="9">
        <v>3</v>
      </c>
      <c r="S12" s="10">
        <v>3</v>
      </c>
      <c r="T12" s="10">
        <v>4</v>
      </c>
      <c r="U12" s="10">
        <v>5</v>
      </c>
      <c r="V12" s="10">
        <v>3</v>
      </c>
      <c r="W12" s="10">
        <v>3</v>
      </c>
      <c r="X12" s="10">
        <v>4</v>
      </c>
      <c r="Y12" s="10">
        <v>4</v>
      </c>
      <c r="Z12" s="11">
        <f t="shared" si="1"/>
        <v>3.9</v>
      </c>
      <c r="AA12" s="12">
        <f t="shared" si="2"/>
        <v>4</v>
      </c>
    </row>
    <row r="13" spans="1:27" ht="15.6" x14ac:dyDescent="0.25">
      <c r="A13" s="5">
        <v>9</v>
      </c>
      <c r="B13" s="6" t="s">
        <v>32</v>
      </c>
      <c r="C13" s="6" t="s">
        <v>33</v>
      </c>
      <c r="D13" s="7">
        <v>4</v>
      </c>
      <c r="E13" s="8"/>
      <c r="F13" s="7">
        <v>4</v>
      </c>
      <c r="G13" s="7">
        <v>3</v>
      </c>
      <c r="H13" s="8"/>
      <c r="I13" s="7">
        <v>2</v>
      </c>
      <c r="J13" s="8"/>
      <c r="K13" s="8"/>
      <c r="L13" s="7">
        <v>5</v>
      </c>
      <c r="M13" s="8"/>
      <c r="N13" s="7">
        <v>5</v>
      </c>
      <c r="O13" s="7" t="s">
        <v>17</v>
      </c>
      <c r="P13" s="7">
        <v>3</v>
      </c>
      <c r="Q13" s="7" t="s">
        <v>17</v>
      </c>
      <c r="R13" s="9">
        <v>4</v>
      </c>
      <c r="S13" s="10">
        <v>3</v>
      </c>
      <c r="T13" s="10">
        <v>4</v>
      </c>
      <c r="U13" s="10">
        <v>5</v>
      </c>
      <c r="V13" s="10">
        <v>4</v>
      </c>
      <c r="W13" s="10">
        <v>4</v>
      </c>
      <c r="X13" s="10">
        <v>3</v>
      </c>
      <c r="Y13" s="10">
        <v>4</v>
      </c>
      <c r="Z13" s="11">
        <f t="shared" si="1"/>
        <v>3.8</v>
      </c>
      <c r="AA13" s="12">
        <f t="shared" si="2"/>
        <v>4</v>
      </c>
    </row>
    <row r="14" spans="1:27" ht="15.6" x14ac:dyDescent="0.25">
      <c r="A14" s="5">
        <v>10</v>
      </c>
      <c r="B14" s="6" t="s">
        <v>34</v>
      </c>
      <c r="C14" s="6" t="s">
        <v>35</v>
      </c>
      <c r="D14" s="7">
        <v>5</v>
      </c>
      <c r="E14" s="7" t="s">
        <v>17</v>
      </c>
      <c r="F14" s="7">
        <v>4</v>
      </c>
      <c r="G14" s="8"/>
      <c r="H14" s="7">
        <v>4</v>
      </c>
      <c r="I14" s="7" t="s">
        <v>17</v>
      </c>
      <c r="J14" s="7" t="s">
        <v>17</v>
      </c>
      <c r="K14" s="7" t="s">
        <v>17</v>
      </c>
      <c r="L14" s="7" t="s">
        <v>17</v>
      </c>
      <c r="M14" s="8"/>
      <c r="N14" s="7">
        <v>5</v>
      </c>
      <c r="O14" s="7" t="s">
        <v>17</v>
      </c>
      <c r="P14" s="7">
        <v>5</v>
      </c>
      <c r="Q14" s="7" t="s">
        <v>17</v>
      </c>
      <c r="R14" s="9" t="s">
        <v>17</v>
      </c>
      <c r="S14" s="10">
        <v>3</v>
      </c>
      <c r="T14" s="10" t="s">
        <v>17</v>
      </c>
      <c r="U14" s="10">
        <v>5</v>
      </c>
      <c r="V14" s="10">
        <v>5</v>
      </c>
      <c r="W14" s="10">
        <v>4</v>
      </c>
      <c r="X14" s="10">
        <v>5</v>
      </c>
      <c r="Y14" s="10">
        <v>4</v>
      </c>
      <c r="Z14" s="11">
        <f t="shared" si="1"/>
        <v>4.5</v>
      </c>
      <c r="AA14" s="12">
        <f t="shared" si="2"/>
        <v>5</v>
      </c>
    </row>
    <row r="15" spans="1:27" ht="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8">
    <mergeCell ref="AA3:AA4"/>
    <mergeCell ref="A1:P1"/>
    <mergeCell ref="A3:A4"/>
    <mergeCell ref="B3:B4"/>
    <mergeCell ref="C3:C4"/>
    <mergeCell ref="D3:R3"/>
    <mergeCell ref="Z3:Z4"/>
    <mergeCell ref="S3:Y3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K16" sqref="K16"/>
    </sheetView>
  </sheetViews>
  <sheetFormatPr defaultColWidth="14.44140625" defaultRowHeight="15.75" customHeight="1" x14ac:dyDescent="0.25"/>
  <cols>
    <col min="1" max="1" width="5.88671875" customWidth="1"/>
    <col min="2" max="2" width="24.33203125" customWidth="1"/>
  </cols>
  <sheetData>
    <row r="1" spans="1:26" ht="37.799999999999997" customHeight="1" x14ac:dyDescent="0.7">
      <c r="A1" s="40" t="s">
        <v>36</v>
      </c>
      <c r="B1" s="39"/>
      <c r="C1" s="3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4" t="s">
        <v>1</v>
      </c>
      <c r="B3" s="14" t="s">
        <v>37</v>
      </c>
      <c r="C3" s="15" t="s">
        <v>7</v>
      </c>
      <c r="D3" s="16" t="s">
        <v>38</v>
      </c>
      <c r="E3" s="17"/>
      <c r="F3" s="18" t="s">
        <v>39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5">
        <v>1</v>
      </c>
      <c r="B4" s="6" t="str">
        <f>CONCATENATE('Информационные технологии'!B5," ",'Информационные технологии'!C5)</f>
        <v>Ванько Алексей</v>
      </c>
      <c r="C4" s="10">
        <f>'Информационные технологии'!AA5</f>
        <v>5</v>
      </c>
      <c r="D4" s="10">
        <f t="shared" ref="D4:D13" si="0">RANK(C4,$C$4:$C$13)</f>
        <v>1</v>
      </c>
      <c r="E4" s="17"/>
      <c r="F4" s="19">
        <v>2000</v>
      </c>
      <c r="G4" s="20"/>
      <c r="H4" s="1"/>
      <c r="I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5">
        <v>2</v>
      </c>
      <c r="B5" s="6" t="str">
        <f>CONCATENATE('Информационные технологии'!B6," ",'Информационные технологии'!C6)</f>
        <v>Григорьев Денис</v>
      </c>
      <c r="C5" s="10">
        <f>'Информационные технологии'!AA6</f>
        <v>4</v>
      </c>
      <c r="D5" s="10">
        <f t="shared" si="0"/>
        <v>4</v>
      </c>
      <c r="E5" s="17"/>
      <c r="F5" s="19">
        <v>1999</v>
      </c>
      <c r="G5" s="20"/>
      <c r="H5" s="1"/>
      <c r="I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5">
        <v>3</v>
      </c>
      <c r="B6" s="6" t="str">
        <f>CONCATENATE('Информационные технологии'!B7," ",'Информационные технологии'!C7)</f>
        <v>Давыд Давид</v>
      </c>
      <c r="C6" s="10">
        <f>'Информационные технологии'!AA7</f>
        <v>4</v>
      </c>
      <c r="D6" s="10">
        <f t="shared" si="0"/>
        <v>4</v>
      </c>
      <c r="E6" s="17"/>
      <c r="F6" s="19">
        <v>2000</v>
      </c>
      <c r="G6" s="20"/>
      <c r="H6" s="1"/>
      <c r="I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5">
        <v>4</v>
      </c>
      <c r="B7" s="6" t="str">
        <f>CONCATENATE('Информационные технологии'!B8," ",'Информационные технологии'!C8)</f>
        <v>Кадзуки Су</v>
      </c>
      <c r="C7" s="10">
        <f>'Информационные технологии'!AA8</f>
        <v>3</v>
      </c>
      <c r="D7" s="10">
        <f t="shared" si="0"/>
        <v>10</v>
      </c>
      <c r="E7" s="17"/>
      <c r="F7" s="19">
        <v>2000</v>
      </c>
      <c r="G7" s="20"/>
      <c r="H7" s="1"/>
      <c r="I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5">
        <v>5</v>
      </c>
      <c r="B8" s="6" t="str">
        <f>CONCATENATE('Информационные технологии'!B9," ",'Информационные технологии'!C9)</f>
        <v>Курякин Семен</v>
      </c>
      <c r="C8" s="10">
        <f>'Информационные технологии'!AA9</f>
        <v>4</v>
      </c>
      <c r="D8" s="10">
        <f t="shared" si="0"/>
        <v>4</v>
      </c>
      <c r="E8" s="17"/>
      <c r="F8" s="19">
        <v>1999</v>
      </c>
      <c r="G8" s="20"/>
      <c r="H8" s="1"/>
      <c r="I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5">
        <v>6</v>
      </c>
      <c r="B9" s="6" t="str">
        <f>CONCATENATE('Информационные технологии'!B10," ",'Информационные технологии'!C10)</f>
        <v>Лако Ким</v>
      </c>
      <c r="C9" s="10">
        <f>'Информационные технологии'!AA10</f>
        <v>4</v>
      </c>
      <c r="D9" s="10">
        <f t="shared" si="0"/>
        <v>4</v>
      </c>
      <c r="E9" s="17"/>
      <c r="F9" s="19">
        <v>2000</v>
      </c>
      <c r="G9" s="20"/>
      <c r="H9" s="1"/>
      <c r="I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5">
        <v>7</v>
      </c>
      <c r="B10" s="6" t="str">
        <f>CONCATENATE('Информационные технологии'!B11," ",'Информационные технологии'!C11)</f>
        <v>Логинова Софья</v>
      </c>
      <c r="C10" s="10">
        <f>'Информационные технологии'!AA11</f>
        <v>5</v>
      </c>
      <c r="D10" s="10">
        <f t="shared" si="0"/>
        <v>1</v>
      </c>
      <c r="E10" s="17"/>
      <c r="F10" s="19">
        <v>2000</v>
      </c>
      <c r="G10" s="20"/>
      <c r="H10" s="1"/>
      <c r="I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5">
        <v>8</v>
      </c>
      <c r="B11" s="6" t="str">
        <f>CONCATENATE('Информационные технологии'!B12," ",'Информационные технологии'!C12)</f>
        <v>Сакура Алина</v>
      </c>
      <c r="C11" s="10">
        <f>'Информационные технологии'!AA12</f>
        <v>4</v>
      </c>
      <c r="D11" s="10">
        <f t="shared" si="0"/>
        <v>4</v>
      </c>
      <c r="E11" s="17"/>
      <c r="F11" s="19">
        <v>1999</v>
      </c>
      <c r="G11" s="20"/>
      <c r="H11" s="1"/>
      <c r="I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5">
        <v>9</v>
      </c>
      <c r="B12" s="6" t="str">
        <f>CONCATENATE('Информационные технологии'!B13," ",'Информационные технологии'!C13)</f>
        <v>Семечко Кристина</v>
      </c>
      <c r="C12" s="10">
        <f>'Информационные технологии'!AA13</f>
        <v>4</v>
      </c>
      <c r="D12" s="10">
        <f t="shared" si="0"/>
        <v>4</v>
      </c>
      <c r="E12" s="17"/>
      <c r="F12" s="19">
        <v>2000</v>
      </c>
      <c r="G12" s="20"/>
      <c r="H12" s="1"/>
      <c r="I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5">
        <v>10</v>
      </c>
      <c r="B13" s="6" t="str">
        <f>CONCATENATE('Информационные технологии'!B14," ",'Информационные технологии'!C14)</f>
        <v>Хач Милена</v>
      </c>
      <c r="C13" s="10">
        <f>'Информационные технологии'!AA14</f>
        <v>5</v>
      </c>
      <c r="D13" s="10">
        <f t="shared" si="0"/>
        <v>1</v>
      </c>
      <c r="E13" s="17"/>
      <c r="F13" s="19">
        <v>2000</v>
      </c>
      <c r="G13" s="20"/>
      <c r="H13" s="1"/>
      <c r="I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8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0.799999999999997" customHeight="1" x14ac:dyDescent="0.7">
      <c r="A16" s="13" t="s">
        <v>40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4" t="s">
        <v>1</v>
      </c>
      <c r="B18" s="14" t="s">
        <v>37</v>
      </c>
      <c r="C18" s="18" t="s">
        <v>8</v>
      </c>
      <c r="D18" s="21" t="s">
        <v>9</v>
      </c>
      <c r="E18" s="22" t="s">
        <v>10</v>
      </c>
      <c r="F18" s="22" t="s">
        <v>11</v>
      </c>
      <c r="G18" s="18" t="s">
        <v>12</v>
      </c>
      <c r="H18" s="21" t="s">
        <v>13</v>
      </c>
      <c r="I18" s="18" t="s">
        <v>14</v>
      </c>
      <c r="J18" s="15" t="s">
        <v>41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5">
        <v>1</v>
      </c>
      <c r="B19" s="23" t="str">
        <f t="shared" ref="B19:B28" si="1">B4</f>
        <v>Ванько Алексей</v>
      </c>
      <c r="C19" s="24">
        <f>'Информационные технологии'!S5</f>
        <v>5</v>
      </c>
      <c r="D19" s="24">
        <f>'Информационные технологии'!T5</f>
        <v>4</v>
      </c>
      <c r="E19" s="24">
        <f>'Информационные технологии'!U5</f>
        <v>5</v>
      </c>
      <c r="F19" s="24">
        <f>'Информационные технологии'!V5</f>
        <v>5</v>
      </c>
      <c r="G19" s="24">
        <f>'Информационные технологии'!W5</f>
        <v>5</v>
      </c>
      <c r="H19" s="24">
        <f>'Информационные технологии'!X5</f>
        <v>5</v>
      </c>
      <c r="I19" s="24">
        <f>'Информационные технологии'!Y5</f>
        <v>4</v>
      </c>
      <c r="J19" s="24">
        <f t="shared" ref="J19:J28" si="2">COUNTIF(C19:I19,"н")+COUNTIF(C19:I19,"")+COUNTIF(C19:I19,"2")</f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5">
        <v>2</v>
      </c>
      <c r="B20" s="23" t="str">
        <f t="shared" si="1"/>
        <v>Григорьев Денис</v>
      </c>
      <c r="C20" s="24">
        <f>'Информационные технологии'!S6</f>
        <v>3</v>
      </c>
      <c r="D20" s="24">
        <f>'Информационные технологии'!T6</f>
        <v>4</v>
      </c>
      <c r="E20" s="24">
        <f>'Информационные технологии'!U6</f>
        <v>5</v>
      </c>
      <c r="F20" s="24">
        <f>'Информационные технологии'!V6</f>
        <v>3</v>
      </c>
      <c r="G20" s="24">
        <f>'Информационные технологии'!W6</f>
        <v>5</v>
      </c>
      <c r="H20" s="24">
        <f>'Информационные технологии'!X6</f>
        <v>3</v>
      </c>
      <c r="I20" s="24">
        <f>'Информационные технологии'!Y6</f>
        <v>4</v>
      </c>
      <c r="J20" s="24">
        <f t="shared" si="2"/>
        <v>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5">
        <v>3</v>
      </c>
      <c r="B21" s="23" t="str">
        <f t="shared" si="1"/>
        <v>Давыд Давид</v>
      </c>
      <c r="C21" s="24">
        <f>'Информационные технологии'!S7</f>
        <v>3</v>
      </c>
      <c r="D21" s="24">
        <f>'Информационные технологии'!T7</f>
        <v>5</v>
      </c>
      <c r="E21" s="24">
        <f>'Информационные технологии'!U7</f>
        <v>4</v>
      </c>
      <c r="F21" s="24">
        <f>'Информационные технологии'!V7</f>
        <v>4</v>
      </c>
      <c r="G21" s="24">
        <f>'Информационные технологии'!W7</f>
        <v>4</v>
      </c>
      <c r="H21" s="24">
        <f>'Информационные технологии'!X7</f>
        <v>4</v>
      </c>
      <c r="I21" s="24">
        <f>'Информационные технологии'!Y7</f>
        <v>4</v>
      </c>
      <c r="J21" s="24">
        <f t="shared" si="2"/>
        <v>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5">
        <v>4</v>
      </c>
      <c r="B22" s="23" t="str">
        <f t="shared" si="1"/>
        <v>Кадзуки Су</v>
      </c>
      <c r="C22" s="24">
        <f>'Информационные технологии'!S8</f>
        <v>3</v>
      </c>
      <c r="D22" s="24">
        <f>'Информационные технологии'!T8</f>
        <v>4</v>
      </c>
      <c r="E22" s="24">
        <f>'Информационные технологии'!U8</f>
        <v>2</v>
      </c>
      <c r="F22" s="24">
        <f>'Информационные технологии'!V8</f>
        <v>2</v>
      </c>
      <c r="G22" s="24">
        <f>'Информационные технологии'!W8</f>
        <v>3</v>
      </c>
      <c r="H22" s="24">
        <f>'Информационные технологии'!X8</f>
        <v>4</v>
      </c>
      <c r="I22" s="24">
        <f>'Информационные технологии'!Y8</f>
        <v>3</v>
      </c>
      <c r="J22" s="24">
        <f t="shared" si="2"/>
        <v>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5">
        <v>5</v>
      </c>
      <c r="B23" s="23" t="str">
        <f t="shared" si="1"/>
        <v>Курякин Семен</v>
      </c>
      <c r="C23" s="24">
        <f>'Информационные технологии'!S9</f>
        <v>3</v>
      </c>
      <c r="D23" s="24">
        <f>'Информационные технологии'!T9</f>
        <v>4</v>
      </c>
      <c r="E23" s="24">
        <f>'Информационные технологии'!U9</f>
        <v>4</v>
      </c>
      <c r="F23" s="24">
        <f>'Информационные технологии'!V9</f>
        <v>5</v>
      </c>
      <c r="G23" s="24">
        <f>'Информационные технологии'!W9</f>
        <v>5</v>
      </c>
      <c r="H23" s="24">
        <f>'Информационные технологии'!X9</f>
        <v>4</v>
      </c>
      <c r="I23" s="24">
        <f>'Информационные технологии'!Y9</f>
        <v>4</v>
      </c>
      <c r="J23" s="24">
        <f t="shared" si="2"/>
        <v>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5">
        <v>6</v>
      </c>
      <c r="B24" s="23" t="str">
        <f t="shared" si="1"/>
        <v>Лако Ким</v>
      </c>
      <c r="C24" s="24">
        <f>'Информационные технологии'!S10</f>
        <v>5</v>
      </c>
      <c r="D24" s="24">
        <f>'Информационные технологии'!T10</f>
        <v>4</v>
      </c>
      <c r="E24" s="24">
        <f>'Информационные технологии'!U10</f>
        <v>4</v>
      </c>
      <c r="F24" s="24">
        <f>'Информационные технологии'!V10</f>
        <v>5</v>
      </c>
      <c r="G24" s="24">
        <f>'Информационные технологии'!W10</f>
        <v>5</v>
      </c>
      <c r="H24" s="24">
        <f>'Информационные технологии'!X10</f>
        <v>3</v>
      </c>
      <c r="I24" s="24">
        <f>'Информационные технологии'!Y10</f>
        <v>5</v>
      </c>
      <c r="J24" s="24">
        <f t="shared" si="2"/>
        <v>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5">
        <v>7</v>
      </c>
      <c r="B25" s="23" t="str">
        <f t="shared" si="1"/>
        <v>Логинова Софья</v>
      </c>
      <c r="C25" s="24">
        <f>'Информационные технологии'!S11</f>
        <v>4</v>
      </c>
      <c r="D25" s="24">
        <f>'Информационные технологии'!T11</f>
        <v>5</v>
      </c>
      <c r="E25" s="24">
        <f>'Информационные технологии'!U11</f>
        <v>4</v>
      </c>
      <c r="F25" s="24">
        <f>'Информационные технологии'!V11</f>
        <v>4</v>
      </c>
      <c r="G25" s="24">
        <f>'Информационные технологии'!W11</f>
        <v>4</v>
      </c>
      <c r="H25" s="24">
        <f>'Информационные технологии'!X11</f>
        <v>5</v>
      </c>
      <c r="I25" s="24">
        <f>'Информационные технологии'!Y11</f>
        <v>4</v>
      </c>
      <c r="J25" s="24">
        <f t="shared" si="2"/>
        <v>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5">
        <v>8</v>
      </c>
      <c r="B26" s="23" t="str">
        <f t="shared" si="1"/>
        <v>Сакура Алина</v>
      </c>
      <c r="C26" s="24">
        <f>'Информационные технологии'!S12</f>
        <v>3</v>
      </c>
      <c r="D26" s="24">
        <f>'Информационные технологии'!T12</f>
        <v>4</v>
      </c>
      <c r="E26" s="24">
        <f>'Информационные технологии'!U12</f>
        <v>5</v>
      </c>
      <c r="F26" s="24">
        <f>'Информационные технологии'!V12</f>
        <v>3</v>
      </c>
      <c r="G26" s="24">
        <f>'Информационные технологии'!W12</f>
        <v>3</v>
      </c>
      <c r="H26" s="24">
        <f>'Информационные технологии'!X12</f>
        <v>4</v>
      </c>
      <c r="I26" s="24">
        <f>'Информационные технологии'!Y12</f>
        <v>4</v>
      </c>
      <c r="J26" s="24">
        <f t="shared" si="2"/>
        <v>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5">
        <v>9</v>
      </c>
      <c r="B27" s="23" t="str">
        <f t="shared" si="1"/>
        <v>Семечко Кристина</v>
      </c>
      <c r="C27" s="24">
        <f>'Информационные технологии'!S13</f>
        <v>3</v>
      </c>
      <c r="D27" s="24">
        <f>'Информационные технологии'!T13</f>
        <v>4</v>
      </c>
      <c r="E27" s="24">
        <f>'Информационные технологии'!U13</f>
        <v>5</v>
      </c>
      <c r="F27" s="24">
        <f>'Информационные технологии'!V13</f>
        <v>4</v>
      </c>
      <c r="G27" s="24">
        <f>'Информационные технологии'!W13</f>
        <v>4</v>
      </c>
      <c r="H27" s="24">
        <f>'Информационные технологии'!X13</f>
        <v>3</v>
      </c>
      <c r="I27" s="24">
        <f>'Информационные технологии'!Y13</f>
        <v>4</v>
      </c>
      <c r="J27" s="24">
        <f t="shared" si="2"/>
        <v>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5">
        <v>10</v>
      </c>
      <c r="B28" s="23" t="str">
        <f t="shared" si="1"/>
        <v>Хач Милена</v>
      </c>
      <c r="C28" s="24">
        <f>'Информационные технологии'!S14</f>
        <v>3</v>
      </c>
      <c r="D28" s="24" t="str">
        <f>'Информационные технологии'!T14</f>
        <v>н</v>
      </c>
      <c r="E28" s="24">
        <f>'Информационные технологии'!U14</f>
        <v>5</v>
      </c>
      <c r="F28" s="24">
        <f>'Информационные технологии'!V14</f>
        <v>5</v>
      </c>
      <c r="G28" s="24">
        <f>'Информационные технологии'!W14</f>
        <v>4</v>
      </c>
      <c r="H28" s="24">
        <f>'Информационные технологии'!X14</f>
        <v>5</v>
      </c>
      <c r="I28" s="24">
        <f>'Информационные технологии'!Y14</f>
        <v>4</v>
      </c>
      <c r="J28" s="24">
        <f t="shared" si="2"/>
        <v>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5">
      <c r="A31" s="17"/>
      <c r="B31" s="17"/>
      <c r="C31" s="41" t="s">
        <v>42</v>
      </c>
      <c r="D31" s="29"/>
      <c r="E31" s="29"/>
      <c r="F31" s="29"/>
      <c r="G31" s="29"/>
      <c r="H31" s="29"/>
      <c r="I31" s="3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 x14ac:dyDescent="0.25">
      <c r="A32" s="17"/>
      <c r="B32" s="15">
        <v>5</v>
      </c>
      <c r="C32" s="42">
        <f t="array" ref="C32:C35">FREQUENCY(C19:C28,$B$32:$B$35)</f>
        <v>2</v>
      </c>
      <c r="D32" s="42">
        <f t="array" ref="D32:D35">FREQUENCY(D19:D28,$B$32:$B$35)</f>
        <v>2</v>
      </c>
      <c r="E32" s="42">
        <f t="array" ref="E32:E35">FREQUENCY(E19:E28,$B$32:$B$35)</f>
        <v>5</v>
      </c>
      <c r="F32" s="42">
        <f t="array" ref="F32:F35">FREQUENCY(F19:F28,$B$32:$B$35)</f>
        <v>4</v>
      </c>
      <c r="G32" s="42">
        <f t="array" ref="G32:G35">FREQUENCY(G19:G28,$B$32:$B$35)</f>
        <v>4</v>
      </c>
      <c r="H32" s="42">
        <f t="array" ref="H32:H35">FREQUENCY(H19:H28,$B$32:$B$35)</f>
        <v>3</v>
      </c>
      <c r="I32" s="42">
        <f t="array" ref="I32:I35">FREQUENCY(I19:I28,$B$32:$B$35)</f>
        <v>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 x14ac:dyDescent="0.25">
      <c r="A33" s="17"/>
      <c r="B33" s="15">
        <v>4</v>
      </c>
      <c r="C33" s="12">
        <v>1</v>
      </c>
      <c r="D33" s="12">
        <v>7</v>
      </c>
      <c r="E33" s="12">
        <v>4</v>
      </c>
      <c r="F33" s="12">
        <v>3</v>
      </c>
      <c r="G33" s="12">
        <v>4</v>
      </c>
      <c r="H33" s="12">
        <v>4</v>
      </c>
      <c r="I33" s="12">
        <v>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 x14ac:dyDescent="0.25">
      <c r="A34" s="17"/>
      <c r="B34" s="15">
        <v>3</v>
      </c>
      <c r="C34" s="12">
        <v>7</v>
      </c>
      <c r="D34" s="12">
        <v>0</v>
      </c>
      <c r="E34" s="12">
        <v>0</v>
      </c>
      <c r="F34" s="12">
        <v>2</v>
      </c>
      <c r="G34" s="12">
        <v>2</v>
      </c>
      <c r="H34" s="12">
        <v>3</v>
      </c>
      <c r="I34" s="12">
        <v>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 x14ac:dyDescent="0.25">
      <c r="A35" s="17"/>
      <c r="B35" s="15">
        <v>2</v>
      </c>
      <c r="C35" s="12">
        <v>0</v>
      </c>
      <c r="D35" s="12">
        <v>0</v>
      </c>
      <c r="E35" s="12">
        <v>1</v>
      </c>
      <c r="F35" s="12">
        <v>1</v>
      </c>
      <c r="G35" s="12">
        <v>0</v>
      </c>
      <c r="H35" s="12">
        <v>0</v>
      </c>
      <c r="I35" s="12">
        <v>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 x14ac:dyDescent="0.25">
      <c r="A37" s="17"/>
      <c r="B37" s="15" t="s">
        <v>43</v>
      </c>
      <c r="C37" s="10">
        <f t="shared" ref="C37:I37" si="3">SUM(C32:C35)</f>
        <v>10</v>
      </c>
      <c r="D37" s="10">
        <f t="shared" si="3"/>
        <v>9</v>
      </c>
      <c r="E37" s="10">
        <f t="shared" si="3"/>
        <v>10</v>
      </c>
      <c r="F37" s="10">
        <f t="shared" si="3"/>
        <v>10</v>
      </c>
      <c r="G37" s="10">
        <f t="shared" si="3"/>
        <v>10</v>
      </c>
      <c r="H37" s="10">
        <f t="shared" si="3"/>
        <v>10</v>
      </c>
      <c r="I37" s="10">
        <f t="shared" si="3"/>
        <v>10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41" t="s">
        <v>44</v>
      </c>
      <c r="B39" s="30"/>
      <c r="C39" s="25">
        <f t="shared" ref="C39:I39" si="4">((C32+C33)*100%)/C37</f>
        <v>0.3</v>
      </c>
      <c r="D39" s="25">
        <f t="shared" si="4"/>
        <v>1</v>
      </c>
      <c r="E39" s="25">
        <f t="shared" si="4"/>
        <v>0.9</v>
      </c>
      <c r="F39" s="25">
        <f t="shared" si="4"/>
        <v>0.7</v>
      </c>
      <c r="G39" s="25">
        <f t="shared" si="4"/>
        <v>0.8</v>
      </c>
      <c r="H39" s="25">
        <f t="shared" si="4"/>
        <v>0.7</v>
      </c>
      <c r="I39" s="25">
        <f t="shared" si="4"/>
        <v>0.9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41" t="s">
        <v>45</v>
      </c>
      <c r="B40" s="30"/>
      <c r="C40" s="25">
        <f t="shared" ref="C40:I40" si="5">(SUM(C32:C34)*100%)/10</f>
        <v>1</v>
      </c>
      <c r="D40" s="25">
        <f t="shared" si="5"/>
        <v>0.9</v>
      </c>
      <c r="E40" s="25">
        <f t="shared" si="5"/>
        <v>0.9</v>
      </c>
      <c r="F40" s="25">
        <f t="shared" si="5"/>
        <v>0.9</v>
      </c>
      <c r="G40" s="25">
        <f t="shared" si="5"/>
        <v>1</v>
      </c>
      <c r="H40" s="25">
        <f t="shared" si="5"/>
        <v>1</v>
      </c>
      <c r="I40" s="25">
        <f t="shared" si="5"/>
        <v>1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C31:I31"/>
    <mergeCell ref="A39:B39"/>
    <mergeCell ref="A40:B40"/>
  </mergeCells>
  <conditionalFormatting sqref="C4:C13">
    <cfRule type="cellIs" dxfId="5" priority="3" operator="equal">
      <formula>5</formula>
    </cfRule>
    <cfRule type="cellIs" dxfId="4" priority="2" operator="equal">
      <formula>4</formula>
    </cfRule>
  </conditionalFormatting>
  <conditionalFormatting sqref="C4:C14">
    <cfRule type="cellIs" dxfId="3" priority="1" operator="equal">
      <formula>3</formula>
    </cfRule>
  </conditionalFormatting>
  <dataValidations count="1">
    <dataValidation type="list" allowBlank="1" showInputMessage="1" prompt="Ошибка. " sqref="F4:F13">
      <formula1>"1998,1999,2000"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Информационные технологии</vt:lpstr>
      <vt:lpstr>Статистика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Korotchenko</cp:lastModifiedBy>
  <dcterms:modified xsi:type="dcterms:W3CDTF">2019-03-09T13:48:56Z</dcterms:modified>
</cp:coreProperties>
</file>