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8_{DEAC137D-AA08-4861-ABD9-B8FB078721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 2.1" sheetId="1" r:id="rId1"/>
    <sheet name="Задание 3.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C15" i="2" s="1"/>
  <c r="D11" i="2"/>
  <c r="C14" i="2" s="1"/>
  <c r="C11" i="2"/>
  <c r="C13" i="2" s="1"/>
  <c r="C10" i="2"/>
  <c r="E10" i="1"/>
  <c r="D10" i="1"/>
  <c r="C10" i="1"/>
  <c r="C9" i="1"/>
  <c r="C14" i="1" s="1"/>
  <c r="F14" i="1" s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K10" i="1" s="1"/>
  <c r="J3" i="1"/>
  <c r="J10" i="1" s="1"/>
  <c r="C13" i="1" s="1"/>
  <c r="I3" i="1"/>
  <c r="I10" i="1" s="1"/>
  <c r="C12" i="1" s="1"/>
  <c r="H3" i="1"/>
  <c r="H10" i="1" s="1"/>
  <c r="G3" i="1"/>
  <c r="G10" i="1" s="1"/>
  <c r="F3" i="1"/>
  <c r="F10" i="1" s="1"/>
  <c r="G12" i="1" l="1"/>
  <c r="E14" i="1"/>
  <c r="G13" i="1"/>
  <c r="F4" i="2"/>
  <c r="F9" i="2"/>
  <c r="F8" i="2"/>
  <c r="F7" i="2"/>
  <c r="F3" i="2"/>
  <c r="F6" i="2"/>
  <c r="F5" i="2"/>
  <c r="H9" i="2"/>
  <c r="H8" i="2"/>
  <c r="H7" i="2"/>
  <c r="H5" i="2"/>
  <c r="H4" i="2"/>
  <c r="H3" i="2"/>
  <c r="H6" i="2"/>
  <c r="E13" i="1"/>
  <c r="C15" i="1"/>
  <c r="C16" i="1" s="1"/>
  <c r="F12" i="1"/>
  <c r="J8" i="2"/>
  <c r="K8" i="2" s="1"/>
  <c r="J7" i="2"/>
  <c r="K7" i="2" s="1"/>
  <c r="J6" i="2"/>
  <c r="K6" i="2" s="1"/>
  <c r="J5" i="2"/>
  <c r="K5" i="2" s="1"/>
  <c r="J3" i="2"/>
  <c r="J4" i="2"/>
  <c r="K4" i="2" s="1"/>
  <c r="J9" i="2"/>
  <c r="K9" i="2" s="1"/>
  <c r="G3" i="2" l="1"/>
  <c r="M3" i="2"/>
  <c r="L3" i="2"/>
  <c r="F11" i="2"/>
  <c r="G8" i="2"/>
  <c r="M8" i="2"/>
  <c r="L8" i="2"/>
  <c r="G7" i="2"/>
  <c r="M7" i="2"/>
  <c r="L7" i="2"/>
  <c r="L4" i="2"/>
  <c r="G4" i="2"/>
  <c r="M4" i="2"/>
  <c r="I7" i="2"/>
  <c r="N7" i="2"/>
  <c r="M5" i="2"/>
  <c r="L5" i="2"/>
  <c r="G5" i="2"/>
  <c r="N3" i="2"/>
  <c r="H11" i="2"/>
  <c r="I3" i="2"/>
  <c r="N4" i="2"/>
  <c r="I4" i="2"/>
  <c r="I5" i="2"/>
  <c r="N5" i="2"/>
  <c r="G9" i="2"/>
  <c r="L9" i="2"/>
  <c r="M9" i="2"/>
  <c r="I8" i="2"/>
  <c r="N8" i="2"/>
  <c r="I9" i="2"/>
  <c r="N9" i="2"/>
  <c r="J11" i="2"/>
  <c r="K3" i="2"/>
  <c r="K11" i="2" s="1"/>
  <c r="I6" i="2"/>
  <c r="N6" i="2"/>
  <c r="L6" i="2"/>
  <c r="G6" i="2"/>
  <c r="M6" i="2"/>
  <c r="L11" i="2" l="1"/>
  <c r="I11" i="2"/>
  <c r="M11" i="2"/>
  <c r="N11" i="2"/>
  <c r="C19" i="2" s="1"/>
  <c r="G15" i="2" s="1"/>
  <c r="G11" i="2"/>
  <c r="C18" i="2" l="1"/>
  <c r="C17" i="2"/>
  <c r="C20" i="2" l="1"/>
  <c r="C21" i="2" s="1"/>
  <c r="F14" i="2"/>
  <c r="G13" i="2"/>
  <c r="H14" i="2"/>
  <c r="H13" i="2"/>
  <c r="F15" i="2"/>
</calcChain>
</file>

<file path=xl/sharedStrings.xml><?xml version="1.0" encoding="utf-8"?>
<sst xmlns="http://schemas.openxmlformats.org/spreadsheetml/2006/main" count="46" uniqueCount="34">
  <si>
    <t>i</t>
  </si>
  <si>
    <t>xi</t>
  </si>
  <si>
    <t>yi</t>
  </si>
  <si>
    <t>zi</t>
  </si>
  <si>
    <t>xi^2</t>
  </si>
  <si>
    <t>yi^2</t>
  </si>
  <si>
    <t>zi^2</t>
  </si>
  <si>
    <t>xiyi</t>
  </si>
  <si>
    <t>xizi</t>
  </si>
  <si>
    <t>yizi</t>
  </si>
  <si>
    <t>n =</t>
  </si>
  <si>
    <t xml:space="preserve"> </t>
  </si>
  <si>
    <t>sum =</t>
  </si>
  <si>
    <t>r(xy) =</t>
  </si>
  <si>
    <t>A =</t>
  </si>
  <si>
    <t>r(xz) =</t>
  </si>
  <si>
    <t>r(yz) =</t>
  </si>
  <si>
    <t>Rz =</t>
  </si>
  <si>
    <t>t =</t>
  </si>
  <si>
    <r>
      <rPr>
        <sz val="12"/>
        <color theme="1"/>
        <rFont val="Times New Roman"/>
      </rPr>
      <t>При a = 0.05 критическое значение распределения Фишера F</t>
    </r>
    <r>
      <rPr>
        <sz val="9"/>
        <color theme="1"/>
        <rFont val="Times New Roman"/>
      </rPr>
      <t xml:space="preserve">кр </t>
    </r>
    <r>
      <rPr>
        <sz val="12"/>
        <color theme="1"/>
        <rFont val="Times New Roman"/>
      </rPr>
      <t>= 9.55, т.к t &gt; F</t>
    </r>
    <r>
      <rPr>
        <sz val="9"/>
        <color theme="1"/>
        <rFont val="Times New Roman"/>
      </rPr>
      <t>кр</t>
    </r>
    <r>
      <rPr>
        <sz val="12"/>
        <color theme="1"/>
        <rFont val="Times New Roman"/>
      </rPr>
      <t>, то выборочный коэффициент корреляции заведомо значим. Таким образом, связь между урожайность. и условиями выращивания культуры является весьма тесной.</t>
    </r>
  </si>
  <si>
    <t>xi-~x</t>
  </si>
  <si>
    <t>(xi-~x)^2</t>
  </si>
  <si>
    <t>yi-~y</t>
  </si>
  <si>
    <t>(yi-~y)^2</t>
  </si>
  <si>
    <t>zi-~z</t>
  </si>
  <si>
    <t>(zi-~z)^2</t>
  </si>
  <si>
    <t>(xi-~x)*(yi-~y)</t>
  </si>
  <si>
    <t>(xi-~x)*(zi-~z)</t>
  </si>
  <si>
    <t>(yi-~y)*(zi-~z)</t>
  </si>
  <si>
    <t>~x =</t>
  </si>
  <si>
    <t>~y =</t>
  </si>
  <si>
    <t>~z =</t>
  </si>
  <si>
    <r>
      <rPr>
        <sz val="12"/>
        <color theme="1"/>
        <rFont val="Times New Roman"/>
      </rPr>
      <t>При a = 0.05 критическое значение распределения Фишера F</t>
    </r>
    <r>
      <rPr>
        <sz val="9"/>
        <color theme="1"/>
        <rFont val="Times New Roman"/>
      </rPr>
      <t xml:space="preserve">кр </t>
    </r>
    <r>
      <rPr>
        <sz val="12"/>
        <color theme="1"/>
        <rFont val="Times New Roman"/>
      </rPr>
      <t>= 6.94, т.к t &gt; F</t>
    </r>
    <r>
      <rPr>
        <sz val="9"/>
        <color theme="1"/>
        <rFont val="Times New Roman"/>
      </rPr>
      <t>кр</t>
    </r>
    <r>
      <rPr>
        <sz val="12"/>
        <color theme="1"/>
        <rFont val="Times New Roman"/>
      </rPr>
      <t xml:space="preserve">, то выборочный коэффициент корреляции заведомо значим. </t>
    </r>
  </si>
  <si>
    <r>
      <rPr>
        <sz val="12"/>
        <color theme="1"/>
        <rFont val="Times New Roman"/>
      </rPr>
      <t>F</t>
    </r>
    <r>
      <rPr>
        <sz val="9"/>
        <color theme="1"/>
        <rFont val="Times New Roman"/>
      </rPr>
      <t xml:space="preserve">кр </t>
    </r>
    <r>
      <rPr>
        <sz val="12"/>
        <color theme="1"/>
        <rFont val="Times New Roman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</si>
</sst>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0"/>
      <color rgb="FF000000"/>
      <name val="Arial"/>
    </font>
    <font>
      <sz val="12"/>
      <color theme="1"/>
      <name val="Times New Roman"/>
    </font>
    <font>
      <sz val="12"/>
      <color theme="1"/>
      <name val="Arial"/>
    </font>
    <font>
      <sz val="10"/>
      <name val="Arial"/>
    </font>
    <font>
      <sz val="12"/>
      <color rgb="FF000000"/>
      <name val="Times New Roman"/>
    </font>
    <font>
      <sz val="10"/>
      <color theme="1"/>
      <name val="Arial"/>
    </font>
    <font>
      <sz val="9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9.88671875" customWidth="1"/>
    <col min="3" max="11" width="11.109375" customWidth="1"/>
  </cols>
  <sheetData>
    <row r="1" spans="1:27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1"/>
      <c r="B3" s="3">
        <v>1</v>
      </c>
      <c r="C3" s="3">
        <v>26</v>
      </c>
      <c r="D3" s="3">
        <v>2.1</v>
      </c>
      <c r="E3" s="3">
        <v>18</v>
      </c>
      <c r="F3" s="4">
        <f t="shared" ref="F3:H3" si="0">C3^2</f>
        <v>676</v>
      </c>
      <c r="G3" s="4">
        <f t="shared" si="0"/>
        <v>4.41</v>
      </c>
      <c r="H3" s="4">
        <f t="shared" si="0"/>
        <v>324</v>
      </c>
      <c r="I3" s="4">
        <f t="shared" ref="I3:I8" si="1">C3*D3</f>
        <v>54.6</v>
      </c>
      <c r="J3" s="4">
        <f t="shared" ref="J3:J8" si="2">C3*E3</f>
        <v>468</v>
      </c>
      <c r="K3" s="4">
        <f t="shared" ref="K3:K8" si="3">D3*E3</f>
        <v>37.800000000000004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1"/>
      <c r="B4" s="3">
        <v>2</v>
      </c>
      <c r="C4" s="3">
        <v>35</v>
      </c>
      <c r="D4" s="3">
        <v>2.2999999999999998</v>
      </c>
      <c r="E4" s="3">
        <v>21</v>
      </c>
      <c r="F4" s="4">
        <f t="shared" ref="F4:H4" si="4">C4^2</f>
        <v>1225</v>
      </c>
      <c r="G4" s="4">
        <f t="shared" si="4"/>
        <v>5.2899999999999991</v>
      </c>
      <c r="H4" s="4">
        <f t="shared" si="4"/>
        <v>441</v>
      </c>
      <c r="I4" s="4">
        <f t="shared" si="1"/>
        <v>80.5</v>
      </c>
      <c r="J4" s="4">
        <f t="shared" si="2"/>
        <v>735</v>
      </c>
      <c r="K4" s="4">
        <f t="shared" si="3"/>
        <v>48.3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1"/>
      <c r="B5" s="3">
        <v>3</v>
      </c>
      <c r="C5" s="3">
        <v>36</v>
      </c>
      <c r="D5" s="3">
        <v>2.4</v>
      </c>
      <c r="E5" s="3">
        <v>22.1</v>
      </c>
      <c r="F5" s="4">
        <f t="shared" ref="F5:H5" si="5">C5^2</f>
        <v>1296</v>
      </c>
      <c r="G5" s="4">
        <f t="shared" si="5"/>
        <v>5.76</v>
      </c>
      <c r="H5" s="4">
        <f t="shared" si="5"/>
        <v>488.41000000000008</v>
      </c>
      <c r="I5" s="4">
        <f t="shared" si="1"/>
        <v>86.399999999999991</v>
      </c>
      <c r="J5" s="4">
        <f t="shared" si="2"/>
        <v>795.6</v>
      </c>
      <c r="K5" s="4">
        <f t="shared" si="3"/>
        <v>53.04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1"/>
      <c r="B6" s="3">
        <v>4</v>
      </c>
      <c r="C6" s="3">
        <v>40</v>
      </c>
      <c r="D6" s="3">
        <v>2.6</v>
      </c>
      <c r="E6" s="3">
        <v>25.3</v>
      </c>
      <c r="F6" s="4">
        <f t="shared" ref="F6:H6" si="6">C6^2</f>
        <v>1600</v>
      </c>
      <c r="G6" s="4">
        <f t="shared" si="6"/>
        <v>6.7600000000000007</v>
      </c>
      <c r="H6" s="4">
        <f t="shared" si="6"/>
        <v>640.09</v>
      </c>
      <c r="I6" s="4">
        <f t="shared" si="1"/>
        <v>104</v>
      </c>
      <c r="J6" s="4">
        <f t="shared" si="2"/>
        <v>1012</v>
      </c>
      <c r="K6" s="4">
        <f t="shared" si="3"/>
        <v>65.78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1"/>
      <c r="B7" s="3">
        <v>5</v>
      </c>
      <c r="C7" s="3">
        <v>41</v>
      </c>
      <c r="D7" s="3">
        <v>2.9</v>
      </c>
      <c r="E7" s="3">
        <v>28</v>
      </c>
      <c r="F7" s="4">
        <f t="shared" ref="F7:H7" si="7">C7^2</f>
        <v>1681</v>
      </c>
      <c r="G7" s="4">
        <f t="shared" si="7"/>
        <v>8.41</v>
      </c>
      <c r="H7" s="4">
        <f t="shared" si="7"/>
        <v>784</v>
      </c>
      <c r="I7" s="4">
        <f t="shared" si="1"/>
        <v>118.89999999999999</v>
      </c>
      <c r="J7" s="4">
        <f t="shared" si="2"/>
        <v>1148</v>
      </c>
      <c r="K7" s="4">
        <f t="shared" si="3"/>
        <v>81.2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"/>
      <c r="B8" s="3">
        <v>6</v>
      </c>
      <c r="C8" s="3">
        <v>45</v>
      </c>
      <c r="D8" s="3">
        <v>3</v>
      </c>
      <c r="E8" s="3">
        <v>28.5</v>
      </c>
      <c r="F8" s="4">
        <f t="shared" ref="F8:H8" si="8">C8^2</f>
        <v>2025</v>
      </c>
      <c r="G8" s="4">
        <f t="shared" si="8"/>
        <v>9</v>
      </c>
      <c r="H8" s="4">
        <f t="shared" si="8"/>
        <v>812.25</v>
      </c>
      <c r="I8" s="4">
        <f t="shared" si="1"/>
        <v>135</v>
      </c>
      <c r="J8" s="4">
        <f t="shared" si="2"/>
        <v>1282.5</v>
      </c>
      <c r="K8" s="4">
        <f t="shared" si="3"/>
        <v>85.5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5"/>
      <c r="B9" s="6" t="s">
        <v>10</v>
      </c>
      <c r="C9" s="2">
        <f>B8</f>
        <v>6</v>
      </c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7" t="s">
        <v>11</v>
      </c>
      <c r="B10" s="8" t="s">
        <v>12</v>
      </c>
      <c r="C10" s="9">
        <f t="shared" ref="C10:K10" si="9">SUM(C3:C8)</f>
        <v>223</v>
      </c>
      <c r="D10" s="9">
        <f t="shared" si="9"/>
        <v>15.3</v>
      </c>
      <c r="E10" s="9">
        <f t="shared" si="9"/>
        <v>142.9</v>
      </c>
      <c r="F10" s="9">
        <f t="shared" si="9"/>
        <v>8503</v>
      </c>
      <c r="G10" s="9">
        <f t="shared" si="9"/>
        <v>39.629999999999995</v>
      </c>
      <c r="H10" s="9">
        <f t="shared" si="9"/>
        <v>3489.75</v>
      </c>
      <c r="I10" s="9">
        <f t="shared" si="9"/>
        <v>579.4</v>
      </c>
      <c r="J10" s="9">
        <f t="shared" si="9"/>
        <v>5441.1</v>
      </c>
      <c r="K10" s="9">
        <f t="shared" si="9"/>
        <v>371.62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"/>
      <c r="B11" s="10"/>
      <c r="C11" s="1"/>
      <c r="D11" s="1"/>
      <c r="E11" s="1"/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1"/>
      <c r="B12" s="8" t="s">
        <v>13</v>
      </c>
      <c r="C12" s="11">
        <f>(C9*I10-C10*D10)/(SQRT(C9*F10-(C10)^2)*SQRT(C9*G10-(D10)^2))</f>
        <v>0.93523353886554195</v>
      </c>
      <c r="D12" s="10" t="s">
        <v>14</v>
      </c>
      <c r="E12" s="12">
        <v>1</v>
      </c>
      <c r="F12" s="13">
        <f>C12</f>
        <v>0.93523353886554195</v>
      </c>
      <c r="G12" s="14">
        <f>C13</f>
        <v>0.95435478817917385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1"/>
      <c r="B13" s="8" t="s">
        <v>15</v>
      </c>
      <c r="C13" s="11">
        <f>(C9*J10-C10*E10)/(SQRT(C9*F10-(C10)^2)*SQRT(C9*H10-(E10)^2))</f>
        <v>0.95435478817917385</v>
      </c>
      <c r="D13" s="1"/>
      <c r="E13" s="15">
        <f t="shared" ref="E13:E14" si="10">C12</f>
        <v>0.93523353886554195</v>
      </c>
      <c r="F13" s="3">
        <v>1</v>
      </c>
      <c r="G13" s="14">
        <f>C13</f>
        <v>0.95435478817917385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1"/>
      <c r="B14" s="8" t="s">
        <v>16</v>
      </c>
      <c r="C14" s="11">
        <f>(C9*K10-D10*E10)/(SQRT(C9*G10-(D10)^2)*SQRT(C9*H10-(E10)^2))</f>
        <v>0.99145569982973558</v>
      </c>
      <c r="D14" s="1"/>
      <c r="E14" s="15">
        <f t="shared" si="10"/>
        <v>0.95435478817917385</v>
      </c>
      <c r="F14" s="13">
        <f>C14</f>
        <v>0.99145569982973558</v>
      </c>
      <c r="G14" s="16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1"/>
      <c r="B15" s="8" t="s">
        <v>17</v>
      </c>
      <c r="C15" s="11">
        <f>SQRT(((C12)^2+(C13)^2-2*C12*C13*C14)/(1-(C14)^2))</f>
        <v>0.95805089906268004</v>
      </c>
      <c r="D15" s="5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"/>
      <c r="B16" s="8" t="s">
        <v>18</v>
      </c>
      <c r="C16" s="17">
        <f>((C15)^2*(C9-3)/((1-(C15)^2)*2))</f>
        <v>16.761843838196192</v>
      </c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1"/>
      <c r="B18" s="24" t="s">
        <v>19</v>
      </c>
      <c r="C18" s="25"/>
      <c r="D18" s="25"/>
      <c r="E18" s="25"/>
      <c r="F18" s="25"/>
      <c r="G18" s="25"/>
      <c r="H18" s="25"/>
      <c r="I18" s="2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"/>
      <c r="B19" s="27"/>
      <c r="C19" s="28"/>
      <c r="D19" s="28"/>
      <c r="E19" s="28"/>
      <c r="F19" s="28"/>
      <c r="G19" s="28"/>
      <c r="H19" s="28"/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1"/>
      <c r="B20" s="30"/>
      <c r="C20" s="31"/>
      <c r="D20" s="31"/>
      <c r="E20" s="31"/>
      <c r="F20" s="31"/>
      <c r="G20" s="31"/>
      <c r="H20" s="31"/>
      <c r="I20" s="3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B18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4"/>
  <sheetViews>
    <sheetView tabSelected="1" workbookViewId="0"/>
  </sheetViews>
  <sheetFormatPr defaultColWidth="14.44140625" defaultRowHeight="15.75" customHeight="1" x14ac:dyDescent="0.25"/>
  <cols>
    <col min="1" max="1" width="8.109375" customWidth="1"/>
    <col min="12" max="12" width="18.109375" customWidth="1"/>
    <col min="13" max="13" width="15.88671875" customWidth="1"/>
    <col min="14" max="14" width="17.33203125" customWidth="1"/>
  </cols>
  <sheetData>
    <row r="1" spans="1:28" ht="15.7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3">
      <c r="A2" s="4"/>
      <c r="B2" s="2" t="s">
        <v>0</v>
      </c>
      <c r="C2" s="2" t="s">
        <v>1</v>
      </c>
      <c r="D2" s="2" t="s">
        <v>2</v>
      </c>
      <c r="E2" s="2" t="s">
        <v>3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3">
      <c r="A3" s="4"/>
      <c r="B3" s="3">
        <v>1</v>
      </c>
      <c r="C3" s="18">
        <v>0.2</v>
      </c>
      <c r="D3" s="18">
        <v>0.8</v>
      </c>
      <c r="E3" s="18">
        <v>10</v>
      </c>
      <c r="F3" s="19">
        <f t="shared" ref="F3:F9" si="0">C3-$C$13</f>
        <v>-0.28571428571428575</v>
      </c>
      <c r="G3" s="19">
        <f t="shared" ref="G3:G9" si="1">(F3)^2</f>
        <v>8.1632653061224511E-2</v>
      </c>
      <c r="H3" s="19">
        <f t="shared" ref="H3:H9" si="2">D3-$C$14</f>
        <v>-8.5714285714285854E-2</v>
      </c>
      <c r="I3" s="19">
        <f t="shared" ref="I3:I9" si="3">(H3)^2</f>
        <v>7.346938775510228E-3</v>
      </c>
      <c r="J3" s="19">
        <f t="shared" ref="J3:J9" si="4">E3-$C$15</f>
        <v>-4.1428571428571423</v>
      </c>
      <c r="K3" s="19">
        <f t="shared" ref="K3:K9" si="5">(J3)^2</f>
        <v>17.163265306122444</v>
      </c>
      <c r="L3" s="19">
        <f t="shared" ref="L3:L9" si="6">F3*H3</f>
        <v>2.4489795918367391E-2</v>
      </c>
      <c r="M3" s="19">
        <f t="shared" ref="M3:M9" si="7">F3*J3</f>
        <v>1.1836734693877551</v>
      </c>
      <c r="N3" s="19">
        <f t="shared" ref="N3:N9" si="8">H3*J3</f>
        <v>0.35510204081632707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">
      <c r="A4" s="4"/>
      <c r="B4" s="3">
        <v>2</v>
      </c>
      <c r="C4" s="18">
        <v>0.5</v>
      </c>
      <c r="D4" s="18">
        <v>0.2</v>
      </c>
      <c r="E4" s="18">
        <v>12</v>
      </c>
      <c r="F4" s="19">
        <f t="shared" si="0"/>
        <v>1.4285714285714235E-2</v>
      </c>
      <c r="G4" s="19">
        <f t="shared" si="1"/>
        <v>2.0408163265305977E-4</v>
      </c>
      <c r="H4" s="19">
        <f t="shared" si="2"/>
        <v>-0.68571428571428594</v>
      </c>
      <c r="I4" s="19">
        <f t="shared" si="3"/>
        <v>0.47020408163265337</v>
      </c>
      <c r="J4" s="19">
        <f t="shared" si="4"/>
        <v>-2.1428571428571423</v>
      </c>
      <c r="K4" s="19">
        <f t="shared" si="5"/>
        <v>4.5918367346938753</v>
      </c>
      <c r="L4" s="19">
        <f t="shared" si="6"/>
        <v>-9.795918367346907E-3</v>
      </c>
      <c r="M4" s="19">
        <f t="shared" si="7"/>
        <v>-3.0612244897959068E-2</v>
      </c>
      <c r="N4" s="19">
        <f t="shared" si="8"/>
        <v>1.4693877551020409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4"/>
      <c r="B5" s="3">
        <v>3</v>
      </c>
      <c r="C5" s="18">
        <v>0.3</v>
      </c>
      <c r="D5" s="18">
        <v>1</v>
      </c>
      <c r="E5" s="18">
        <v>12</v>
      </c>
      <c r="F5" s="19">
        <f t="shared" si="0"/>
        <v>-0.18571428571428578</v>
      </c>
      <c r="G5" s="19">
        <f t="shared" si="1"/>
        <v>3.4489795918367372E-2</v>
      </c>
      <c r="H5" s="19">
        <f t="shared" si="2"/>
        <v>0.1142857142857141</v>
      </c>
      <c r="I5" s="19">
        <f t="shared" si="3"/>
        <v>1.3061224489795875E-2</v>
      </c>
      <c r="J5" s="19">
        <f t="shared" si="4"/>
        <v>-2.1428571428571423</v>
      </c>
      <c r="K5" s="19">
        <f t="shared" si="5"/>
        <v>4.5918367346938753</v>
      </c>
      <c r="L5" s="19">
        <f t="shared" si="6"/>
        <v>-2.1224489795918341E-2</v>
      </c>
      <c r="M5" s="19">
        <f t="shared" si="7"/>
        <v>0.39795918367346944</v>
      </c>
      <c r="N5" s="19">
        <f t="shared" si="8"/>
        <v>-0.24489795918367302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4"/>
      <c r="B6" s="3">
        <v>4</v>
      </c>
      <c r="C6" s="18">
        <v>0.5</v>
      </c>
      <c r="D6" s="18">
        <v>1.2</v>
      </c>
      <c r="E6" s="18">
        <v>14</v>
      </c>
      <c r="F6" s="19">
        <f t="shared" si="0"/>
        <v>1.4285714285714235E-2</v>
      </c>
      <c r="G6" s="19">
        <f t="shared" si="1"/>
        <v>2.0408163265305977E-4</v>
      </c>
      <c r="H6" s="19">
        <f t="shared" si="2"/>
        <v>0.31428571428571406</v>
      </c>
      <c r="I6" s="19">
        <f t="shared" si="3"/>
        <v>9.8775510204081485E-2</v>
      </c>
      <c r="J6" s="19">
        <f t="shared" si="4"/>
        <v>-0.14285714285714235</v>
      </c>
      <c r="K6" s="19">
        <f t="shared" si="5"/>
        <v>2.0408163265305979E-2</v>
      </c>
      <c r="L6" s="19">
        <f t="shared" si="6"/>
        <v>4.4897959183673279E-3</v>
      </c>
      <c r="M6" s="19">
        <f t="shared" si="7"/>
        <v>-2.0408163265305977E-3</v>
      </c>
      <c r="N6" s="19">
        <f t="shared" si="8"/>
        <v>-4.4897959183673279E-2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">
      <c r="A7" s="4"/>
      <c r="B7" s="3">
        <v>5</v>
      </c>
      <c r="C7" s="18">
        <v>0.5</v>
      </c>
      <c r="D7" s="18">
        <v>0.9</v>
      </c>
      <c r="E7" s="18">
        <v>16</v>
      </c>
      <c r="F7" s="19">
        <f t="shared" si="0"/>
        <v>1.4285714285714235E-2</v>
      </c>
      <c r="G7" s="19">
        <f t="shared" si="1"/>
        <v>2.0408163265305977E-4</v>
      </c>
      <c r="H7" s="19">
        <f t="shared" si="2"/>
        <v>1.4285714285714124E-2</v>
      </c>
      <c r="I7" s="19">
        <f t="shared" si="3"/>
        <v>2.040816326530566E-4</v>
      </c>
      <c r="J7" s="19">
        <f t="shared" si="4"/>
        <v>1.8571428571428577</v>
      </c>
      <c r="K7" s="19">
        <f t="shared" si="5"/>
        <v>3.4489795918367365</v>
      </c>
      <c r="L7" s="19">
        <f t="shared" si="6"/>
        <v>2.040816326530582E-4</v>
      </c>
      <c r="M7" s="19">
        <f t="shared" si="7"/>
        <v>2.6530612244897871E-2</v>
      </c>
      <c r="N7" s="19">
        <f t="shared" si="8"/>
        <v>2.6530612244897667E-2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">
      <c r="A8" s="4"/>
      <c r="B8" s="3">
        <v>6</v>
      </c>
      <c r="C8" s="18">
        <v>0.6</v>
      </c>
      <c r="D8" s="18">
        <v>1</v>
      </c>
      <c r="E8" s="18">
        <v>17</v>
      </c>
      <c r="F8" s="19">
        <f t="shared" si="0"/>
        <v>0.11428571428571421</v>
      </c>
      <c r="G8" s="19">
        <f t="shared" si="1"/>
        <v>1.3061224489795902E-2</v>
      </c>
      <c r="H8" s="19">
        <f t="shared" si="2"/>
        <v>0.1142857142857141</v>
      </c>
      <c r="I8" s="19">
        <f t="shared" si="3"/>
        <v>1.3061224489795875E-2</v>
      </c>
      <c r="J8" s="19">
        <f t="shared" si="4"/>
        <v>2.8571428571428577</v>
      </c>
      <c r="K8" s="19">
        <f t="shared" si="5"/>
        <v>8.1632653061224527</v>
      </c>
      <c r="L8" s="19">
        <f t="shared" si="6"/>
        <v>1.3061224489795889E-2</v>
      </c>
      <c r="M8" s="19">
        <f t="shared" si="7"/>
        <v>0.32653061224489782</v>
      </c>
      <c r="N8" s="19">
        <f t="shared" si="8"/>
        <v>0.32653061224489749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">
      <c r="A9" s="4"/>
      <c r="B9" s="3">
        <v>7</v>
      </c>
      <c r="C9" s="18">
        <v>0.8</v>
      </c>
      <c r="D9" s="18">
        <v>1.1000000000000001</v>
      </c>
      <c r="E9" s="18">
        <v>18</v>
      </c>
      <c r="F9" s="19">
        <f t="shared" si="0"/>
        <v>0.31428571428571428</v>
      </c>
      <c r="G9" s="19">
        <f t="shared" si="1"/>
        <v>9.8775510204081624E-2</v>
      </c>
      <c r="H9" s="19">
        <f t="shared" si="2"/>
        <v>0.21428571428571419</v>
      </c>
      <c r="I9" s="19">
        <f t="shared" si="3"/>
        <v>4.5918367346938736E-2</v>
      </c>
      <c r="J9" s="19">
        <f t="shared" si="4"/>
        <v>3.8571428571428577</v>
      </c>
      <c r="K9" s="19">
        <f t="shared" si="5"/>
        <v>14.877551020408168</v>
      </c>
      <c r="L9" s="19">
        <f t="shared" si="6"/>
        <v>6.7346938775510179E-2</v>
      </c>
      <c r="M9" s="19">
        <f t="shared" si="7"/>
        <v>1.2122448979591838</v>
      </c>
      <c r="N9" s="19">
        <f t="shared" si="8"/>
        <v>0.82653061224489766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">
      <c r="A10" s="4"/>
      <c r="B10" s="6" t="s">
        <v>10</v>
      </c>
      <c r="C10" s="2">
        <f>B9</f>
        <v>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">
      <c r="A11" s="4"/>
      <c r="B11" s="8" t="s">
        <v>12</v>
      </c>
      <c r="C11" s="9">
        <f t="shared" ref="C11:N11" si="9">SUM(C3:C9)</f>
        <v>3.4000000000000004</v>
      </c>
      <c r="D11" s="9">
        <f t="shared" si="9"/>
        <v>6.2000000000000011</v>
      </c>
      <c r="E11" s="9">
        <f t="shared" si="9"/>
        <v>99</v>
      </c>
      <c r="F11" s="20">
        <f t="shared" si="9"/>
        <v>0</v>
      </c>
      <c r="G11" s="20">
        <f t="shared" si="9"/>
        <v>0.22857142857142859</v>
      </c>
      <c r="H11" s="20">
        <f t="shared" si="9"/>
        <v>-1.2212453270876722E-15</v>
      </c>
      <c r="I11" s="20">
        <f t="shared" si="9"/>
        <v>0.64857142857142869</v>
      </c>
      <c r="J11" s="20">
        <f t="shared" si="9"/>
        <v>3.5527136788005009E-15</v>
      </c>
      <c r="K11" s="20">
        <f t="shared" si="9"/>
        <v>52.857142857142854</v>
      </c>
      <c r="L11" s="20">
        <f t="shared" si="9"/>
        <v>7.8571428571428598E-2</v>
      </c>
      <c r="M11" s="20">
        <f t="shared" si="9"/>
        <v>3.1142857142857143</v>
      </c>
      <c r="N11" s="20">
        <f t="shared" si="9"/>
        <v>2.7142857142857144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">
      <c r="A13" s="4"/>
      <c r="B13" s="8" t="s">
        <v>29</v>
      </c>
      <c r="C13" s="21">
        <f>C11/C10</f>
        <v>0.48571428571428577</v>
      </c>
      <c r="D13" s="4"/>
      <c r="E13" s="10" t="s">
        <v>14</v>
      </c>
      <c r="F13" s="12">
        <v>1</v>
      </c>
      <c r="G13" s="13">
        <f>C17</f>
        <v>0.20406793591096167</v>
      </c>
      <c r="H13" s="14">
        <f>C18</f>
        <v>0.89597448081419706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">
      <c r="A14" s="4"/>
      <c r="B14" s="8" t="s">
        <v>30</v>
      </c>
      <c r="C14" s="21">
        <f>D11/C10</f>
        <v>0.8857142857142859</v>
      </c>
      <c r="D14" s="4"/>
      <c r="E14" s="1"/>
      <c r="F14" s="15">
        <f t="shared" ref="F14:F15" si="10">C17</f>
        <v>0.20406793591096167</v>
      </c>
      <c r="G14" s="3">
        <v>1</v>
      </c>
      <c r="H14" s="14">
        <f>C18</f>
        <v>0.89597448081419706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">
      <c r="A15" s="4"/>
      <c r="B15" s="8" t="s">
        <v>31</v>
      </c>
      <c r="C15" s="21">
        <f>E11/C10</f>
        <v>14.142857142857142</v>
      </c>
      <c r="D15" s="4"/>
      <c r="E15" s="1"/>
      <c r="F15" s="15">
        <f t="shared" si="10"/>
        <v>0.89597448081419706</v>
      </c>
      <c r="G15" s="13">
        <f>C19</f>
        <v>0.46358012952718269</v>
      </c>
      <c r="H15" s="16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">
      <c r="A17" s="4"/>
      <c r="B17" s="8" t="s">
        <v>13</v>
      </c>
      <c r="C17" s="11">
        <f>L11/(SQRT(G11)*SQRT(I11))</f>
        <v>0.20406793591096167</v>
      </c>
      <c r="E17" s="24" t="s">
        <v>32</v>
      </c>
      <c r="F17" s="25"/>
      <c r="G17" s="25"/>
      <c r="H17" s="25"/>
      <c r="I17" s="25"/>
      <c r="J17" s="26"/>
      <c r="K17" s="22"/>
      <c r="L17" s="2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">
      <c r="A18" s="4"/>
      <c r="B18" s="8" t="s">
        <v>15</v>
      </c>
      <c r="C18" s="11">
        <f>M11/(SQRT(G11)*SQRT(K11))</f>
        <v>0.89597448081419706</v>
      </c>
      <c r="E18" s="27"/>
      <c r="F18" s="28"/>
      <c r="G18" s="28"/>
      <c r="H18" s="28"/>
      <c r="I18" s="28"/>
      <c r="J18" s="29"/>
      <c r="K18" s="22"/>
      <c r="L18" s="2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">
      <c r="A19" s="4"/>
      <c r="B19" s="8" t="s">
        <v>16</v>
      </c>
      <c r="C19" s="11">
        <f>N11/(SQRT(I11)*SQRT(K11))</f>
        <v>0.46358012952718269</v>
      </c>
      <c r="E19" s="27"/>
      <c r="F19" s="28"/>
      <c r="G19" s="28"/>
      <c r="H19" s="28"/>
      <c r="I19" s="28"/>
      <c r="J19" s="29"/>
      <c r="K19" s="22"/>
      <c r="L19" s="2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">
      <c r="A20" s="4"/>
      <c r="B20" s="8" t="s">
        <v>17</v>
      </c>
      <c r="C20" s="11">
        <f>SQRT(((C17)^2+(C18)^2-2*C17*C18*C19)/(1-(C19)^2))</f>
        <v>0.9271640062469152</v>
      </c>
      <c r="D20" s="5"/>
      <c r="E20" s="27"/>
      <c r="F20" s="28"/>
      <c r="G20" s="28"/>
      <c r="H20" s="28"/>
      <c r="I20" s="28"/>
      <c r="J20" s="29"/>
      <c r="K20" s="22"/>
      <c r="L20" s="2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">
      <c r="A21" s="4"/>
      <c r="B21" s="8" t="s">
        <v>18</v>
      </c>
      <c r="C21" s="17">
        <f>((C20)^2*(C10-3)/((1-(C20)^2)*2))</f>
        <v>12.248372809733331</v>
      </c>
      <c r="D21" s="5"/>
      <c r="E21" s="27"/>
      <c r="F21" s="28"/>
      <c r="G21" s="28"/>
      <c r="H21" s="28"/>
      <c r="I21" s="28"/>
      <c r="J21" s="29"/>
      <c r="K21" s="22"/>
      <c r="L21" s="2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">
      <c r="A22" s="4"/>
      <c r="B22" s="8" t="s">
        <v>33</v>
      </c>
      <c r="C22" s="23">
        <v>6.94</v>
      </c>
      <c r="D22" s="4"/>
      <c r="E22" s="30"/>
      <c r="F22" s="31"/>
      <c r="G22" s="31"/>
      <c r="H22" s="31"/>
      <c r="I22" s="31"/>
      <c r="J22" s="3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">
      <c r="A23" s="4"/>
      <c r="B23" s="4"/>
      <c r="C23" s="4"/>
      <c r="D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6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6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5.6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5.6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</sheetData>
  <mergeCells count="1">
    <mergeCell ref="E17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2.1</vt:lpstr>
      <vt:lpstr>Задание 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ᅠᅠ</dc:creator>
  <cp:lastModifiedBy>echoo</cp:lastModifiedBy>
  <dcterms:created xsi:type="dcterms:W3CDTF">2021-12-07T19:33:24Z</dcterms:created>
  <dcterms:modified xsi:type="dcterms:W3CDTF">2021-12-07T19:33:24Z</dcterms:modified>
</cp:coreProperties>
</file>