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choo\Desktop\"/>
    </mc:Choice>
  </mc:AlternateContent>
  <xr:revisionPtr revIDLastSave="0" documentId="13_ncr:1_{0BB7C2AB-C07A-4DE8-A916-FF801CDB6A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Задание 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9" i="1"/>
  <c r="F18" i="1"/>
  <c r="F13" i="1"/>
  <c r="F14" i="1"/>
  <c r="F15" i="1"/>
  <c r="F12" i="1"/>
  <c r="F11" i="1"/>
  <c r="C22" i="1"/>
  <c r="C21" i="1"/>
  <c r="C19" i="1"/>
  <c r="C20" i="1"/>
  <c r="C18" i="1"/>
  <c r="C11" i="1"/>
  <c r="L9" i="1"/>
  <c r="M9" i="1"/>
  <c r="N9" i="1"/>
  <c r="O9" i="1"/>
  <c r="P9" i="1"/>
  <c r="K9" i="1"/>
  <c r="E9" i="1"/>
  <c r="F9" i="1" s="1"/>
  <c r="Q5" i="1"/>
  <c r="Q6" i="1"/>
  <c r="Q7" i="1"/>
  <c r="Q4" i="1"/>
  <c r="H6" i="1"/>
  <c r="I6" i="1" s="1"/>
  <c r="H4" i="1"/>
  <c r="I4" i="1" s="1"/>
  <c r="I8" i="1" s="1"/>
  <c r="F6" i="1"/>
  <c r="G6" i="1" s="1"/>
  <c r="F4" i="1"/>
  <c r="G4" i="1" s="1"/>
  <c r="J5" i="1"/>
  <c r="J6" i="1"/>
  <c r="J7" i="1"/>
  <c r="J4" i="1"/>
  <c r="G8" i="1" l="1"/>
  <c r="C13" i="1" s="1"/>
  <c r="J8" i="1"/>
  <c r="Q9" i="1"/>
  <c r="C14" i="1"/>
  <c r="H8" i="1"/>
  <c r="C12" i="1"/>
  <c r="C15" i="1" l="1"/>
  <c r="C16" i="1" s="1"/>
</calcChain>
</file>

<file path=xl/sharedStrings.xml><?xml version="1.0" encoding="utf-8"?>
<sst xmlns="http://schemas.openxmlformats.org/spreadsheetml/2006/main" count="30" uniqueCount="29">
  <si>
    <t>i</t>
  </si>
  <si>
    <t xml:space="preserve">SS = </t>
  </si>
  <si>
    <t xml:space="preserve"> </t>
  </si>
  <si>
    <t>SSa =</t>
  </si>
  <si>
    <t>N =</t>
  </si>
  <si>
    <t>Sa^2 =</t>
  </si>
  <si>
    <t xml:space="preserve">Se^2 = </t>
  </si>
  <si>
    <t>SSe =</t>
  </si>
  <si>
    <t>Fa =</t>
  </si>
  <si>
    <t>A</t>
  </si>
  <si>
    <t>B</t>
  </si>
  <si>
    <t>C</t>
  </si>
  <si>
    <t>Проверка</t>
  </si>
  <si>
    <t>SSb =</t>
  </si>
  <si>
    <t>SSab =</t>
  </si>
  <si>
    <t>V</t>
  </si>
  <si>
    <t>Va</t>
  </si>
  <si>
    <t>Vb</t>
  </si>
  <si>
    <t>Vab</t>
  </si>
  <si>
    <t>Ve</t>
  </si>
  <si>
    <t xml:space="preserve">Sb^2 = </t>
  </si>
  <si>
    <t>Sab^2 =</t>
  </si>
  <si>
    <t>S^2 =</t>
  </si>
  <si>
    <t>Fb =</t>
  </si>
  <si>
    <t>Fab =</t>
  </si>
  <si>
    <t xml:space="preserve">Fкр = </t>
  </si>
  <si>
    <r>
      <t xml:space="preserve">Т.к Fрасч </t>
    </r>
    <r>
      <rPr>
        <sz val="11"/>
        <color theme="1"/>
        <rFont val="Calibri"/>
        <family val="2"/>
        <charset val="204"/>
      </rPr>
      <t>≥</t>
    </r>
    <r>
      <rPr>
        <sz val="11"/>
        <color theme="1"/>
        <rFont val="Calibri"/>
        <family val="2"/>
        <scheme val="minor"/>
      </rPr>
      <t xml:space="preserve"> Fкр, то гипотеза Ho отклоняется</t>
    </r>
  </si>
  <si>
    <r>
      <t xml:space="preserve">Т.к Fрасч </t>
    </r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scheme val="minor"/>
      </rPr>
      <t xml:space="preserve"> Fкр, то гипотеза Ho принимается</t>
    </r>
  </si>
  <si>
    <t>Дисперсионный анализ выявил существенное влияние на результативный признак факторов A и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</si>
</sst>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69818</xdr:colOff>
      <xdr:row>1</xdr:row>
      <xdr:rowOff>68693</xdr:rowOff>
    </xdr:from>
    <xdr:ext cx="512833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7E938D-8CA9-4087-A05C-C62D17258FDF}"/>
                </a:ext>
              </a:extLst>
            </xdr:cNvPr>
            <xdr:cNvSpPr txBox="1"/>
          </xdr:nvSpPr>
          <xdr:spPr>
            <a:xfrm>
              <a:off x="8588452" y="252624"/>
              <a:ext cx="51283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grow m:val="on"/>
                        <m:ctrlPr>
                          <a:rPr lang="ru-RU" sz="1100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  <m:sup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sSub>
                              <m:sSub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ru-RU" sz="110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b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B7E938D-8CA9-4087-A05C-C62D17258FDF}"/>
                </a:ext>
              </a:extLst>
            </xdr:cNvPr>
            <xdr:cNvSpPr txBox="1"/>
          </xdr:nvSpPr>
          <xdr:spPr>
            <a:xfrm>
              <a:off x="8588452" y="252624"/>
              <a:ext cx="512833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∑129_𝑚^𝑛▒𝑋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ru-RU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𝑗 𝑚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)^</a:t>
              </a:r>
              <a:r>
                <a:rPr lang="ru-RU" sz="1100" i="0">
                  <a:latin typeface="Cambria Math" panose="02040503050406030204" pitchFamily="18" charset="0"/>
                </a:rPr>
                <a:t>2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2626</xdr:colOff>
      <xdr:row>7</xdr:row>
      <xdr:rowOff>57806</xdr:rowOff>
    </xdr:from>
    <xdr:ext cx="811925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622843C-6B4D-4F24-8241-D2B24A14E370}"/>
                </a:ext>
              </a:extLst>
            </xdr:cNvPr>
            <xdr:cNvSpPr txBox="1"/>
          </xdr:nvSpPr>
          <xdr:spPr>
            <a:xfrm>
              <a:off x="1221826" y="1550275"/>
              <a:ext cx="8119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ru-RU" sz="18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622843C-6B4D-4F24-8241-D2B24A14E370}"/>
                </a:ext>
              </a:extLst>
            </xdr:cNvPr>
            <xdr:cNvSpPr txBox="1"/>
          </xdr:nvSpPr>
          <xdr:spPr>
            <a:xfrm>
              <a:off x="1221826" y="1550275"/>
              <a:ext cx="8119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800" i="0">
                  <a:latin typeface="Cambria Math" panose="02040503050406030204" pitchFamily="18" charset="0"/>
                </a:rPr>
                <a:t>𝛴</a:t>
              </a:r>
              <a:endParaRPr lang="ru-RU" sz="1800"/>
            </a:p>
          </xdr:txBody>
        </xdr:sp>
      </mc:Fallback>
    </mc:AlternateContent>
    <xdr:clientData/>
  </xdr:oneCellAnchor>
  <xdr:oneCellAnchor>
    <xdr:from>
      <xdr:col>10</xdr:col>
      <xdr:colOff>337832</xdr:colOff>
      <xdr:row>0</xdr:row>
      <xdr:rowOff>142266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0B7838-08FD-4460-AE3A-2697B4C35B99}"/>
            </a:ext>
          </a:extLst>
        </xdr:cNvPr>
        <xdr:cNvSpPr txBox="1"/>
      </xdr:nvSpPr>
      <xdr:spPr>
        <a:xfrm>
          <a:off x="6418066" y="14226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12</xdr:col>
      <xdr:colOff>333703</xdr:colOff>
      <xdr:row>1</xdr:row>
      <xdr:rowOff>63061</xdr:rowOff>
    </xdr:from>
    <xdr:ext cx="617484" cy="215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C71A37-EE28-44CF-A4BF-50D3B2FC2699}"/>
                </a:ext>
              </a:extLst>
            </xdr:cNvPr>
            <xdr:cNvSpPr txBox="1"/>
          </xdr:nvSpPr>
          <xdr:spPr>
            <a:xfrm>
              <a:off x="6413937" y="246992"/>
              <a:ext cx="617484" cy="215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200" i="0">
                            <a:latin typeface="Cambria Math" panose="02040503050406030204" pitchFamily="18" charset="0"/>
                          </a:rPr>
                          <m:t>ⅈ</m:t>
                        </m:r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𝑗𝑚</m:t>
                        </m:r>
                      </m:sub>
                      <m:sup>
                        <m:r>
                          <a:rPr lang="ru-RU" sz="12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3C71A37-EE28-44CF-A4BF-50D3B2FC2699}"/>
                </a:ext>
              </a:extLst>
            </xdr:cNvPr>
            <xdr:cNvSpPr txBox="1"/>
          </xdr:nvSpPr>
          <xdr:spPr>
            <a:xfrm>
              <a:off x="6413937" y="246992"/>
              <a:ext cx="617484" cy="215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200" i="0">
                  <a:latin typeface="Cambria Math" panose="02040503050406030204" pitchFamily="18" charset="0"/>
                </a:rPr>
                <a:t>𝑋</a:t>
              </a:r>
              <a:r>
                <a:rPr lang="ru-RU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200" i="0">
                  <a:latin typeface="Cambria Math" panose="02040503050406030204" pitchFamily="18" charset="0"/>
                </a:rPr>
                <a:t>ⅈ𝑗𝑚^2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9</xdr:col>
      <xdr:colOff>181303</xdr:colOff>
      <xdr:row>1</xdr:row>
      <xdr:rowOff>189186</xdr:rowOff>
    </xdr:from>
    <xdr:ext cx="216982" cy="2156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561374A-A88A-4D33-BB03-D962F3447CE4}"/>
                </a:ext>
              </a:extLst>
            </xdr:cNvPr>
            <xdr:cNvSpPr txBox="1"/>
          </xdr:nvSpPr>
          <xdr:spPr>
            <a:xfrm>
              <a:off x="4432737" y="373117"/>
              <a:ext cx="216982" cy="215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200" i="0">
                            <a:latin typeface="Cambria Math" panose="02040503050406030204" pitchFamily="18" charset="0"/>
                          </a:rPr>
                          <m:t>ⅈ</m:t>
                        </m:r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ru-RU" sz="12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561374A-A88A-4D33-BB03-D962F3447CE4}"/>
                </a:ext>
              </a:extLst>
            </xdr:cNvPr>
            <xdr:cNvSpPr txBox="1"/>
          </xdr:nvSpPr>
          <xdr:spPr>
            <a:xfrm>
              <a:off x="4432737" y="373117"/>
              <a:ext cx="216982" cy="215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200" i="0">
                  <a:latin typeface="Cambria Math" panose="02040503050406030204" pitchFamily="18" charset="0"/>
                </a:rPr>
                <a:t>𝐶</a:t>
              </a:r>
              <a:r>
                <a:rPr lang="ru-RU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200" i="0">
                  <a:latin typeface="Cambria Math" panose="02040503050406030204" pitchFamily="18" charset="0"/>
                </a:rPr>
                <a:t>ⅈ𝑗^2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4</xdr:col>
      <xdr:colOff>207578</xdr:colOff>
      <xdr:row>1</xdr:row>
      <xdr:rowOff>178675</xdr:rowOff>
    </xdr:from>
    <xdr:ext cx="219932" cy="1997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EDCA4EB-3033-4006-A757-44F44E37B5D9}"/>
                </a:ext>
              </a:extLst>
            </xdr:cNvPr>
            <xdr:cNvSpPr txBox="1"/>
          </xdr:nvSpPr>
          <xdr:spPr>
            <a:xfrm>
              <a:off x="2645978" y="362606"/>
              <a:ext cx="21993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EDCA4EB-3033-4006-A757-44F44E37B5D9}"/>
                </a:ext>
              </a:extLst>
            </xdr:cNvPr>
            <xdr:cNvSpPr txBox="1"/>
          </xdr:nvSpPr>
          <xdr:spPr>
            <a:xfrm>
              <a:off x="2645978" y="362606"/>
              <a:ext cx="219932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200" i="0">
                  <a:latin typeface="Cambria Math" panose="02040503050406030204" pitchFamily="18" charset="0"/>
                </a:rPr>
                <a:t>𝐶</a:t>
              </a:r>
              <a:r>
                <a:rPr lang="ru-RU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200" i="0">
                  <a:latin typeface="Cambria Math" panose="02040503050406030204" pitchFamily="18" charset="0"/>
                </a:rPr>
                <a:t>𝑖𝑗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197068</xdr:colOff>
      <xdr:row>1</xdr:row>
      <xdr:rowOff>183930</xdr:rowOff>
    </xdr:from>
    <xdr:ext cx="167225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E7F4D0D-C3CB-4E36-B3BA-13CB37BA8BF8}"/>
                </a:ext>
              </a:extLst>
            </xdr:cNvPr>
            <xdr:cNvSpPr txBox="1"/>
          </xdr:nvSpPr>
          <xdr:spPr>
            <a:xfrm>
              <a:off x="3245068" y="367861"/>
              <a:ext cx="16722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E7F4D0D-C3CB-4E36-B3BA-13CB37BA8BF8}"/>
                </a:ext>
              </a:extLst>
            </xdr:cNvPr>
            <xdr:cNvSpPr txBox="1"/>
          </xdr:nvSpPr>
          <xdr:spPr>
            <a:xfrm>
              <a:off x="3245068" y="367861"/>
              <a:ext cx="16722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200" i="0">
                  <a:latin typeface="Cambria Math" panose="02040503050406030204" pitchFamily="18" charset="0"/>
                </a:rPr>
                <a:t>𝐶</a:t>
              </a:r>
              <a:r>
                <a:rPr lang="ru-RU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20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194442</xdr:colOff>
      <xdr:row>1</xdr:row>
      <xdr:rowOff>183931</xdr:rowOff>
    </xdr:from>
    <xdr:ext cx="166841" cy="1997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6AAD323-628F-4D39-AF3C-4B724C5042BC}"/>
                </a:ext>
              </a:extLst>
            </xdr:cNvPr>
            <xdr:cNvSpPr txBox="1"/>
          </xdr:nvSpPr>
          <xdr:spPr>
            <a:xfrm>
              <a:off x="3852042" y="367862"/>
              <a:ext cx="16684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2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6AAD323-628F-4D39-AF3C-4B724C5042BC}"/>
                </a:ext>
              </a:extLst>
            </xdr:cNvPr>
            <xdr:cNvSpPr txBox="1"/>
          </xdr:nvSpPr>
          <xdr:spPr>
            <a:xfrm>
              <a:off x="3852042" y="367862"/>
              <a:ext cx="166841" cy="199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200" i="0">
                  <a:latin typeface="Cambria Math" panose="02040503050406030204" pitchFamily="18" charset="0"/>
                </a:rPr>
                <a:t>𝐶</a:t>
              </a:r>
              <a:r>
                <a:rPr lang="ru-RU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200" i="0">
                  <a:latin typeface="Cambria Math" panose="02040503050406030204" pitchFamily="18" charset="0"/>
                </a:rPr>
                <a:t>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204952</xdr:colOff>
      <xdr:row>7</xdr:row>
      <xdr:rowOff>0</xdr:rowOff>
    </xdr:from>
    <xdr:ext cx="1731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4B1AC8-1E31-4052-B2AD-85989B4835AE}"/>
                </a:ext>
              </a:extLst>
            </xdr:cNvPr>
            <xdr:cNvSpPr txBox="1"/>
          </xdr:nvSpPr>
          <xdr:spPr>
            <a:xfrm>
              <a:off x="8723586" y="1492469"/>
              <a:ext cx="1731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84B1AC8-1E31-4052-B2AD-85989B4835AE}"/>
                </a:ext>
              </a:extLst>
            </xdr:cNvPr>
            <xdr:cNvSpPr txBox="1"/>
          </xdr:nvSpPr>
          <xdr:spPr>
            <a:xfrm>
              <a:off x="8723586" y="1492469"/>
              <a:ext cx="1731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𝐶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F4B54C2-A080-4675-A353-809C03ED27A4}"/>
            </a:ext>
          </a:extLst>
        </xdr:cNvPr>
        <xdr:cNvSpPr txBox="1"/>
      </xdr:nvSpPr>
      <xdr:spPr>
        <a:xfrm>
          <a:off x="2438400" y="149246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281677</xdr:colOff>
      <xdr:row>7</xdr:row>
      <xdr:rowOff>11430</xdr:rowOff>
    </xdr:from>
    <xdr:ext cx="18973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6D01C8D-92FD-4007-AA9A-C02B6171E480}"/>
                </a:ext>
              </a:extLst>
            </xdr:cNvPr>
            <xdr:cNvSpPr txBox="1"/>
          </xdr:nvSpPr>
          <xdr:spPr>
            <a:xfrm>
              <a:off x="3329677" y="1503899"/>
              <a:ext cx="189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p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6D01C8D-92FD-4007-AA9A-C02B6171E480}"/>
                </a:ext>
              </a:extLst>
            </xdr:cNvPr>
            <xdr:cNvSpPr txBox="1"/>
          </xdr:nvSpPr>
          <xdr:spPr>
            <a:xfrm>
              <a:off x="3329677" y="1503899"/>
              <a:ext cx="189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𝐶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197068</xdr:colOff>
      <xdr:row>1</xdr:row>
      <xdr:rowOff>183930</xdr:rowOff>
    </xdr:from>
    <xdr:ext cx="189731" cy="181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003BE4-F585-44F4-88A3-E91A94E96071}"/>
                </a:ext>
              </a:extLst>
            </xdr:cNvPr>
            <xdr:cNvSpPr txBox="1"/>
          </xdr:nvSpPr>
          <xdr:spPr>
            <a:xfrm>
              <a:off x="3854668" y="367861"/>
              <a:ext cx="18973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F2003BE4-F585-44F4-88A3-E91A94E96071}"/>
                </a:ext>
              </a:extLst>
            </xdr:cNvPr>
            <xdr:cNvSpPr txBox="1"/>
          </xdr:nvSpPr>
          <xdr:spPr>
            <a:xfrm>
              <a:off x="3854668" y="367861"/>
              <a:ext cx="18973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𝐶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197068</xdr:colOff>
      <xdr:row>1</xdr:row>
      <xdr:rowOff>194440</xdr:rowOff>
    </xdr:from>
    <xdr:ext cx="189731" cy="1976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EC3300A-FE99-4C26-ACA4-29E9EF93DA31}"/>
                </a:ext>
              </a:extLst>
            </xdr:cNvPr>
            <xdr:cNvSpPr txBox="1"/>
          </xdr:nvSpPr>
          <xdr:spPr>
            <a:xfrm>
              <a:off x="5058102" y="378371"/>
              <a:ext cx="189731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EC3300A-FE99-4C26-ACA4-29E9EF93DA31}"/>
                </a:ext>
              </a:extLst>
            </xdr:cNvPr>
            <xdr:cNvSpPr txBox="1"/>
          </xdr:nvSpPr>
          <xdr:spPr>
            <a:xfrm>
              <a:off x="5058102" y="378371"/>
              <a:ext cx="189731" cy="1976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𝐶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"/>
  <sheetViews>
    <sheetView tabSelected="1" topLeftCell="A2" zoomScaleNormal="100" workbookViewId="0">
      <selection activeCell="H27" sqref="H27"/>
    </sheetView>
  </sheetViews>
  <sheetFormatPr defaultRowHeight="14.4" x14ac:dyDescent="0.3"/>
  <cols>
    <col min="7" max="7" width="8.6640625" customWidth="1"/>
  </cols>
  <sheetData>
    <row r="2" spans="1:17" ht="30.6" customHeight="1" x14ac:dyDescent="0.3">
      <c r="B2" s="5" t="s">
        <v>0</v>
      </c>
      <c r="C2" s="5" t="s">
        <v>9</v>
      </c>
      <c r="D2" s="5" t="s">
        <v>10</v>
      </c>
      <c r="E2" s="5"/>
      <c r="F2" s="5"/>
      <c r="G2" s="31"/>
      <c r="H2" s="5"/>
      <c r="I2" s="5"/>
      <c r="J2" s="5"/>
      <c r="K2" s="5"/>
      <c r="L2" s="5"/>
      <c r="M2" s="5"/>
      <c r="N2" s="5"/>
      <c r="O2" s="5"/>
      <c r="P2" s="5"/>
      <c r="Q2" s="24"/>
    </row>
    <row r="3" spans="1:17" x14ac:dyDescent="0.3">
      <c r="B3" s="5"/>
      <c r="C3" s="5"/>
      <c r="D3" s="5"/>
      <c r="E3" s="5"/>
      <c r="F3" s="5"/>
      <c r="G3" s="31"/>
      <c r="H3" s="5"/>
      <c r="I3" s="5"/>
      <c r="J3" s="5"/>
      <c r="K3" s="2">
        <v>1</v>
      </c>
      <c r="L3" s="2">
        <v>2</v>
      </c>
      <c r="M3" s="2">
        <v>3</v>
      </c>
      <c r="N3" s="2">
        <v>4</v>
      </c>
      <c r="O3" s="2">
        <v>5</v>
      </c>
      <c r="P3" s="2">
        <v>6</v>
      </c>
      <c r="Q3" s="25"/>
    </row>
    <row r="4" spans="1:17" x14ac:dyDescent="0.3">
      <c r="B4" s="1">
        <v>1</v>
      </c>
      <c r="C4" s="1">
        <v>1</v>
      </c>
      <c r="D4" s="1">
        <v>1</v>
      </c>
      <c r="E4" s="1">
        <v>18</v>
      </c>
      <c r="F4" s="16">
        <f>E4+E5</f>
        <v>48</v>
      </c>
      <c r="G4" s="32">
        <f>F4^2</f>
        <v>2304</v>
      </c>
      <c r="H4" s="16">
        <f>E4+E6</f>
        <v>51</v>
      </c>
      <c r="I4" s="32">
        <f>H4^2</f>
        <v>2601</v>
      </c>
      <c r="J4" s="1">
        <f>E4^2</f>
        <v>324</v>
      </c>
      <c r="K4" s="1">
        <v>9</v>
      </c>
      <c r="L4" s="1">
        <v>25</v>
      </c>
      <c r="M4" s="1">
        <v>4</v>
      </c>
      <c r="N4" s="1">
        <v>16</v>
      </c>
      <c r="O4" s="1">
        <v>9</v>
      </c>
      <c r="P4" s="1">
        <v>1</v>
      </c>
      <c r="Q4" s="1">
        <f>SUM(K4:P4)</f>
        <v>64</v>
      </c>
    </row>
    <row r="5" spans="1:17" x14ac:dyDescent="0.3">
      <c r="B5" s="1">
        <v>2</v>
      </c>
      <c r="C5" s="1">
        <v>1</v>
      </c>
      <c r="D5" s="1">
        <v>2</v>
      </c>
      <c r="E5" s="1">
        <v>30</v>
      </c>
      <c r="F5" s="16"/>
      <c r="G5" s="32"/>
      <c r="H5" s="16"/>
      <c r="I5" s="32"/>
      <c r="J5" s="1">
        <f t="shared" ref="J5:J7" si="0">E5^2</f>
        <v>900</v>
      </c>
      <c r="K5" s="1">
        <v>16</v>
      </c>
      <c r="L5" s="1">
        <v>36</v>
      </c>
      <c r="M5" s="1">
        <v>64</v>
      </c>
      <c r="N5" s="1">
        <v>49</v>
      </c>
      <c r="O5" s="1">
        <v>9</v>
      </c>
      <c r="P5" s="1">
        <v>4</v>
      </c>
      <c r="Q5" s="1">
        <f t="shared" ref="Q5:Q7" si="1">SUM(K5:P5)</f>
        <v>178</v>
      </c>
    </row>
    <row r="6" spans="1:17" x14ac:dyDescent="0.3">
      <c r="B6" s="1">
        <v>3</v>
      </c>
      <c r="C6" s="1">
        <v>2</v>
      </c>
      <c r="D6" s="1">
        <v>1</v>
      </c>
      <c r="E6" s="1">
        <v>33</v>
      </c>
      <c r="F6" s="16">
        <f>E6+E7</f>
        <v>84</v>
      </c>
      <c r="G6" s="32">
        <f>F6^2</f>
        <v>7056</v>
      </c>
      <c r="H6" s="28">
        <f>E5+E7</f>
        <v>81</v>
      </c>
      <c r="I6" s="32">
        <f>H6^2</f>
        <v>6561</v>
      </c>
      <c r="J6" s="1">
        <f t="shared" si="0"/>
        <v>1089</v>
      </c>
      <c r="K6" s="1">
        <v>36</v>
      </c>
      <c r="L6" s="1">
        <v>25</v>
      </c>
      <c r="M6" s="1">
        <v>25</v>
      </c>
      <c r="N6" s="1">
        <v>49</v>
      </c>
      <c r="O6" s="1">
        <v>25</v>
      </c>
      <c r="P6" s="1">
        <v>25</v>
      </c>
      <c r="Q6" s="1">
        <f t="shared" si="1"/>
        <v>185</v>
      </c>
    </row>
    <row r="7" spans="1:17" x14ac:dyDescent="0.3">
      <c r="B7" s="1">
        <v>4</v>
      </c>
      <c r="C7" s="1">
        <v>2</v>
      </c>
      <c r="D7" s="1">
        <v>2</v>
      </c>
      <c r="E7" s="1">
        <v>51</v>
      </c>
      <c r="F7" s="16"/>
      <c r="G7" s="32"/>
      <c r="H7" s="29"/>
      <c r="I7" s="32"/>
      <c r="J7" s="1">
        <f t="shared" si="0"/>
        <v>2601</v>
      </c>
      <c r="K7" s="1">
        <v>36</v>
      </c>
      <c r="L7" s="1">
        <v>64</v>
      </c>
      <c r="M7" s="1">
        <v>100</v>
      </c>
      <c r="N7" s="1">
        <v>64</v>
      </c>
      <c r="O7" s="1">
        <v>121</v>
      </c>
      <c r="P7" s="1">
        <v>64</v>
      </c>
      <c r="Q7" s="1">
        <f t="shared" si="1"/>
        <v>449</v>
      </c>
    </row>
    <row r="8" spans="1:17" x14ac:dyDescent="0.3">
      <c r="B8" s="18"/>
      <c r="C8" s="19"/>
      <c r="D8" s="20"/>
      <c r="E8" s="26" t="s">
        <v>11</v>
      </c>
      <c r="F8" s="27"/>
      <c r="G8" s="24">
        <f>SUM(G4:G7)</f>
        <v>9360</v>
      </c>
      <c r="H8" s="5">
        <f>SUM(H4:H7)</f>
        <v>132</v>
      </c>
      <c r="I8" s="24">
        <f>SUM(I4:I7)</f>
        <v>9162</v>
      </c>
      <c r="J8" s="24">
        <f>SUM(J4:J7)</f>
        <v>4914</v>
      </c>
      <c r="K8" s="30" t="s">
        <v>12</v>
      </c>
      <c r="L8" s="33"/>
      <c r="M8" s="33"/>
      <c r="N8" s="33"/>
      <c r="O8" s="33"/>
      <c r="P8" s="31"/>
      <c r="Q8" s="2"/>
    </row>
    <row r="9" spans="1:17" x14ac:dyDescent="0.3">
      <c r="B9" s="21"/>
      <c r="C9" s="22"/>
      <c r="D9" s="23"/>
      <c r="E9" s="2">
        <f>SUM(E4:E7)</f>
        <v>132</v>
      </c>
      <c r="F9" s="2">
        <f>E9^2</f>
        <v>17424</v>
      </c>
      <c r="G9" s="25"/>
      <c r="H9" s="5"/>
      <c r="I9" s="25"/>
      <c r="J9" s="25"/>
      <c r="K9" s="2">
        <f>SUM(K4:K7)</f>
        <v>97</v>
      </c>
      <c r="L9" s="2">
        <f t="shared" ref="L9:P9" si="2">SUM(L4:L7)</f>
        <v>150</v>
      </c>
      <c r="M9" s="2">
        <f t="shared" si="2"/>
        <v>193</v>
      </c>
      <c r="N9" s="2">
        <f t="shared" si="2"/>
        <v>178</v>
      </c>
      <c r="O9" s="2">
        <f t="shared" si="2"/>
        <v>164</v>
      </c>
      <c r="P9" s="2">
        <f t="shared" si="2"/>
        <v>94</v>
      </c>
      <c r="Q9" s="2">
        <f>SUM(Q4:Q7)</f>
        <v>876</v>
      </c>
    </row>
    <row r="10" spans="1:17" x14ac:dyDescent="0.3">
      <c r="B10" s="15"/>
    </row>
    <row r="11" spans="1:17" ht="14.4" customHeight="1" x14ac:dyDescent="0.3">
      <c r="B11" s="2" t="s">
        <v>4</v>
      </c>
      <c r="C11" s="3">
        <f>B7*P3</f>
        <v>24</v>
      </c>
      <c r="E11" s="2" t="s">
        <v>22</v>
      </c>
      <c r="F11" s="4">
        <f>C12/C18</f>
        <v>6.5217391304347823</v>
      </c>
      <c r="H11" s="6" t="s">
        <v>28</v>
      </c>
      <c r="I11" s="7"/>
      <c r="J11" s="7"/>
      <c r="K11" s="7"/>
      <c r="L11" s="7"/>
      <c r="M11" s="7"/>
      <c r="N11" s="7"/>
      <c r="O11" s="7"/>
      <c r="P11" s="7"/>
      <c r="Q11" s="8"/>
    </row>
    <row r="12" spans="1:17" ht="14.4" customHeight="1" x14ac:dyDescent="0.3">
      <c r="B12" s="2" t="s">
        <v>1</v>
      </c>
      <c r="C12" s="3">
        <f>Q9-F9/C11</f>
        <v>150</v>
      </c>
      <c r="E12" s="2" t="s">
        <v>5</v>
      </c>
      <c r="F12" s="4">
        <f>C13/C19</f>
        <v>27</v>
      </c>
      <c r="H12" s="9"/>
      <c r="I12" s="10"/>
      <c r="J12" s="10"/>
      <c r="K12" s="10"/>
      <c r="L12" s="10"/>
      <c r="M12" s="10"/>
      <c r="N12" s="10"/>
      <c r="O12" s="10"/>
      <c r="P12" s="10"/>
      <c r="Q12" s="11"/>
    </row>
    <row r="13" spans="1:17" ht="14.4" customHeight="1" x14ac:dyDescent="0.3">
      <c r="B13" s="2" t="s">
        <v>3</v>
      </c>
      <c r="C13" s="3">
        <f>(2/C11)*(G8)-(F9/C11)</f>
        <v>54</v>
      </c>
      <c r="E13" s="2" t="s">
        <v>20</v>
      </c>
      <c r="F13" s="4">
        <f t="shared" ref="F13:F15" si="3">C14/C20</f>
        <v>18.75</v>
      </c>
      <c r="H13" s="9"/>
      <c r="I13" s="10"/>
      <c r="J13" s="10"/>
      <c r="K13" s="10"/>
      <c r="L13" s="10"/>
      <c r="M13" s="10"/>
      <c r="N13" s="10"/>
      <c r="O13" s="10"/>
      <c r="P13" s="10"/>
      <c r="Q13" s="11"/>
    </row>
    <row r="14" spans="1:17" ht="14.4" customHeight="1" x14ac:dyDescent="0.3">
      <c r="B14" s="2" t="s">
        <v>13</v>
      </c>
      <c r="C14" s="3">
        <f>(D7/C11)*(I8)-(F9/C11)</f>
        <v>37.5</v>
      </c>
      <c r="E14" s="2" t="s">
        <v>21</v>
      </c>
      <c r="F14" s="4">
        <f t="shared" si="3"/>
        <v>0.375</v>
      </c>
      <c r="H14" s="9"/>
      <c r="I14" s="10"/>
      <c r="J14" s="10"/>
      <c r="K14" s="10"/>
      <c r="L14" s="10"/>
      <c r="M14" s="10"/>
      <c r="N14" s="10"/>
      <c r="O14" s="10"/>
      <c r="P14" s="10"/>
      <c r="Q14" s="11"/>
    </row>
    <row r="15" spans="1:17" ht="14.4" customHeight="1" x14ac:dyDescent="0.3">
      <c r="B15" s="2" t="s">
        <v>14</v>
      </c>
      <c r="C15" s="3">
        <f>(C7*D7)/C11*J8-C13-C14-(F9/C11)</f>
        <v>1.5</v>
      </c>
      <c r="E15" s="2" t="s">
        <v>6</v>
      </c>
      <c r="F15" s="4">
        <f t="shared" si="3"/>
        <v>3.8</v>
      </c>
      <c r="H15" s="12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">
      <c r="A16" t="s">
        <v>2</v>
      </c>
      <c r="B16" s="2" t="s">
        <v>7</v>
      </c>
      <c r="C16" s="3">
        <f>C12-C14-C13-C15</f>
        <v>57</v>
      </c>
    </row>
    <row r="18" spans="2:17" x14ac:dyDescent="0.3">
      <c r="B18" s="2" t="s">
        <v>15</v>
      </c>
      <c r="C18" s="3">
        <f>C11-1</f>
        <v>23</v>
      </c>
      <c r="E18" s="2" t="s">
        <v>8</v>
      </c>
      <c r="F18" s="4">
        <f>F12/F15</f>
        <v>7.1052631578947372</v>
      </c>
      <c r="H18" s="5" t="s">
        <v>25</v>
      </c>
      <c r="I18" s="34">
        <v>3.68</v>
      </c>
      <c r="K18" s="5" t="s">
        <v>26</v>
      </c>
      <c r="L18" s="5"/>
      <c r="M18" s="5"/>
      <c r="N18" s="5"/>
      <c r="O18" s="5"/>
      <c r="P18" s="5"/>
      <c r="Q18" s="5"/>
    </row>
    <row r="19" spans="2:17" x14ac:dyDescent="0.3">
      <c r="B19" s="2" t="s">
        <v>16</v>
      </c>
      <c r="C19" s="3">
        <f>3-1</f>
        <v>2</v>
      </c>
      <c r="E19" s="2" t="s">
        <v>23</v>
      </c>
      <c r="F19" s="4">
        <f>F13/F15</f>
        <v>4.9342105263157894</v>
      </c>
      <c r="H19" s="5"/>
      <c r="I19" s="34"/>
      <c r="K19" s="5"/>
      <c r="L19" s="5"/>
      <c r="M19" s="5"/>
      <c r="N19" s="5"/>
      <c r="O19" s="5"/>
      <c r="P19" s="5"/>
      <c r="Q19" s="5"/>
    </row>
    <row r="20" spans="2:17" x14ac:dyDescent="0.3">
      <c r="B20" s="2" t="s">
        <v>17</v>
      </c>
      <c r="C20" s="3">
        <f>3-1</f>
        <v>2</v>
      </c>
    </row>
    <row r="21" spans="2:17" x14ac:dyDescent="0.3">
      <c r="B21" s="2" t="s">
        <v>18</v>
      </c>
      <c r="C21" s="3">
        <f>C19*C20</f>
        <v>4</v>
      </c>
      <c r="E21" s="2" t="s">
        <v>24</v>
      </c>
      <c r="F21" s="4">
        <f>F14/F15</f>
        <v>9.8684210526315791E-2</v>
      </c>
      <c r="H21" s="2" t="s">
        <v>25</v>
      </c>
      <c r="I21" s="4">
        <v>3.06</v>
      </c>
      <c r="K21" s="17" t="s">
        <v>27</v>
      </c>
      <c r="L21" s="17"/>
      <c r="M21" s="17"/>
      <c r="N21" s="17"/>
      <c r="O21" s="17"/>
      <c r="P21" s="17"/>
      <c r="Q21" s="17"/>
    </row>
    <row r="22" spans="2:17" x14ac:dyDescent="0.3">
      <c r="B22" s="2" t="s">
        <v>19</v>
      </c>
      <c r="C22" s="3">
        <f>C11-9</f>
        <v>15</v>
      </c>
    </row>
  </sheetData>
  <mergeCells count="30">
    <mergeCell ref="H18:H19"/>
    <mergeCell ref="I18:I19"/>
    <mergeCell ref="H11:Q15"/>
    <mergeCell ref="K18:Q19"/>
    <mergeCell ref="K21:Q21"/>
    <mergeCell ref="G2:G3"/>
    <mergeCell ref="G4:G5"/>
    <mergeCell ref="G6:G7"/>
    <mergeCell ref="I2:I3"/>
    <mergeCell ref="I4:I5"/>
    <mergeCell ref="I6:I7"/>
    <mergeCell ref="K8:P8"/>
    <mergeCell ref="G8:G9"/>
    <mergeCell ref="I8:I9"/>
    <mergeCell ref="J8:J9"/>
    <mergeCell ref="Q2:Q3"/>
    <mergeCell ref="B8:D9"/>
    <mergeCell ref="H8:H9"/>
    <mergeCell ref="B2:B3"/>
    <mergeCell ref="C2:C3"/>
    <mergeCell ref="D2:D3"/>
    <mergeCell ref="E2:E3"/>
    <mergeCell ref="F2:F3"/>
    <mergeCell ref="H2:H3"/>
    <mergeCell ref="J2:J3"/>
    <mergeCell ref="F4:F5"/>
    <mergeCell ref="F6:F7"/>
    <mergeCell ref="H4:H5"/>
    <mergeCell ref="H6:H7"/>
    <mergeCell ref="K2:P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ᅠᅠ</dc:creator>
  <cp:lastModifiedBy>echoo</cp:lastModifiedBy>
  <dcterms:created xsi:type="dcterms:W3CDTF">2015-06-05T18:19:34Z</dcterms:created>
  <dcterms:modified xsi:type="dcterms:W3CDTF">2021-12-08T23:34:13Z</dcterms:modified>
</cp:coreProperties>
</file>