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choo\Desktop\"/>
    </mc:Choice>
  </mc:AlternateContent>
  <xr:revisionPtr revIDLastSave="0" documentId="8_{5B5A1929-DC14-483B-B0AD-DA7AF47513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Часть 3.1" sheetId="1" r:id="rId1"/>
    <sheet name="Часть 3.2 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D28" i="2"/>
  <c r="C28" i="2"/>
  <c r="C27" i="2"/>
  <c r="E26" i="2"/>
  <c r="F26" i="2" s="1"/>
  <c r="E25" i="2"/>
  <c r="F25" i="2" s="1"/>
  <c r="F24" i="2"/>
  <c r="E24" i="2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E28" i="2" s="1"/>
  <c r="C29" i="1"/>
  <c r="E28" i="1"/>
  <c r="F28" i="1" s="1"/>
  <c r="E27" i="1"/>
  <c r="F27" i="1" s="1"/>
  <c r="E26" i="1"/>
  <c r="F26" i="1" s="1"/>
  <c r="F25" i="1"/>
  <c r="E25" i="1"/>
  <c r="E24" i="1"/>
  <c r="F24" i="1" s="1"/>
  <c r="E23" i="1"/>
  <c r="F23" i="1" s="1"/>
  <c r="E22" i="1"/>
  <c r="F22" i="1" s="1"/>
  <c r="F21" i="1"/>
  <c r="E21" i="1"/>
  <c r="E20" i="1"/>
  <c r="F20" i="1" s="1"/>
  <c r="E19" i="1"/>
  <c r="F19" i="1" s="1"/>
  <c r="E18" i="1"/>
  <c r="F18" i="1" s="1"/>
  <c r="F17" i="1"/>
  <c r="E17" i="1"/>
  <c r="E16" i="1"/>
  <c r="F16" i="1" s="1"/>
  <c r="E15" i="1"/>
  <c r="F15" i="1" s="1"/>
  <c r="E14" i="1"/>
  <c r="F14" i="1" s="1"/>
  <c r="F13" i="1"/>
  <c r="E13" i="1"/>
  <c r="E12" i="1"/>
  <c r="F12" i="1" s="1"/>
  <c r="E11" i="1"/>
  <c r="F11" i="1" s="1"/>
  <c r="E10" i="1"/>
  <c r="F10" i="1" s="1"/>
  <c r="F9" i="1"/>
  <c r="E9" i="1"/>
  <c r="C30" i="1" l="1"/>
  <c r="F9" i="2"/>
  <c r="F28" i="2" s="1"/>
  <c r="C33" i="2" s="1"/>
</calcChain>
</file>

<file path=xl/sharedStrings.xml><?xml version="1.0" encoding="utf-8"?>
<sst xmlns="http://schemas.openxmlformats.org/spreadsheetml/2006/main" count="34" uniqueCount="26">
  <si>
    <t>Гипотезы:</t>
  </si>
  <si>
    <t>H0 : Корреляция между упорядоченными перечнями страхов в американской и отечественной выборках не отличается от нуля.</t>
  </si>
  <si>
    <t>H1 : Корреляция между упорядоченными перечнями страхов в американской и отечественной выборках статистически значимо отличается от нуля.</t>
  </si>
  <si>
    <t>№</t>
  </si>
  <si>
    <t>Ранг в амереканской выборке</t>
  </si>
  <si>
    <t>Ранг в российской выборке</t>
  </si>
  <si>
    <t>d</t>
  </si>
  <si>
    <t>d^2</t>
  </si>
  <si>
    <t>n =</t>
  </si>
  <si>
    <t xml:space="preserve">r(s) = </t>
  </si>
  <si>
    <t>r(s)крит =</t>
  </si>
  <si>
    <t>при 0.05</t>
  </si>
  <si>
    <t>при 0.01</t>
  </si>
  <si>
    <t>При обоих уровнях значимости принимается гипотеза H0, т.е корреляция между упорядоченными перечнями страхов в американской и отечественной выборках статистически значимо не отличается от нуля.</t>
  </si>
  <si>
    <t>H0 : Корреляция между индивидуальный профиль депутата К-ва и эталонным профилем,
построенным по оценкам избирателей, не отличается от нуля</t>
  </si>
  <si>
    <t>H1 : Корреляция между индивидуальный профиль депутата К-ва и эталонным профилем,
построенным по оценкам избирателей, значимо отличается от нуля.</t>
  </si>
  <si>
    <t xml:space="preserve">№ </t>
  </si>
  <si>
    <t>Ряд 1: ранг качества в эталонном профиле</t>
  </si>
  <si>
    <t>Ряд 2: ранг качества в индивидуальном профиле</t>
  </si>
  <si>
    <t>n</t>
  </si>
  <si>
    <t>Сумма</t>
  </si>
  <si>
    <t>Ta</t>
  </si>
  <si>
    <t>Tb</t>
  </si>
  <si>
    <t>rs</t>
  </si>
  <si>
    <t>Депутат К-в имеет более низкий ранг по шкалам Умения общаться с людьми и более высокие ранги по шкалам Целеустремленности и Стойкости, чем это предписывается избирательским эталоном. Этими расхождениями, главным образом, и объясняется  некоторое снижение полученного rs.</t>
  </si>
  <si>
    <t xml:space="preserve">При 5%-ном уровне значимости принимается гипотеза H0, т.е корреляция между индивидуальный профиль депутата К-ва и эталонным профилем построенным по оценкам избирателей, не отличается от нуля. При 1%-ном уровне значимости принимается гипотеза H1.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</si>
</sst>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9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Корреляционное поле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'Часть 3.1'!$C$9:$C$29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 formatCode="0">
                  <c:v>20</c:v>
                </c:pt>
              </c:numCache>
            </c:numRef>
          </c:xVal>
          <c:yVal>
            <c:numRef>
              <c:f>'Часть 3.1'!$D$9:$D$29</c:f>
              <c:numCache>
                <c:formatCode>General</c:formatCode>
                <c:ptCount val="21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16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4</c:v>
                </c:pt>
                <c:pt idx="15">
                  <c:v>11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C-4368-874B-A9501C8C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84348"/>
        <c:axId val="2045629149"/>
      </c:scatterChart>
      <c:valAx>
        <c:axId val="1082084348"/>
        <c:scaling>
          <c:orientation val="minMax"/>
          <c:max val="2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45629149"/>
        <c:crosses val="autoZero"/>
        <c:crossBetween val="midCat"/>
      </c:valAx>
      <c:valAx>
        <c:axId val="2045629149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20843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Корреляционное поле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'Часть 3.2 '!$C$9:$C$26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12.5</c:v>
                </c:pt>
                <c:pt idx="12">
                  <c:v>12.5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'Часть 3.2 '!$D$9:$D$26</c:f>
              <c:numCache>
                <c:formatCode>General</c:formatCode>
                <c:ptCount val="18"/>
                <c:pt idx="0">
                  <c:v>2</c:v>
                </c:pt>
                <c:pt idx="1">
                  <c:v>8.5</c:v>
                </c:pt>
                <c:pt idx="2">
                  <c:v>13.5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  <c:pt idx="6">
                  <c:v>8.5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4</c:v>
                </c:pt>
                <c:pt idx="15">
                  <c:v>18</c:v>
                </c:pt>
                <c:pt idx="16">
                  <c:v>13.5</c:v>
                </c:pt>
                <c:pt idx="1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8-417B-A9EA-01B9A97E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7388"/>
        <c:axId val="323670307"/>
      </c:scatterChart>
      <c:valAx>
        <c:axId val="809107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23670307"/>
        <c:crosses val="autoZero"/>
        <c:crossBetween val="midCat"/>
      </c:valAx>
      <c:valAx>
        <c:axId val="323670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91073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8</xdr:row>
      <xdr:rowOff>104775</xdr:rowOff>
    </xdr:from>
    <xdr:ext cx="5648325" cy="34956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8</xdr:row>
      <xdr:rowOff>57150</xdr:rowOff>
    </xdr:from>
    <xdr:ext cx="5715000" cy="3533775"/>
    <xdr:graphicFrame macro="">
      <xdr:nvGraphicFramePr>
        <xdr:cNvPr id="2" name="Chart 2" title="Диаграмм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sqref="A1:XFD1048576"/>
    </sheetView>
  </sheetViews>
  <sheetFormatPr defaultColWidth="14.44140625" defaultRowHeight="13.2" x14ac:dyDescent="0.25"/>
  <cols>
    <col min="1" max="1" width="8.33203125" customWidth="1"/>
    <col min="2" max="2" width="9.6640625" customWidth="1"/>
    <col min="3" max="3" width="20.5546875" customWidth="1"/>
    <col min="4" max="4" width="20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3" t="s">
        <v>0</v>
      </c>
      <c r="C2" s="14"/>
      <c r="D2" s="14"/>
      <c r="E2" s="14"/>
      <c r="F2" s="14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6" t="s">
        <v>1</v>
      </c>
      <c r="C3" s="17"/>
      <c r="D3" s="17"/>
      <c r="E3" s="17"/>
      <c r="F3" s="17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9"/>
      <c r="C4" s="17"/>
      <c r="D4" s="17"/>
      <c r="E4" s="17"/>
      <c r="F4" s="17"/>
      <c r="G4" s="1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6" t="s">
        <v>2</v>
      </c>
      <c r="C5" s="17"/>
      <c r="D5" s="17"/>
      <c r="E5" s="17"/>
      <c r="F5" s="17"/>
      <c r="G5" s="1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20"/>
      <c r="C6" s="21"/>
      <c r="D6" s="21"/>
      <c r="E6" s="21"/>
      <c r="F6" s="21"/>
      <c r="G6" s="2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4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x14ac:dyDescent="0.25">
      <c r="A9" s="1"/>
      <c r="B9" s="3">
        <v>1</v>
      </c>
      <c r="C9" s="3">
        <v>1</v>
      </c>
      <c r="D9" s="3">
        <v>7</v>
      </c>
      <c r="E9" s="4">
        <f t="shared" ref="E9:E28" si="0">C9-D9</f>
        <v>-6</v>
      </c>
      <c r="F9" s="4">
        <f t="shared" ref="F9:F28" si="1">E9^2</f>
        <v>36</v>
      </c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3">
        <v>2</v>
      </c>
      <c r="C10" s="3">
        <v>2</v>
      </c>
      <c r="D10" s="3">
        <v>12</v>
      </c>
      <c r="E10" s="4">
        <f t="shared" si="0"/>
        <v>-10</v>
      </c>
      <c r="F10" s="4">
        <f t="shared" si="1"/>
        <v>100</v>
      </c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3">
        <v>3</v>
      </c>
      <c r="C11" s="3">
        <v>3</v>
      </c>
      <c r="D11" s="3">
        <v>10</v>
      </c>
      <c r="E11" s="4">
        <f t="shared" si="0"/>
        <v>-7</v>
      </c>
      <c r="F11" s="4">
        <f t="shared" si="1"/>
        <v>49</v>
      </c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3">
        <v>4</v>
      </c>
      <c r="C12" s="3">
        <v>4</v>
      </c>
      <c r="D12" s="3">
        <v>6</v>
      </c>
      <c r="E12" s="4">
        <f t="shared" si="0"/>
        <v>-2</v>
      </c>
      <c r="F12" s="4">
        <f t="shared" si="1"/>
        <v>4</v>
      </c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3">
        <v>5</v>
      </c>
      <c r="C13" s="3">
        <v>5</v>
      </c>
      <c r="D13" s="3">
        <v>9</v>
      </c>
      <c r="E13" s="4">
        <f t="shared" si="0"/>
        <v>-4</v>
      </c>
      <c r="F13" s="4">
        <f t="shared" si="1"/>
        <v>16</v>
      </c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3">
        <v>6</v>
      </c>
      <c r="C14" s="3">
        <v>6</v>
      </c>
      <c r="D14" s="3">
        <v>2</v>
      </c>
      <c r="E14" s="4">
        <f t="shared" si="0"/>
        <v>4</v>
      </c>
      <c r="F14" s="4">
        <f t="shared" si="1"/>
        <v>16</v>
      </c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3">
        <v>7</v>
      </c>
      <c r="C15" s="3">
        <v>7</v>
      </c>
      <c r="D15" s="3">
        <v>5</v>
      </c>
      <c r="E15" s="4">
        <f t="shared" si="0"/>
        <v>2</v>
      </c>
      <c r="F15" s="4">
        <f t="shared" si="1"/>
        <v>4</v>
      </c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3">
        <v>8</v>
      </c>
      <c r="C16" s="3">
        <v>8</v>
      </c>
      <c r="D16" s="3">
        <v>1</v>
      </c>
      <c r="E16" s="4">
        <f t="shared" si="0"/>
        <v>7</v>
      </c>
      <c r="F16" s="4">
        <f t="shared" si="1"/>
        <v>49</v>
      </c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3">
        <v>9</v>
      </c>
      <c r="C17" s="3">
        <v>9</v>
      </c>
      <c r="D17" s="3">
        <v>16</v>
      </c>
      <c r="E17" s="4">
        <f t="shared" si="0"/>
        <v>-7</v>
      </c>
      <c r="F17" s="4">
        <f t="shared" si="1"/>
        <v>49</v>
      </c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3">
        <v>10</v>
      </c>
      <c r="C18" s="3">
        <v>10</v>
      </c>
      <c r="D18" s="3">
        <v>13</v>
      </c>
      <c r="E18" s="4">
        <f t="shared" si="0"/>
        <v>-3</v>
      </c>
      <c r="F18" s="4">
        <f t="shared" si="1"/>
        <v>9</v>
      </c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3">
        <v>11</v>
      </c>
      <c r="C19" s="3">
        <v>11</v>
      </c>
      <c r="D19" s="3">
        <v>3</v>
      </c>
      <c r="E19" s="4">
        <f t="shared" si="0"/>
        <v>8</v>
      </c>
      <c r="F19" s="4">
        <f t="shared" si="1"/>
        <v>64</v>
      </c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3">
        <v>12</v>
      </c>
      <c r="C20" s="3">
        <v>12</v>
      </c>
      <c r="D20" s="3">
        <v>19</v>
      </c>
      <c r="E20" s="4">
        <f t="shared" si="0"/>
        <v>-7</v>
      </c>
      <c r="F20" s="4">
        <f t="shared" si="1"/>
        <v>49</v>
      </c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3">
        <v>13</v>
      </c>
      <c r="C21" s="3">
        <v>13</v>
      </c>
      <c r="D21" s="3">
        <v>20</v>
      </c>
      <c r="E21" s="4">
        <f t="shared" si="0"/>
        <v>-7</v>
      </c>
      <c r="F21" s="4">
        <f t="shared" si="1"/>
        <v>49</v>
      </c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3">
        <v>14</v>
      </c>
      <c r="C22" s="3">
        <v>14</v>
      </c>
      <c r="D22" s="3">
        <v>17</v>
      </c>
      <c r="E22" s="4">
        <f t="shared" si="0"/>
        <v>-3</v>
      </c>
      <c r="F22" s="4">
        <f t="shared" si="1"/>
        <v>9</v>
      </c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3">
        <v>15</v>
      </c>
      <c r="C23" s="3">
        <v>15</v>
      </c>
      <c r="D23" s="3">
        <v>4</v>
      </c>
      <c r="E23" s="4">
        <f t="shared" si="0"/>
        <v>11</v>
      </c>
      <c r="F23" s="4">
        <f t="shared" si="1"/>
        <v>121</v>
      </c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3">
        <v>16</v>
      </c>
      <c r="C24" s="3">
        <v>16</v>
      </c>
      <c r="D24" s="3">
        <v>11</v>
      </c>
      <c r="E24" s="4">
        <f t="shared" si="0"/>
        <v>5</v>
      </c>
      <c r="F24" s="4">
        <f t="shared" si="1"/>
        <v>25</v>
      </c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3">
        <v>17</v>
      </c>
      <c r="C25" s="3">
        <v>17</v>
      </c>
      <c r="D25" s="3">
        <v>18</v>
      </c>
      <c r="E25" s="4">
        <f t="shared" si="0"/>
        <v>-1</v>
      </c>
      <c r="F25" s="4">
        <f t="shared" si="1"/>
        <v>1</v>
      </c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3">
        <v>18</v>
      </c>
      <c r="C26" s="3">
        <v>18</v>
      </c>
      <c r="D26" s="3">
        <v>8</v>
      </c>
      <c r="E26" s="4">
        <f t="shared" si="0"/>
        <v>10</v>
      </c>
      <c r="F26" s="4">
        <f t="shared" si="1"/>
        <v>100</v>
      </c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3">
        <v>19</v>
      </c>
      <c r="C27" s="3">
        <v>18</v>
      </c>
      <c r="D27" s="3">
        <v>15</v>
      </c>
      <c r="E27" s="4">
        <f t="shared" si="0"/>
        <v>3</v>
      </c>
      <c r="F27" s="4">
        <f t="shared" si="1"/>
        <v>9</v>
      </c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3">
        <v>20</v>
      </c>
      <c r="C28" s="3">
        <v>20</v>
      </c>
      <c r="D28" s="3">
        <v>14</v>
      </c>
      <c r="E28" s="4">
        <f t="shared" si="0"/>
        <v>6</v>
      </c>
      <c r="F28" s="4">
        <f t="shared" si="1"/>
        <v>36</v>
      </c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2" t="s">
        <v>8</v>
      </c>
      <c r="C29" s="5">
        <f>B28</f>
        <v>20</v>
      </c>
      <c r="D29" s="1"/>
      <c r="E29" s="4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" t="s">
        <v>9</v>
      </c>
      <c r="C30" s="6">
        <f>1-(6*SUM(F9:F28)/(C29*(C29^2-1)))</f>
        <v>0.40225563909774431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" t="s">
        <v>10</v>
      </c>
      <c r="C31" s="7">
        <v>0.45</v>
      </c>
      <c r="D31" s="8" t="s">
        <v>11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2" t="s">
        <v>10</v>
      </c>
      <c r="C32" s="7">
        <v>0.56999999999999995</v>
      </c>
      <c r="D32" s="8" t="s">
        <v>12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3" t="s">
        <v>13</v>
      </c>
      <c r="C34" s="14"/>
      <c r="D34" s="14"/>
      <c r="E34" s="14"/>
      <c r="F34" s="1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x14ac:dyDescent="0.25">
      <c r="A35" s="1"/>
      <c r="B35" s="19"/>
      <c r="C35" s="17"/>
      <c r="D35" s="17"/>
      <c r="E35" s="17"/>
      <c r="F35" s="1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6" x14ac:dyDescent="0.25">
      <c r="A36" s="1"/>
      <c r="B36" s="20"/>
      <c r="C36" s="21"/>
      <c r="D36" s="21"/>
      <c r="E36" s="21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">
    <mergeCell ref="B2:G2"/>
    <mergeCell ref="B3:G4"/>
    <mergeCell ref="B5:G6"/>
    <mergeCell ref="B34:F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tabSelected="1" workbookViewId="0">
      <selection sqref="A1:XFD1048576"/>
    </sheetView>
  </sheetViews>
  <sheetFormatPr defaultColWidth="14.44140625" defaultRowHeight="13.2" x14ac:dyDescent="0.25"/>
  <cols>
    <col min="1" max="1" width="6.44140625" customWidth="1"/>
    <col min="2" max="2" width="12" customWidth="1"/>
    <col min="3" max="3" width="20.44140625" customWidth="1"/>
    <col min="4" max="4" width="25.88671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3" t="s">
        <v>0</v>
      </c>
      <c r="C2" s="14"/>
      <c r="D2" s="14"/>
      <c r="E2" s="14"/>
      <c r="F2" s="14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6" t="s">
        <v>14</v>
      </c>
      <c r="C3" s="17"/>
      <c r="D3" s="17"/>
      <c r="E3" s="17"/>
      <c r="F3" s="17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9"/>
      <c r="C4" s="17"/>
      <c r="D4" s="17"/>
      <c r="E4" s="17"/>
      <c r="F4" s="17"/>
      <c r="G4" s="1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6" t="s">
        <v>15</v>
      </c>
      <c r="C5" s="17"/>
      <c r="D5" s="17"/>
      <c r="E5" s="17"/>
      <c r="F5" s="17"/>
      <c r="G5" s="1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20"/>
      <c r="C6" s="21"/>
      <c r="D6" s="21"/>
      <c r="E6" s="21"/>
      <c r="F6" s="21"/>
      <c r="G6" s="2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4" x14ac:dyDescent="0.25">
      <c r="A8" s="1"/>
      <c r="B8" s="2" t="s">
        <v>16</v>
      </c>
      <c r="C8" s="2" t="s">
        <v>17</v>
      </c>
      <c r="D8" s="2" t="s">
        <v>18</v>
      </c>
      <c r="E8" s="2" t="s">
        <v>6</v>
      </c>
      <c r="F8" s="2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3">
        <v>1</v>
      </c>
      <c r="C9" s="3">
        <v>1</v>
      </c>
      <c r="D9" s="3">
        <v>2</v>
      </c>
      <c r="E9" s="4">
        <f t="shared" ref="E9:E26" si="0">C9-D9</f>
        <v>-1</v>
      </c>
      <c r="F9" s="4">
        <f t="shared" ref="F9:F26" si="1">E9^2</f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3">
        <v>2</v>
      </c>
      <c r="C10" s="3">
        <v>2</v>
      </c>
      <c r="D10" s="3">
        <v>8.5</v>
      </c>
      <c r="E10" s="4">
        <f t="shared" si="0"/>
        <v>-6.5</v>
      </c>
      <c r="F10" s="4">
        <f t="shared" si="1"/>
        <v>42.25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3">
        <v>3</v>
      </c>
      <c r="C11" s="3">
        <v>3</v>
      </c>
      <c r="D11" s="3">
        <v>13.5</v>
      </c>
      <c r="E11" s="4">
        <f t="shared" si="0"/>
        <v>-10.5</v>
      </c>
      <c r="F11" s="4">
        <f t="shared" si="1"/>
        <v>110.25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3">
        <v>4</v>
      </c>
      <c r="C12" s="3">
        <v>4</v>
      </c>
      <c r="D12" s="3">
        <v>12</v>
      </c>
      <c r="E12" s="4">
        <f t="shared" si="0"/>
        <v>-8</v>
      </c>
      <c r="F12" s="4">
        <f t="shared" si="1"/>
        <v>64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3">
        <v>5</v>
      </c>
      <c r="C13" s="3">
        <v>5</v>
      </c>
      <c r="D13" s="3">
        <v>5</v>
      </c>
      <c r="E13" s="4">
        <f t="shared" si="0"/>
        <v>0</v>
      </c>
      <c r="F13" s="4">
        <f t="shared" si="1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3">
        <v>6</v>
      </c>
      <c r="C14" s="3">
        <v>6</v>
      </c>
      <c r="D14" s="3">
        <v>3</v>
      </c>
      <c r="E14" s="4">
        <f t="shared" si="0"/>
        <v>3</v>
      </c>
      <c r="F14" s="4">
        <f t="shared" si="1"/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3">
        <v>7</v>
      </c>
      <c r="C15" s="3">
        <v>7</v>
      </c>
      <c r="D15" s="3">
        <v>8.5</v>
      </c>
      <c r="E15" s="4">
        <f t="shared" si="0"/>
        <v>-1.5</v>
      </c>
      <c r="F15" s="4">
        <f t="shared" si="1"/>
        <v>2.25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3">
        <v>8</v>
      </c>
      <c r="C16" s="3">
        <v>8</v>
      </c>
      <c r="D16" s="3">
        <v>6</v>
      </c>
      <c r="E16" s="4">
        <f t="shared" si="0"/>
        <v>2</v>
      </c>
      <c r="F16" s="4">
        <f t="shared" si="1"/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3">
        <v>9</v>
      </c>
      <c r="C17" s="3">
        <v>9</v>
      </c>
      <c r="D17" s="3">
        <v>7</v>
      </c>
      <c r="E17" s="4">
        <f t="shared" si="0"/>
        <v>2</v>
      </c>
      <c r="F17" s="4">
        <f t="shared" si="1"/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3">
        <v>10</v>
      </c>
      <c r="C18" s="3">
        <v>10</v>
      </c>
      <c r="D18" s="3">
        <v>10</v>
      </c>
      <c r="E18" s="4">
        <f t="shared" si="0"/>
        <v>0</v>
      </c>
      <c r="F18" s="4">
        <f t="shared" si="1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3">
        <v>11</v>
      </c>
      <c r="C19" s="3">
        <v>11</v>
      </c>
      <c r="D19" s="3">
        <v>1</v>
      </c>
      <c r="E19" s="4">
        <f t="shared" si="0"/>
        <v>10</v>
      </c>
      <c r="F19" s="4">
        <f t="shared" si="1"/>
        <v>100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3">
        <v>12</v>
      </c>
      <c r="C20" s="3">
        <v>12.5</v>
      </c>
      <c r="D20" s="3">
        <v>15</v>
      </c>
      <c r="E20" s="4">
        <f t="shared" si="0"/>
        <v>-2.5</v>
      </c>
      <c r="F20" s="4">
        <f t="shared" si="1"/>
        <v>6.25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3">
        <v>13</v>
      </c>
      <c r="C21" s="3">
        <v>12.5</v>
      </c>
      <c r="D21" s="3">
        <v>11</v>
      </c>
      <c r="E21" s="4">
        <f t="shared" si="0"/>
        <v>1.5</v>
      </c>
      <c r="F21" s="4">
        <f t="shared" si="1"/>
        <v>2.25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3">
        <v>14</v>
      </c>
      <c r="C22" s="3">
        <v>14</v>
      </c>
      <c r="D22" s="3">
        <v>16</v>
      </c>
      <c r="E22" s="4">
        <f t="shared" si="0"/>
        <v>-2</v>
      </c>
      <c r="F22" s="4">
        <f t="shared" si="1"/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3">
        <v>15</v>
      </c>
      <c r="C23" s="3">
        <v>15</v>
      </c>
      <c r="D23" s="3">
        <v>4</v>
      </c>
      <c r="E23" s="4">
        <f t="shared" si="0"/>
        <v>11</v>
      </c>
      <c r="F23" s="4">
        <f t="shared" si="1"/>
        <v>121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3">
        <v>16</v>
      </c>
      <c r="C24" s="3">
        <v>16</v>
      </c>
      <c r="D24" s="3">
        <v>18</v>
      </c>
      <c r="E24" s="4">
        <f t="shared" si="0"/>
        <v>-2</v>
      </c>
      <c r="F24" s="4">
        <f t="shared" si="1"/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3">
        <v>17</v>
      </c>
      <c r="C25" s="3">
        <v>17</v>
      </c>
      <c r="D25" s="3">
        <v>13.5</v>
      </c>
      <c r="E25" s="4">
        <f t="shared" si="0"/>
        <v>3.5</v>
      </c>
      <c r="F25" s="4">
        <f t="shared" si="1"/>
        <v>12.25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3">
        <v>18</v>
      </c>
      <c r="C26" s="3">
        <v>18</v>
      </c>
      <c r="D26" s="3">
        <v>17</v>
      </c>
      <c r="E26" s="4">
        <f t="shared" si="0"/>
        <v>1</v>
      </c>
      <c r="F26" s="4">
        <f t="shared" si="1"/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2" t="s">
        <v>19</v>
      </c>
      <c r="C27" s="9">
        <f>B26</f>
        <v>18</v>
      </c>
      <c r="D27" s="10"/>
      <c r="E27" s="4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" t="s">
        <v>20</v>
      </c>
      <c r="C28" s="11">
        <f t="shared" ref="C28:F28" si="2">SUM(C9:C26)</f>
        <v>171</v>
      </c>
      <c r="D28" s="11">
        <f t="shared" si="2"/>
        <v>171</v>
      </c>
      <c r="E28" s="11">
        <f t="shared" si="2"/>
        <v>0</v>
      </c>
      <c r="F28" s="11">
        <f t="shared" si="2"/>
        <v>487.5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3"/>
      <c r="C29" s="4"/>
      <c r="D29" s="4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x14ac:dyDescent="0.25">
      <c r="A30" s="1"/>
      <c r="B30" s="2" t="s">
        <v>21</v>
      </c>
      <c r="C30" s="9">
        <f>(2^3-2)/12</f>
        <v>0.5</v>
      </c>
      <c r="D30" s="4"/>
      <c r="E30" s="4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" t="s">
        <v>22</v>
      </c>
      <c r="C31" s="11">
        <f>((2^3-2)*2)/12</f>
        <v>1</v>
      </c>
      <c r="D31" s="4"/>
      <c r="E31" s="4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2" t="s">
        <v>23</v>
      </c>
      <c r="C33" s="12">
        <f>1-6*(F28+C30+C31)/(C27*(C27^2-1))</f>
        <v>0.49535603715170273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2" t="s">
        <v>10</v>
      </c>
      <c r="C34" s="7">
        <v>0.47</v>
      </c>
      <c r="D34" s="8" t="s">
        <v>11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2" t="s">
        <v>10</v>
      </c>
      <c r="C35" s="7">
        <v>0.6</v>
      </c>
      <c r="D35" s="8" t="s">
        <v>12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3" t="s">
        <v>24</v>
      </c>
      <c r="C37" s="14"/>
      <c r="D37" s="14"/>
      <c r="E37" s="14"/>
      <c r="F37" s="1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9"/>
      <c r="C38" s="17"/>
      <c r="D38" s="17"/>
      <c r="E38" s="17"/>
      <c r="F38" s="1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9"/>
      <c r="C39" s="17"/>
      <c r="D39" s="17"/>
      <c r="E39" s="17"/>
      <c r="F39" s="1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20"/>
      <c r="C40" s="21"/>
      <c r="D40" s="21"/>
      <c r="E40" s="21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3" t="s">
        <v>25</v>
      </c>
      <c r="C42" s="14"/>
      <c r="D42" s="14"/>
      <c r="E42" s="14"/>
      <c r="F42" s="1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9"/>
      <c r="C43" s="17"/>
      <c r="D43" s="17"/>
      <c r="E43" s="17"/>
      <c r="F43" s="1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20"/>
      <c r="C44" s="21"/>
      <c r="D44" s="21"/>
      <c r="E44" s="21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5">
    <mergeCell ref="B2:G2"/>
    <mergeCell ref="B3:G4"/>
    <mergeCell ref="B5:G6"/>
    <mergeCell ref="B37:F40"/>
    <mergeCell ref="B42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3.1</vt:lpstr>
      <vt:lpstr>Часть 3.2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ᅠᅠ</dc:creator>
  <cp:lastModifiedBy>echoo</cp:lastModifiedBy>
  <dcterms:created xsi:type="dcterms:W3CDTF">2021-11-10T13:23:28Z</dcterms:created>
  <dcterms:modified xsi:type="dcterms:W3CDTF">2021-11-10T13:23:28Z</dcterms:modified>
</cp:coreProperties>
</file>