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isPCDell\Desktop\Data Bootcamp\Module1\"/>
    </mc:Choice>
  </mc:AlternateContent>
  <xr:revisionPtr revIDLastSave="0" documentId="13_ncr:1_{8E46311B-7D46-4CE4-85CF-4B21EC1D8987}" xr6:coauthVersionLast="47" xr6:coauthVersionMax="47" xr10:uidLastSave="{00000000-0000-0000-0000-000000000000}"/>
  <bookViews>
    <workbookView xWindow="-30828" yWindow="-1296" windowWidth="30936" windowHeight="17088" tabRatio="731" xr2:uid="{00000000-000D-0000-FFFF-FFFF00000000}"/>
  </bookViews>
  <sheets>
    <sheet name="Crowdfunding" sheetId="1" r:id="rId1"/>
    <sheet name="sucess_category" sheetId="2" r:id="rId2"/>
    <sheet name="sucess_subcategory" sheetId="3" r:id="rId3"/>
    <sheet name="sucess_date" sheetId="4" r:id="rId4"/>
    <sheet name="Goal_analysis" sheetId="5" r:id="rId5"/>
    <sheet name="Stat_analysis" sheetId="8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8" l="1"/>
  <c r="O4" i="8"/>
  <c r="N4" i="8"/>
  <c r="M4" i="8"/>
  <c r="L4" i="8"/>
  <c r="P3" i="8"/>
  <c r="O3" i="8"/>
  <c r="N3" i="8"/>
  <c r="M3" i="8"/>
  <c r="L3" i="8"/>
  <c r="K4" i="8"/>
  <c r="K3" i="8"/>
  <c r="F2" i="8" a="1"/>
  <c r="F2" i="8" s="1"/>
  <c r="G2" i="8" s="1"/>
  <c r="G3" i="8"/>
  <c r="G6" i="8"/>
  <c r="G7" i="8"/>
  <c r="G10" i="8"/>
  <c r="G11" i="8"/>
  <c r="G14" i="8"/>
  <c r="G15" i="8"/>
  <c r="G18" i="8"/>
  <c r="G19" i="8"/>
  <c r="G22" i="8"/>
  <c r="G23" i="8"/>
  <c r="G26" i="8"/>
  <c r="G27" i="8"/>
  <c r="G30" i="8"/>
  <c r="G31" i="8"/>
  <c r="G34" i="8"/>
  <c r="G35" i="8"/>
  <c r="G38" i="8"/>
  <c r="G39" i="8"/>
  <c r="G42" i="8"/>
  <c r="G43" i="8"/>
  <c r="G46" i="8"/>
  <c r="G47" i="8"/>
  <c r="G50" i="8"/>
  <c r="G51" i="8"/>
  <c r="G54" i="8"/>
  <c r="G55" i="8"/>
  <c r="G58" i="8"/>
  <c r="G59" i="8"/>
  <c r="G62" i="8"/>
  <c r="G63" i="8"/>
  <c r="G66" i="8"/>
  <c r="G67" i="8"/>
  <c r="G70" i="8"/>
  <c r="G71" i="8"/>
  <c r="G74" i="8"/>
  <c r="G75" i="8"/>
  <c r="G78" i="8"/>
  <c r="G79" i="8"/>
  <c r="G82" i="8"/>
  <c r="G83" i="8"/>
  <c r="G86" i="8"/>
  <c r="G87" i="8"/>
  <c r="G90" i="8"/>
  <c r="G91" i="8"/>
  <c r="G94" i="8"/>
  <c r="G95" i="8"/>
  <c r="G98" i="8"/>
  <c r="G99" i="8"/>
  <c r="G102" i="8"/>
  <c r="G103" i="8"/>
  <c r="G106" i="8"/>
  <c r="G107" i="8"/>
  <c r="G110" i="8"/>
  <c r="G111" i="8"/>
  <c r="G114" i="8"/>
  <c r="G115" i="8"/>
  <c r="G118" i="8"/>
  <c r="G119" i="8"/>
  <c r="G122" i="8"/>
  <c r="G123" i="8"/>
  <c r="G126" i="8"/>
  <c r="G127" i="8"/>
  <c r="G130" i="8"/>
  <c r="G131" i="8"/>
  <c r="G134" i="8"/>
  <c r="G135" i="8"/>
  <c r="G138" i="8"/>
  <c r="G139" i="8"/>
  <c r="G142" i="8"/>
  <c r="G143" i="8"/>
  <c r="G146" i="8"/>
  <c r="G147" i="8"/>
  <c r="G150" i="8"/>
  <c r="G151" i="8"/>
  <c r="G154" i="8"/>
  <c r="G155" i="8"/>
  <c r="G158" i="8"/>
  <c r="G159" i="8"/>
  <c r="G162" i="8"/>
  <c r="G163" i="8"/>
  <c r="G166" i="8"/>
  <c r="G167" i="8"/>
  <c r="G170" i="8"/>
  <c r="G171" i="8"/>
  <c r="G174" i="8"/>
  <c r="G175" i="8"/>
  <c r="G178" i="8"/>
  <c r="G179" i="8"/>
  <c r="G182" i="8"/>
  <c r="G183" i="8"/>
  <c r="G186" i="8"/>
  <c r="G187" i="8"/>
  <c r="G190" i="8"/>
  <c r="G191" i="8"/>
  <c r="G194" i="8"/>
  <c r="G195" i="8"/>
  <c r="G198" i="8"/>
  <c r="G199" i="8"/>
  <c r="G202" i="8"/>
  <c r="G203" i="8"/>
  <c r="G206" i="8"/>
  <c r="G207" i="8"/>
  <c r="G210" i="8"/>
  <c r="G211" i="8"/>
  <c r="G214" i="8"/>
  <c r="G215" i="8"/>
  <c r="G218" i="8"/>
  <c r="G219" i="8"/>
  <c r="G222" i="8"/>
  <c r="G223" i="8"/>
  <c r="G226" i="8"/>
  <c r="G227" i="8"/>
  <c r="G230" i="8"/>
  <c r="G231" i="8"/>
  <c r="G234" i="8"/>
  <c r="G235" i="8"/>
  <c r="G238" i="8"/>
  <c r="G239" i="8"/>
  <c r="G242" i="8"/>
  <c r="G243" i="8"/>
  <c r="G246" i="8"/>
  <c r="G247" i="8"/>
  <c r="G250" i="8"/>
  <c r="G251" i="8"/>
  <c r="G254" i="8"/>
  <c r="G255" i="8"/>
  <c r="G258" i="8"/>
  <c r="G259" i="8"/>
  <c r="G262" i="8"/>
  <c r="G263" i="8"/>
  <c r="G266" i="8"/>
  <c r="G267" i="8"/>
  <c r="G270" i="8"/>
  <c r="G271" i="8"/>
  <c r="G274" i="8"/>
  <c r="G275" i="8"/>
  <c r="G278" i="8"/>
  <c r="G279" i="8"/>
  <c r="G282" i="8"/>
  <c r="G283" i="8"/>
  <c r="G286" i="8"/>
  <c r="G287" i="8"/>
  <c r="G290" i="8"/>
  <c r="G291" i="8"/>
  <c r="G294" i="8"/>
  <c r="G295" i="8"/>
  <c r="G298" i="8"/>
  <c r="G299" i="8"/>
  <c r="G302" i="8"/>
  <c r="G303" i="8"/>
  <c r="G306" i="8"/>
  <c r="G307" i="8"/>
  <c r="G310" i="8"/>
  <c r="G311" i="8"/>
  <c r="G314" i="8"/>
  <c r="G315" i="8"/>
  <c r="G318" i="8"/>
  <c r="G319" i="8"/>
  <c r="G322" i="8"/>
  <c r="G323" i="8"/>
  <c r="G326" i="8"/>
  <c r="G327" i="8"/>
  <c r="G330" i="8"/>
  <c r="G331" i="8"/>
  <c r="G334" i="8"/>
  <c r="G335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B2" i="8" a="1"/>
  <c r="B2" i="8" s="1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337" i="8" l="1"/>
  <c r="G333" i="8"/>
  <c r="G329" i="8"/>
  <c r="G325" i="8"/>
  <c r="G321" i="8"/>
  <c r="G317" i="8"/>
  <c r="G313" i="8"/>
  <c r="G309" i="8"/>
  <c r="G305" i="8"/>
  <c r="G301" i="8"/>
  <c r="G297" i="8"/>
  <c r="G293" i="8"/>
  <c r="G289" i="8"/>
  <c r="G285" i="8"/>
  <c r="G281" i="8"/>
  <c r="G277" i="8"/>
  <c r="G273" i="8"/>
  <c r="G269" i="8"/>
  <c r="G265" i="8"/>
  <c r="G261" i="8"/>
  <c r="G257" i="8"/>
  <c r="G253" i="8"/>
  <c r="G249" i="8"/>
  <c r="G245" i="8"/>
  <c r="G241" i="8"/>
  <c r="G237" i="8"/>
  <c r="G233" i="8"/>
  <c r="G229" i="8"/>
  <c r="G225" i="8"/>
  <c r="G221" i="8"/>
  <c r="G217" i="8"/>
  <c r="G213" i="8"/>
  <c r="G209" i="8"/>
  <c r="G205" i="8"/>
  <c r="G201" i="8"/>
  <c r="G197" i="8"/>
  <c r="G193" i="8"/>
  <c r="G189" i="8"/>
  <c r="G185" i="8"/>
  <c r="G181" i="8"/>
  <c r="G177" i="8"/>
  <c r="G173" i="8"/>
  <c r="G169" i="8"/>
  <c r="G165" i="8"/>
  <c r="G161" i="8"/>
  <c r="G157" i="8"/>
  <c r="G153" i="8"/>
  <c r="G149" i="8"/>
  <c r="G145" i="8"/>
  <c r="G141" i="8"/>
  <c r="G137" i="8"/>
  <c r="G133" i="8"/>
  <c r="G129" i="8"/>
  <c r="G125" i="8"/>
  <c r="G121" i="8"/>
  <c r="G117" i="8"/>
  <c r="G113" i="8"/>
  <c r="G109" i="8"/>
  <c r="G105" i="8"/>
  <c r="G101" i="8"/>
  <c r="G97" i="8"/>
  <c r="G93" i="8"/>
  <c r="G89" i="8"/>
  <c r="G85" i="8"/>
  <c r="G81" i="8"/>
  <c r="G77" i="8"/>
  <c r="G73" i="8"/>
  <c r="G69" i="8"/>
  <c r="G65" i="8"/>
  <c r="G61" i="8"/>
  <c r="G57" i="8"/>
  <c r="G53" i="8"/>
  <c r="G49" i="8"/>
  <c r="G45" i="8"/>
  <c r="G41" i="8"/>
  <c r="G37" i="8"/>
  <c r="G33" i="8"/>
  <c r="G29" i="8"/>
  <c r="G25" i="8"/>
  <c r="G21" i="8"/>
  <c r="G17" i="8"/>
  <c r="G13" i="8"/>
  <c r="G9" i="8"/>
  <c r="G5" i="8"/>
  <c r="G336" i="8"/>
  <c r="G332" i="8"/>
  <c r="G328" i="8"/>
  <c r="G324" i="8"/>
  <c r="G320" i="8"/>
  <c r="G316" i="8"/>
  <c r="G312" i="8"/>
  <c r="G308" i="8"/>
  <c r="G304" i="8"/>
  <c r="G300" i="8"/>
  <c r="G296" i="8"/>
  <c r="G292" i="8"/>
  <c r="G288" i="8"/>
  <c r="G284" i="8"/>
  <c r="G280" i="8"/>
  <c r="G276" i="8"/>
  <c r="G272" i="8"/>
  <c r="G268" i="8"/>
  <c r="G264" i="8"/>
  <c r="G260" i="8"/>
  <c r="G256" i="8"/>
  <c r="G252" i="8"/>
  <c r="G248" i="8"/>
  <c r="G244" i="8"/>
  <c r="G240" i="8"/>
  <c r="G236" i="8"/>
  <c r="G232" i="8"/>
  <c r="G228" i="8"/>
  <c r="G224" i="8"/>
  <c r="G220" i="8"/>
  <c r="G216" i="8"/>
  <c r="G212" i="8"/>
  <c r="G208" i="8"/>
  <c r="G204" i="8"/>
  <c r="G200" i="8"/>
  <c r="G196" i="8"/>
  <c r="G192" i="8"/>
  <c r="G188" i="8"/>
  <c r="G184" i="8"/>
  <c r="G180" i="8"/>
  <c r="G176" i="8"/>
  <c r="G172" i="8"/>
  <c r="G168" i="8"/>
  <c r="G164" i="8"/>
  <c r="G160" i="8"/>
  <c r="G156" i="8"/>
  <c r="G152" i="8"/>
  <c r="G148" i="8"/>
  <c r="G144" i="8"/>
  <c r="G140" i="8"/>
  <c r="G136" i="8"/>
  <c r="G132" i="8"/>
  <c r="G128" i="8"/>
  <c r="G124" i="8"/>
  <c r="G120" i="8"/>
  <c r="G116" i="8"/>
  <c r="G112" i="8"/>
  <c r="G108" i="8"/>
  <c r="G104" i="8"/>
  <c r="G100" i="8"/>
  <c r="G96" i="8"/>
  <c r="G92" i="8"/>
  <c r="G88" i="8"/>
  <c r="G84" i="8"/>
  <c r="G80" i="8"/>
  <c r="G76" i="8"/>
  <c r="G72" i="8"/>
  <c r="G68" i="8"/>
  <c r="G64" i="8"/>
  <c r="G60" i="8"/>
  <c r="G56" i="8"/>
  <c r="G52" i="8"/>
  <c r="G48" i="8"/>
  <c r="G44" i="8"/>
  <c r="G40" i="8"/>
  <c r="G36" i="8"/>
  <c r="G32" i="8"/>
  <c r="G28" i="8"/>
  <c r="G24" i="8"/>
  <c r="G20" i="8"/>
  <c r="G16" i="8"/>
  <c r="G12" i="8"/>
  <c r="G8" i="8"/>
  <c r="G4" i="8"/>
  <c r="C2" i="8"/>
  <c r="C3" i="8"/>
  <c r="C7" i="8"/>
  <c r="C11" i="8"/>
  <c r="C15" i="8"/>
  <c r="C19" i="8"/>
  <c r="C23" i="8"/>
  <c r="C27" i="8"/>
  <c r="C31" i="8"/>
  <c r="C35" i="8"/>
  <c r="C39" i="8"/>
  <c r="C43" i="8"/>
  <c r="C47" i="8"/>
  <c r="C51" i="8"/>
  <c r="C55" i="8"/>
  <c r="C59" i="8"/>
  <c r="C63" i="8"/>
  <c r="C67" i="8"/>
  <c r="C71" i="8"/>
  <c r="C75" i="8"/>
  <c r="C79" i="8"/>
  <c r="C83" i="8"/>
  <c r="C87" i="8"/>
  <c r="C91" i="8"/>
  <c r="C95" i="8"/>
  <c r="C99" i="8"/>
  <c r="C103" i="8"/>
  <c r="C107" i="8"/>
  <c r="C111" i="8"/>
  <c r="C115" i="8"/>
  <c r="C119" i="8"/>
  <c r="C123" i="8"/>
  <c r="C127" i="8"/>
  <c r="C131" i="8"/>
  <c r="C135" i="8"/>
  <c r="C139" i="8"/>
  <c r="C143" i="8"/>
  <c r="C147" i="8"/>
  <c r="C151" i="8"/>
  <c r="C155" i="8"/>
  <c r="C159" i="8"/>
  <c r="C163" i="8"/>
  <c r="C167" i="8"/>
  <c r="C171" i="8"/>
  <c r="C175" i="8"/>
  <c r="C179" i="8"/>
  <c r="C183" i="8"/>
  <c r="C187" i="8"/>
  <c r="C191" i="8"/>
  <c r="C195" i="8"/>
  <c r="C199" i="8"/>
  <c r="C203" i="8"/>
  <c r="C207" i="8"/>
  <c r="C211" i="8"/>
  <c r="C215" i="8"/>
  <c r="C219" i="8"/>
  <c r="C223" i="8"/>
  <c r="C227" i="8"/>
  <c r="C231" i="8"/>
  <c r="C235" i="8"/>
  <c r="C239" i="8"/>
  <c r="C243" i="8"/>
  <c r="C247" i="8"/>
  <c r="C251" i="8"/>
  <c r="C255" i="8"/>
  <c r="C259" i="8"/>
  <c r="C263" i="8"/>
  <c r="C267" i="8"/>
  <c r="C271" i="8"/>
  <c r="C275" i="8"/>
  <c r="C279" i="8"/>
  <c r="C283" i="8"/>
  <c r="C287" i="8"/>
  <c r="C291" i="8"/>
  <c r="C295" i="8"/>
  <c r="C299" i="8"/>
  <c r="C303" i="8"/>
  <c r="C307" i="8"/>
  <c r="C311" i="8"/>
  <c r="C315" i="8"/>
  <c r="C319" i="8"/>
  <c r="C323" i="8"/>
  <c r="C327" i="8"/>
  <c r="C331" i="8"/>
  <c r="C335" i="8"/>
  <c r="C339" i="8"/>
  <c r="C4" i="8"/>
  <c r="C8" i="8"/>
  <c r="C12" i="8"/>
  <c r="C16" i="8"/>
  <c r="C20" i="8"/>
  <c r="C24" i="8"/>
  <c r="C28" i="8"/>
  <c r="C32" i="8"/>
  <c r="C36" i="8"/>
  <c r="C40" i="8"/>
  <c r="C44" i="8"/>
  <c r="C48" i="8"/>
  <c r="C52" i="8"/>
  <c r="C56" i="8"/>
  <c r="C60" i="8"/>
  <c r="C64" i="8"/>
  <c r="C68" i="8"/>
  <c r="C72" i="8"/>
  <c r="C76" i="8"/>
  <c r="C80" i="8"/>
  <c r="C84" i="8"/>
  <c r="C88" i="8"/>
  <c r="C92" i="8"/>
  <c r="C96" i="8"/>
  <c r="C100" i="8"/>
  <c r="C104" i="8"/>
  <c r="C108" i="8"/>
  <c r="C112" i="8"/>
  <c r="C116" i="8"/>
  <c r="C120" i="8"/>
  <c r="C124" i="8"/>
  <c r="C128" i="8"/>
  <c r="C132" i="8"/>
  <c r="C136" i="8"/>
  <c r="C140" i="8"/>
  <c r="C144" i="8"/>
  <c r="C148" i="8"/>
  <c r="C152" i="8"/>
  <c r="C156" i="8"/>
  <c r="C160" i="8"/>
  <c r="C164" i="8"/>
  <c r="C168" i="8"/>
  <c r="C172" i="8"/>
  <c r="C176" i="8"/>
  <c r="C180" i="8"/>
  <c r="C184" i="8"/>
  <c r="C188" i="8"/>
  <c r="C192" i="8"/>
  <c r="C196" i="8"/>
  <c r="C200" i="8"/>
  <c r="C204" i="8"/>
  <c r="C208" i="8"/>
  <c r="C212" i="8"/>
  <c r="C216" i="8"/>
  <c r="C220" i="8"/>
  <c r="C224" i="8"/>
  <c r="C228" i="8"/>
  <c r="C232" i="8"/>
  <c r="C236" i="8"/>
  <c r="C240" i="8"/>
  <c r="C244" i="8"/>
  <c r="C248" i="8"/>
  <c r="C252" i="8"/>
  <c r="C256" i="8"/>
  <c r="C260" i="8"/>
  <c r="C264" i="8"/>
  <c r="C268" i="8"/>
  <c r="C272" i="8"/>
  <c r="C276" i="8"/>
  <c r="C280" i="8"/>
  <c r="C284" i="8"/>
  <c r="C288" i="8"/>
  <c r="C292" i="8"/>
  <c r="C296" i="8"/>
  <c r="C300" i="8"/>
  <c r="C304" i="8"/>
  <c r="C308" i="8"/>
  <c r="C312" i="8"/>
  <c r="C316" i="8"/>
  <c r="C320" i="8"/>
  <c r="C324" i="8"/>
  <c r="C328" i="8"/>
  <c r="C332" i="8"/>
  <c r="C336" i="8"/>
  <c r="C340" i="8"/>
  <c r="C5" i="8"/>
  <c r="C9" i="8"/>
  <c r="C13" i="8"/>
  <c r="C17" i="8"/>
  <c r="C21" i="8"/>
  <c r="C25" i="8"/>
  <c r="C29" i="8"/>
  <c r="C33" i="8"/>
  <c r="C37" i="8"/>
  <c r="C41" i="8"/>
  <c r="C45" i="8"/>
  <c r="C49" i="8"/>
  <c r="C53" i="8"/>
  <c r="C57" i="8"/>
  <c r="C61" i="8"/>
  <c r="C65" i="8"/>
  <c r="C69" i="8"/>
  <c r="C73" i="8"/>
  <c r="C77" i="8"/>
  <c r="C81" i="8"/>
  <c r="C85" i="8"/>
  <c r="C89" i="8"/>
  <c r="C93" i="8"/>
  <c r="C97" i="8"/>
  <c r="C101" i="8"/>
  <c r="C105" i="8"/>
  <c r="C109" i="8"/>
  <c r="C113" i="8"/>
  <c r="C117" i="8"/>
  <c r="C121" i="8"/>
  <c r="C125" i="8"/>
  <c r="C129" i="8"/>
  <c r="C133" i="8"/>
  <c r="C137" i="8"/>
  <c r="C141" i="8"/>
  <c r="C145" i="8"/>
  <c r="C149" i="8"/>
  <c r="C153" i="8"/>
  <c r="C157" i="8"/>
  <c r="C161" i="8"/>
  <c r="C165" i="8"/>
  <c r="C169" i="8"/>
  <c r="C173" i="8"/>
  <c r="C177" i="8"/>
  <c r="C181" i="8"/>
  <c r="C185" i="8"/>
  <c r="C189" i="8"/>
  <c r="C193" i="8"/>
  <c r="C197" i="8"/>
  <c r="C201" i="8"/>
  <c r="C205" i="8"/>
  <c r="C209" i="8"/>
  <c r="C213" i="8"/>
  <c r="C217" i="8"/>
  <c r="C221" i="8"/>
  <c r="C225" i="8"/>
  <c r="C229" i="8"/>
  <c r="C233" i="8"/>
  <c r="C237" i="8"/>
  <c r="C241" i="8"/>
  <c r="C245" i="8"/>
  <c r="C249" i="8"/>
  <c r="C253" i="8"/>
  <c r="C257" i="8"/>
  <c r="C261" i="8"/>
  <c r="C265" i="8"/>
  <c r="C269" i="8"/>
  <c r="C273" i="8"/>
  <c r="C277" i="8"/>
  <c r="C281" i="8"/>
  <c r="C285" i="8"/>
  <c r="C289" i="8"/>
  <c r="C293" i="8"/>
  <c r="C297" i="8"/>
  <c r="C301" i="8"/>
  <c r="C305" i="8"/>
  <c r="C309" i="8"/>
  <c r="C313" i="8"/>
  <c r="C317" i="8"/>
  <c r="C321" i="8"/>
  <c r="C325" i="8"/>
  <c r="C329" i="8"/>
  <c r="C333" i="8"/>
  <c r="C337" i="8"/>
  <c r="C341" i="8"/>
  <c r="C6" i="8"/>
  <c r="C22" i="8"/>
  <c r="C38" i="8"/>
  <c r="C54" i="8"/>
  <c r="C70" i="8"/>
  <c r="C86" i="8"/>
  <c r="C102" i="8"/>
  <c r="C118" i="8"/>
  <c r="C134" i="8"/>
  <c r="C150" i="8"/>
  <c r="C166" i="8"/>
  <c r="C182" i="8"/>
  <c r="C198" i="8"/>
  <c r="C214" i="8"/>
  <c r="C230" i="8"/>
  <c r="C246" i="8"/>
  <c r="C262" i="8"/>
  <c r="C278" i="8"/>
  <c r="C294" i="8"/>
  <c r="C310" i="8"/>
  <c r="C326" i="8"/>
  <c r="C342" i="8"/>
  <c r="C346" i="8"/>
  <c r="C350" i="8"/>
  <c r="C354" i="8"/>
  <c r="C358" i="8"/>
  <c r="C362" i="8"/>
  <c r="C366" i="8"/>
  <c r="C370" i="8"/>
  <c r="C374" i="8"/>
  <c r="C378" i="8"/>
  <c r="C382" i="8"/>
  <c r="C386" i="8"/>
  <c r="C390" i="8"/>
  <c r="C394" i="8"/>
  <c r="C398" i="8"/>
  <c r="C402" i="8"/>
  <c r="C406" i="8"/>
  <c r="C410" i="8"/>
  <c r="C414" i="8"/>
  <c r="C418" i="8"/>
  <c r="C422" i="8"/>
  <c r="C426" i="8"/>
  <c r="C430" i="8"/>
  <c r="C434" i="8"/>
  <c r="C438" i="8"/>
  <c r="C442" i="8"/>
  <c r="C446" i="8"/>
  <c r="C450" i="8"/>
  <c r="C454" i="8"/>
  <c r="C458" i="8"/>
  <c r="C462" i="8"/>
  <c r="C466" i="8"/>
  <c r="C470" i="8"/>
  <c r="C474" i="8"/>
  <c r="C478" i="8"/>
  <c r="C482" i="8"/>
  <c r="C486" i="8"/>
  <c r="C490" i="8"/>
  <c r="C494" i="8"/>
  <c r="C498" i="8"/>
  <c r="C502" i="8"/>
  <c r="C506" i="8"/>
  <c r="C510" i="8"/>
  <c r="C514" i="8"/>
  <c r="C518" i="8"/>
  <c r="C522" i="8"/>
  <c r="C526" i="8"/>
  <c r="C530" i="8"/>
  <c r="C534" i="8"/>
  <c r="C538" i="8"/>
  <c r="C542" i="8"/>
  <c r="C546" i="8"/>
  <c r="C550" i="8"/>
  <c r="C554" i="8"/>
  <c r="C558" i="8"/>
  <c r="C562" i="8"/>
  <c r="C566" i="8"/>
  <c r="C565" i="8"/>
  <c r="C557" i="8"/>
  <c r="C549" i="8"/>
  <c r="C541" i="8"/>
  <c r="C533" i="8"/>
  <c r="C525" i="8"/>
  <c r="C517" i="8"/>
  <c r="C509" i="8"/>
  <c r="C501" i="8"/>
  <c r="C493" i="8"/>
  <c r="C485" i="8"/>
  <c r="C477" i="8"/>
  <c r="C469" i="8"/>
  <c r="C461" i="8"/>
  <c r="C453" i="8"/>
  <c r="C445" i="8"/>
  <c r="C437" i="8"/>
  <c r="C429" i="8"/>
  <c r="C421" i="8"/>
  <c r="C413" i="8"/>
  <c r="C405" i="8"/>
  <c r="C397" i="8"/>
  <c r="C389" i="8"/>
  <c r="C381" i="8"/>
  <c r="C369" i="8"/>
  <c r="C365" i="8"/>
  <c r="C357" i="8"/>
  <c r="C349" i="8"/>
  <c r="C338" i="8"/>
  <c r="C306" i="8"/>
  <c r="C274" i="8"/>
  <c r="C242" i="8"/>
  <c r="C210" i="8"/>
  <c r="C178" i="8"/>
  <c r="C146" i="8"/>
  <c r="C114" i="8"/>
  <c r="C82" i="8"/>
  <c r="C66" i="8"/>
  <c r="C18" i="8"/>
  <c r="C564" i="8"/>
  <c r="C560" i="8"/>
  <c r="C556" i="8"/>
  <c r="C552" i="8"/>
  <c r="C548" i="8"/>
  <c r="C544" i="8"/>
  <c r="C540" i="8"/>
  <c r="C536" i="8"/>
  <c r="C532" i="8"/>
  <c r="C528" i="8"/>
  <c r="C524" i="8"/>
  <c r="C520" i="8"/>
  <c r="C516" i="8"/>
  <c r="C512" i="8"/>
  <c r="C508" i="8"/>
  <c r="C504" i="8"/>
  <c r="C500" i="8"/>
  <c r="C496" i="8"/>
  <c r="C492" i="8"/>
  <c r="C488" i="8"/>
  <c r="C484" i="8"/>
  <c r="C480" i="8"/>
  <c r="C476" i="8"/>
  <c r="C472" i="8"/>
  <c r="C468" i="8"/>
  <c r="C464" i="8"/>
  <c r="C460" i="8"/>
  <c r="C456" i="8"/>
  <c r="C452" i="8"/>
  <c r="C448" i="8"/>
  <c r="C444" i="8"/>
  <c r="C440" i="8"/>
  <c r="C436" i="8"/>
  <c r="C432" i="8"/>
  <c r="C428" i="8"/>
  <c r="C424" i="8"/>
  <c r="C420" i="8"/>
  <c r="C416" i="8"/>
  <c r="C412" i="8"/>
  <c r="C408" i="8"/>
  <c r="C404" i="8"/>
  <c r="C400" i="8"/>
  <c r="C396" i="8"/>
  <c r="C392" i="8"/>
  <c r="C388" i="8"/>
  <c r="C384" i="8"/>
  <c r="C380" i="8"/>
  <c r="C376" i="8"/>
  <c r="C372" i="8"/>
  <c r="C368" i="8"/>
  <c r="C364" i="8"/>
  <c r="C360" i="8"/>
  <c r="C356" i="8"/>
  <c r="C352" i="8"/>
  <c r="C348" i="8"/>
  <c r="C344" i="8"/>
  <c r="C334" i="8"/>
  <c r="C318" i="8"/>
  <c r="C302" i="8"/>
  <c r="C286" i="8"/>
  <c r="C270" i="8"/>
  <c r="C254" i="8"/>
  <c r="C238" i="8"/>
  <c r="C222" i="8"/>
  <c r="C206" i="8"/>
  <c r="C190" i="8"/>
  <c r="C174" i="8"/>
  <c r="C158" i="8"/>
  <c r="C142" i="8"/>
  <c r="C126" i="8"/>
  <c r="C110" i="8"/>
  <c r="C94" i="8"/>
  <c r="C78" i="8"/>
  <c r="C62" i="8"/>
  <c r="C46" i="8"/>
  <c r="C30" i="8"/>
  <c r="C14" i="8"/>
  <c r="C561" i="8"/>
  <c r="C553" i="8"/>
  <c r="C545" i="8"/>
  <c r="C537" i="8"/>
  <c r="C529" i="8"/>
  <c r="C521" i="8"/>
  <c r="C513" i="8"/>
  <c r="C505" i="8"/>
  <c r="C497" i="8"/>
  <c r="C489" i="8"/>
  <c r="C481" i="8"/>
  <c r="C473" i="8"/>
  <c r="C465" i="8"/>
  <c r="C457" i="8"/>
  <c r="C449" i="8"/>
  <c r="C441" i="8"/>
  <c r="C433" i="8"/>
  <c r="C425" i="8"/>
  <c r="C417" i="8"/>
  <c r="C409" i="8"/>
  <c r="C401" i="8"/>
  <c r="C393" i="8"/>
  <c r="C385" i="8"/>
  <c r="C377" i="8"/>
  <c r="C373" i="8"/>
  <c r="C361" i="8"/>
  <c r="C353" i="8"/>
  <c r="C345" i="8"/>
  <c r="C322" i="8"/>
  <c r="C290" i="8"/>
  <c r="C258" i="8"/>
  <c r="C226" i="8"/>
  <c r="C194" i="8"/>
  <c r="C162" i="8"/>
  <c r="C130" i="8"/>
  <c r="C98" i="8"/>
  <c r="C50" i="8"/>
  <c r="C34" i="8"/>
  <c r="C563" i="8"/>
  <c r="C559" i="8"/>
  <c r="C555" i="8"/>
  <c r="C551" i="8"/>
  <c r="C547" i="8"/>
  <c r="C543" i="8"/>
  <c r="C539" i="8"/>
  <c r="C535" i="8"/>
  <c r="C531" i="8"/>
  <c r="C527" i="8"/>
  <c r="C523" i="8"/>
  <c r="C519" i="8"/>
  <c r="C515" i="8"/>
  <c r="C511" i="8"/>
  <c r="C507" i="8"/>
  <c r="C503" i="8"/>
  <c r="C499" i="8"/>
  <c r="C495" i="8"/>
  <c r="C491" i="8"/>
  <c r="C487" i="8"/>
  <c r="C483" i="8"/>
  <c r="C479" i="8"/>
  <c r="C475" i="8"/>
  <c r="C471" i="8"/>
  <c r="C467" i="8"/>
  <c r="C463" i="8"/>
  <c r="C459" i="8"/>
  <c r="C455" i="8"/>
  <c r="C451" i="8"/>
  <c r="C447" i="8"/>
  <c r="C443" i="8"/>
  <c r="C439" i="8"/>
  <c r="C435" i="8"/>
  <c r="C431" i="8"/>
  <c r="C427" i="8"/>
  <c r="C423" i="8"/>
  <c r="C419" i="8"/>
  <c r="C415" i="8"/>
  <c r="C411" i="8"/>
  <c r="C407" i="8"/>
  <c r="C403" i="8"/>
  <c r="C399" i="8"/>
  <c r="C395" i="8"/>
  <c r="C391" i="8"/>
  <c r="C387" i="8"/>
  <c r="C383" i="8"/>
  <c r="C379" i="8"/>
  <c r="C375" i="8"/>
  <c r="C371" i="8"/>
  <c r="C367" i="8"/>
  <c r="C363" i="8"/>
  <c r="C359" i="8"/>
  <c r="C355" i="8"/>
  <c r="C351" i="8"/>
  <c r="C347" i="8"/>
  <c r="C343" i="8"/>
  <c r="C330" i="8"/>
  <c r="C314" i="8"/>
  <c r="C298" i="8"/>
  <c r="C282" i="8"/>
  <c r="C266" i="8"/>
  <c r="C250" i="8"/>
  <c r="C234" i="8"/>
  <c r="C218" i="8"/>
  <c r="C202" i="8"/>
  <c r="C186" i="8"/>
  <c r="C170" i="8"/>
  <c r="C154" i="8"/>
  <c r="C138" i="8"/>
  <c r="C122" i="8"/>
  <c r="C106" i="8"/>
  <c r="C90" i="8"/>
  <c r="C74" i="8"/>
  <c r="C58" i="8"/>
  <c r="C42" i="8"/>
  <c r="C26" i="8"/>
  <c r="C1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<sst xmlns="http://schemas.openxmlformats.org/spreadsheetml/2006/main" count="9065" uniqueCount="2115">
  <si>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</si>
  <si>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</si>
  <si>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</si>
  <si>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</si>
  <si>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</si>
  <si>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</si>
  <si>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</si>
  <si>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</si>
  <si>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</si>
  <si>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</si>
  <si>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</si>
  <si>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</si>
  <si>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</si>
  <si>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</si>
  <si>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</si>
  <si>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</si>
  <si>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</si>
  <si>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</si>
  <si>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</si>
  <si>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</si>
  <si>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</si>
  <si>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</si>
  <si>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</si>
  <si>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</si>
  <si>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</si>
  <si>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</si>
  <si>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</si>
  <si>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</si>
  <si>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</si>
  <si>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</si>
  <si>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</si>
  <si>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</si>
  <si>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</si>
  <si>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</si>
  <si>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</si>
  <si>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</si>
  <si>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</si>
  <si>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</si>
  <si>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</si>
  <si>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</si>
  <si>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</si>
  <si>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</si>
  <si>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</si>
  <si>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</si>
  <si>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</si>
  <si>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</si>
  <si>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</si>
  <si>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</si>
  <si>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</si>
  <si>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</si>
  <si>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</si>
  <si>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</si>
  <si>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</si>
  <si>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</si>
  <si>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</si>
  <si>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</si>
  <si>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</si>
  <si>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</si>
  <si>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</si>
  <si>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</si>
  <si>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</si>
  <si>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</si>
  <si>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</si>
  <si>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</si>
  <si>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</si>
  <si>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</si>
  <si>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</si>
  <si>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</si>
  <si>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</si>
  <si>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</si>
  <si>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</si>
  <si>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</si>
  <si>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</si>
  <si>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</si>
  <si>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</si>
  <si>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</si>
  <si>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</si>
  <si>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</si>
  <si>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</si>
  <si>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</si>
  <si>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</si>
  <si>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</si>
  <si>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</si>
  <si>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</si>
  <si>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</si>
  <si>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</si>
  <si>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</si>
  <si>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</si>
  <si>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</si>
  <si>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</si>
  <si>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</si>
  <si>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</si>
  <si>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</si>
  <si>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</si>
  <si>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</si>
  <si>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</si>
  <si>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</si>
  <si>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</si>
  <si>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</si>
  <si>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</si>
  <si>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</si>
  <si>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</si>
  <si>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</si>
  <si>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</si>
  <si>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</si>
  <si>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</si>
  <si>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</si>
  <si>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</si>
  <si>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</si>
  <si>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</si>
  <si>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</si>
  <si>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</si>
  <si>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</si>
  <si>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</si>
  <si>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</si>
  <si>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</si>
  <si>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</si>
  <si>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</si>
  <si>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</si>
  <si>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</si>
  <si>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</si>
  <si>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</si>
  <si>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</si>
  <si>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</si>
  <si>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</si>
  <si>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</si>
  <si>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</si>
  <si>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</si>
  <si>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</si>
  <si>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</si>
  <si>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</si>
  <si>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</si>
  <si>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</si>
  <si>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</si>
  <si>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</si>
  <si>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</si>
  <si>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</si>
  <si>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</si>
  <si>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</si>
  <si>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</si>
  <si>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</si>
  <si>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</si>
  <si>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</si>
  <si>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</si>
  <si>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</si>
  <si>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</si>
  <si>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</si>
  <si>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</si>
  <si>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</si>
  <si>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</si>
  <si>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</si>
  <si>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</si>
  <si>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</si>
  <si>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</si>
  <si>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</si>
  <si>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</si>
  <si>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</si>
  <si>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</si>
  <si>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</si>
  <si>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</si>
  <si>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</si>
  <si>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</si>
  <si>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</si>
  <si>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</si>
  <si>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</si>
  <si>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</si>
  <si>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</si>
  <si>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</si>
  <si>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</si>
  <si>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</si>
  <si>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</si>
  <si>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</si>
  <si>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</si>
  <si>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</si>
  <si>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</si>
  <si>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</si>
  <si>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</si>
  <si>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</si>
  <si>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</si>
  <si>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</si>
  <si>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</si>
  <si>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</si>
  <si>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</si>
  <si>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</si>
  <si>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</si>
  <si>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</si>
  <si>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</si>
  <si>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</si>
  <si>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</si>
  <si>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</si>
  <si>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</si>
  <si>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</si>
  <si>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</si>
  <si>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</si>
  <si>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</si>
  <si>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</si>
  <si>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</si>
  <si>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</si>
  <si>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</si>
  <si>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</si>
  <si>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</si>
  <si>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</si>
  <si>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</si>
  <si>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</si>
  <si>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</si>
  <si>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</si>
  <si>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</si>
  <si>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</si>
  <si>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</si>
  <si>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</si>
  <si>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</si>
  <si>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</si>
  <si>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</si>
  <si>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</si>
  <si>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</si>
  <si>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</si>
  <si>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</si>
  <si>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</si>
  <si>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</si>
  <si>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</si>
  <si>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</si>
  <si>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</si>
  <si>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</si>
  <si>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</si>
  <si>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</si>
  <si>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</si>
  <si>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</si>
  <si>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</si>
  <si>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</si>
  <si>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</si>
  <si>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</si>
  <si>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</si>
  <si>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</si>
  <si>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</si>
  <si>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</si>
  <si>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</si>
  <si>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</si>
  <si>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</si>
  <si>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</si>
  <si>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</si>
  <si>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</si>
  <si>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</si>
  <si>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</si>
  <si>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</si>
  <si>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</si>
  <si>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</si>
  <si>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</si>
  <si>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</si>
  <si>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</si>
  <si>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</si>
  <si>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</si>
  <si>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</si>
  <si>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</si>
  <si>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</si>
  <si>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</si>
  <si>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</si>
  <si>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</si>
  <si>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</si>
  <si>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</si>
  <si>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</si>
  <si>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</si>
  <si>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</si>
  <si>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</si>
  <si>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</si>
  <si>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</si>
  <si>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</si>
  <si>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</si>
  <si>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</si>
  <si>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</si>
  <si>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</si>
  <si>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</si>
  <si>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</si>
  <si>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</si>
  <si>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</si>
  <si>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</si>
  <si>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</si>
  <si>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</si>
  <si>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</si>
  <si>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</si>
  <si>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</si>
  <si>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</si>
  <si>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</si>
  <si>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</si>
  <si>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</si>
  <si>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</si>
  <si>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</si>
  <si>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</si>
  <si>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</si>
  <si>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</si>
  <si>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</si>
  <si>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</si>
  <si>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</si>
  <si>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</si>
  <si>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</si>
  <si>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</si>
  <si>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</si>
  <si>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</si>
  <si>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</si>
  <si>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</si>
  <si>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</si>
  <si>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</si>
  <si>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</si>
  <si>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</si>
  <si>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</si>
  <si>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</si>
  <si>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</si>
  <si>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</si>
  <si>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</si>
  <si>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</si>
  <si>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</si>
  <si>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</si>
  <si>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</si>
  <si>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</si>
  <si>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</si>
  <si>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</si>
  <si>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</si>
  <si>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</si>
  <si>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</si>
  <si>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</si>
  <si>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</si>
  <si>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</si>
  <si>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</si>
  <si>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</si>
  <si>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</si>
  <si>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</si>
  <si>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</si>
  <si>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</si>
  <si>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</si>
  <si>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</si>
  <si>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</si>
  <si>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</si>
  <si>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</si>
  <si>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</si>
  <si>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</si>
  <si>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</si>
  <si>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</si>
  <si>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</si>
  <si>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</si>
  <si>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</si>
  <si>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</si>
  <si>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</si>
  <si>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</si>
  <si>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</si>
  <si>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</si>
  <si>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</si>
  <si>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</si>
  <si>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</si>
  <si>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</si>
  <si>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</si>
  <si>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</si>
  <si>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</si>
  <si>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</si>
  <si>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</si>
  <si>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</si>
  <si>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</si>
  <si>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</si>
  <si>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</si>
  <si>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</si>
  <si>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</si>
  <si>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</si>
  <si>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</si>
  <si>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</si>
  <si>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</si>
  <si>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</si>
  <si>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</si>
  <si>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</si>
  <si>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</si>
  <si>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</si>
  <si>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</si>
  <si>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</si>
  <si>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</si>
  <si>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</si>
  <si>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</si>
  <si>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</si>
  <si>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</si>
  <si>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</si>
  <si>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</si>
  <si>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</si>
  <si>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</si>
  <si>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</si>
  <si>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</si>
  <si>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</si>
  <si>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</si>
  <si>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</si>
  <si>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</si>
  <si>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</si>
  <si>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</si>
  <si>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</si>
  <si>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</si>
  <si>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</si>
  <si>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</si>
  <si>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</si>
  <si>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</si>
  <si>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</si>
  <si>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</si>
  <si>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</si>
  <si>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</si>
  <si>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</si>
  <si>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</si>
  <si>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</si>
  <si>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</si>
  <si>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</si>
  <si>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</si>
  <si>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</si>
  <si>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</si>
  <si>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</si>
  <si>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</si>
  <si>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</si>
  <si>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</si>
  <si>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</si>
  <si>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</si>
  <si>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</si>
  <si>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</si>
  <si>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</si>
  <si>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</si>
  <si>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</si>
  <si>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</si>
  <si>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</si>
  <si>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</si>
  <si>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</si>
  <si>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</si>
  <si>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</si>
  <si>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</si>
  <si>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</si>
  <si>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</si>
  <si>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</si>
  <si>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</si>
  <si>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</si>
  <si>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</si>
  <si>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</si>
  <si>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</si>
  <si>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</si>
  <si>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</si>
  <si>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</si>
  <si>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</si>
  <si>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</si>
  <si>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</si>
  <si>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</si>
  <si>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</si>
  <si>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</si>
  <si>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</si>
  <si>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</si>
  <si>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</si>
  <si>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</si>
  <si>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</si>
  <si>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</si>
  <si>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</si>
  <si>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</si>
  <si>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</si>
  <si>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</si>
  <si>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</si>
  <si>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</si>
  <si>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</si>
  <si>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</si>
  <si>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</si>
  <si>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</si>
  <si>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</si>
  <si>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</si>
  <si>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</si>
  <si>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</si>
  <si>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</si>
  <si>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</si>
  <si>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</si>
  <si>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</si>
  <si>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</si>
  <si>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</si>
  <si>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</si>
  <si>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</si>
  <si>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</si>
  <si>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</si>
  <si>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</si>
  <si>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</si>
  <si>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</si>
  <si>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</si>
  <si>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</si>
  <si>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</si>
  <si>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</si>
  <si>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</si>
  <si>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</si>
  <si>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</si>
  <si>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</si>
  <si>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</si>
  <si>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</si>
  <si>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</si>
  <si>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</si>
  <si>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</si>
  <si>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</si>
  <si>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</si>
  <si>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</si>
  <si>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</si>
  <si>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</si>
  <si>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</si>
  <si>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</si>
  <si>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</si>
  <si>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</si>
  <si>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</si>
  <si>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</si>
  <si>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</si>
  <si>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</si>
  <si>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</si>
  <si>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</si>
  <si>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</si>
  <si>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</si>
  <si>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</si>
  <si>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</si>
  <si>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</si>
  <si>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</si>
  <si>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</si>
  <si>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</si>
  <si>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</si>
  <si>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</si>
  <si>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</si>
  <si>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</si>
  <si>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</si>
  <si>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</si>
  <si>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</si>
  <si>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</si>
  <si>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</si>
  <si>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</si>
  <si>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</si>
  <si>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</si>
  <si>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</si>
  <si>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</si>
  <si>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</si>
  <si>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</si>
  <si>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</si>
  <si>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</si>
  <si>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</si>
  <si>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</si>
  <si>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</si>
  <si>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</si>
  <si>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</si>
  <si>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</si>
  <si>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</si>
  <si>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</si>
  <si>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</si>
  <si>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</si>
  <si>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</si>
  <si>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</si>
  <si>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</si>
  <si>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</si>
  <si>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</si>
  <si>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</si>
  <si>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</si>
  <si>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</si>
  <si>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</si>
  <si>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</si>
  <si>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</si>
  <si>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</si>
  <si>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</si>
  <si>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</si>
  <si>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</si>
  <si>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</si>
  <si>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</si>
  <si>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</si>
  <si>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</si>
  <si>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</si>
  <si>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</si>
  <si>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</si>
  <si>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</si>
  <si>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</si>
  <si>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</si>
  <si>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</si>
  <si>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</si>
  <si>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</si>
  <si>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</si>
  <si>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</si>
  <si>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</si>
  <si>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</si>
  <si>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</si>
  <si>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</si>
  <si>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</si>
  <si>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</si>
  <si>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</si>
  <si>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</si>
  <si>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</si>
  <si>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</si>
  <si>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</si>
  <si>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</si>
  <si>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</si>
  <si>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</si>
  <si>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</si>
  <si>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</si>
  <si>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</si>
  <si>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</si>
  <si>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</si>
  <si>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</si>
  <si>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</si>
  <si>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</si>
  <si>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</si>
  <si>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</si>
  <si>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</si>
  <si>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</si>
  <si>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</si>
  <si>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</si>
  <si>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</si>
  <si>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</si>
  <si>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</si>
  <si>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</si>
  <si>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</si>
  <si>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</si>
  <si>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</si>
  <si>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</si>
  <si>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</si>
  <si>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</si>
  <si>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</si>
  <si>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</si>
  <si>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</si>
  <si>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</si>
  <si>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</si>
  <si>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</si>
  <si>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</si>
  <si>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</si>
  <si>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</si>
  <si>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</si>
  <si>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</si>
  <si>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</si>
  <si>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</si>
  <si>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</si>
  <si>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</si>
  <si>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</si>
  <si>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</si>
  <si>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</si>
  <si>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</si>
  <si>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</si>
  <si>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</si>
  <si>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</si>
  <si>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</si>
  <si>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</si>
  <si>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</si>
  <si>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</si>
  <si>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</si>
  <si>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</si>
  <si>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</si>
  <si>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</si>
  <si>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</si>
  <si>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</si>
  <si>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</si>
  <si>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</si>
  <si>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</si>
  <si>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</si>
  <si>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</si>
  <si>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</si>
  <si>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</si>
  <si>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</si>
  <si>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</si>
  <si>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</si>
  <si>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</si>
  <si>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</si>
  <si>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</si>
  <si>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</si>
  <si>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</si>
  <si>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</si>
  <si>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</si>
  <si>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</si>
  <si>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</si>
  <si>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</si>
  <si>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</si>
  <si>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</si>
  <si>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</si>
  <si>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</si>
  <si>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</si>
  <si>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</si>
  <si>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</si>
  <si>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</si>
  <si>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</si>
  <si>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</si>
  <si>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</si>
  <si>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</si>
  <si>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</si>
  <si>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</si>
  <si>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</si>
  <si>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</si>
  <si>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</si>
  <si>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</si>
  <si>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</si>
  <si>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</si>
  <si>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</si>
  <si>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</si>
  <si>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</si>
  <si>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</si>
  <si>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</si>
  <si>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</si>
  <si>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</si>
  <si>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</si>
  <si>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</si>
  <si>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</si>
  <si>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</si>
  <si>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</si>
  <si>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</si>
  <si>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</si>
  <si>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</si>
  <si>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</si>
  <si>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</si>
  <si>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</si>
  <si>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</si>
  <si>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</si>
  <si>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</si>
  <si>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</si>
  <si>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</si>
  <si>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</si>
  <si>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</si>
  <si>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</si>
  <si>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</si>
  <si>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</si>
  <si>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</si>
  <si>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</si>
  <si>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</si>
  <si>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</si>
  <si>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</si>
  <si>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</si>
  <si>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</si>
  <si>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</si>
  <si>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</si>
  <si>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</si>
  <si>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</si>
  <si>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</si>
  <si>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</si>
  <si>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</si>
  <si>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</si>
  <si>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</si>
  <si>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</si>
  <si>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</si>
  <si>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</si>
  <si>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</si>
  <si>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</si>
  <si>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</si>
  <si>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</si>
  <si>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</si>
  <si>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</si>
  <si>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</si>
  <si>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</si>
  <si>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</si>
  <si>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</si>
  <si>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</si>
  <si>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</si>
  <si>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</si>
  <si>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</si>
  <si>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</si>
  <si>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</si>
  <si>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</si>
  <si>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</si>
  <si>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</si>
  <si>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</si>
  <si>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</si>
  <si>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</si>
  <si>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</si>
  <si>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</si>
  <si>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</si>
  <si>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</si>
  <si>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</si>
  <si>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</si>
  <si>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</si>
  <si>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</si>
  <si>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</si>
  <si>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</si>
  <si>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</si>
  <si>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</si>
  <si>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</si>
  <si>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</si>
  <si>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</si>
  <si>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</si>
  <si>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</si>
  <si>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</si>
  <si>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</si>
  <si>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</si>
  <si>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</si>
  <si>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</si>
  <si>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</si>
  <si>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</si>
  <si>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</si>
  <si>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</si>
  <si>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</si>
  <si>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</si>
  <si>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</si>
  <si>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</si>
  <si>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</si>
  <si>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</si>
  <si>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</si>
  <si>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</si>
  <si>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</si>
  <si>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</si>
  <si>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</si>
  <si>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</si>
  <si>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</si>
  <si>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</si>
  <si>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</si>
  <si>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</si>
  <si>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</si>
  <si>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</si>
  <si>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</si>
  <si>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</si>
  <si>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</si>
  <si>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</si>
  <si>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</si>
  <si>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</si>
  <si>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</si>
  <si>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</si>
  <si>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</si>
  <si>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</si>
  <si>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</si>
  <si>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</si>
  <si>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</si>
  <si>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</si>
  <si>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</si>
  <si>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</si>
  <si>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</si>
  <si>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</si>
  <si>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</si>
  <si>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</si>
  <si>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</si>
  <si>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</si>
  <si>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</si>
  <si>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</si>
  <si>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</si>
  <si>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</si>
  <si>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</si>
  <si>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</si>
  <si>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</si>
  <si>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</si>
  <si>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</si>
  <si>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</si>
  <si>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</si>
  <si>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</si>
  <si>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</si>
  <si>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</si>
  <si>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</si>
  <si>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</si>
  <si>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</si>
  <si>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</si>
  <si>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</si>
  <si>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</si>
  <si>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</si>
  <si>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</si>
  <si>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</si>
  <si>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</si>
  <si>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</si>
  <si>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</si>
  <si>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</si>
  <si>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</si>
  <si>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</si>
  <si>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</si>
  <si>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</si>
  <si>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</si>
  <si>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</si>
  <si>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</si>
  <si>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</si>
  <si>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</si>
  <si>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</si>
  <si>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</si>
  <si>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</si>
  <si>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</si>
  <si>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</si>
  <si>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</si>
  <si>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</si>
  <si>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</si>
  <si>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</si>
  <si>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</si>
  <si>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</si>
  <si>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</si>
  <si>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</si>
  <si>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</si>
  <si>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</si>
  <si>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</si>
  <si>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</si>
  <si>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</si>
  <si>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</si>
  <si>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</si>
  <si>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</si>
  <si>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</si>
  <si>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</si>
  <si>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</si>
  <si>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</si>
  <si>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</si>
  <si>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</si>
  <si>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</si>
  <si>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</si>
  <si>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</si>
  <si>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</si>
  <si>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</si>
  <si>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</si>
  <si>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</si>
  <si>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</si>
  <si>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</si>
  <si>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</si>
  <si>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</si>
  <si>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</si>
  <si>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</si>
  <si>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</si>
  <si>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</si>
  <si>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</si>
  <si>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</si>
  <si>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</si>
  <si>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</si>
  <si>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</si>
  <si>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</si>
  <si>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</si>
  <si>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</si>
  <si>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</si>
  <si>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</si>
  <si>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</si>
  <si>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</si>
  <si>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</si>
  <si>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</si>
  <si>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</si>
  <si>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</si>
  <si>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</si>
  <si>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</si>
  <si>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</si>
  <si>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</si>
  <si>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</si>
  <si>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</si>
  <si>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</si>
  <si>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</si>
  <si>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</si>
  <si>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</si>
  <si>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</si>
  <si>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</si>
  <si>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</si>
  <si>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</si>
  <si>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</si>
  <si>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</si>
  <si>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</si>
  <si>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</si>
  <si>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</si>
  <si>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</si>
  <si>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</si>
  <si>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</si>
  <si>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</si>
  <si>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</si>
  <si>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</si>
  <si>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</si>
  <si>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</si>
  <si>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</si>
  <si>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</si>
  <si>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</si>
  <si>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</si>
  <si>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</si>
  <si>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</si>
  <si>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</si>
  <si>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</si>
  <si>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</si>
  <si>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</si>
  <si>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</si>
  <si>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</si>
  <si>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</si>
  <si>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</si>
  <si>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</si>
  <si>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</si>
  <si>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</si>
  <si>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</si>
  <si>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</si>
  <si>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</si>
  <si>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</si>
  <si>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</si>
  <si>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</si>
  <si>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</si>
  <si>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</si>
  <si>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</si>
  <si>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</si>
  <si>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</si>
  <si>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</si>
  <si>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</si>
  <si>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</si>
  <si>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</si>
  <si>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</si>
  <si>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</si>
  <si>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</si>
  <si>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</si>
  <si>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</si>
  <si>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</si>
  <si>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</si>
  <si>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</si>
  <si>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</si>
  <si>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</si>
  <si>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</si>
  <si>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</si>
  <si>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</si>
  <si>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</si>
  <si>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</si>
  <si>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</si>
  <si>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</si>
  <si>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</si>
  <si>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</si>
  <si>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</si>
  <si>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</si>
  <si>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</si>
  <si>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</si>
  <si>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</si>
  <si>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</si>
  <si>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</si>
  <si>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</si>
  <si>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</si>
  <si>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</si>
  <si>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</si>
  <si>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</si>
  <si>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</si>
  <si>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</si>
  <si>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</si>
  <si>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</si>
  <si>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</si>
  <si>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</si>
  <si>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</si>
  <si>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</si>
  <si>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</si>
  <si>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</si>
  <si>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</si>
  <si>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</si>
  <si>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</si>
  <si>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</si>
  <si>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</si>
  <si>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</si>
  <si>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</si>
  <si>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</si>
  <si>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</si>
  <si>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</si>
  <si>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</si>
  <si>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</si>
  <si>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</si>
  <si>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</si>
  <si>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</si>
  <si>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</si>
  <si>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</si>
  <si>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</si>
  <si>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</si>
  <si>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</si>
  <si>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</si>
  <si>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</si>
  <si>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</si>
  <si>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</si>
  <si>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</si>
  <si>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</si>
  <si>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</si>
  <si>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</si>
  <si>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</si>
  <si>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</si>
  <si>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</si>
  <si>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</si>
  <si>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</si>
  <si>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</si>
  <si>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</si>
  <si>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</si>
  <si>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</si>
  <si>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</si>
  <si>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</si>
  <si>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</si>
  <si>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</si>
  <si>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</si>
  <si>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</si>
  <si>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</si>
  <si>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</si>
  <si>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</si>
  <si>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</si>
  <si>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</si>
  <si>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</si>
  <si>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</si>
  <si>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</si>
  <si>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</si>
  <si>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</si>
  <si>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</si>
  <si>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</si>
  <si>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</si>
  <si>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</si>
  <si>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</si>
  <si>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</si>
  <si>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</si>
  <si>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</si>
  <si>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</si>
  <si>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</si>
  <si>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</si>
  <si>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</si>
  <si>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</si>
  <si>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</si>
  <si>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</si>
  <si>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</si>
  <si>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</si>
  <si>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</si>
  <si>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</si>
  <si>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</si>
  <si>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</si>
  <si>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</si>
  <si>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</si>
  <si>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</si>
  <si>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</si>
  <si>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</si>
  <si>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</si>
  <si>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</si>
  <si>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</si>
  <si>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</si>
  <si>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</si>
  <si>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</si>
  <si>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</si>
  <si>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</si>
  <si>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</si>
  <si>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</si>
  <si>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</si>
  <si>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</si>
  <si>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</si>
  <si>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</si>
  <si>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</si>
  <si>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</si>
  <si>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</si>
  <si>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</si>
  <si>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</si>
  <si>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</si>
  <si>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</si>
  <si>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</si>
  <si>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</si>
  <si>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</si>
  <si>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</si>
  <si>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</si>
  <si>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</si>
  <si>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</si>
  <si>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</si>
  <si>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</si>
  <si>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</si>
  <si>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</si>
  <si>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</si>
  <si>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</si>
  <si>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</si>
  <si>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</si>
  <si>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</si>
  <si>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</si>
  <si>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</si>
  <si>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</si>
  <si>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</si>
  <si>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</si>
  <si>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</si>
  <si>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</si>
  <si>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</si>
  <si>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</si>
  <si>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</si>
  <si>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</si>
  <si>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</si>
  <si>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</si>
  <si>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</si>
  <si>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</si>
  <si>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</si>
  <si>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</si>
  <si>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</si>
  <si>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</si>
  <si>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</si>
  <si>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</si>
  <si>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</si>
  <si>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</si>
  <si>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</si>
  <si>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</si>
  <si>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</si>
  <si>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</si>
  <si>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</si>
  <si>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</si>
  <si>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</si>
  <si>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</si>
  <si>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</si>
  <si>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</si>
  <si>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</si>
  <si>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</si>
  <si>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</si>
  <si>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</si>
  <si>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</si>
  <si>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</si>
  <si>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</si>
  <si>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</si>
  <si>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</si>
  <si>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</si>
  <si>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</si>
  <si>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</si>
  <si>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</si>
  <si>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</si>
  <si>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</si>
  <si>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</si>
  <si>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</si>
  <si>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</si>
  <si>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</si>
  <si>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</si>
  <si>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</si>
  <si>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</si>
  <si>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</si>
  <si>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</si>
  <si>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</si>
  <si>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</si>
  <si>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</si>
  <si>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</si>
  <si>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</si>
  <si>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</si>
  <si>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</si>
  <si>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</si>
  <si>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</si>
  <si>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</si>
  <si>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</si>
  <si>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</si>
  <si>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</si>
  <si>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</si>
  <si>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</si>
  <si>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</si>
  <si>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</si>
  <si>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</si>
  <si>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</si>
  <si>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</si>
  <si>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</si>
  <si>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</si>
  <si>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</si>
  <si>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</si>
  <si>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</si>
  <si>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</si>
  <si>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</si>
  <si>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</si>
  <si>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</si>
  <si>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</si>
  <si>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</si>
  <si>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</si>
  <si>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</si>
  <si>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</si>
  <si>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</si>
  <si>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</si>
  <si>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</si>
  <si>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</si>
  <si>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</si>
  <si>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</si>
  <si>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</si>
  <si>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</si>
  <si>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</si>
  <si>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</si>
  <si>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</si>
  <si>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</si>
  <si>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</si>
  <si>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</si>
  <si>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</si>
  <si>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</si>
  <si>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</si>
  <si>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</si>
  <si>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</si>
  <si>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</si>
  <si>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</si>
  <si>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</si>
  <si>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</si>
  <si>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</si>
  <si>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</si>
  <si>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</si>
  <si>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</si>
  <si>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</si>
  <si>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</si>
  <si>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</si>
  <si>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</si>
  <si>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</si>
  <si>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</si>
  <si>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</si>
  <si>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</si>
  <si>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</si>
  <si>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</si>
  <si>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</si>
  <si>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</si>
  <si>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</si>
  <si>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</si>
  <si>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</si>
  <si>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</si>
  <si>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</si>
  <si>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</si>
  <si>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</si>
  <si>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</si>
  <si>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</si>
  <si>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</si>
  <si>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</si>
  <si>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</si>
  <si>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</si>
  <si>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</si>
  <si>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</si>
  <si>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</si>
  <si>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</si>
  <si>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</si>
  <si>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</si>
  <si>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</si>
  <si>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</si>
  <si>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</si>
  <si>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</si>
  <si>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</si>
  <si>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</si>
  <si>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</si>
  <si>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</si>
  <si>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</si>
  <si>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</si>
  <si>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</si>
  <si>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</si>
  <si>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</si>
  <si>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</si>
  <si>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</si>
  <si>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</si>
  <si>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</si>
  <si>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</si>
  <si>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</si>
  <si>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</si>
  <si>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</si>
  <si>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</si>
  <si>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</si>
  <si>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</si>
  <si>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</si>
  <si>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</si>
  <si>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</si>
  <si>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</si>
  <si>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</si>
  <si>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</si>
  <si>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</si>
  <si>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</si>
  <si>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</si>
  <si>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</si>
  <si>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</si>
  <si>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</si>
  <si>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</si>
  <si>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</si>
  <si>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</si>
  <si>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</si>
  <si>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</si>
  <si>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</si>
  <si>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</si>
  <si>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</si>
  <si>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</si>
  <si>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</si>
  <si>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</si>
  <si>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</si>
  <si>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</si>
  <si>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</si>
  <si>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</si>
  <si>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</si>
  <si>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</si>
  <si>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</si>
  <si>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</si>
  <si>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</si>
  <si>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</si>
  <si>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</si>
  <si>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</si>
  <si>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</si>
  <si>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</si>
  <si>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</si>
  <si>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</si>
  <si>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</si>
  <si>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</si>
  <si>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</si>
  <si>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</si>
  <si>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</si>
  <si>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</si>
  <si>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</si>
  <si>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</si>
  <si>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</si>
  <si>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</si>
  <si>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</si>
  <si>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</si>
  <si>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</si>
  <si>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</si>
  <si>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</si>
  <si>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</si>
  <si>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</si>
  <si>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</si>
  <si>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</si>
  <si>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</si>
  <si>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</si>
  <si>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</si>
  <si>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</si>
  <si>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</si>
  <si>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</si>
  <si>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</si>
  <si>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</si>
  <si>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</si>
  <si>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</si>
  <si>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</si>
  <si>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</si>
  <si>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</si>
  <si>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</si>
  <si>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</si>
  <si>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</si>
  <si>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</si>
  <si>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</si>
  <si>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</si>
  <si>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</si>
  <si>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</si>
  <si>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</si>
  <si>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</si>
  <si>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</si>
  <si>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</si>
  <si>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</si>
  <si>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</si>
  <si>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</si>
  <si>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</si>
  <si>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</si>
  <si>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</si>
  <si>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</si>
  <si>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</si>
  <si>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</si>
  <si>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</si>
  <si>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</si>
  <si>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</si>
  <si>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</si>
  <si>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</si>
  <si>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</si>
  <si>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</si>
  <si>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</si>
  <si>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</si>
  <si>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</si>
  <si>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</si>
  <si>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</si>
  <si>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</si>
  <si>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</si>
  <si>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</si>
  <si>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</si>
  <si>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</si>
  <si>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</si>
  <si>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</si>
  <si>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</si>
  <si>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</si>
  <si>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</si>
  <si>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</si>
  <si>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</si>
  <si>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</si>
  <si>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</si>
  <si>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</si>
  <si>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</si>
  <si>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</si>
  <si>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</si>
  <si>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</si>
  <si>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</si>
  <si>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</si>
  <si>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</si>
  <si>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</si>
  <si>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</si>
  <si>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</si>
  <si>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</si>
  <si>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</si>
  <si>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</si>
  <si>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</si>
  <si>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</si>
  <si>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</si>
  <si>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</si>
  <si>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</si>
  <si>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</si>
  <si>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</si>
  <si>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</si>
  <si>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</si>
  <si>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</si>
  <si>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</si>
  <si>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</si>
  <si>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</si>
  <si>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</si>
  <si>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</si>
  <si>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</si>
  <si>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</si>
  <si>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</si>
  <si>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</si>
  <si>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</si>
  <si>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</si>
  <si>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</si>
  <si>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</si>
  <si>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</si>
  <si>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</si>
  <si>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</si>
  <si>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</si>
  <si>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</si>
  <si>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</si>
  <si>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</si>
  <si>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</si>
  <si>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</si>
  <si>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</si>
  <si>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</si>
  <si>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</si>
  <si>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</si>
  <si>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</si>
  <si>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</si>
  <si>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</si>
  <si>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</si>
  <si>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</si>
  <si>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</si>
  <si>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</si>
  <si>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</si>
  <si>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</si>
  <si>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</si>
  <si>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</si>
  <si>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</si>
  <si>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</si>
  <si>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</si>
  <si>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</si>
  <si>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</si>
  <si>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</si>
  <si>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</si>
  <si>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</si>
  <si>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</si>
  <si>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</si>
  <si>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</si>
  <si>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</si>
  <si>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</si>
  <si>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</si>
  <si>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</si>
  <si>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</si>
  <si>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</si>
  <si>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</si>
  <si>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</si>
  <si>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</si>
  <si>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</si>
  <si>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</si>
  <si>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</si>
  <si>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</si>
  <si>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</si>
  <si>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</si>
  <si>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</si>
  <si>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</si>
  <si>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</si>
  <si>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</si>
  <si>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</si>
  <si>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</si>
  <si>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</si>
  <si>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</si>
  <si>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</si>
  <si>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</si>
  <si>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</si>
  <si>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</si>
  <si>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</si>
  <si>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</si>
  <si>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</si>
  <si>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</si>
  <si>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</si>
  <si>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</si>
  <si>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</si>
  <si>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</si>
  <si>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</si>
  <si>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</si>
  <si>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</si>
  <si>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</si>
  <si>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</si>
  <si>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</si>
  <si>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</si>
  <si>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</si>
  <si>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</si>
  <si>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</si>
  <si>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</si>
  <si>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</si>
  <si>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</si>
  <si>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</si>
  <si>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</si>
  <si>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</si>
  <si>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</si>
  <si>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</si>
  <si>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</si>
  <si>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</si>
  <si>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</si>
  <si>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</si>
  <si>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</si>
  <si>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</si>
  <si>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</si>
  <si>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</si>
  <si>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</si>
  <si>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</si>
  <si>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</si>
  <si>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</si>
  <si>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</si>
  <si>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</si>
  <si>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</si>
  <si>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</si>
  <si>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</si>
  <si>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</si>
  <si>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</si>
  <si>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</si>
  <si>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</si>
  <si>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</si>
  <si>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</si>
  <si>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</si>
  <si>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</si>
  <si>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</si>
  <si>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</si>
  <si>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</si>
  <si>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</si>
  <si>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</si>
  <si>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</si>
  <si>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</si>
  <si>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</si>
  <si>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</si>
  <si>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</si>
  <si>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</si>
  <si>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</si>
  <si>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</si>
  <si>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</si>
  <si>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</si>
  <si>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</si>
  <si>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</si>
  <si>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</si>
  <si>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</si>
  <si>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</si>
  <si>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</si>
  <si>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</si>
  <si>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</si>
  <si>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</si>
  <si>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</si>
  <si>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</si>
  <si>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</si>
  <si>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</si>
  <si>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</si>
  <si>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</si>
  <si>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</si>
  <si>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</si>
  <si>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</si>
  <si>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</si>
  <si>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</si>
  <si>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</si>
  <si>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</si>
  <si>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</si>
  <si>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</si>
  <si>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</si>
  <si>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</si>
  <si>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</si>
  <si>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</si>
  <si>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</si>
  <si>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</si>
  <si>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</si>
  <si>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</si>
  <si>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</si>
  <si>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</si>
  <si>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</si>
  <si>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</si>
  <si>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</si>
  <si>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</si>
  <si>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</si>
  <si>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</si>
  <si>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</si>
  <si>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</si>
  <si>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</si>
  <si>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</si>
  <si>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</si>
  <si>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</si>
  <si>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</si>
  <si>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</si>
  <si>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</si>
  <si>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</si>
  <si>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</si>
  <si>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</si>
  <si>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</si>
  <si>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</si>
  <si>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</si>
  <si>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</si>
  <si>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</si>
  <si>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</si>
  <si>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</si>
  <si>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</si>
  <si>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</si>
  <si>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</si>
  <si>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</si>
  <si>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</si>
  <si>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</si>
  <si>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</si>
  <si>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</si>
  <si>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</si>
  <si>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</si>
  <si>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</si>
  <si>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</si>
  <si>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</si>
  <si>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</si>
  <si>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</si>
  <si>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</si>
  <si>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</si>
  <si>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</si>
  <si>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</si>
  <si>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</si>
  <si>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</si>
  <si>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</si>
  <si>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</si>
  <si>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</si>
  <si>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</si>
  <si>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</si>
  <si>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</si>
  <si>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</si>
  <si>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</si>
  <si>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</si>
  <si>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</si>
  <si>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</si>
  <si>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</si>
  <si>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</si>
  <si>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</si>
  <si>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</si>
  <si>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</si>
  <si>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</si>
  <si>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</si>
  <si>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</si>
  <si>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</si>
  <si>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</si>
  <si>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</si>
  <si>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</si>
  <si>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</si>
  <si>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</si>
  <si>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</si>
  <si>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</si>
  <si>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</si>
  <si>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</si>
  <si>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</si>
  <si>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</si>
  <si>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</si>
  <si>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</si>
  <si>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</si>
  <si>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</si>
  <si>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</si>
  <si>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</si>
  <si>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</si>
  <si>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</si>
  <si>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</si>
  <si>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</si>
  <si>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</si>
  <si>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</si>
  <si>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</si>
  <si>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</si>
  <si>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</si>
  <si>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</si>
  <si>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</si>
  <si>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</si>
  <si>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</si>
  <si>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</si>
  <si>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</si>
  <si>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</si>
  <si>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</si>
  <si>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</si>
  <si>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</si>
  <si>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</si>
  <si>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</si>
  <si>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</si>
  <si>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</si>
  <si>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</si>
  <si>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</si>
  <si>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</si>
  <si>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</si>
  <si>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</si>
  <si>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</si>
  <si>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</si>
  <si>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</si>
  <si>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</si>
  <si>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</si>
  <si>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</si>
  <si>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</si>
  <si>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</si>
  <si>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</si>
  <si>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</si>
  <si>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</si>
  <si>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</si>
  <si>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</si>
  <si>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</si>
  <si>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</si>
  <si>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</si>
  <si>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</si>
  <si>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</si>
  <si>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</si>
  <si>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</si>
  <si>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</si>
  <si>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</si>
  <si>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</si>
  <si>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</si>
  <si>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</si>
  <si>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</si>
  <si>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</si>
  <si>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</si>
  <si>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</si>
  <si>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</si>
  <si>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</si>
  <si>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</si>
  <si>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</si>
  <si>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</si>
  <si>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</si>
  <si>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</si>
  <si>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</si>
  <si>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</si>
  <si>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</si>
  <si>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</si>
  <si>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</si>
  <si>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</si>
  <si>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</si>
  <si>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</si>
  <si>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</si>
  <si>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</si>
  <si>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</si>
  <si>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</si>
  <si>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</si>
  <si>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</si>
  <si>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</si>
  <si>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</si>
  <si>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</si>
  <si>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</si>
  <si>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</si>
  <si>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</si>
  <si>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</si>
  <si>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</si>
  <si>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</si>
  <si>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</si>
  <si>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</si>
  <si>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</si>
  <si>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</si>
  <si>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</si>
  <si>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</si>
  <si>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</si>
  <si>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</si>
  <si>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</si>
  <si>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</si>
  <si>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</si>
  <si>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</si>
  <si>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</si>
  <si>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</si>
  <si>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</si>
  <si>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</si>
  <si>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</si>
  <si>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</si>
  <si>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</si>
  <si>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</si>
  <si>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</si>
  <si>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</si>
  <si>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</si>
  <si>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</si>
  <si>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</si>
  <si>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</si>
  <si>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</si>
  <si>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</si>
  <si>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</si>
  <si>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</si>
  <si>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</si>
  <si>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</si>
  <si>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</si>
  <si>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</si>
  <si>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</si>
  <si>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</si>
  <si>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</si>
  <si>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</si>
  <si>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</si>
  <si>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</si>
  <si>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</si>
  <si>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</si>
  <si>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</si>
  <si>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</si>
  <si>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</si>
  <si>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</si>
  <si>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</si>
  <si>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</si>
  <si>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</si>
  <si>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</si>
  <si>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</si>
  <si>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</si>
  <si>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</si>
  <si>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</si>
  <si>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</si>
  <si>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</si>
  <si>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</si>
  <si>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</si>
  <si>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</si>
  <si>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</si>
  <si>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</si>
  <si>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</si>
  <si>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</si>
  <si>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</si>
  <si>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</si>
  <si>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</si>
  <si>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</si>
  <si>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</si>
  <si>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</si>
  <si>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</si>
  <si>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</si>
  <si>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</si>
  <si>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</si>
  <si>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</si>
  <si>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</si>
  <si>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</si>
  <si>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</si>
  <si>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</si>
  <si>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</si>
  <si>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</si>
  <si>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</si>
  <si>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</si>
  <si>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</si>
  <si>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</si>
  <si>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</si>
  <si>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</si>
  <si>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</si>
  <si>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</si>
  <si>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</si>
  <si>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</si>
  <si>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</si>
  <si>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</si>
  <si>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</si>
  <si>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</si>
  <si>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</si>
  <si>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</si>
  <si>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</si>
  <si>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</si>
  <si>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</si>
  <si>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</si>
  <si>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</si>
  <si>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</si>
  <si>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</si>
  <si>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</si>
  <si>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</si>
  <si>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</si>
  <si>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</si>
  <si>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</si>
  <si>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</si>
  <si>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</si>
  <si>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</si>
  <si>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</si>
  <si>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</si>
  <si>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</si>
  <si>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</si>
  <si>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</si>
  <si>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</si>
  <si>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</si>
  <si>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</si>
  <si>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</si>
  <si>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</si>
  <si>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</si>
  <si>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</si>
  <si>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</si>
  <si>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</si>
  <si>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</si>
  <si>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</si>
  <si>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</si>
  <si>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</si>
  <si>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</si>
  <si>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</si>
  <si>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</si>
  <si>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</si>
  <si>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</si>
  <si>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</si>
  <si>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</si>
  <si>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</si>
  <si>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</si>
  <si>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</si>
  <si>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</si>
  <si>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</si>
  <si>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</si>
  <si>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</si>
  <si>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</si>
  <si>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</si>
  <si>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</si>
  <si>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</si>
  <si>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</si>
  <si>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</si>
  <si>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</si>
  <si>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</si>
  <si>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</si>
  <si>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</si>
  <si>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</si>
  <si>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</si>
  <si>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</si>
  <si>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</si>
  <si>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</si>
  <si>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</si>
  <si>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</si>
  <si>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</si>
  <si>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</si>
  <si>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</si>
  <si>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</si>
  <si>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</si>
  <si>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</si>
  <si>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</si>
  <si>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</si>
  <si>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</si>
  <si>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</si>
  <si>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</si>
  <si>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</si>
  <si>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</si>
  <si>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</si>
  <si>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</si>
  <si>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</si>
  <si>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</si>
  <si>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</si>
  <si>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</si>
  <si>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</si>
  <si>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</si>
  <si>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</si>
  <si>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</si>
  <si>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</si>
  <si>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</si>
  <si>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</si>
  <si>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</si>
  <si>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</si>
  <si>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</si>
  <si>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</si>
  <si>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</si>
  <si>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</si>
  <si>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</si>
  <si>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</si>
  <si>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</si>
  <si>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</si>
  <si>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</si>
  <si>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</si>
  <si>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</si>
  <si>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</si>
  <si>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</si>
  <si>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</si>
  <si>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</si>
  <si>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</si>
  <si>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</si>
  <si>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</si>
  <si>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</si>
  <si>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</si>
  <si>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</si>
  <si>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</si>
  <si>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</si>
  <si>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</si>
  <si>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</si>
  <si>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</si>
  <si>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</si>
  <si>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</si>
  <si>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</si>
  <si>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</si>
  <si>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</si>
  <si>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</si>
  <si>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</si>
  <si>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</si>
  <si>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</si>
  <si>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</si>
  <si>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</si>
  <si>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</si>
  <si>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</si>
  <si>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</si>
  <si>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</si>
  <si>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</si>
  <si>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</si>
  <si>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</si>
  <si>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</si>
  <si>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</si>
  <si>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</si>
  <si>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</si>
  <si>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</si>
  <si>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</si>
  <si>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</si>
  <si>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</si>
  <si>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</si>
  <si>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</si>
  <si>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</si>
  <si>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</si>
  <si>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</si>
  <si>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</si>
  <si>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</si>
  <si>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</si>
  <si>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</si>
  <si>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</si>
  <si>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</si>
  <si>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</si>
  <si>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Grand Total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</si>
  <si>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</si>
  <si>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</si>
  <si>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</si>
  <si>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</si>
  <si>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</si>
  <si>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</si>
  <si>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</si>
  <si>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</si>
  <si>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</si>
  <si>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</si>
  <si>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</si>
  <si>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</si>
  <si>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</si>
  <si>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</si>
  <si>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</si>
  <si>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</si>
  <si>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</si>
  <si>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</si>
  <si>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</si>
  <si>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</si>
  <si>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</si>
  <si>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</si>
  <si>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</si>
  <si>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</si>
  <si>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</si>
  <si>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</si>
  <si>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</si>
  <si>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</si>
  <si>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</si>
  <si>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</si>
  <si>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</si>
  <si>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</si>
  <si>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</si>
  <si>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</si>
  <si>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(All)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</si>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</sst>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3" applyFont="1"/>
    <xf numFmtId="0" fontId="0" fillId="0" borderId="0" xfId="42" applyNumberFormat="1" applyFont="1"/>
    <xf numFmtId="0" fontId="0" fillId="0" borderId="0" xfId="0" applyFont="1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5" xfId="0" applyFont="1" applyBorder="1"/>
    <xf numFmtId="1" fontId="0" fillId="0" borderId="0" xfId="42" applyNumberFormat="1" applyFont="1" applyBorder="1"/>
    <xf numFmtId="1" fontId="0" fillId="0" borderId="14" xfId="42" applyNumberFormat="1" applyFont="1" applyBorder="1"/>
    <xf numFmtId="1" fontId="0" fillId="0" borderId="16" xfId="42" applyNumberFormat="1" applyFont="1" applyBorder="1"/>
    <xf numFmtId="1" fontId="0" fillId="0" borderId="17" xfId="42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[(SooBin Im)CrowdfundingBook_0227.xlsx]sucess_category!PivotTable2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sucess_category!$B$3:$B$4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sucess_category!$A$5:$A$14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sucess_category!$B$5:$B$14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9-48F5-8B3C-C516E04F1E13}"/>
            </c:ext>
          </c:extLst>
        </c:ser>
        <c:ser>
          <c:idx val="1"/>
          <c:order val="1"/>
          <c:tx>
            <c:strRef>
              <c:f>sucess_category!$C$3:$C$4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sucess_category!$A$5:$A$14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sucess_category!$C$5:$C$14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9-48F5-8B3C-C516E04F1E13}"/>
            </c:ext>
          </c:extLst>
        </c:ser>
        <c:ser>
          <c:idx val="2"/>
          <c:order val="2"/>
          <c:tx>
            <c:strRef>
              <c:f>sucess_category!$D$3:$D$4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sucess_category!$A$5:$A$14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sucess_category!$D$5:$D$14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C9-48F5-8B3C-C516E04F1E13}"/>
            </c:ext>
          </c:extLst>
        </c:ser>
        <c:ser>
          <c:idx val="3"/>
          <c:order val="3"/>
          <c:tx>
            <c:strRef>
              <c:f>sucess_category!$E$3:$E$4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sucess_category!$A$5:$A$14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sucess_category!$E$5:$E$14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D-4C88-BA4A-246AD62A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021375"/>
        <c:axId val="618391311"/>
      </c:barChart>
      <c:catAx>
        <c:axId val="31402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91311"/>
        <c:crosses val="autoZero"/>
        <c:auto val="1"/>
        <c:lblAlgn val="ctr"/>
        <c:lblOffset val="100"/>
        <c:noMultiLvlLbl val="0"/>
      </c:catAx>
      <c:valAx>
        <c:axId val="6183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2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[(SooBin Im)CrowdfundingBook_0227.xlsx]sucess_subcategory!PivotTable3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sucess_subcategory!$B$4:$B$5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sucess_subcategory!$A$6:$A$30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sucess_subcategory!$B$6:$B$30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6-4DE3-BFCD-10A41B9F2D6C}"/>
            </c:ext>
          </c:extLst>
        </c:ser>
        <c:ser>
          <c:idx val="1"/>
          <c:order val="1"/>
          <c:tx>
            <c:strRef>
              <c:f>sucess_subcategory!$C$4:$C$5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sucess_subcategory!$A$6:$A$30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sucess_subcategory!$C$6:$C$30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5-4947-A2D0-DE6BB7C01E4F}"/>
            </c:ext>
          </c:extLst>
        </c:ser>
        <c:ser>
          <c:idx val="2"/>
          <c:order val="2"/>
          <c:tx>
            <c:strRef>
              <c:f>sucess_subcategory!$D$4:$D$5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sucess_subcategory!$A$6:$A$30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sucess_subcategory!$D$6:$D$30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45-4947-A2D0-DE6BB7C01E4F}"/>
            </c:ext>
          </c:extLst>
        </c:ser>
        <c:ser>
          <c:idx val="3"/>
          <c:order val="3"/>
          <c:tx>
            <c:strRef>
              <c:f>sucess_subcategory!$E$4:$E$5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sucess_subcategory!$A$6:$A$30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sucess_subcategory!$E$6:$E$30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45-4947-A2D0-DE6BB7C01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651839"/>
        <c:axId val="561659743"/>
      </c:barChart>
      <c:catAx>
        <c:axId val="5616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9743"/>
        <c:crosses val="autoZero"/>
        <c:auto val="1"/>
        <c:lblAlgn val="ctr"/>
        <c:lblOffset val="100"/>
        <c:noMultiLvlLbl val="0"/>
      </c:catAx>
      <c:valAx>
        <c:axId val="5616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[(SooBin Im)CrowdfundingBook_0227.xlsx]sucess_date!PivotTable1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sucess_date!$B$4:$B$5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sucess_date!$A$6:$A$18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sucess_date!$B$6:$B$18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7-47A3-9D3B-CA0CDBC6DED0}"/>
            </c:ext>
          </c:extLst>
        </c:ser>
        <c:ser>
          <c:idx val="1"/>
          <c:order val="1"/>
          <c:tx>
            <c:strRef>
              <c:f>sucess_date!$C$4:$C$5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sucess_date!$A$6:$A$18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sucess_date!$C$6:$C$18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7-47A3-9D3B-CA0CDBC6DED0}"/>
            </c:ext>
          </c:extLst>
        </c:ser>
        <c:ser>
          <c:idx val="2"/>
          <c:order val="2"/>
          <c:tx>
            <c:strRef>
              <c:f>sucess_date!$D$4:$D$5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sucess_date!$A$6:$A$18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sucess_date!$D$6:$D$18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47-47A3-9D3B-CA0CDBC6DED0}"/>
            </c:ext>
          </c:extLst>
        </c:ser>
        <c:ser>
          <c:idx val="3"/>
          <c:order val="3"/>
          <c:tx>
            <c:strRef>
              <c:f>sucess_date!$E$4:$E$5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sucess_date!$A$6:$A$18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sucess_date!$E$6:$E$18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47-47A3-9D3B-CA0CDBC6D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691519"/>
        <c:axId val="906693599"/>
      </c:lineChart>
      <c:catAx>
        <c:axId val="90669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93599"/>
        <c:crosses val="autoZero"/>
        <c:auto val="1"/>
        <c:lblAlgn val="ctr"/>
        <c:lblOffset val="100"/>
        <c:noMultiLvlLbl val="0"/>
      </c:catAx>
      <c:valAx>
        <c:axId val="90669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9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D-4BC1-87AF-3FC0AE7E49F3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D-4BC1-87AF-3FC0AE7E49F3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D-4BC1-87AF-3FC0AE7E4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123936"/>
        <c:axId val="841117696"/>
      </c:lineChart>
      <c:catAx>
        <c:axId val="84112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17696"/>
        <c:crosses val="autoZero"/>
        <c:auto val="1"/>
        <c:lblAlgn val="ctr"/>
        <c:lblOffset val="100"/>
        <c:noMultiLvlLbl val="0"/>
      </c:catAx>
      <c:valAx>
        <c:axId val="841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2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2</xdr:row>
      <xdr:rowOff>22860</xdr:rowOff>
    </xdr:from>
    <xdr:to>
      <xdr:col>13</xdr:col>
      <xdr:colOff>278130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7388E-0078-9D04-7A9E-F050243A4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9</xdr:row>
      <xdr:rowOff>19050</xdr:rowOff>
    </xdr:from>
    <xdr:to>
      <xdr:col>14</xdr:col>
      <xdr:colOff>609600</xdr:colOff>
      <xdr:row>22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59E6F-236A-7CC4-1460-A08E12384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19</xdr:row>
      <xdr:rowOff>156210</xdr:rowOff>
    </xdr:from>
    <xdr:to>
      <xdr:col>6</xdr:col>
      <xdr:colOff>156210</xdr:colOff>
      <xdr:row>33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A02BD-8135-A761-D367-E34EB3B07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1306830</xdr:colOff>
      <xdr:row>14</xdr:row>
      <xdr:rowOff>41910</xdr:rowOff>
    </xdr:from>
    <xdr:to>
      <xdr:col>7</xdr:col>
      <xdr:colOff>1150620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542AB-FB58-CBD1-AFF7-E59F8E1B5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hkisPCDell" refreshedDate="44981.007953125001" createdVersion="8" refreshedVersion="8" minRefreshableVersion="3" recordCount="1000" xr:uid="{4C694C79-7E0D-45D8-9D33-5192D6ADDAA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164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41786C-B2D7-4C89-B810-E45B2EEA78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459E7-3DBA-40BB-AA97-E8BE69F89F8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16D0C-03CA-414D-BC24-280A2C44D2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1001"/>
  <sheetViews>
    <sheetView tabSelected="1" workbookViewId="0"/>
  </sheetViews>
  <sheetFormatPr defaultColWidth="11.19921875" defaultRowHeight="15.6" x14ac:dyDescent="0.3"/>
  <cols>
    <col min="1" max="1" width="6.3984375" customWidth="1"/>
    <col min="2" max="2" width="30.69921875" style="4" bestFit="1" customWidth="1"/>
    <col min="3" max="3" width="33.5" style="3" customWidth="1"/>
    <col min="6" max="6" width="13.5" customWidth="1"/>
    <col min="8" max="8" width="17.19921875" bestFit="1" customWidth="1"/>
    <col min="9" max="9" width="13" customWidth="1"/>
    <col min="12" max="13" width="11.19921875" bestFit="1" customWidth="1"/>
    <col min="14" max="14" width="21.296875" customWidth="1"/>
    <col min="15" max="15" width="19.5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2113</v>
      </c>
      <c r="O1" s="1" t="s">
        <v>2114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3">
      <c r="A2">
        <v>0</v>
      </c>
      <c r="B2" s="4" t="s">
        <v>12</v>
      </c>
      <c r="C2" s="3" t="s">
        <v>13</v>
      </c>
      <c r="D2" s="13">
        <v>100</v>
      </c>
      <c r="E2" s="13">
        <v>0</v>
      </c>
      <c r="F2" s="13">
        <f>ROUND((E2/D2)*100,0)</f>
        <v>0</v>
      </c>
      <c r="G2" t="s">
        <v>14</v>
      </c>
      <c r="H2" s="13">
        <v>0</v>
      </c>
      <c r="I2" s="6">
        <f>+IF(H2,E2/H2,0)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(((L2/60)/60/24)+DATE(1970,1,1))</f>
        <v>42336.25</v>
      </c>
      <c r="O2" s="9">
        <f>(((M2/60)/60/24)+DATE(1970,1,1))</f>
        <v>42353.25</v>
      </c>
      <c r="P2" t="b">
        <v>0</v>
      </c>
      <c r="Q2" t="b">
        <v>0</v>
      </c>
      <c r="R2" t="s">
        <v>17</v>
      </c>
      <c r="S2" t="s">
        <v>2035</v>
      </c>
      <c r="T2" t="s">
        <v>2036</v>
      </c>
    </row>
    <row r="3" spans="1:20" x14ac:dyDescent="0.3">
      <c r="A3">
        <v>1</v>
      </c>
      <c r="B3" s="4" t="s">
        <v>18</v>
      </c>
      <c r="C3" s="3" t="s">
        <v>19</v>
      </c>
      <c r="D3" s="13">
        <v>1400</v>
      </c>
      <c r="E3" s="13">
        <v>14560</v>
      </c>
      <c r="F3" s="13">
        <f t="shared" ref="F3:F66" si="0">ROUND((E3/D3)*100,0)</f>
        <v>1040</v>
      </c>
      <c r="G3" t="s">
        <v>20</v>
      </c>
      <c r="H3" s="13">
        <v>158</v>
      </c>
      <c r="I3" s="6">
        <f t="shared" ref="I3:I66" si="1">+IF(H3,E3/H3,0)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(((L3/60)/60/24)+DATE(1970,1,1))</f>
        <v>41870.208333333336</v>
      </c>
      <c r="O3" s="9">
        <f t="shared" ref="O3:O66" si="3">(((M3/60)/60/24)+DATE(1970,1,1))</f>
        <v>41872.208333333336</v>
      </c>
      <c r="P3" t="b">
        <v>0</v>
      </c>
      <c r="Q3" t="b">
        <v>1</v>
      </c>
      <c r="R3" t="s">
        <v>23</v>
      </c>
      <c r="S3" t="s">
        <v>2037</v>
      </c>
      <c r="T3" t="s">
        <v>2038</v>
      </c>
    </row>
    <row r="4" spans="1:20" ht="31.2" x14ac:dyDescent="0.3">
      <c r="A4">
        <v>2</v>
      </c>
      <c r="B4" s="4" t="s">
        <v>24</v>
      </c>
      <c r="C4" s="3" t="s">
        <v>25</v>
      </c>
      <c r="D4" s="13">
        <v>108400</v>
      </c>
      <c r="E4" s="13">
        <v>142523</v>
      </c>
      <c r="F4" s="13">
        <f t="shared" si="0"/>
        <v>131</v>
      </c>
      <c r="G4" t="s">
        <v>20</v>
      </c>
      <c r="H4" s="13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2039</v>
      </c>
      <c r="T4" t="s">
        <v>2040</v>
      </c>
    </row>
    <row r="5" spans="1:20" ht="31.2" x14ac:dyDescent="0.3">
      <c r="A5">
        <v>3</v>
      </c>
      <c r="B5" s="4" t="s">
        <v>29</v>
      </c>
      <c r="C5" s="3" t="s">
        <v>30</v>
      </c>
      <c r="D5" s="13">
        <v>4200</v>
      </c>
      <c r="E5" s="13">
        <v>2477</v>
      </c>
      <c r="F5" s="13">
        <f t="shared" si="0"/>
        <v>59</v>
      </c>
      <c r="G5" t="s">
        <v>14</v>
      </c>
      <c r="H5" s="13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2037</v>
      </c>
      <c r="T5" t="s">
        <v>2038</v>
      </c>
    </row>
    <row r="6" spans="1:20" x14ac:dyDescent="0.3">
      <c r="A6">
        <v>4</v>
      </c>
      <c r="B6" s="4" t="s">
        <v>31</v>
      </c>
      <c r="C6" s="3" t="s">
        <v>32</v>
      </c>
      <c r="D6" s="13">
        <v>7600</v>
      </c>
      <c r="E6" s="13">
        <v>5265</v>
      </c>
      <c r="F6" s="13">
        <f t="shared" si="0"/>
        <v>69</v>
      </c>
      <c r="G6" t="s">
        <v>14</v>
      </c>
      <c r="H6" s="13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2041</v>
      </c>
      <c r="T6" t="s">
        <v>2042</v>
      </c>
    </row>
    <row r="7" spans="1:20" x14ac:dyDescent="0.3">
      <c r="A7">
        <v>5</v>
      </c>
      <c r="B7" s="4" t="s">
        <v>34</v>
      </c>
      <c r="C7" s="3" t="s">
        <v>35</v>
      </c>
      <c r="D7" s="13">
        <v>7600</v>
      </c>
      <c r="E7" s="13">
        <v>13195</v>
      </c>
      <c r="F7" s="13">
        <f t="shared" si="0"/>
        <v>174</v>
      </c>
      <c r="G7" t="s">
        <v>20</v>
      </c>
      <c r="H7" s="13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2041</v>
      </c>
      <c r="T7" t="s">
        <v>2042</v>
      </c>
    </row>
    <row r="8" spans="1:20" x14ac:dyDescent="0.3">
      <c r="A8">
        <v>6</v>
      </c>
      <c r="B8" s="4" t="s">
        <v>38</v>
      </c>
      <c r="C8" s="3" t="s">
        <v>39</v>
      </c>
      <c r="D8" s="13">
        <v>5200</v>
      </c>
      <c r="E8" s="13">
        <v>1090</v>
      </c>
      <c r="F8" s="13">
        <f t="shared" si="0"/>
        <v>21</v>
      </c>
      <c r="G8" t="s">
        <v>14</v>
      </c>
      <c r="H8" s="13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x14ac:dyDescent="0.3">
      <c r="A9">
        <v>7</v>
      </c>
      <c r="B9" s="4" t="s">
        <v>43</v>
      </c>
      <c r="C9" s="3" t="s">
        <v>44</v>
      </c>
      <c r="D9" s="13">
        <v>4500</v>
      </c>
      <c r="E9" s="13">
        <v>14741</v>
      </c>
      <c r="F9" s="13">
        <f t="shared" si="0"/>
        <v>328</v>
      </c>
      <c r="G9" t="s">
        <v>20</v>
      </c>
      <c r="H9" s="13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2041</v>
      </c>
      <c r="T9" t="s">
        <v>2042</v>
      </c>
    </row>
    <row r="10" spans="1:20" x14ac:dyDescent="0.3">
      <c r="A10">
        <v>8</v>
      </c>
      <c r="B10" s="4" t="s">
        <v>45</v>
      </c>
      <c r="C10" s="3" t="s">
        <v>46</v>
      </c>
      <c r="D10" s="13">
        <v>110100</v>
      </c>
      <c r="E10" s="13">
        <v>21946</v>
      </c>
      <c r="F10" s="13">
        <f t="shared" si="0"/>
        <v>20</v>
      </c>
      <c r="G10" t="s">
        <v>47</v>
      </c>
      <c r="H10" s="13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2041</v>
      </c>
      <c r="T10" t="s">
        <v>2042</v>
      </c>
    </row>
    <row r="11" spans="1:20" x14ac:dyDescent="0.3">
      <c r="A11">
        <v>9</v>
      </c>
      <c r="B11" s="4" t="s">
        <v>48</v>
      </c>
      <c r="C11" s="3" t="s">
        <v>49</v>
      </c>
      <c r="D11" s="13">
        <v>6200</v>
      </c>
      <c r="E11" s="13">
        <v>3208</v>
      </c>
      <c r="F11" s="13">
        <f t="shared" si="0"/>
        <v>52</v>
      </c>
      <c r="G11" t="s">
        <v>14</v>
      </c>
      <c r="H11" s="13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2037</v>
      </c>
      <c r="T11" t="s">
        <v>2045</v>
      </c>
    </row>
    <row r="12" spans="1:20" x14ac:dyDescent="0.3">
      <c r="A12">
        <v>10</v>
      </c>
      <c r="B12" s="4" t="s">
        <v>51</v>
      </c>
      <c r="C12" s="3" t="s">
        <v>52</v>
      </c>
      <c r="D12" s="13">
        <v>5200</v>
      </c>
      <c r="E12" s="13">
        <v>13838</v>
      </c>
      <c r="F12" s="13">
        <f t="shared" si="0"/>
        <v>266</v>
      </c>
      <c r="G12" t="s">
        <v>20</v>
      </c>
      <c r="H12" s="13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2046</v>
      </c>
    </row>
    <row r="13" spans="1:20" ht="31.2" x14ac:dyDescent="0.3">
      <c r="A13">
        <v>11</v>
      </c>
      <c r="B13" s="4" t="s">
        <v>54</v>
      </c>
      <c r="C13" s="3" t="s">
        <v>55</v>
      </c>
      <c r="D13" s="13">
        <v>6300</v>
      </c>
      <c r="E13" s="13">
        <v>3030</v>
      </c>
      <c r="F13" s="13">
        <f t="shared" si="0"/>
        <v>48</v>
      </c>
      <c r="G13" t="s">
        <v>14</v>
      </c>
      <c r="H13" s="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2041</v>
      </c>
      <c r="T13" t="s">
        <v>2042</v>
      </c>
    </row>
    <row r="14" spans="1:20" x14ac:dyDescent="0.3">
      <c r="A14">
        <v>12</v>
      </c>
      <c r="B14" s="4" t="s">
        <v>56</v>
      </c>
      <c r="C14" s="3" t="s">
        <v>57</v>
      </c>
      <c r="D14" s="13">
        <v>6300</v>
      </c>
      <c r="E14" s="13">
        <v>5629</v>
      </c>
      <c r="F14" s="13">
        <f t="shared" si="0"/>
        <v>89</v>
      </c>
      <c r="G14" t="s">
        <v>14</v>
      </c>
      <c r="H14" s="13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2046</v>
      </c>
    </row>
    <row r="15" spans="1:20" ht="31.2" x14ac:dyDescent="0.3">
      <c r="A15">
        <v>13</v>
      </c>
      <c r="B15" s="4" t="s">
        <v>58</v>
      </c>
      <c r="C15" s="3" t="s">
        <v>59</v>
      </c>
      <c r="D15" s="13">
        <v>4200</v>
      </c>
      <c r="E15" s="13">
        <v>10295</v>
      </c>
      <c r="F15" s="13">
        <f t="shared" si="0"/>
        <v>245</v>
      </c>
      <c r="G15" t="s">
        <v>20</v>
      </c>
      <c r="H15" s="13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2037</v>
      </c>
      <c r="T15" t="s">
        <v>2047</v>
      </c>
    </row>
    <row r="16" spans="1:20" x14ac:dyDescent="0.3">
      <c r="A16">
        <v>14</v>
      </c>
      <c r="B16" s="4" t="s">
        <v>61</v>
      </c>
      <c r="C16" s="3" t="s">
        <v>62</v>
      </c>
      <c r="D16" s="13">
        <v>28200</v>
      </c>
      <c r="E16" s="13">
        <v>18829</v>
      </c>
      <c r="F16" s="13">
        <f t="shared" si="0"/>
        <v>67</v>
      </c>
      <c r="G16" t="s">
        <v>14</v>
      </c>
      <c r="H16" s="13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2037</v>
      </c>
      <c r="T16" t="s">
        <v>2047</v>
      </c>
    </row>
    <row r="17" spans="1:20" x14ac:dyDescent="0.3">
      <c r="A17">
        <v>15</v>
      </c>
      <c r="B17" s="4" t="s">
        <v>63</v>
      </c>
      <c r="C17" s="3" t="s">
        <v>64</v>
      </c>
      <c r="D17" s="13">
        <v>81200</v>
      </c>
      <c r="E17" s="13">
        <v>38414</v>
      </c>
      <c r="F17" s="13">
        <f t="shared" si="0"/>
        <v>47</v>
      </c>
      <c r="G17" t="s">
        <v>14</v>
      </c>
      <c r="H17" s="13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2039</v>
      </c>
      <c r="T17" t="s">
        <v>2048</v>
      </c>
    </row>
    <row r="18" spans="1:20" x14ac:dyDescent="0.3">
      <c r="A18">
        <v>16</v>
      </c>
      <c r="B18" s="4" t="s">
        <v>66</v>
      </c>
      <c r="C18" s="3" t="s">
        <v>67</v>
      </c>
      <c r="D18" s="13">
        <v>1700</v>
      </c>
      <c r="E18" s="13">
        <v>11041</v>
      </c>
      <c r="F18" s="13">
        <f t="shared" si="0"/>
        <v>649</v>
      </c>
      <c r="G18" t="s">
        <v>20</v>
      </c>
      <c r="H18" s="13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2049</v>
      </c>
      <c r="T18" t="s">
        <v>2050</v>
      </c>
    </row>
    <row r="19" spans="1:20" x14ac:dyDescent="0.3">
      <c r="A19">
        <v>17</v>
      </c>
      <c r="B19" s="4" t="s">
        <v>69</v>
      </c>
      <c r="C19" s="3" t="s">
        <v>70</v>
      </c>
      <c r="D19" s="13">
        <v>84600</v>
      </c>
      <c r="E19" s="13">
        <v>134845</v>
      </c>
      <c r="F19" s="13">
        <f t="shared" si="0"/>
        <v>159</v>
      </c>
      <c r="G19" t="s">
        <v>20</v>
      </c>
      <c r="H19" s="13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2051</v>
      </c>
    </row>
    <row r="20" spans="1:20" x14ac:dyDescent="0.3">
      <c r="A20">
        <v>18</v>
      </c>
      <c r="B20" s="4" t="s">
        <v>72</v>
      </c>
      <c r="C20" s="3" t="s">
        <v>73</v>
      </c>
      <c r="D20" s="13">
        <v>9100</v>
      </c>
      <c r="E20" s="13">
        <v>6089</v>
      </c>
      <c r="F20" s="13">
        <f t="shared" si="0"/>
        <v>67</v>
      </c>
      <c r="G20" t="s">
        <v>74</v>
      </c>
      <c r="H20" s="13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2041</v>
      </c>
      <c r="T20" t="s">
        <v>2042</v>
      </c>
    </row>
    <row r="21" spans="1:20" x14ac:dyDescent="0.3">
      <c r="A21">
        <v>19</v>
      </c>
      <c r="B21" s="4" t="s">
        <v>75</v>
      </c>
      <c r="C21" s="3" t="s">
        <v>76</v>
      </c>
      <c r="D21" s="13">
        <v>62500</v>
      </c>
      <c r="E21" s="13">
        <v>30331</v>
      </c>
      <c r="F21" s="13">
        <f t="shared" si="0"/>
        <v>49</v>
      </c>
      <c r="G21" t="s">
        <v>14</v>
      </c>
      <c r="H21" s="13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2041</v>
      </c>
      <c r="T21" t="s">
        <v>2042</v>
      </c>
    </row>
    <row r="22" spans="1:20" x14ac:dyDescent="0.3">
      <c r="A22">
        <v>20</v>
      </c>
      <c r="B22" s="4" t="s">
        <v>77</v>
      </c>
      <c r="C22" s="3" t="s">
        <v>78</v>
      </c>
      <c r="D22" s="13">
        <v>131800</v>
      </c>
      <c r="E22" s="13">
        <v>147936</v>
      </c>
      <c r="F22" s="13">
        <f t="shared" si="0"/>
        <v>112</v>
      </c>
      <c r="G22" t="s">
        <v>20</v>
      </c>
      <c r="H22" s="13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2046</v>
      </c>
    </row>
    <row r="23" spans="1:20" x14ac:dyDescent="0.3">
      <c r="A23">
        <v>21</v>
      </c>
      <c r="B23" s="4" t="s">
        <v>79</v>
      </c>
      <c r="C23" s="3" t="s">
        <v>80</v>
      </c>
      <c r="D23" s="13">
        <v>94000</v>
      </c>
      <c r="E23" s="13">
        <v>38533</v>
      </c>
      <c r="F23" s="13">
        <f t="shared" si="0"/>
        <v>41</v>
      </c>
      <c r="G23" t="s">
        <v>14</v>
      </c>
      <c r="H23" s="1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2041</v>
      </c>
      <c r="T23" t="s">
        <v>2042</v>
      </c>
    </row>
    <row r="24" spans="1:20" x14ac:dyDescent="0.3">
      <c r="A24">
        <v>22</v>
      </c>
      <c r="B24" s="4" t="s">
        <v>81</v>
      </c>
      <c r="C24" s="3" t="s">
        <v>82</v>
      </c>
      <c r="D24" s="13">
        <v>59100</v>
      </c>
      <c r="E24" s="13">
        <v>75690</v>
      </c>
      <c r="F24" s="13">
        <f t="shared" si="0"/>
        <v>128</v>
      </c>
      <c r="G24" t="s">
        <v>20</v>
      </c>
      <c r="H24" s="13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2041</v>
      </c>
      <c r="T24" t="s">
        <v>2042</v>
      </c>
    </row>
    <row r="25" spans="1:20" x14ac:dyDescent="0.3">
      <c r="A25">
        <v>23</v>
      </c>
      <c r="B25" s="4" t="s">
        <v>83</v>
      </c>
      <c r="C25" s="3" t="s">
        <v>84</v>
      </c>
      <c r="D25" s="13">
        <v>4500</v>
      </c>
      <c r="E25" s="13">
        <v>14942</v>
      </c>
      <c r="F25" s="13">
        <f t="shared" si="0"/>
        <v>332</v>
      </c>
      <c r="G25" t="s">
        <v>20</v>
      </c>
      <c r="H25" s="13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x14ac:dyDescent="0.3">
      <c r="A26">
        <v>24</v>
      </c>
      <c r="B26" s="4" t="s">
        <v>85</v>
      </c>
      <c r="C26" s="3" t="s">
        <v>86</v>
      </c>
      <c r="D26" s="13">
        <v>92400</v>
      </c>
      <c r="E26" s="13">
        <v>104257</v>
      </c>
      <c r="F26" s="13">
        <f t="shared" si="0"/>
        <v>113</v>
      </c>
      <c r="G26" t="s">
        <v>20</v>
      </c>
      <c r="H26" s="13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2039</v>
      </c>
      <c r="T26" t="s">
        <v>2048</v>
      </c>
    </row>
    <row r="27" spans="1:20" x14ac:dyDescent="0.3">
      <c r="A27">
        <v>25</v>
      </c>
      <c r="B27" s="4" t="s">
        <v>87</v>
      </c>
      <c r="C27" s="3" t="s">
        <v>88</v>
      </c>
      <c r="D27" s="13">
        <v>5500</v>
      </c>
      <c r="E27" s="13">
        <v>11904</v>
      </c>
      <c r="F27" s="13">
        <f t="shared" si="0"/>
        <v>216</v>
      </c>
      <c r="G27" t="s">
        <v>20</v>
      </c>
      <c r="H27" s="13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2052</v>
      </c>
      <c r="T27" t="s">
        <v>2053</v>
      </c>
    </row>
    <row r="28" spans="1:20" x14ac:dyDescent="0.3">
      <c r="A28">
        <v>26</v>
      </c>
      <c r="B28" s="4" t="s">
        <v>90</v>
      </c>
      <c r="C28" s="3" t="s">
        <v>91</v>
      </c>
      <c r="D28" s="13">
        <v>107500</v>
      </c>
      <c r="E28" s="13">
        <v>51814</v>
      </c>
      <c r="F28" s="13">
        <f t="shared" si="0"/>
        <v>48</v>
      </c>
      <c r="G28" t="s">
        <v>74</v>
      </c>
      <c r="H28" s="13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2041</v>
      </c>
      <c r="T28" t="s">
        <v>2042</v>
      </c>
    </row>
    <row r="29" spans="1:20" x14ac:dyDescent="0.3">
      <c r="A29">
        <v>27</v>
      </c>
      <c r="B29" s="4" t="s">
        <v>92</v>
      </c>
      <c r="C29" s="3" t="s">
        <v>93</v>
      </c>
      <c r="D29" s="13">
        <v>2000</v>
      </c>
      <c r="E29" s="13">
        <v>1599</v>
      </c>
      <c r="F29" s="13">
        <f t="shared" si="0"/>
        <v>80</v>
      </c>
      <c r="G29" t="s">
        <v>14</v>
      </c>
      <c r="H29" s="13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2037</v>
      </c>
      <c r="T29" t="s">
        <v>2038</v>
      </c>
    </row>
    <row r="30" spans="1:20" x14ac:dyDescent="0.3">
      <c r="A30">
        <v>28</v>
      </c>
      <c r="B30" s="4" t="s">
        <v>94</v>
      </c>
      <c r="C30" s="3" t="s">
        <v>95</v>
      </c>
      <c r="D30" s="13">
        <v>130800</v>
      </c>
      <c r="E30" s="13">
        <v>137635</v>
      </c>
      <c r="F30" s="13">
        <f t="shared" si="0"/>
        <v>105</v>
      </c>
      <c r="G30" t="s">
        <v>20</v>
      </c>
      <c r="H30" s="13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x14ac:dyDescent="0.3">
      <c r="A31">
        <v>29</v>
      </c>
      <c r="B31" s="4" t="s">
        <v>96</v>
      </c>
      <c r="C31" s="3" t="s">
        <v>97</v>
      </c>
      <c r="D31" s="13">
        <v>45900</v>
      </c>
      <c r="E31" s="13">
        <v>150965</v>
      </c>
      <c r="F31" s="13">
        <f t="shared" si="0"/>
        <v>329</v>
      </c>
      <c r="G31" t="s">
        <v>20</v>
      </c>
      <c r="H31" s="13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2054</v>
      </c>
    </row>
    <row r="32" spans="1:20" x14ac:dyDescent="0.3">
      <c r="A32">
        <v>30</v>
      </c>
      <c r="B32" s="4" t="s">
        <v>101</v>
      </c>
      <c r="C32" s="3" t="s">
        <v>102</v>
      </c>
      <c r="D32" s="13">
        <v>9000</v>
      </c>
      <c r="E32" s="13">
        <v>14455</v>
      </c>
      <c r="F32" s="13">
        <f t="shared" si="0"/>
        <v>161</v>
      </c>
      <c r="G32" t="s">
        <v>20</v>
      </c>
      <c r="H32" s="13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2051</v>
      </c>
    </row>
    <row r="33" spans="1:20" x14ac:dyDescent="0.3">
      <c r="A33">
        <v>31</v>
      </c>
      <c r="B33" s="4" t="s">
        <v>103</v>
      </c>
      <c r="C33" s="3" t="s">
        <v>104</v>
      </c>
      <c r="D33" s="13">
        <v>3500</v>
      </c>
      <c r="E33" s="13">
        <v>10850</v>
      </c>
      <c r="F33" s="13">
        <f t="shared" si="0"/>
        <v>310</v>
      </c>
      <c r="G33" t="s">
        <v>20</v>
      </c>
      <c r="H33" s="1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2052</v>
      </c>
      <c r="T33" t="s">
        <v>2053</v>
      </c>
    </row>
    <row r="34" spans="1:20" x14ac:dyDescent="0.3">
      <c r="A34">
        <v>32</v>
      </c>
      <c r="B34" s="4" t="s">
        <v>105</v>
      </c>
      <c r="C34" s="3" t="s">
        <v>106</v>
      </c>
      <c r="D34" s="13">
        <v>101000</v>
      </c>
      <c r="E34" s="13">
        <v>87676</v>
      </c>
      <c r="F34" s="13">
        <f t="shared" si="0"/>
        <v>87</v>
      </c>
      <c r="G34" t="s">
        <v>14</v>
      </c>
      <c r="H34" s="13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x14ac:dyDescent="0.3">
      <c r="A35">
        <v>33</v>
      </c>
      <c r="B35" s="4" t="s">
        <v>109</v>
      </c>
      <c r="C35" s="3" t="s">
        <v>110</v>
      </c>
      <c r="D35" s="13">
        <v>50200</v>
      </c>
      <c r="E35" s="13">
        <v>189666</v>
      </c>
      <c r="F35" s="13">
        <f t="shared" si="0"/>
        <v>378</v>
      </c>
      <c r="G35" t="s">
        <v>20</v>
      </c>
      <c r="H35" s="13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2041</v>
      </c>
      <c r="T35" t="s">
        <v>2042</v>
      </c>
    </row>
    <row r="36" spans="1:20" ht="31.2" x14ac:dyDescent="0.3">
      <c r="A36">
        <v>34</v>
      </c>
      <c r="B36" s="4" t="s">
        <v>111</v>
      </c>
      <c r="C36" s="3" t="s">
        <v>112</v>
      </c>
      <c r="D36" s="13">
        <v>9300</v>
      </c>
      <c r="E36" s="13">
        <v>14025</v>
      </c>
      <c r="F36" s="13">
        <f t="shared" si="0"/>
        <v>151</v>
      </c>
      <c r="G36" t="s">
        <v>20</v>
      </c>
      <c r="H36" s="13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x14ac:dyDescent="0.3">
      <c r="A37">
        <v>35</v>
      </c>
      <c r="B37" s="4" t="s">
        <v>113</v>
      </c>
      <c r="C37" s="3" t="s">
        <v>114</v>
      </c>
      <c r="D37" s="13">
        <v>125500</v>
      </c>
      <c r="E37" s="13">
        <v>188628</v>
      </c>
      <c r="F37" s="13">
        <f t="shared" si="0"/>
        <v>150</v>
      </c>
      <c r="G37" t="s">
        <v>20</v>
      </c>
      <c r="H37" s="13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2046</v>
      </c>
    </row>
    <row r="38" spans="1:20" x14ac:dyDescent="0.3">
      <c r="A38">
        <v>36</v>
      </c>
      <c r="B38" s="4" t="s">
        <v>115</v>
      </c>
      <c r="C38" s="3" t="s">
        <v>116</v>
      </c>
      <c r="D38" s="13">
        <v>700</v>
      </c>
      <c r="E38" s="13">
        <v>1101</v>
      </c>
      <c r="F38" s="13">
        <f t="shared" si="0"/>
        <v>157</v>
      </c>
      <c r="G38" t="s">
        <v>20</v>
      </c>
      <c r="H38" s="13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31.2" x14ac:dyDescent="0.3">
      <c r="A39">
        <v>37</v>
      </c>
      <c r="B39" s="4" t="s">
        <v>117</v>
      </c>
      <c r="C39" s="3" t="s">
        <v>118</v>
      </c>
      <c r="D39" s="13">
        <v>8100</v>
      </c>
      <c r="E39" s="13">
        <v>11339</v>
      </c>
      <c r="F39" s="13">
        <f t="shared" si="0"/>
        <v>140</v>
      </c>
      <c r="G39" t="s">
        <v>20</v>
      </c>
      <c r="H39" s="13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2049</v>
      </c>
      <c r="T39" t="s">
        <v>2055</v>
      </c>
    </row>
    <row r="40" spans="1:20" x14ac:dyDescent="0.3">
      <c r="A40">
        <v>38</v>
      </c>
      <c r="B40" s="4" t="s">
        <v>120</v>
      </c>
      <c r="C40" s="3" t="s">
        <v>121</v>
      </c>
      <c r="D40" s="13">
        <v>3100</v>
      </c>
      <c r="E40" s="13">
        <v>10085</v>
      </c>
      <c r="F40" s="13">
        <f t="shared" si="0"/>
        <v>325</v>
      </c>
      <c r="G40" t="s">
        <v>20</v>
      </c>
      <c r="H40" s="13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2056</v>
      </c>
      <c r="T40" t="s">
        <v>2057</v>
      </c>
    </row>
    <row r="41" spans="1:20" x14ac:dyDescent="0.3">
      <c r="A41">
        <v>39</v>
      </c>
      <c r="B41" s="4" t="s">
        <v>123</v>
      </c>
      <c r="C41" s="3" t="s">
        <v>124</v>
      </c>
      <c r="D41" s="13">
        <v>9900</v>
      </c>
      <c r="E41" s="13">
        <v>5027</v>
      </c>
      <c r="F41" s="13">
        <f t="shared" si="0"/>
        <v>51</v>
      </c>
      <c r="G41" t="s">
        <v>14</v>
      </c>
      <c r="H41" s="13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2041</v>
      </c>
      <c r="T41" t="s">
        <v>2042</v>
      </c>
    </row>
    <row r="42" spans="1:20" x14ac:dyDescent="0.3">
      <c r="A42">
        <v>40</v>
      </c>
      <c r="B42" s="4" t="s">
        <v>125</v>
      </c>
      <c r="C42" s="3" t="s">
        <v>126</v>
      </c>
      <c r="D42" s="13">
        <v>8800</v>
      </c>
      <c r="E42" s="13">
        <v>14878</v>
      </c>
      <c r="F42" s="13">
        <f t="shared" si="0"/>
        <v>169</v>
      </c>
      <c r="G42" t="s">
        <v>20</v>
      </c>
      <c r="H42" s="13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2039</v>
      </c>
      <c r="T42" t="s">
        <v>2048</v>
      </c>
    </row>
    <row r="43" spans="1:20" x14ac:dyDescent="0.3">
      <c r="A43">
        <v>41</v>
      </c>
      <c r="B43" s="4" t="s">
        <v>127</v>
      </c>
      <c r="C43" s="3" t="s">
        <v>128</v>
      </c>
      <c r="D43" s="13">
        <v>5600</v>
      </c>
      <c r="E43" s="13">
        <v>11924</v>
      </c>
      <c r="F43" s="13">
        <f t="shared" si="0"/>
        <v>213</v>
      </c>
      <c r="G43" t="s">
        <v>20</v>
      </c>
      <c r="H43" s="1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2037</v>
      </c>
      <c r="T43" t="s">
        <v>2038</v>
      </c>
    </row>
    <row r="44" spans="1:20" x14ac:dyDescent="0.3">
      <c r="A44">
        <v>42</v>
      </c>
      <c r="B44" s="4" t="s">
        <v>129</v>
      </c>
      <c r="C44" s="3" t="s">
        <v>130</v>
      </c>
      <c r="D44" s="13">
        <v>1800</v>
      </c>
      <c r="E44" s="13">
        <v>7991</v>
      </c>
      <c r="F44" s="13">
        <f t="shared" si="0"/>
        <v>444</v>
      </c>
      <c r="G44" t="s">
        <v>20</v>
      </c>
      <c r="H44" s="13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2035</v>
      </c>
      <c r="T44" t="s">
        <v>2036</v>
      </c>
    </row>
    <row r="45" spans="1:20" x14ac:dyDescent="0.3">
      <c r="A45">
        <v>43</v>
      </c>
      <c r="B45" s="4" t="s">
        <v>131</v>
      </c>
      <c r="C45" s="3" t="s">
        <v>132</v>
      </c>
      <c r="D45" s="13">
        <v>90200</v>
      </c>
      <c r="E45" s="13">
        <v>167717</v>
      </c>
      <c r="F45" s="13">
        <f t="shared" si="0"/>
        <v>186</v>
      </c>
      <c r="G45" t="s">
        <v>20</v>
      </c>
      <c r="H45" s="13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2049</v>
      </c>
      <c r="T45" t="s">
        <v>2058</v>
      </c>
    </row>
    <row r="46" spans="1:20" x14ac:dyDescent="0.3">
      <c r="A46">
        <v>44</v>
      </c>
      <c r="B46" s="4" t="s">
        <v>134</v>
      </c>
      <c r="C46" s="3" t="s">
        <v>135</v>
      </c>
      <c r="D46" s="13">
        <v>1600</v>
      </c>
      <c r="E46" s="13">
        <v>10541</v>
      </c>
      <c r="F46" s="13">
        <f t="shared" si="0"/>
        <v>659</v>
      </c>
      <c r="G46" t="s">
        <v>20</v>
      </c>
      <c r="H46" s="13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2049</v>
      </c>
      <c r="T46" t="s">
        <v>2055</v>
      </c>
    </row>
    <row r="47" spans="1:20" ht="31.2" x14ac:dyDescent="0.3">
      <c r="A47">
        <v>45</v>
      </c>
      <c r="B47" s="4" t="s">
        <v>136</v>
      </c>
      <c r="C47" s="3" t="s">
        <v>137</v>
      </c>
      <c r="D47" s="13">
        <v>9500</v>
      </c>
      <c r="E47" s="13">
        <v>4530</v>
      </c>
      <c r="F47" s="13">
        <f t="shared" si="0"/>
        <v>48</v>
      </c>
      <c r="G47" t="s">
        <v>14</v>
      </c>
      <c r="H47" s="13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2041</v>
      </c>
      <c r="T47" t="s">
        <v>2042</v>
      </c>
    </row>
    <row r="48" spans="1:20" x14ac:dyDescent="0.3">
      <c r="A48">
        <v>46</v>
      </c>
      <c r="B48" s="4" t="s">
        <v>138</v>
      </c>
      <c r="C48" s="3" t="s">
        <v>139</v>
      </c>
      <c r="D48" s="13">
        <v>3700</v>
      </c>
      <c r="E48" s="13">
        <v>4247</v>
      </c>
      <c r="F48" s="13">
        <f t="shared" si="0"/>
        <v>115</v>
      </c>
      <c r="G48" t="s">
        <v>20</v>
      </c>
      <c r="H48" s="13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2037</v>
      </c>
      <c r="T48" t="s">
        <v>2038</v>
      </c>
    </row>
    <row r="49" spans="1:20" x14ac:dyDescent="0.3">
      <c r="A49">
        <v>47</v>
      </c>
      <c r="B49" s="4" t="s">
        <v>140</v>
      </c>
      <c r="C49" s="3" t="s">
        <v>141</v>
      </c>
      <c r="D49" s="13">
        <v>1500</v>
      </c>
      <c r="E49" s="13">
        <v>7129</v>
      </c>
      <c r="F49" s="13">
        <f t="shared" si="0"/>
        <v>475</v>
      </c>
      <c r="G49" t="s">
        <v>20</v>
      </c>
      <c r="H49" s="13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x14ac:dyDescent="0.3">
      <c r="A50">
        <v>48</v>
      </c>
      <c r="B50" s="4" t="s">
        <v>142</v>
      </c>
      <c r="C50" s="3" t="s">
        <v>143</v>
      </c>
      <c r="D50" s="13">
        <v>33300</v>
      </c>
      <c r="E50" s="13">
        <v>128862</v>
      </c>
      <c r="F50" s="13">
        <f t="shared" si="0"/>
        <v>387</v>
      </c>
      <c r="G50" t="s">
        <v>20</v>
      </c>
      <c r="H50" s="13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2041</v>
      </c>
      <c r="T50" t="s">
        <v>2042</v>
      </c>
    </row>
    <row r="51" spans="1:20" x14ac:dyDescent="0.3">
      <c r="A51">
        <v>49</v>
      </c>
      <c r="B51" s="4" t="s">
        <v>144</v>
      </c>
      <c r="C51" s="3" t="s">
        <v>145</v>
      </c>
      <c r="D51" s="13">
        <v>7200</v>
      </c>
      <c r="E51" s="13">
        <v>13653</v>
      </c>
      <c r="F51" s="13">
        <f t="shared" si="0"/>
        <v>190</v>
      </c>
      <c r="G51" t="s">
        <v>20</v>
      </c>
      <c r="H51" s="13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2037</v>
      </c>
      <c r="T51" t="s">
        <v>2038</v>
      </c>
    </row>
    <row r="52" spans="1:20" ht="31.2" x14ac:dyDescent="0.3">
      <c r="A52">
        <v>50</v>
      </c>
      <c r="B52" s="4" t="s">
        <v>146</v>
      </c>
      <c r="C52" s="3" t="s">
        <v>147</v>
      </c>
      <c r="D52" s="13">
        <v>100</v>
      </c>
      <c r="E52" s="13">
        <v>2</v>
      </c>
      <c r="F52" s="13">
        <f t="shared" si="0"/>
        <v>2</v>
      </c>
      <c r="G52" t="s">
        <v>14</v>
      </c>
      <c r="H52" s="13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2037</v>
      </c>
      <c r="T52" t="s">
        <v>2059</v>
      </c>
    </row>
    <row r="53" spans="1:20" x14ac:dyDescent="0.3">
      <c r="A53">
        <v>51</v>
      </c>
      <c r="B53" s="4" t="s">
        <v>149</v>
      </c>
      <c r="C53" s="3" t="s">
        <v>150</v>
      </c>
      <c r="D53" s="13">
        <v>158100</v>
      </c>
      <c r="E53" s="13">
        <v>145243</v>
      </c>
      <c r="F53" s="13">
        <f t="shared" si="0"/>
        <v>92</v>
      </c>
      <c r="G53" t="s">
        <v>14</v>
      </c>
      <c r="H53" s="1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2039</v>
      </c>
      <c r="T53" t="s">
        <v>2048</v>
      </c>
    </row>
    <row r="54" spans="1:20" x14ac:dyDescent="0.3">
      <c r="A54">
        <v>52</v>
      </c>
      <c r="B54" s="4" t="s">
        <v>151</v>
      </c>
      <c r="C54" s="3" t="s">
        <v>152</v>
      </c>
      <c r="D54" s="13">
        <v>7200</v>
      </c>
      <c r="E54" s="13">
        <v>2459</v>
      </c>
      <c r="F54" s="13">
        <f t="shared" si="0"/>
        <v>34</v>
      </c>
      <c r="G54" t="s">
        <v>14</v>
      </c>
      <c r="H54" s="13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2041</v>
      </c>
      <c r="T54" t="s">
        <v>2042</v>
      </c>
    </row>
    <row r="55" spans="1:20" x14ac:dyDescent="0.3">
      <c r="A55">
        <v>53</v>
      </c>
      <c r="B55" s="4" t="s">
        <v>153</v>
      </c>
      <c r="C55" s="3" t="s">
        <v>154</v>
      </c>
      <c r="D55" s="13">
        <v>8800</v>
      </c>
      <c r="E55" s="13">
        <v>12356</v>
      </c>
      <c r="F55" s="13">
        <f t="shared" si="0"/>
        <v>140</v>
      </c>
      <c r="G55" t="s">
        <v>20</v>
      </c>
      <c r="H55" s="13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2046</v>
      </c>
    </row>
    <row r="56" spans="1:20" ht="31.2" x14ac:dyDescent="0.3">
      <c r="A56">
        <v>54</v>
      </c>
      <c r="B56" s="4" t="s">
        <v>155</v>
      </c>
      <c r="C56" s="3" t="s">
        <v>156</v>
      </c>
      <c r="D56" s="13">
        <v>6000</v>
      </c>
      <c r="E56" s="13">
        <v>5392</v>
      </c>
      <c r="F56" s="13">
        <f t="shared" si="0"/>
        <v>90</v>
      </c>
      <c r="G56" t="s">
        <v>14</v>
      </c>
      <c r="H56" s="13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2039</v>
      </c>
      <c r="T56" t="s">
        <v>2048</v>
      </c>
    </row>
    <row r="57" spans="1:20" ht="31.2" x14ac:dyDescent="0.3">
      <c r="A57">
        <v>55</v>
      </c>
      <c r="B57" s="4" t="s">
        <v>157</v>
      </c>
      <c r="C57" s="3" t="s">
        <v>158</v>
      </c>
      <c r="D57" s="13">
        <v>6600</v>
      </c>
      <c r="E57" s="13">
        <v>11746</v>
      </c>
      <c r="F57" s="13">
        <f t="shared" si="0"/>
        <v>178</v>
      </c>
      <c r="G57" t="s">
        <v>20</v>
      </c>
      <c r="H57" s="13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2037</v>
      </c>
      <c r="T57" t="s">
        <v>2060</v>
      </c>
    </row>
    <row r="58" spans="1:20" ht="31.2" x14ac:dyDescent="0.3">
      <c r="A58">
        <v>56</v>
      </c>
      <c r="B58" s="4" t="s">
        <v>160</v>
      </c>
      <c r="C58" s="3" t="s">
        <v>161</v>
      </c>
      <c r="D58" s="13">
        <v>8000</v>
      </c>
      <c r="E58" s="13">
        <v>11493</v>
      </c>
      <c r="F58" s="13">
        <f t="shared" si="0"/>
        <v>144</v>
      </c>
      <c r="G58" t="s">
        <v>20</v>
      </c>
      <c r="H58" s="13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2039</v>
      </c>
      <c r="T58" t="s">
        <v>2048</v>
      </c>
    </row>
    <row r="59" spans="1:20" x14ac:dyDescent="0.3">
      <c r="A59">
        <v>57</v>
      </c>
      <c r="B59" s="4" t="s">
        <v>162</v>
      </c>
      <c r="C59" s="3" t="s">
        <v>163</v>
      </c>
      <c r="D59" s="13">
        <v>2900</v>
      </c>
      <c r="E59" s="13">
        <v>6243</v>
      </c>
      <c r="F59" s="13">
        <f t="shared" si="0"/>
        <v>215</v>
      </c>
      <c r="G59" t="s">
        <v>20</v>
      </c>
      <c r="H59" s="13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2052</v>
      </c>
      <c r="T59" t="s">
        <v>2053</v>
      </c>
    </row>
    <row r="60" spans="1:20" x14ac:dyDescent="0.3">
      <c r="A60">
        <v>58</v>
      </c>
      <c r="B60" s="4" t="s">
        <v>164</v>
      </c>
      <c r="C60" s="3" t="s">
        <v>165</v>
      </c>
      <c r="D60" s="13">
        <v>2700</v>
      </c>
      <c r="E60" s="13">
        <v>6132</v>
      </c>
      <c r="F60" s="13">
        <f t="shared" si="0"/>
        <v>227</v>
      </c>
      <c r="G60" t="s">
        <v>20</v>
      </c>
      <c r="H60" s="13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2041</v>
      </c>
      <c r="T60" t="s">
        <v>2042</v>
      </c>
    </row>
    <row r="61" spans="1:20" x14ac:dyDescent="0.3">
      <c r="A61">
        <v>59</v>
      </c>
      <c r="B61" s="4" t="s">
        <v>166</v>
      </c>
      <c r="C61" s="3" t="s">
        <v>167</v>
      </c>
      <c r="D61" s="13">
        <v>1400</v>
      </c>
      <c r="E61" s="13">
        <v>3851</v>
      </c>
      <c r="F61" s="13">
        <f t="shared" si="0"/>
        <v>275</v>
      </c>
      <c r="G61" t="s">
        <v>20</v>
      </c>
      <c r="H61" s="13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2041</v>
      </c>
      <c r="T61" t="s">
        <v>2042</v>
      </c>
    </row>
    <row r="62" spans="1:20" x14ac:dyDescent="0.3">
      <c r="A62">
        <v>60</v>
      </c>
      <c r="B62" s="4" t="s">
        <v>168</v>
      </c>
      <c r="C62" s="3" t="s">
        <v>169</v>
      </c>
      <c r="D62" s="13">
        <v>94200</v>
      </c>
      <c r="E62" s="13">
        <v>135997</v>
      </c>
      <c r="F62" s="13">
        <f t="shared" si="0"/>
        <v>144</v>
      </c>
      <c r="G62" t="s">
        <v>20</v>
      </c>
      <c r="H62" s="13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2041</v>
      </c>
      <c r="T62" t="s">
        <v>2042</v>
      </c>
    </row>
    <row r="63" spans="1:20" ht="31.2" x14ac:dyDescent="0.3">
      <c r="A63">
        <v>61</v>
      </c>
      <c r="B63" s="4" t="s">
        <v>170</v>
      </c>
      <c r="C63" s="3" t="s">
        <v>171</v>
      </c>
      <c r="D63" s="13">
        <v>199200</v>
      </c>
      <c r="E63" s="13">
        <v>184750</v>
      </c>
      <c r="F63" s="13">
        <f t="shared" si="0"/>
        <v>93</v>
      </c>
      <c r="G63" t="s">
        <v>14</v>
      </c>
      <c r="H63" s="1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31.2" x14ac:dyDescent="0.3">
      <c r="A64">
        <v>62</v>
      </c>
      <c r="B64" s="4" t="s">
        <v>172</v>
      </c>
      <c r="C64" s="3" t="s">
        <v>173</v>
      </c>
      <c r="D64" s="13">
        <v>2000</v>
      </c>
      <c r="E64" s="13">
        <v>14452</v>
      </c>
      <c r="F64" s="13">
        <f t="shared" si="0"/>
        <v>723</v>
      </c>
      <c r="G64" t="s">
        <v>20</v>
      </c>
      <c r="H64" s="13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2039</v>
      </c>
      <c r="T64" t="s">
        <v>2040</v>
      </c>
    </row>
    <row r="65" spans="1:20" x14ac:dyDescent="0.3">
      <c r="A65">
        <v>63</v>
      </c>
      <c r="B65" s="4" t="s">
        <v>174</v>
      </c>
      <c r="C65" s="3" t="s">
        <v>175</v>
      </c>
      <c r="D65" s="13">
        <v>4700</v>
      </c>
      <c r="E65" s="13">
        <v>557</v>
      </c>
      <c r="F65" s="13">
        <f t="shared" si="0"/>
        <v>12</v>
      </c>
      <c r="G65" t="s">
        <v>14</v>
      </c>
      <c r="H65" s="13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x14ac:dyDescent="0.3">
      <c r="A66">
        <v>64</v>
      </c>
      <c r="B66" s="4" t="s">
        <v>176</v>
      </c>
      <c r="C66" s="3" t="s">
        <v>177</v>
      </c>
      <c r="D66" s="13">
        <v>2800</v>
      </c>
      <c r="E66" s="13">
        <v>2734</v>
      </c>
      <c r="F66" s="13">
        <f t="shared" si="0"/>
        <v>98</v>
      </c>
      <c r="G66" t="s">
        <v>14</v>
      </c>
      <c r="H66" s="13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">
        <v>2039</v>
      </c>
      <c r="T66" t="s">
        <v>2040</v>
      </c>
    </row>
    <row r="67" spans="1:20" x14ac:dyDescent="0.3">
      <c r="A67">
        <v>65</v>
      </c>
      <c r="B67" s="4" t="s">
        <v>178</v>
      </c>
      <c r="C67" s="3" t="s">
        <v>179</v>
      </c>
      <c r="D67" s="13">
        <v>6100</v>
      </c>
      <c r="E67" s="13">
        <v>14405</v>
      </c>
      <c r="F67" s="13">
        <f t="shared" ref="F67:F130" si="4">ROUND((E67/D67)*100,0)</f>
        <v>236</v>
      </c>
      <c r="G67" t="s">
        <v>20</v>
      </c>
      <c r="H67" s="13">
        <v>236</v>
      </c>
      <c r="I67" s="6">
        <f t="shared" ref="I67:I130" si="5">+IF(H67,E67/H67,0)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(((L67/60)/60/24)+DATE(1970,1,1))</f>
        <v>40570.25</v>
      </c>
      <c r="O67" s="9">
        <f t="shared" ref="O67:O130" si="7">(((M67/60)/60/24)+DATE(1970,1,1))</f>
        <v>40577.25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x14ac:dyDescent="0.3">
      <c r="A68">
        <v>66</v>
      </c>
      <c r="B68" s="4" t="s">
        <v>180</v>
      </c>
      <c r="C68" s="3" t="s">
        <v>181</v>
      </c>
      <c r="D68" s="13">
        <v>2900</v>
      </c>
      <c r="E68" s="13">
        <v>1307</v>
      </c>
      <c r="F68" s="13">
        <f t="shared" si="4"/>
        <v>45</v>
      </c>
      <c r="G68" t="s">
        <v>14</v>
      </c>
      <c r="H68" s="13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">
        <v>2041</v>
      </c>
      <c r="T68" t="s">
        <v>2042</v>
      </c>
    </row>
    <row r="69" spans="1:20" ht="31.2" x14ac:dyDescent="0.3">
      <c r="A69">
        <v>67</v>
      </c>
      <c r="B69" s="4" t="s">
        <v>182</v>
      </c>
      <c r="C69" s="3" t="s">
        <v>183</v>
      </c>
      <c r="D69" s="13">
        <v>72600</v>
      </c>
      <c r="E69" s="13">
        <v>117892</v>
      </c>
      <c r="F69" s="13">
        <f t="shared" si="4"/>
        <v>162</v>
      </c>
      <c r="G69" t="s">
        <v>20</v>
      </c>
      <c r="H69" s="13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">
        <v>2039</v>
      </c>
      <c r="T69" t="s">
        <v>2048</v>
      </c>
    </row>
    <row r="70" spans="1:20" x14ac:dyDescent="0.3">
      <c r="A70">
        <v>68</v>
      </c>
      <c r="B70" s="4" t="s">
        <v>184</v>
      </c>
      <c r="C70" s="3" t="s">
        <v>185</v>
      </c>
      <c r="D70" s="13">
        <v>5700</v>
      </c>
      <c r="E70" s="13">
        <v>14508</v>
      </c>
      <c r="F70" s="13">
        <f t="shared" si="4"/>
        <v>255</v>
      </c>
      <c r="G70" t="s">
        <v>20</v>
      </c>
      <c r="H70" s="13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">
        <v>2041</v>
      </c>
      <c r="T70" t="s">
        <v>2042</v>
      </c>
    </row>
    <row r="71" spans="1:20" ht="31.2" x14ac:dyDescent="0.3">
      <c r="A71">
        <v>69</v>
      </c>
      <c r="B71" s="4" t="s">
        <v>186</v>
      </c>
      <c r="C71" s="3" t="s">
        <v>187</v>
      </c>
      <c r="D71" s="13">
        <v>7900</v>
      </c>
      <c r="E71" s="13">
        <v>1901</v>
      </c>
      <c r="F71" s="13">
        <f t="shared" si="4"/>
        <v>24</v>
      </c>
      <c r="G71" t="s">
        <v>74</v>
      </c>
      <c r="H71" s="13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">
        <v>2041</v>
      </c>
      <c r="T71" t="s">
        <v>2042</v>
      </c>
    </row>
    <row r="72" spans="1:20" x14ac:dyDescent="0.3">
      <c r="A72">
        <v>70</v>
      </c>
      <c r="B72" s="4" t="s">
        <v>188</v>
      </c>
      <c r="C72" s="3" t="s">
        <v>189</v>
      </c>
      <c r="D72" s="13">
        <v>128000</v>
      </c>
      <c r="E72" s="13">
        <v>158389</v>
      </c>
      <c r="F72" s="13">
        <f t="shared" si="4"/>
        <v>124</v>
      </c>
      <c r="G72" t="s">
        <v>20</v>
      </c>
      <c r="H72" s="13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">
        <v>2041</v>
      </c>
      <c r="T72" t="s">
        <v>2042</v>
      </c>
    </row>
    <row r="73" spans="1:20" ht="31.2" x14ac:dyDescent="0.3">
      <c r="A73">
        <v>71</v>
      </c>
      <c r="B73" s="4" t="s">
        <v>190</v>
      </c>
      <c r="C73" s="3" t="s">
        <v>191</v>
      </c>
      <c r="D73" s="13">
        <v>6000</v>
      </c>
      <c r="E73" s="13">
        <v>6484</v>
      </c>
      <c r="F73" s="13">
        <f t="shared" si="4"/>
        <v>108</v>
      </c>
      <c r="G73" t="s">
        <v>20</v>
      </c>
      <c r="H73" s="1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x14ac:dyDescent="0.3">
      <c r="A74">
        <v>72</v>
      </c>
      <c r="B74" s="4" t="s">
        <v>192</v>
      </c>
      <c r="C74" s="3" t="s">
        <v>193</v>
      </c>
      <c r="D74" s="13">
        <v>600</v>
      </c>
      <c r="E74" s="13">
        <v>4022</v>
      </c>
      <c r="F74" s="13">
        <f t="shared" si="4"/>
        <v>670</v>
      </c>
      <c r="G74" t="s">
        <v>20</v>
      </c>
      <c r="H74" s="13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2051</v>
      </c>
    </row>
    <row r="75" spans="1:20" x14ac:dyDescent="0.3">
      <c r="A75">
        <v>73</v>
      </c>
      <c r="B75" s="4" t="s">
        <v>194</v>
      </c>
      <c r="C75" s="3" t="s">
        <v>195</v>
      </c>
      <c r="D75" s="13">
        <v>1400</v>
      </c>
      <c r="E75" s="13">
        <v>9253</v>
      </c>
      <c r="F75" s="13">
        <f t="shared" si="4"/>
        <v>661</v>
      </c>
      <c r="G75" t="s">
        <v>20</v>
      </c>
      <c r="H75" s="13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">
        <v>2037</v>
      </c>
      <c r="T75" t="s">
        <v>2060</v>
      </c>
    </row>
    <row r="76" spans="1:20" x14ac:dyDescent="0.3">
      <c r="A76">
        <v>74</v>
      </c>
      <c r="B76" s="4" t="s">
        <v>196</v>
      </c>
      <c r="C76" s="3" t="s">
        <v>197</v>
      </c>
      <c r="D76" s="13">
        <v>3900</v>
      </c>
      <c r="E76" s="13">
        <v>4776</v>
      </c>
      <c r="F76" s="13">
        <f t="shared" si="4"/>
        <v>122</v>
      </c>
      <c r="G76" t="s">
        <v>20</v>
      </c>
      <c r="H76" s="13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">
        <v>2037</v>
      </c>
      <c r="T76" t="s">
        <v>2059</v>
      </c>
    </row>
    <row r="77" spans="1:20" x14ac:dyDescent="0.3">
      <c r="A77">
        <v>75</v>
      </c>
      <c r="B77" s="4" t="s">
        <v>198</v>
      </c>
      <c r="C77" s="3" t="s">
        <v>199</v>
      </c>
      <c r="D77" s="13">
        <v>9700</v>
      </c>
      <c r="E77" s="13">
        <v>14606</v>
      </c>
      <c r="F77" s="13">
        <f t="shared" si="4"/>
        <v>151</v>
      </c>
      <c r="G77" t="s">
        <v>20</v>
      </c>
      <c r="H77" s="13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">
        <v>2056</v>
      </c>
      <c r="T77" t="s">
        <v>2057</v>
      </c>
    </row>
    <row r="78" spans="1:20" x14ac:dyDescent="0.3">
      <c r="A78">
        <v>76</v>
      </c>
      <c r="B78" s="4" t="s">
        <v>200</v>
      </c>
      <c r="C78" s="3" t="s">
        <v>201</v>
      </c>
      <c r="D78" s="13">
        <v>122900</v>
      </c>
      <c r="E78" s="13">
        <v>95993</v>
      </c>
      <c r="F78" s="13">
        <f t="shared" si="4"/>
        <v>78</v>
      </c>
      <c r="G78" t="s">
        <v>14</v>
      </c>
      <c r="H78" s="13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">
        <v>2041</v>
      </c>
      <c r="T78" t="s">
        <v>2042</v>
      </c>
    </row>
    <row r="79" spans="1:20" x14ac:dyDescent="0.3">
      <c r="A79">
        <v>77</v>
      </c>
      <c r="B79" s="4" t="s">
        <v>202</v>
      </c>
      <c r="C79" s="3" t="s">
        <v>203</v>
      </c>
      <c r="D79" s="13">
        <v>9500</v>
      </c>
      <c r="E79" s="13">
        <v>4460</v>
      </c>
      <c r="F79" s="13">
        <f t="shared" si="4"/>
        <v>47</v>
      </c>
      <c r="G79" t="s">
        <v>14</v>
      </c>
      <c r="H79" s="13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2051</v>
      </c>
    </row>
    <row r="80" spans="1:20" ht="31.2" x14ac:dyDescent="0.3">
      <c r="A80">
        <v>78</v>
      </c>
      <c r="B80" s="4" t="s">
        <v>204</v>
      </c>
      <c r="C80" s="3" t="s">
        <v>205</v>
      </c>
      <c r="D80" s="13">
        <v>4500</v>
      </c>
      <c r="E80" s="13">
        <v>13536</v>
      </c>
      <c r="F80" s="13">
        <f t="shared" si="4"/>
        <v>301</v>
      </c>
      <c r="G80" t="s">
        <v>20</v>
      </c>
      <c r="H80" s="13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">
        <v>2049</v>
      </c>
      <c r="T80" t="s">
        <v>2061</v>
      </c>
    </row>
    <row r="81" spans="1:20" x14ac:dyDescent="0.3">
      <c r="A81">
        <v>79</v>
      </c>
      <c r="B81" s="4" t="s">
        <v>207</v>
      </c>
      <c r="C81" s="3" t="s">
        <v>208</v>
      </c>
      <c r="D81" s="13">
        <v>57800</v>
      </c>
      <c r="E81" s="13">
        <v>40228</v>
      </c>
      <c r="F81" s="13">
        <f t="shared" si="4"/>
        <v>70</v>
      </c>
      <c r="G81" t="s">
        <v>14</v>
      </c>
      <c r="H81" s="13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x14ac:dyDescent="0.3">
      <c r="A82">
        <v>80</v>
      </c>
      <c r="B82" s="4" t="s">
        <v>209</v>
      </c>
      <c r="C82" s="3" t="s">
        <v>210</v>
      </c>
      <c r="D82" s="13">
        <v>1100</v>
      </c>
      <c r="E82" s="13">
        <v>7012</v>
      </c>
      <c r="F82" s="13">
        <f t="shared" si="4"/>
        <v>637</v>
      </c>
      <c r="G82" t="s">
        <v>20</v>
      </c>
      <c r="H82" s="13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">
        <v>2052</v>
      </c>
      <c r="T82" t="s">
        <v>2053</v>
      </c>
    </row>
    <row r="83" spans="1:20" x14ac:dyDescent="0.3">
      <c r="A83">
        <v>81</v>
      </c>
      <c r="B83" s="4" t="s">
        <v>211</v>
      </c>
      <c r="C83" s="3" t="s">
        <v>212</v>
      </c>
      <c r="D83" s="13">
        <v>16800</v>
      </c>
      <c r="E83" s="13">
        <v>37857</v>
      </c>
      <c r="F83" s="13">
        <f t="shared" si="4"/>
        <v>225</v>
      </c>
      <c r="G83" t="s">
        <v>20</v>
      </c>
      <c r="H83" s="1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">
        <v>2037</v>
      </c>
      <c r="T83" t="s">
        <v>2038</v>
      </c>
    </row>
    <row r="84" spans="1:20" x14ac:dyDescent="0.3">
      <c r="A84">
        <v>82</v>
      </c>
      <c r="B84" s="4" t="s">
        <v>213</v>
      </c>
      <c r="C84" s="3" t="s">
        <v>214</v>
      </c>
      <c r="D84" s="13">
        <v>1000</v>
      </c>
      <c r="E84" s="13">
        <v>14973</v>
      </c>
      <c r="F84" s="13">
        <f t="shared" si="4"/>
        <v>1497</v>
      </c>
      <c r="G84" t="s">
        <v>20</v>
      </c>
      <c r="H84" s="13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">
        <v>2052</v>
      </c>
      <c r="T84" t="s">
        <v>2053</v>
      </c>
    </row>
    <row r="85" spans="1:20" x14ac:dyDescent="0.3">
      <c r="A85">
        <v>83</v>
      </c>
      <c r="B85" s="4" t="s">
        <v>215</v>
      </c>
      <c r="C85" s="3" t="s">
        <v>216</v>
      </c>
      <c r="D85" s="13">
        <v>106400</v>
      </c>
      <c r="E85" s="13">
        <v>39996</v>
      </c>
      <c r="F85" s="13">
        <f t="shared" si="4"/>
        <v>38</v>
      </c>
      <c r="G85" t="s">
        <v>14</v>
      </c>
      <c r="H85" s="13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">
        <v>2037</v>
      </c>
      <c r="T85" t="s">
        <v>2045</v>
      </c>
    </row>
    <row r="86" spans="1:20" ht="31.2" x14ac:dyDescent="0.3">
      <c r="A86">
        <v>84</v>
      </c>
      <c r="B86" s="4" t="s">
        <v>217</v>
      </c>
      <c r="C86" s="3" t="s">
        <v>218</v>
      </c>
      <c r="D86" s="13">
        <v>31400</v>
      </c>
      <c r="E86" s="13">
        <v>41564</v>
      </c>
      <c r="F86" s="13">
        <f t="shared" si="4"/>
        <v>132</v>
      </c>
      <c r="G86" t="s">
        <v>20</v>
      </c>
      <c r="H86" s="13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">
        <v>2039</v>
      </c>
      <c r="T86" t="s">
        <v>2048</v>
      </c>
    </row>
    <row r="87" spans="1:20" x14ac:dyDescent="0.3">
      <c r="A87">
        <v>85</v>
      </c>
      <c r="B87" s="4" t="s">
        <v>219</v>
      </c>
      <c r="C87" s="3" t="s">
        <v>220</v>
      </c>
      <c r="D87" s="13">
        <v>4900</v>
      </c>
      <c r="E87" s="13">
        <v>6430</v>
      </c>
      <c r="F87" s="13">
        <f t="shared" si="4"/>
        <v>131</v>
      </c>
      <c r="G87" t="s">
        <v>20</v>
      </c>
      <c r="H87" s="13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">
        <v>2037</v>
      </c>
      <c r="T87" t="s">
        <v>2047</v>
      </c>
    </row>
    <row r="88" spans="1:20" x14ac:dyDescent="0.3">
      <c r="A88">
        <v>86</v>
      </c>
      <c r="B88" s="4" t="s">
        <v>221</v>
      </c>
      <c r="C88" s="3" t="s">
        <v>222</v>
      </c>
      <c r="D88" s="13">
        <v>7400</v>
      </c>
      <c r="E88" s="13">
        <v>12405</v>
      </c>
      <c r="F88" s="13">
        <f t="shared" si="4"/>
        <v>168</v>
      </c>
      <c r="G88" t="s">
        <v>20</v>
      </c>
      <c r="H88" s="13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">
        <v>2041</v>
      </c>
      <c r="T88" t="s">
        <v>2042</v>
      </c>
    </row>
    <row r="89" spans="1:20" ht="31.2" x14ac:dyDescent="0.3">
      <c r="A89">
        <v>87</v>
      </c>
      <c r="B89" s="4" t="s">
        <v>223</v>
      </c>
      <c r="C89" s="3" t="s">
        <v>224</v>
      </c>
      <c r="D89" s="13">
        <v>198500</v>
      </c>
      <c r="E89" s="13">
        <v>123040</v>
      </c>
      <c r="F89" s="13">
        <f t="shared" si="4"/>
        <v>62</v>
      </c>
      <c r="G89" t="s">
        <v>14</v>
      </c>
      <c r="H89" s="13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">
        <v>2037</v>
      </c>
      <c r="T89" t="s">
        <v>2038</v>
      </c>
    </row>
    <row r="90" spans="1:20" x14ac:dyDescent="0.3">
      <c r="A90">
        <v>88</v>
      </c>
      <c r="B90" s="4" t="s">
        <v>225</v>
      </c>
      <c r="C90" s="3" t="s">
        <v>226</v>
      </c>
      <c r="D90" s="13">
        <v>4800</v>
      </c>
      <c r="E90" s="13">
        <v>12516</v>
      </c>
      <c r="F90" s="13">
        <f t="shared" si="4"/>
        <v>261</v>
      </c>
      <c r="G90" t="s">
        <v>20</v>
      </c>
      <c r="H90" s="13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">
        <v>2049</v>
      </c>
      <c r="T90" t="s">
        <v>2061</v>
      </c>
    </row>
    <row r="91" spans="1:20" x14ac:dyDescent="0.3">
      <c r="A91">
        <v>89</v>
      </c>
      <c r="B91" s="4" t="s">
        <v>227</v>
      </c>
      <c r="C91" s="3" t="s">
        <v>228</v>
      </c>
      <c r="D91" s="13">
        <v>3400</v>
      </c>
      <c r="E91" s="13">
        <v>8588</v>
      </c>
      <c r="F91" s="13">
        <f t="shared" si="4"/>
        <v>253</v>
      </c>
      <c r="G91" t="s">
        <v>20</v>
      </c>
      <c r="H91" s="13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x14ac:dyDescent="0.3">
      <c r="A92">
        <v>90</v>
      </c>
      <c r="B92" s="4" t="s">
        <v>229</v>
      </c>
      <c r="C92" s="3" t="s">
        <v>230</v>
      </c>
      <c r="D92" s="13">
        <v>7800</v>
      </c>
      <c r="E92" s="13">
        <v>6132</v>
      </c>
      <c r="F92" s="13">
        <f t="shared" si="4"/>
        <v>79</v>
      </c>
      <c r="G92" t="s">
        <v>14</v>
      </c>
      <c r="H92" s="13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">
        <v>2041</v>
      </c>
      <c r="T92" t="s">
        <v>2042</v>
      </c>
    </row>
    <row r="93" spans="1:20" x14ac:dyDescent="0.3">
      <c r="A93">
        <v>91</v>
      </c>
      <c r="B93" s="4" t="s">
        <v>231</v>
      </c>
      <c r="C93" s="3" t="s">
        <v>232</v>
      </c>
      <c r="D93" s="13">
        <v>154300</v>
      </c>
      <c r="E93" s="13">
        <v>74688</v>
      </c>
      <c r="F93" s="13">
        <f t="shared" si="4"/>
        <v>48</v>
      </c>
      <c r="G93" t="s">
        <v>14</v>
      </c>
      <c r="H93" s="1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">
        <v>2049</v>
      </c>
      <c r="T93" t="s">
        <v>2061</v>
      </c>
    </row>
    <row r="94" spans="1:20" ht="31.2" x14ac:dyDescent="0.3">
      <c r="A94">
        <v>92</v>
      </c>
      <c r="B94" s="4" t="s">
        <v>233</v>
      </c>
      <c r="C94" s="3" t="s">
        <v>234</v>
      </c>
      <c r="D94" s="13">
        <v>20000</v>
      </c>
      <c r="E94" s="13">
        <v>51775</v>
      </c>
      <c r="F94" s="13">
        <f t="shared" si="4"/>
        <v>259</v>
      </c>
      <c r="G94" t="s">
        <v>20</v>
      </c>
      <c r="H94" s="13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">
        <v>2052</v>
      </c>
      <c r="T94" t="s">
        <v>2053</v>
      </c>
    </row>
    <row r="95" spans="1:20" x14ac:dyDescent="0.3">
      <c r="A95">
        <v>93</v>
      </c>
      <c r="B95" s="4" t="s">
        <v>235</v>
      </c>
      <c r="C95" s="3" t="s">
        <v>236</v>
      </c>
      <c r="D95" s="13">
        <v>108800</v>
      </c>
      <c r="E95" s="13">
        <v>65877</v>
      </c>
      <c r="F95" s="13">
        <f t="shared" si="4"/>
        <v>61</v>
      </c>
      <c r="G95" t="s">
        <v>74</v>
      </c>
      <c r="H95" s="13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x14ac:dyDescent="0.3">
      <c r="A96">
        <v>94</v>
      </c>
      <c r="B96" s="4" t="s">
        <v>237</v>
      </c>
      <c r="C96" s="3" t="s">
        <v>238</v>
      </c>
      <c r="D96" s="13">
        <v>2900</v>
      </c>
      <c r="E96" s="13">
        <v>8807</v>
      </c>
      <c r="F96" s="13">
        <f t="shared" si="4"/>
        <v>304</v>
      </c>
      <c r="G96" t="s">
        <v>20</v>
      </c>
      <c r="H96" s="13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">
        <v>2039</v>
      </c>
      <c r="T96" t="s">
        <v>2040</v>
      </c>
    </row>
    <row r="97" spans="1:20" ht="31.2" x14ac:dyDescent="0.3">
      <c r="A97">
        <v>95</v>
      </c>
      <c r="B97" s="4" t="s">
        <v>239</v>
      </c>
      <c r="C97" s="3" t="s">
        <v>240</v>
      </c>
      <c r="D97" s="13">
        <v>900</v>
      </c>
      <c r="E97" s="13">
        <v>1017</v>
      </c>
      <c r="F97" s="13">
        <f t="shared" si="4"/>
        <v>113</v>
      </c>
      <c r="G97" t="s">
        <v>20</v>
      </c>
      <c r="H97" s="13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x14ac:dyDescent="0.3">
      <c r="A98">
        <v>96</v>
      </c>
      <c r="B98" s="4" t="s">
        <v>241</v>
      </c>
      <c r="C98" s="3" t="s">
        <v>242</v>
      </c>
      <c r="D98" s="13">
        <v>69700</v>
      </c>
      <c r="E98" s="13">
        <v>151513</v>
      </c>
      <c r="F98" s="13">
        <f t="shared" si="4"/>
        <v>217</v>
      </c>
      <c r="G98" t="s">
        <v>20</v>
      </c>
      <c r="H98" s="13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">
        <v>2041</v>
      </c>
      <c r="T98" t="s">
        <v>2042</v>
      </c>
    </row>
    <row r="99" spans="1:20" x14ac:dyDescent="0.3">
      <c r="A99">
        <v>97</v>
      </c>
      <c r="B99" s="4" t="s">
        <v>243</v>
      </c>
      <c r="C99" s="3" t="s">
        <v>244</v>
      </c>
      <c r="D99" s="13">
        <v>1300</v>
      </c>
      <c r="E99" s="13">
        <v>12047</v>
      </c>
      <c r="F99" s="13">
        <f t="shared" si="4"/>
        <v>927</v>
      </c>
      <c r="G99" t="s">
        <v>20</v>
      </c>
      <c r="H99" s="13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">
        <v>2035</v>
      </c>
      <c r="T99" t="s">
        <v>2036</v>
      </c>
    </row>
    <row r="100" spans="1:20" x14ac:dyDescent="0.3">
      <c r="A100">
        <v>98</v>
      </c>
      <c r="B100" s="4" t="s">
        <v>245</v>
      </c>
      <c r="C100" s="3" t="s">
        <v>246</v>
      </c>
      <c r="D100" s="13">
        <v>97800</v>
      </c>
      <c r="E100" s="13">
        <v>32951</v>
      </c>
      <c r="F100" s="13">
        <f t="shared" si="4"/>
        <v>34</v>
      </c>
      <c r="G100" t="s">
        <v>14</v>
      </c>
      <c r="H100" s="13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">
        <v>2052</v>
      </c>
      <c r="T100" t="s">
        <v>2053</v>
      </c>
    </row>
    <row r="101" spans="1:20" ht="31.2" x14ac:dyDescent="0.3">
      <c r="A101">
        <v>99</v>
      </c>
      <c r="B101" s="4" t="s">
        <v>247</v>
      </c>
      <c r="C101" s="3" t="s">
        <v>248</v>
      </c>
      <c r="D101" s="13">
        <v>7600</v>
      </c>
      <c r="E101" s="13">
        <v>14951</v>
      </c>
      <c r="F101" s="13">
        <f t="shared" si="4"/>
        <v>197</v>
      </c>
      <c r="G101" t="s">
        <v>20</v>
      </c>
      <c r="H101" s="13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">
        <v>2041</v>
      </c>
      <c r="T101" t="s">
        <v>2042</v>
      </c>
    </row>
    <row r="102" spans="1:20" x14ac:dyDescent="0.3">
      <c r="A102">
        <v>100</v>
      </c>
      <c r="B102" s="4" t="s">
        <v>249</v>
      </c>
      <c r="C102" s="3" t="s">
        <v>250</v>
      </c>
      <c r="D102" s="13">
        <v>100</v>
      </c>
      <c r="E102" s="13">
        <v>1</v>
      </c>
      <c r="F102" s="13">
        <f t="shared" si="4"/>
        <v>1</v>
      </c>
      <c r="G102" t="s">
        <v>14</v>
      </c>
      <c r="H102" s="13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">
        <v>2041</v>
      </c>
      <c r="T102" t="s">
        <v>2042</v>
      </c>
    </row>
    <row r="103" spans="1:20" x14ac:dyDescent="0.3">
      <c r="A103">
        <v>101</v>
      </c>
      <c r="B103" s="4" t="s">
        <v>251</v>
      </c>
      <c r="C103" s="3" t="s">
        <v>252</v>
      </c>
      <c r="D103" s="13">
        <v>900</v>
      </c>
      <c r="E103" s="13">
        <v>9193</v>
      </c>
      <c r="F103" s="13">
        <f t="shared" si="4"/>
        <v>1021</v>
      </c>
      <c r="G103" t="s">
        <v>20</v>
      </c>
      <c r="H103" s="1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">
        <v>2037</v>
      </c>
      <c r="T103" t="s">
        <v>2045</v>
      </c>
    </row>
    <row r="104" spans="1:20" x14ac:dyDescent="0.3">
      <c r="A104">
        <v>102</v>
      </c>
      <c r="B104" s="4" t="s">
        <v>253</v>
      </c>
      <c r="C104" s="3" t="s">
        <v>254</v>
      </c>
      <c r="D104" s="13">
        <v>3700</v>
      </c>
      <c r="E104" s="13">
        <v>10422</v>
      </c>
      <c r="F104" s="13">
        <f t="shared" si="4"/>
        <v>282</v>
      </c>
      <c r="G104" t="s">
        <v>20</v>
      </c>
      <c r="H104" s="13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">
        <v>2039</v>
      </c>
      <c r="T104" t="s">
        <v>2048</v>
      </c>
    </row>
    <row r="105" spans="1:20" x14ac:dyDescent="0.3">
      <c r="A105">
        <v>103</v>
      </c>
      <c r="B105" s="4" t="s">
        <v>255</v>
      </c>
      <c r="C105" s="3" t="s">
        <v>256</v>
      </c>
      <c r="D105" s="13">
        <v>10000</v>
      </c>
      <c r="E105" s="13">
        <v>2461</v>
      </c>
      <c r="F105" s="13">
        <f t="shared" si="4"/>
        <v>25</v>
      </c>
      <c r="G105" t="s">
        <v>14</v>
      </c>
      <c r="H105" s="13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">
        <v>2037</v>
      </c>
      <c r="T105" t="s">
        <v>2045</v>
      </c>
    </row>
    <row r="106" spans="1:20" x14ac:dyDescent="0.3">
      <c r="A106">
        <v>104</v>
      </c>
      <c r="B106" s="4" t="s">
        <v>257</v>
      </c>
      <c r="C106" s="3" t="s">
        <v>258</v>
      </c>
      <c r="D106" s="13">
        <v>119200</v>
      </c>
      <c r="E106" s="13">
        <v>170623</v>
      </c>
      <c r="F106" s="13">
        <f t="shared" si="4"/>
        <v>143</v>
      </c>
      <c r="G106" t="s">
        <v>20</v>
      </c>
      <c r="H106" s="13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">
        <v>2037</v>
      </c>
      <c r="T106" t="s">
        <v>2047</v>
      </c>
    </row>
    <row r="107" spans="1:20" x14ac:dyDescent="0.3">
      <c r="A107">
        <v>105</v>
      </c>
      <c r="B107" s="4" t="s">
        <v>259</v>
      </c>
      <c r="C107" s="3" t="s">
        <v>260</v>
      </c>
      <c r="D107" s="13">
        <v>6800</v>
      </c>
      <c r="E107" s="13">
        <v>9829</v>
      </c>
      <c r="F107" s="13">
        <f t="shared" si="4"/>
        <v>145</v>
      </c>
      <c r="G107" t="s">
        <v>20</v>
      </c>
      <c r="H107" s="13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">
        <v>2039</v>
      </c>
      <c r="T107" t="s">
        <v>2040</v>
      </c>
    </row>
    <row r="108" spans="1:20" x14ac:dyDescent="0.3">
      <c r="A108">
        <v>106</v>
      </c>
      <c r="B108" s="4" t="s">
        <v>261</v>
      </c>
      <c r="C108" s="3" t="s">
        <v>262</v>
      </c>
      <c r="D108" s="13">
        <v>3900</v>
      </c>
      <c r="E108" s="13">
        <v>14006</v>
      </c>
      <c r="F108" s="13">
        <f t="shared" si="4"/>
        <v>359</v>
      </c>
      <c r="G108" t="s">
        <v>20</v>
      </c>
      <c r="H108" s="13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">
        <v>2041</v>
      </c>
      <c r="T108" t="s">
        <v>2042</v>
      </c>
    </row>
    <row r="109" spans="1:20" ht="31.2" x14ac:dyDescent="0.3">
      <c r="A109">
        <v>107</v>
      </c>
      <c r="B109" s="4" t="s">
        <v>263</v>
      </c>
      <c r="C109" s="3" t="s">
        <v>264</v>
      </c>
      <c r="D109" s="13">
        <v>3500</v>
      </c>
      <c r="E109" s="13">
        <v>6527</v>
      </c>
      <c r="F109" s="13">
        <f t="shared" si="4"/>
        <v>186</v>
      </c>
      <c r="G109" t="s">
        <v>20</v>
      </c>
      <c r="H109" s="13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">
        <v>2041</v>
      </c>
      <c r="T109" t="s">
        <v>2042</v>
      </c>
    </row>
    <row r="110" spans="1:20" ht="31.2" x14ac:dyDescent="0.3">
      <c r="A110">
        <v>108</v>
      </c>
      <c r="B110" s="4" t="s">
        <v>265</v>
      </c>
      <c r="C110" s="3" t="s">
        <v>266</v>
      </c>
      <c r="D110" s="13">
        <v>1500</v>
      </c>
      <c r="E110" s="13">
        <v>8929</v>
      </c>
      <c r="F110" s="13">
        <f t="shared" si="4"/>
        <v>595</v>
      </c>
      <c r="G110" t="s">
        <v>20</v>
      </c>
      <c r="H110" s="13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x14ac:dyDescent="0.3">
      <c r="A111">
        <v>109</v>
      </c>
      <c r="B111" s="4" t="s">
        <v>267</v>
      </c>
      <c r="C111" s="3" t="s">
        <v>268</v>
      </c>
      <c r="D111" s="13">
        <v>5200</v>
      </c>
      <c r="E111" s="13">
        <v>3079</v>
      </c>
      <c r="F111" s="13">
        <f t="shared" si="4"/>
        <v>59</v>
      </c>
      <c r="G111" t="s">
        <v>14</v>
      </c>
      <c r="H111" s="13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2062</v>
      </c>
    </row>
    <row r="112" spans="1:20" ht="31.2" x14ac:dyDescent="0.3">
      <c r="A112">
        <v>110</v>
      </c>
      <c r="B112" s="4" t="s">
        <v>270</v>
      </c>
      <c r="C112" s="3" t="s">
        <v>271</v>
      </c>
      <c r="D112" s="13">
        <v>142400</v>
      </c>
      <c r="E112" s="13">
        <v>21307</v>
      </c>
      <c r="F112" s="13">
        <f t="shared" si="4"/>
        <v>15</v>
      </c>
      <c r="G112" t="s">
        <v>14</v>
      </c>
      <c r="H112" s="13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">
        <v>2035</v>
      </c>
      <c r="T112" t="s">
        <v>2036</v>
      </c>
    </row>
    <row r="113" spans="1:20" x14ac:dyDescent="0.3">
      <c r="A113">
        <v>111</v>
      </c>
      <c r="B113" s="4" t="s">
        <v>272</v>
      </c>
      <c r="C113" s="3" t="s">
        <v>273</v>
      </c>
      <c r="D113" s="13">
        <v>61400</v>
      </c>
      <c r="E113" s="13">
        <v>73653</v>
      </c>
      <c r="F113" s="13">
        <f t="shared" si="4"/>
        <v>120</v>
      </c>
      <c r="G113" t="s">
        <v>20</v>
      </c>
      <c r="H113" s="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">
        <v>2049</v>
      </c>
      <c r="T113" t="s">
        <v>2058</v>
      </c>
    </row>
    <row r="114" spans="1:20" x14ac:dyDescent="0.3">
      <c r="A114">
        <v>112</v>
      </c>
      <c r="B114" s="4" t="s">
        <v>274</v>
      </c>
      <c r="C114" s="3" t="s">
        <v>275</v>
      </c>
      <c r="D114" s="13">
        <v>4700</v>
      </c>
      <c r="E114" s="13">
        <v>12635</v>
      </c>
      <c r="F114" s="13">
        <f t="shared" si="4"/>
        <v>269</v>
      </c>
      <c r="G114" t="s">
        <v>20</v>
      </c>
      <c r="H114" s="13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">
        <v>2039</v>
      </c>
      <c r="T114" t="s">
        <v>2040</v>
      </c>
    </row>
    <row r="115" spans="1:20" x14ac:dyDescent="0.3">
      <c r="A115">
        <v>113</v>
      </c>
      <c r="B115" s="4" t="s">
        <v>276</v>
      </c>
      <c r="C115" s="3" t="s">
        <v>277</v>
      </c>
      <c r="D115" s="13">
        <v>3300</v>
      </c>
      <c r="E115" s="13">
        <v>12437</v>
      </c>
      <c r="F115" s="13">
        <f t="shared" si="4"/>
        <v>377</v>
      </c>
      <c r="G115" t="s">
        <v>20</v>
      </c>
      <c r="H115" s="13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">
        <v>2035</v>
      </c>
      <c r="T115" t="s">
        <v>2036</v>
      </c>
    </row>
    <row r="116" spans="1:20" x14ac:dyDescent="0.3">
      <c r="A116">
        <v>114</v>
      </c>
      <c r="B116" s="4" t="s">
        <v>278</v>
      </c>
      <c r="C116" s="3" t="s">
        <v>279</v>
      </c>
      <c r="D116" s="13">
        <v>1900</v>
      </c>
      <c r="E116" s="13">
        <v>13816</v>
      </c>
      <c r="F116" s="13">
        <f t="shared" si="4"/>
        <v>727</v>
      </c>
      <c r="G116" t="s">
        <v>20</v>
      </c>
      <c r="H116" s="13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">
        <v>2039</v>
      </c>
      <c r="T116" t="s">
        <v>2048</v>
      </c>
    </row>
    <row r="117" spans="1:20" x14ac:dyDescent="0.3">
      <c r="A117">
        <v>115</v>
      </c>
      <c r="B117" s="4" t="s">
        <v>280</v>
      </c>
      <c r="C117" s="3" t="s">
        <v>281</v>
      </c>
      <c r="D117" s="13">
        <v>166700</v>
      </c>
      <c r="E117" s="13">
        <v>145382</v>
      </c>
      <c r="F117" s="13">
        <f t="shared" si="4"/>
        <v>87</v>
      </c>
      <c r="G117" t="s">
        <v>14</v>
      </c>
      <c r="H117" s="13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">
        <v>2049</v>
      </c>
      <c r="T117" t="s">
        <v>2055</v>
      </c>
    </row>
    <row r="118" spans="1:20" ht="31.2" x14ac:dyDescent="0.3">
      <c r="A118">
        <v>116</v>
      </c>
      <c r="B118" s="4" t="s">
        <v>282</v>
      </c>
      <c r="C118" s="3" t="s">
        <v>283</v>
      </c>
      <c r="D118" s="13">
        <v>7200</v>
      </c>
      <c r="E118" s="13">
        <v>6336</v>
      </c>
      <c r="F118" s="13">
        <f t="shared" si="4"/>
        <v>88</v>
      </c>
      <c r="G118" t="s">
        <v>14</v>
      </c>
      <c r="H118" s="13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">
        <v>2041</v>
      </c>
      <c r="T118" t="s">
        <v>2042</v>
      </c>
    </row>
    <row r="119" spans="1:20" x14ac:dyDescent="0.3">
      <c r="A119">
        <v>117</v>
      </c>
      <c r="B119" s="4" t="s">
        <v>284</v>
      </c>
      <c r="C119" s="3" t="s">
        <v>285</v>
      </c>
      <c r="D119" s="13">
        <v>4900</v>
      </c>
      <c r="E119" s="13">
        <v>8523</v>
      </c>
      <c r="F119" s="13">
        <f t="shared" si="4"/>
        <v>174</v>
      </c>
      <c r="G119" t="s">
        <v>20</v>
      </c>
      <c r="H119" s="13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2062</v>
      </c>
    </row>
    <row r="120" spans="1:20" x14ac:dyDescent="0.3">
      <c r="A120">
        <v>118</v>
      </c>
      <c r="B120" s="4" t="s">
        <v>286</v>
      </c>
      <c r="C120" s="3" t="s">
        <v>287</v>
      </c>
      <c r="D120" s="13">
        <v>5400</v>
      </c>
      <c r="E120" s="13">
        <v>6351</v>
      </c>
      <c r="F120" s="13">
        <f t="shared" si="4"/>
        <v>118</v>
      </c>
      <c r="G120" t="s">
        <v>20</v>
      </c>
      <c r="H120" s="13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">
        <v>2056</v>
      </c>
      <c r="T120" t="s">
        <v>2057</v>
      </c>
    </row>
    <row r="121" spans="1:20" ht="31.2" x14ac:dyDescent="0.3">
      <c r="A121">
        <v>119</v>
      </c>
      <c r="B121" s="4" t="s">
        <v>288</v>
      </c>
      <c r="C121" s="3" t="s">
        <v>289</v>
      </c>
      <c r="D121" s="13">
        <v>5000</v>
      </c>
      <c r="E121" s="13">
        <v>10748</v>
      </c>
      <c r="F121" s="13">
        <f t="shared" si="4"/>
        <v>215</v>
      </c>
      <c r="G121" t="s">
        <v>20</v>
      </c>
      <c r="H121" s="13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x14ac:dyDescent="0.3">
      <c r="A122">
        <v>120</v>
      </c>
      <c r="B122" s="4" t="s">
        <v>290</v>
      </c>
      <c r="C122" s="3" t="s">
        <v>291</v>
      </c>
      <c r="D122" s="13">
        <v>75100</v>
      </c>
      <c r="E122" s="13">
        <v>112272</v>
      </c>
      <c r="F122" s="13">
        <f t="shared" si="4"/>
        <v>149</v>
      </c>
      <c r="G122" t="s">
        <v>20</v>
      </c>
      <c r="H122" s="13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">
        <v>2052</v>
      </c>
      <c r="T122" t="s">
        <v>2063</v>
      </c>
    </row>
    <row r="123" spans="1:20" x14ac:dyDescent="0.3">
      <c r="A123">
        <v>121</v>
      </c>
      <c r="B123" s="4" t="s">
        <v>293</v>
      </c>
      <c r="C123" s="3" t="s">
        <v>294</v>
      </c>
      <c r="D123" s="13">
        <v>45300</v>
      </c>
      <c r="E123" s="13">
        <v>99361</v>
      </c>
      <c r="F123" s="13">
        <f t="shared" si="4"/>
        <v>219</v>
      </c>
      <c r="G123" t="s">
        <v>20</v>
      </c>
      <c r="H123" s="1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">
        <v>2052</v>
      </c>
      <c r="T123" t="s">
        <v>2053</v>
      </c>
    </row>
    <row r="124" spans="1:20" x14ac:dyDescent="0.3">
      <c r="A124">
        <v>122</v>
      </c>
      <c r="B124" s="4" t="s">
        <v>295</v>
      </c>
      <c r="C124" s="3" t="s">
        <v>296</v>
      </c>
      <c r="D124" s="13">
        <v>136800</v>
      </c>
      <c r="E124" s="13">
        <v>88055</v>
      </c>
      <c r="F124" s="13">
        <f t="shared" si="4"/>
        <v>64</v>
      </c>
      <c r="G124" t="s">
        <v>14</v>
      </c>
      <c r="H124" s="13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">
        <v>2049</v>
      </c>
      <c r="T124" t="s">
        <v>2055</v>
      </c>
    </row>
    <row r="125" spans="1:20" x14ac:dyDescent="0.3">
      <c r="A125">
        <v>123</v>
      </c>
      <c r="B125" s="4" t="s">
        <v>297</v>
      </c>
      <c r="C125" s="3" t="s">
        <v>298</v>
      </c>
      <c r="D125" s="13">
        <v>177700</v>
      </c>
      <c r="E125" s="13">
        <v>33092</v>
      </c>
      <c r="F125" s="13">
        <f t="shared" si="4"/>
        <v>19</v>
      </c>
      <c r="G125" t="s">
        <v>14</v>
      </c>
      <c r="H125" s="13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">
        <v>2041</v>
      </c>
      <c r="T125" t="s">
        <v>2042</v>
      </c>
    </row>
    <row r="126" spans="1:20" x14ac:dyDescent="0.3">
      <c r="A126">
        <v>124</v>
      </c>
      <c r="B126" s="4" t="s">
        <v>299</v>
      </c>
      <c r="C126" s="3" t="s">
        <v>300</v>
      </c>
      <c r="D126" s="13">
        <v>2600</v>
      </c>
      <c r="E126" s="13">
        <v>9562</v>
      </c>
      <c r="F126" s="13">
        <f t="shared" si="4"/>
        <v>368</v>
      </c>
      <c r="G126" t="s">
        <v>20</v>
      </c>
      <c r="H126" s="13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">
        <v>2056</v>
      </c>
      <c r="T126" t="s">
        <v>2057</v>
      </c>
    </row>
    <row r="127" spans="1:20" x14ac:dyDescent="0.3">
      <c r="A127">
        <v>125</v>
      </c>
      <c r="B127" s="4" t="s">
        <v>301</v>
      </c>
      <c r="C127" s="3" t="s">
        <v>302</v>
      </c>
      <c r="D127" s="13">
        <v>5300</v>
      </c>
      <c r="E127" s="13">
        <v>8475</v>
      </c>
      <c r="F127" s="13">
        <f t="shared" si="4"/>
        <v>160</v>
      </c>
      <c r="G127" t="s">
        <v>20</v>
      </c>
      <c r="H127" s="13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">
        <v>2041</v>
      </c>
      <c r="T127" t="s">
        <v>2042</v>
      </c>
    </row>
    <row r="128" spans="1:20" x14ac:dyDescent="0.3">
      <c r="A128">
        <v>126</v>
      </c>
      <c r="B128" s="4" t="s">
        <v>303</v>
      </c>
      <c r="C128" s="3" t="s">
        <v>304</v>
      </c>
      <c r="D128" s="13">
        <v>180200</v>
      </c>
      <c r="E128" s="13">
        <v>69617</v>
      </c>
      <c r="F128" s="13">
        <f t="shared" si="4"/>
        <v>39</v>
      </c>
      <c r="G128" t="s">
        <v>14</v>
      </c>
      <c r="H128" s="13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">
        <v>2041</v>
      </c>
      <c r="T128" t="s">
        <v>2042</v>
      </c>
    </row>
    <row r="129" spans="1:20" x14ac:dyDescent="0.3">
      <c r="A129">
        <v>127</v>
      </c>
      <c r="B129" s="4" t="s">
        <v>305</v>
      </c>
      <c r="C129" s="3" t="s">
        <v>306</v>
      </c>
      <c r="D129" s="13">
        <v>103200</v>
      </c>
      <c r="E129" s="13">
        <v>53067</v>
      </c>
      <c r="F129" s="13">
        <f t="shared" si="4"/>
        <v>51</v>
      </c>
      <c r="G129" t="s">
        <v>14</v>
      </c>
      <c r="H129" s="13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">
        <v>2041</v>
      </c>
      <c r="T129" t="s">
        <v>2042</v>
      </c>
    </row>
    <row r="130" spans="1:20" x14ac:dyDescent="0.3">
      <c r="A130">
        <v>128</v>
      </c>
      <c r="B130" s="4" t="s">
        <v>307</v>
      </c>
      <c r="C130" s="3" t="s">
        <v>308</v>
      </c>
      <c r="D130" s="13">
        <v>70600</v>
      </c>
      <c r="E130" s="13">
        <v>42596</v>
      </c>
      <c r="F130" s="13">
        <f t="shared" si="4"/>
        <v>60</v>
      </c>
      <c r="G130" t="s">
        <v>74</v>
      </c>
      <c r="H130" s="13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">
        <v>2037</v>
      </c>
      <c r="T130" t="s">
        <v>2038</v>
      </c>
    </row>
    <row r="131" spans="1:20" x14ac:dyDescent="0.3">
      <c r="A131">
        <v>129</v>
      </c>
      <c r="B131" s="4" t="s">
        <v>309</v>
      </c>
      <c r="C131" s="3" t="s">
        <v>310</v>
      </c>
      <c r="D131" s="13">
        <v>148500</v>
      </c>
      <c r="E131" s="13">
        <v>4756</v>
      </c>
      <c r="F131" s="13">
        <f t="shared" ref="F131:F194" si="8">ROUND((E131/D131)*100,0)</f>
        <v>3</v>
      </c>
      <c r="G131" t="s">
        <v>74</v>
      </c>
      <c r="H131" s="13">
        <v>55</v>
      </c>
      <c r="I131" s="6">
        <f t="shared" ref="I131:I194" si="9">+IF(H131,E131/H131,0)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(((L131/60)/60/24)+DATE(1970,1,1))</f>
        <v>42038.25</v>
      </c>
      <c r="O131" s="9">
        <f t="shared" ref="O131:O194" si="11">(((M131/60)/60/24)+DATE(1970,1,1))</f>
        <v>42063.25</v>
      </c>
      <c r="P131" t="b">
        <v>0</v>
      </c>
      <c r="Q131" t="b">
        <v>0</v>
      </c>
      <c r="R131" t="s">
        <v>17</v>
      </c>
      <c r="S131" t="s">
        <v>2035</v>
      </c>
      <c r="T131" t="s">
        <v>2036</v>
      </c>
    </row>
    <row r="132" spans="1:20" x14ac:dyDescent="0.3">
      <c r="A132">
        <v>130</v>
      </c>
      <c r="B132" s="4" t="s">
        <v>311</v>
      </c>
      <c r="C132" s="3" t="s">
        <v>312</v>
      </c>
      <c r="D132" s="13">
        <v>9600</v>
      </c>
      <c r="E132" s="13">
        <v>14925</v>
      </c>
      <c r="F132" s="13">
        <f t="shared" si="8"/>
        <v>155</v>
      </c>
      <c r="G132" t="s">
        <v>20</v>
      </c>
      <c r="H132" s="13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2046</v>
      </c>
    </row>
    <row r="133" spans="1:20" ht="31.2" x14ac:dyDescent="0.3">
      <c r="A133">
        <v>131</v>
      </c>
      <c r="B133" s="4" t="s">
        <v>313</v>
      </c>
      <c r="C133" s="3" t="s">
        <v>314</v>
      </c>
      <c r="D133" s="13">
        <v>164700</v>
      </c>
      <c r="E133" s="13">
        <v>166116</v>
      </c>
      <c r="F133" s="13">
        <f t="shared" si="8"/>
        <v>101</v>
      </c>
      <c r="G133" t="s">
        <v>20</v>
      </c>
      <c r="H133" s="1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">
        <v>2039</v>
      </c>
      <c r="T133" t="s">
        <v>2040</v>
      </c>
    </row>
    <row r="134" spans="1:20" x14ac:dyDescent="0.3">
      <c r="A134">
        <v>132</v>
      </c>
      <c r="B134" s="4" t="s">
        <v>315</v>
      </c>
      <c r="C134" s="3" t="s">
        <v>316</v>
      </c>
      <c r="D134" s="13">
        <v>3300</v>
      </c>
      <c r="E134" s="13">
        <v>3834</v>
      </c>
      <c r="F134" s="13">
        <f t="shared" si="8"/>
        <v>116</v>
      </c>
      <c r="G134" t="s">
        <v>20</v>
      </c>
      <c r="H134" s="13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">
        <v>2041</v>
      </c>
      <c r="T134" t="s">
        <v>2042</v>
      </c>
    </row>
    <row r="135" spans="1:20" x14ac:dyDescent="0.3">
      <c r="A135">
        <v>133</v>
      </c>
      <c r="B135" s="4" t="s">
        <v>317</v>
      </c>
      <c r="C135" s="3" t="s">
        <v>318</v>
      </c>
      <c r="D135" s="13">
        <v>4500</v>
      </c>
      <c r="E135" s="13">
        <v>13985</v>
      </c>
      <c r="F135" s="13">
        <f t="shared" si="8"/>
        <v>311</v>
      </c>
      <c r="G135" t="s">
        <v>20</v>
      </c>
      <c r="H135" s="13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2037</v>
      </c>
      <c r="T135" t="s">
        <v>2064</v>
      </c>
    </row>
    <row r="136" spans="1:20" x14ac:dyDescent="0.3">
      <c r="A136">
        <v>134</v>
      </c>
      <c r="B136" s="4" t="s">
        <v>320</v>
      </c>
      <c r="C136" s="3" t="s">
        <v>321</v>
      </c>
      <c r="D136" s="13">
        <v>99500</v>
      </c>
      <c r="E136" s="13">
        <v>89288</v>
      </c>
      <c r="F136" s="13">
        <f t="shared" si="8"/>
        <v>90</v>
      </c>
      <c r="G136" t="s">
        <v>14</v>
      </c>
      <c r="H136" s="13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x14ac:dyDescent="0.3">
      <c r="A137">
        <v>135</v>
      </c>
      <c r="B137" s="4" t="s">
        <v>322</v>
      </c>
      <c r="C137" s="3" t="s">
        <v>323</v>
      </c>
      <c r="D137" s="13">
        <v>7700</v>
      </c>
      <c r="E137" s="13">
        <v>5488</v>
      </c>
      <c r="F137" s="13">
        <f t="shared" si="8"/>
        <v>71</v>
      </c>
      <c r="G137" t="s">
        <v>14</v>
      </c>
      <c r="H137" s="13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">
        <v>2041</v>
      </c>
      <c r="T137" t="s">
        <v>2042</v>
      </c>
    </row>
    <row r="138" spans="1:20" ht="31.2" x14ac:dyDescent="0.3">
      <c r="A138">
        <v>136</v>
      </c>
      <c r="B138" s="4" t="s">
        <v>324</v>
      </c>
      <c r="C138" s="3" t="s">
        <v>325</v>
      </c>
      <c r="D138" s="13">
        <v>82800</v>
      </c>
      <c r="E138" s="13">
        <v>2721</v>
      </c>
      <c r="F138" s="13">
        <f t="shared" si="8"/>
        <v>3</v>
      </c>
      <c r="G138" t="s">
        <v>74</v>
      </c>
      <c r="H138" s="13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2046</v>
      </c>
    </row>
    <row r="139" spans="1:20" x14ac:dyDescent="0.3">
      <c r="A139">
        <v>137</v>
      </c>
      <c r="B139" s="4" t="s">
        <v>326</v>
      </c>
      <c r="C139" s="3" t="s">
        <v>327</v>
      </c>
      <c r="D139" s="13">
        <v>1800</v>
      </c>
      <c r="E139" s="13">
        <v>4712</v>
      </c>
      <c r="F139" s="13">
        <f t="shared" si="8"/>
        <v>262</v>
      </c>
      <c r="G139" t="s">
        <v>20</v>
      </c>
      <c r="H139" s="13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">
        <v>2049</v>
      </c>
      <c r="T139" t="s">
        <v>2050</v>
      </c>
    </row>
    <row r="140" spans="1:20" ht="31.2" x14ac:dyDescent="0.3">
      <c r="A140">
        <v>138</v>
      </c>
      <c r="B140" s="4" t="s">
        <v>328</v>
      </c>
      <c r="C140" s="3" t="s">
        <v>329</v>
      </c>
      <c r="D140" s="13">
        <v>9600</v>
      </c>
      <c r="E140" s="13">
        <v>9216</v>
      </c>
      <c r="F140" s="13">
        <f t="shared" si="8"/>
        <v>96</v>
      </c>
      <c r="G140" t="s">
        <v>14</v>
      </c>
      <c r="H140" s="13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2052</v>
      </c>
      <c r="T140" t="s">
        <v>2063</v>
      </c>
    </row>
    <row r="141" spans="1:20" x14ac:dyDescent="0.3">
      <c r="A141">
        <v>139</v>
      </c>
      <c r="B141" s="4" t="s">
        <v>330</v>
      </c>
      <c r="C141" s="3" t="s">
        <v>331</v>
      </c>
      <c r="D141" s="13">
        <v>92100</v>
      </c>
      <c r="E141" s="13">
        <v>19246</v>
      </c>
      <c r="F141" s="13">
        <f t="shared" si="8"/>
        <v>21</v>
      </c>
      <c r="G141" t="s">
        <v>14</v>
      </c>
      <c r="H141" s="13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">
        <v>2039</v>
      </c>
      <c r="T141" t="s">
        <v>2048</v>
      </c>
    </row>
    <row r="142" spans="1:20" ht="31.2" x14ac:dyDescent="0.3">
      <c r="A142">
        <v>140</v>
      </c>
      <c r="B142" s="4" t="s">
        <v>332</v>
      </c>
      <c r="C142" s="3" t="s">
        <v>333</v>
      </c>
      <c r="D142" s="13">
        <v>5500</v>
      </c>
      <c r="E142" s="13">
        <v>12274</v>
      </c>
      <c r="F142" s="13">
        <f t="shared" si="8"/>
        <v>223</v>
      </c>
      <c r="G142" t="s">
        <v>20</v>
      </c>
      <c r="H142" s="13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x14ac:dyDescent="0.3">
      <c r="A143">
        <v>141</v>
      </c>
      <c r="B143" s="4" t="s">
        <v>334</v>
      </c>
      <c r="C143" s="3" t="s">
        <v>335</v>
      </c>
      <c r="D143" s="13">
        <v>64300</v>
      </c>
      <c r="E143" s="13">
        <v>65323</v>
      </c>
      <c r="F143" s="13">
        <f t="shared" si="8"/>
        <v>102</v>
      </c>
      <c r="G143" t="s">
        <v>20</v>
      </c>
      <c r="H143" s="1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">
        <v>2039</v>
      </c>
      <c r="T143" t="s">
        <v>2040</v>
      </c>
    </row>
    <row r="144" spans="1:20" ht="31.2" x14ac:dyDescent="0.3">
      <c r="A144">
        <v>142</v>
      </c>
      <c r="B144" s="4" t="s">
        <v>336</v>
      </c>
      <c r="C144" s="3" t="s">
        <v>337</v>
      </c>
      <c r="D144" s="13">
        <v>5000</v>
      </c>
      <c r="E144" s="13">
        <v>11502</v>
      </c>
      <c r="F144" s="13">
        <f t="shared" si="8"/>
        <v>230</v>
      </c>
      <c r="G144" t="s">
        <v>20</v>
      </c>
      <c r="H144" s="13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">
        <v>2039</v>
      </c>
      <c r="T144" t="s">
        <v>2040</v>
      </c>
    </row>
    <row r="145" spans="1:20" x14ac:dyDescent="0.3">
      <c r="A145">
        <v>143</v>
      </c>
      <c r="B145" s="4" t="s">
        <v>338</v>
      </c>
      <c r="C145" s="3" t="s">
        <v>339</v>
      </c>
      <c r="D145" s="13">
        <v>5400</v>
      </c>
      <c r="E145" s="13">
        <v>7322</v>
      </c>
      <c r="F145" s="13">
        <f t="shared" si="8"/>
        <v>136</v>
      </c>
      <c r="G145" t="s">
        <v>20</v>
      </c>
      <c r="H145" s="13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">
        <v>2037</v>
      </c>
      <c r="T145" t="s">
        <v>2047</v>
      </c>
    </row>
    <row r="146" spans="1:20" x14ac:dyDescent="0.3">
      <c r="A146">
        <v>144</v>
      </c>
      <c r="B146" s="4" t="s">
        <v>340</v>
      </c>
      <c r="C146" s="3" t="s">
        <v>341</v>
      </c>
      <c r="D146" s="13">
        <v>9000</v>
      </c>
      <c r="E146" s="13">
        <v>11619</v>
      </c>
      <c r="F146" s="13">
        <f t="shared" si="8"/>
        <v>129</v>
      </c>
      <c r="G146" t="s">
        <v>20</v>
      </c>
      <c r="H146" s="13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">
        <v>2041</v>
      </c>
      <c r="T146" t="s">
        <v>2042</v>
      </c>
    </row>
    <row r="147" spans="1:20" x14ac:dyDescent="0.3">
      <c r="A147">
        <v>145</v>
      </c>
      <c r="B147" s="4" t="s">
        <v>342</v>
      </c>
      <c r="C147" s="3" t="s">
        <v>343</v>
      </c>
      <c r="D147" s="13">
        <v>25000</v>
      </c>
      <c r="E147" s="13">
        <v>59128</v>
      </c>
      <c r="F147" s="13">
        <f t="shared" si="8"/>
        <v>237</v>
      </c>
      <c r="G147" t="s">
        <v>20</v>
      </c>
      <c r="H147" s="13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">
        <v>2039</v>
      </c>
      <c r="T147" t="s">
        <v>2048</v>
      </c>
    </row>
    <row r="148" spans="1:20" ht="31.2" x14ac:dyDescent="0.3">
      <c r="A148">
        <v>146</v>
      </c>
      <c r="B148" s="4" t="s">
        <v>344</v>
      </c>
      <c r="C148" s="3" t="s">
        <v>345</v>
      </c>
      <c r="D148" s="13">
        <v>8800</v>
      </c>
      <c r="E148" s="13">
        <v>1518</v>
      </c>
      <c r="F148" s="13">
        <f t="shared" si="8"/>
        <v>17</v>
      </c>
      <c r="G148" t="s">
        <v>74</v>
      </c>
      <c r="H148" s="13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31.2" x14ac:dyDescent="0.3">
      <c r="A149">
        <v>147</v>
      </c>
      <c r="B149" s="4" t="s">
        <v>346</v>
      </c>
      <c r="C149" s="3" t="s">
        <v>347</v>
      </c>
      <c r="D149" s="13">
        <v>8300</v>
      </c>
      <c r="E149" s="13">
        <v>9337</v>
      </c>
      <c r="F149" s="13">
        <f t="shared" si="8"/>
        <v>112</v>
      </c>
      <c r="G149" t="s">
        <v>20</v>
      </c>
      <c r="H149" s="13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">
        <v>2041</v>
      </c>
      <c r="T149" t="s">
        <v>2042</v>
      </c>
    </row>
    <row r="150" spans="1:20" x14ac:dyDescent="0.3">
      <c r="A150">
        <v>148</v>
      </c>
      <c r="B150" s="4" t="s">
        <v>348</v>
      </c>
      <c r="C150" s="3" t="s">
        <v>349</v>
      </c>
      <c r="D150" s="13">
        <v>9300</v>
      </c>
      <c r="E150" s="13">
        <v>11255</v>
      </c>
      <c r="F150" s="13">
        <f t="shared" si="8"/>
        <v>121</v>
      </c>
      <c r="G150" t="s">
        <v>20</v>
      </c>
      <c r="H150" s="13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">
        <v>2039</v>
      </c>
      <c r="T150" t="s">
        <v>2048</v>
      </c>
    </row>
    <row r="151" spans="1:20" x14ac:dyDescent="0.3">
      <c r="A151">
        <v>149</v>
      </c>
      <c r="B151" s="4" t="s">
        <v>350</v>
      </c>
      <c r="C151" s="3" t="s">
        <v>351</v>
      </c>
      <c r="D151" s="13">
        <v>6200</v>
      </c>
      <c r="E151" s="13">
        <v>13632</v>
      </c>
      <c r="F151" s="13">
        <f t="shared" si="8"/>
        <v>220</v>
      </c>
      <c r="G151" t="s">
        <v>20</v>
      </c>
      <c r="H151" s="13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">
        <v>2037</v>
      </c>
      <c r="T151" t="s">
        <v>2047</v>
      </c>
    </row>
    <row r="152" spans="1:20" x14ac:dyDescent="0.3">
      <c r="A152">
        <v>150</v>
      </c>
      <c r="B152" s="4" t="s">
        <v>352</v>
      </c>
      <c r="C152" s="3" t="s">
        <v>353</v>
      </c>
      <c r="D152" s="13">
        <v>100</v>
      </c>
      <c r="E152" s="13">
        <v>1</v>
      </c>
      <c r="F152" s="13">
        <f t="shared" si="8"/>
        <v>1</v>
      </c>
      <c r="G152" t="s">
        <v>14</v>
      </c>
      <c r="H152" s="13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">
        <v>2037</v>
      </c>
      <c r="T152" t="s">
        <v>2038</v>
      </c>
    </row>
    <row r="153" spans="1:20" x14ac:dyDescent="0.3">
      <c r="A153">
        <v>151</v>
      </c>
      <c r="B153" s="4" t="s">
        <v>354</v>
      </c>
      <c r="C153" s="3" t="s">
        <v>355</v>
      </c>
      <c r="D153" s="13">
        <v>137200</v>
      </c>
      <c r="E153" s="13">
        <v>88037</v>
      </c>
      <c r="F153" s="13">
        <f t="shared" si="8"/>
        <v>64</v>
      </c>
      <c r="G153" t="s">
        <v>14</v>
      </c>
      <c r="H153" s="1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">
        <v>2037</v>
      </c>
      <c r="T153" t="s">
        <v>2045</v>
      </c>
    </row>
    <row r="154" spans="1:20" x14ac:dyDescent="0.3">
      <c r="A154">
        <v>152</v>
      </c>
      <c r="B154" s="4" t="s">
        <v>356</v>
      </c>
      <c r="C154" s="3" t="s">
        <v>357</v>
      </c>
      <c r="D154" s="13">
        <v>41500</v>
      </c>
      <c r="E154" s="13">
        <v>175573</v>
      </c>
      <c r="F154" s="13">
        <f t="shared" si="8"/>
        <v>423</v>
      </c>
      <c r="G154" t="s">
        <v>20</v>
      </c>
      <c r="H154" s="13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">
        <v>2037</v>
      </c>
      <c r="T154" t="s">
        <v>2047</v>
      </c>
    </row>
    <row r="155" spans="1:20" x14ac:dyDescent="0.3">
      <c r="A155">
        <v>153</v>
      </c>
      <c r="B155" s="4" t="s">
        <v>358</v>
      </c>
      <c r="C155" s="3" t="s">
        <v>359</v>
      </c>
      <c r="D155" s="13">
        <v>189400</v>
      </c>
      <c r="E155" s="13">
        <v>176112</v>
      </c>
      <c r="F155" s="13">
        <f t="shared" si="8"/>
        <v>93</v>
      </c>
      <c r="G155" t="s">
        <v>14</v>
      </c>
      <c r="H155" s="13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">
        <v>2041</v>
      </c>
      <c r="T155" t="s">
        <v>2042</v>
      </c>
    </row>
    <row r="156" spans="1:20" x14ac:dyDescent="0.3">
      <c r="A156">
        <v>154</v>
      </c>
      <c r="B156" s="4" t="s">
        <v>360</v>
      </c>
      <c r="C156" s="3" t="s">
        <v>361</v>
      </c>
      <c r="D156" s="13">
        <v>171300</v>
      </c>
      <c r="E156" s="13">
        <v>100650</v>
      </c>
      <c r="F156" s="13">
        <f t="shared" si="8"/>
        <v>59</v>
      </c>
      <c r="G156" t="s">
        <v>14</v>
      </c>
      <c r="H156" s="13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">
        <v>2037</v>
      </c>
      <c r="T156" t="s">
        <v>2047</v>
      </c>
    </row>
    <row r="157" spans="1:20" x14ac:dyDescent="0.3">
      <c r="A157">
        <v>155</v>
      </c>
      <c r="B157" s="4" t="s">
        <v>362</v>
      </c>
      <c r="C157" s="3" t="s">
        <v>363</v>
      </c>
      <c r="D157" s="13">
        <v>139500</v>
      </c>
      <c r="E157" s="13">
        <v>90706</v>
      </c>
      <c r="F157" s="13">
        <f t="shared" si="8"/>
        <v>65</v>
      </c>
      <c r="G157" t="s">
        <v>14</v>
      </c>
      <c r="H157" s="13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x14ac:dyDescent="0.3">
      <c r="A158">
        <v>156</v>
      </c>
      <c r="B158" s="4" t="s">
        <v>364</v>
      </c>
      <c r="C158" s="3" t="s">
        <v>365</v>
      </c>
      <c r="D158" s="13">
        <v>36400</v>
      </c>
      <c r="E158" s="13">
        <v>26914</v>
      </c>
      <c r="F158" s="13">
        <f t="shared" si="8"/>
        <v>74</v>
      </c>
      <c r="G158" t="s">
        <v>74</v>
      </c>
      <c r="H158" s="13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">
        <v>2037</v>
      </c>
      <c r="T158" t="s">
        <v>2038</v>
      </c>
    </row>
    <row r="159" spans="1:20" x14ac:dyDescent="0.3">
      <c r="A159">
        <v>157</v>
      </c>
      <c r="B159" s="4" t="s">
        <v>366</v>
      </c>
      <c r="C159" s="3" t="s">
        <v>367</v>
      </c>
      <c r="D159" s="13">
        <v>4200</v>
      </c>
      <c r="E159" s="13">
        <v>2212</v>
      </c>
      <c r="F159" s="13">
        <f t="shared" si="8"/>
        <v>53</v>
      </c>
      <c r="G159" t="s">
        <v>14</v>
      </c>
      <c r="H159" s="13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">
        <v>2056</v>
      </c>
      <c r="T159" t="s">
        <v>2057</v>
      </c>
    </row>
    <row r="160" spans="1:20" x14ac:dyDescent="0.3">
      <c r="A160">
        <v>158</v>
      </c>
      <c r="B160" s="4" t="s">
        <v>368</v>
      </c>
      <c r="C160" s="3" t="s">
        <v>369</v>
      </c>
      <c r="D160" s="13">
        <v>2100</v>
      </c>
      <c r="E160" s="13">
        <v>4640</v>
      </c>
      <c r="F160" s="13">
        <f t="shared" si="8"/>
        <v>221</v>
      </c>
      <c r="G160" t="s">
        <v>20</v>
      </c>
      <c r="H160" s="13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">
        <v>2037</v>
      </c>
      <c r="T160" t="s">
        <v>2038</v>
      </c>
    </row>
    <row r="161" spans="1:20" x14ac:dyDescent="0.3">
      <c r="A161">
        <v>159</v>
      </c>
      <c r="B161" s="4" t="s">
        <v>370</v>
      </c>
      <c r="C161" s="3" t="s">
        <v>371</v>
      </c>
      <c r="D161" s="13">
        <v>191200</v>
      </c>
      <c r="E161" s="13">
        <v>191222</v>
      </c>
      <c r="F161" s="13">
        <f t="shared" si="8"/>
        <v>100</v>
      </c>
      <c r="G161" t="s">
        <v>20</v>
      </c>
      <c r="H161" s="13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">
        <v>2041</v>
      </c>
      <c r="T161" t="s">
        <v>2042</v>
      </c>
    </row>
    <row r="162" spans="1:20" x14ac:dyDescent="0.3">
      <c r="A162">
        <v>160</v>
      </c>
      <c r="B162" s="4" t="s">
        <v>372</v>
      </c>
      <c r="C162" s="3" t="s">
        <v>373</v>
      </c>
      <c r="D162" s="13">
        <v>8000</v>
      </c>
      <c r="E162" s="13">
        <v>12985</v>
      </c>
      <c r="F162" s="13">
        <f t="shared" si="8"/>
        <v>162</v>
      </c>
      <c r="G162" t="s">
        <v>20</v>
      </c>
      <c r="H162" s="13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">
        <v>2039</v>
      </c>
      <c r="T162" t="s">
        <v>2048</v>
      </c>
    </row>
    <row r="163" spans="1:20" ht="31.2" x14ac:dyDescent="0.3">
      <c r="A163">
        <v>161</v>
      </c>
      <c r="B163" s="4" t="s">
        <v>374</v>
      </c>
      <c r="C163" s="3" t="s">
        <v>375</v>
      </c>
      <c r="D163" s="13">
        <v>5500</v>
      </c>
      <c r="E163" s="13">
        <v>4300</v>
      </c>
      <c r="F163" s="13">
        <f t="shared" si="8"/>
        <v>78</v>
      </c>
      <c r="G163" t="s">
        <v>14</v>
      </c>
      <c r="H163" s="1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">
        <v>2039</v>
      </c>
      <c r="T163" t="s">
        <v>2040</v>
      </c>
    </row>
    <row r="164" spans="1:20" ht="31.2" x14ac:dyDescent="0.3">
      <c r="A164">
        <v>162</v>
      </c>
      <c r="B164" s="4" t="s">
        <v>376</v>
      </c>
      <c r="C164" s="3" t="s">
        <v>377</v>
      </c>
      <c r="D164" s="13">
        <v>6100</v>
      </c>
      <c r="E164" s="13">
        <v>9134</v>
      </c>
      <c r="F164" s="13">
        <f t="shared" si="8"/>
        <v>150</v>
      </c>
      <c r="G164" t="s">
        <v>20</v>
      </c>
      <c r="H164" s="13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">
        <v>2037</v>
      </c>
      <c r="T164" t="s">
        <v>2038</v>
      </c>
    </row>
    <row r="165" spans="1:20" x14ac:dyDescent="0.3">
      <c r="A165">
        <v>163</v>
      </c>
      <c r="B165" s="4" t="s">
        <v>378</v>
      </c>
      <c r="C165" s="3" t="s">
        <v>379</v>
      </c>
      <c r="D165" s="13">
        <v>3500</v>
      </c>
      <c r="E165" s="13">
        <v>8864</v>
      </c>
      <c r="F165" s="13">
        <f t="shared" si="8"/>
        <v>253</v>
      </c>
      <c r="G165" t="s">
        <v>20</v>
      </c>
      <c r="H165" s="13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">
        <v>2056</v>
      </c>
      <c r="T165" t="s">
        <v>2057</v>
      </c>
    </row>
    <row r="166" spans="1:20" x14ac:dyDescent="0.3">
      <c r="A166">
        <v>164</v>
      </c>
      <c r="B166" s="4" t="s">
        <v>380</v>
      </c>
      <c r="C166" s="3" t="s">
        <v>381</v>
      </c>
      <c r="D166" s="13">
        <v>150500</v>
      </c>
      <c r="E166" s="13">
        <v>150755</v>
      </c>
      <c r="F166" s="13">
        <f t="shared" si="8"/>
        <v>100</v>
      </c>
      <c r="G166" t="s">
        <v>20</v>
      </c>
      <c r="H166" s="13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">
        <v>2041</v>
      </c>
      <c r="T166" t="s">
        <v>2042</v>
      </c>
    </row>
    <row r="167" spans="1:20" x14ac:dyDescent="0.3">
      <c r="A167">
        <v>165</v>
      </c>
      <c r="B167" s="4" t="s">
        <v>382</v>
      </c>
      <c r="C167" s="3" t="s">
        <v>383</v>
      </c>
      <c r="D167" s="13">
        <v>90400</v>
      </c>
      <c r="E167" s="13">
        <v>110279</v>
      </c>
      <c r="F167" s="13">
        <f t="shared" si="8"/>
        <v>122</v>
      </c>
      <c r="G167" t="s">
        <v>20</v>
      </c>
      <c r="H167" s="13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">
        <v>2039</v>
      </c>
      <c r="T167" t="s">
        <v>2040</v>
      </c>
    </row>
    <row r="168" spans="1:20" x14ac:dyDescent="0.3">
      <c r="A168">
        <v>166</v>
      </c>
      <c r="B168" s="4" t="s">
        <v>384</v>
      </c>
      <c r="C168" s="3" t="s">
        <v>385</v>
      </c>
      <c r="D168" s="13">
        <v>9800</v>
      </c>
      <c r="E168" s="13">
        <v>13439</v>
      </c>
      <c r="F168" s="13">
        <f t="shared" si="8"/>
        <v>137</v>
      </c>
      <c r="G168" t="s">
        <v>20</v>
      </c>
      <c r="H168" s="13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">
        <v>2056</v>
      </c>
      <c r="T168" t="s">
        <v>2057</v>
      </c>
    </row>
    <row r="169" spans="1:20" x14ac:dyDescent="0.3">
      <c r="A169">
        <v>167</v>
      </c>
      <c r="B169" s="4" t="s">
        <v>386</v>
      </c>
      <c r="C169" s="3" t="s">
        <v>387</v>
      </c>
      <c r="D169" s="13">
        <v>2600</v>
      </c>
      <c r="E169" s="13">
        <v>10804</v>
      </c>
      <c r="F169" s="13">
        <f t="shared" si="8"/>
        <v>416</v>
      </c>
      <c r="G169" t="s">
        <v>20</v>
      </c>
      <c r="H169" s="13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x14ac:dyDescent="0.3">
      <c r="A170">
        <v>168</v>
      </c>
      <c r="B170" s="4" t="s">
        <v>388</v>
      </c>
      <c r="C170" s="3" t="s">
        <v>389</v>
      </c>
      <c r="D170" s="13">
        <v>128100</v>
      </c>
      <c r="E170" s="13">
        <v>40107</v>
      </c>
      <c r="F170" s="13">
        <f t="shared" si="8"/>
        <v>31</v>
      </c>
      <c r="G170" t="s">
        <v>14</v>
      </c>
      <c r="H170" s="13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">
        <v>2037</v>
      </c>
      <c r="T170" t="s">
        <v>2047</v>
      </c>
    </row>
    <row r="171" spans="1:20" x14ac:dyDescent="0.3">
      <c r="A171">
        <v>169</v>
      </c>
      <c r="B171" s="4" t="s">
        <v>390</v>
      </c>
      <c r="C171" s="3" t="s">
        <v>391</v>
      </c>
      <c r="D171" s="13">
        <v>23300</v>
      </c>
      <c r="E171" s="13">
        <v>98811</v>
      </c>
      <c r="F171" s="13">
        <f t="shared" si="8"/>
        <v>424</v>
      </c>
      <c r="G171" t="s">
        <v>20</v>
      </c>
      <c r="H171" s="13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2054</v>
      </c>
    </row>
    <row r="172" spans="1:20" x14ac:dyDescent="0.3">
      <c r="A172">
        <v>170</v>
      </c>
      <c r="B172" s="4" t="s">
        <v>392</v>
      </c>
      <c r="C172" s="3" t="s">
        <v>393</v>
      </c>
      <c r="D172" s="13">
        <v>188100</v>
      </c>
      <c r="E172" s="13">
        <v>5528</v>
      </c>
      <c r="F172" s="13">
        <f t="shared" si="8"/>
        <v>3</v>
      </c>
      <c r="G172" t="s">
        <v>14</v>
      </c>
      <c r="H172" s="13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">
        <v>2037</v>
      </c>
      <c r="T172" t="s">
        <v>2047</v>
      </c>
    </row>
    <row r="173" spans="1:20" ht="31.2" x14ac:dyDescent="0.3">
      <c r="A173">
        <v>171</v>
      </c>
      <c r="B173" s="4" t="s">
        <v>394</v>
      </c>
      <c r="C173" s="3" t="s">
        <v>395</v>
      </c>
      <c r="D173" s="13">
        <v>4900</v>
      </c>
      <c r="E173" s="13">
        <v>521</v>
      </c>
      <c r="F173" s="13">
        <f t="shared" si="8"/>
        <v>11</v>
      </c>
      <c r="G173" t="s">
        <v>14</v>
      </c>
      <c r="H173" s="1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2049</v>
      </c>
      <c r="T173" t="s">
        <v>2061</v>
      </c>
    </row>
    <row r="174" spans="1:20" x14ac:dyDescent="0.3">
      <c r="A174">
        <v>172</v>
      </c>
      <c r="B174" s="4" t="s">
        <v>396</v>
      </c>
      <c r="C174" s="3" t="s">
        <v>397</v>
      </c>
      <c r="D174" s="13">
        <v>800</v>
      </c>
      <c r="E174" s="13">
        <v>663</v>
      </c>
      <c r="F174" s="13">
        <f t="shared" si="8"/>
        <v>83</v>
      </c>
      <c r="G174" t="s">
        <v>14</v>
      </c>
      <c r="H174" s="13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ht="31.2" x14ac:dyDescent="0.3">
      <c r="A175">
        <v>173</v>
      </c>
      <c r="B175" s="4" t="s">
        <v>398</v>
      </c>
      <c r="C175" s="3" t="s">
        <v>399</v>
      </c>
      <c r="D175" s="13">
        <v>96700</v>
      </c>
      <c r="E175" s="13">
        <v>157635</v>
      </c>
      <c r="F175" s="13">
        <f t="shared" si="8"/>
        <v>163</v>
      </c>
      <c r="G175" t="s">
        <v>20</v>
      </c>
      <c r="H175" s="13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">
        <v>2041</v>
      </c>
      <c r="T175" t="s">
        <v>2042</v>
      </c>
    </row>
    <row r="176" spans="1:20" x14ac:dyDescent="0.3">
      <c r="A176">
        <v>174</v>
      </c>
      <c r="B176" s="4" t="s">
        <v>400</v>
      </c>
      <c r="C176" s="3" t="s">
        <v>401</v>
      </c>
      <c r="D176" s="13">
        <v>600</v>
      </c>
      <c r="E176" s="13">
        <v>5368</v>
      </c>
      <c r="F176" s="13">
        <f t="shared" si="8"/>
        <v>895</v>
      </c>
      <c r="G176" t="s">
        <v>20</v>
      </c>
      <c r="H176" s="13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">
        <v>2039</v>
      </c>
      <c r="T176" t="s">
        <v>2048</v>
      </c>
    </row>
    <row r="177" spans="1:20" x14ac:dyDescent="0.3">
      <c r="A177">
        <v>175</v>
      </c>
      <c r="B177" s="4" t="s">
        <v>402</v>
      </c>
      <c r="C177" s="3" t="s">
        <v>403</v>
      </c>
      <c r="D177" s="13">
        <v>181200</v>
      </c>
      <c r="E177" s="13">
        <v>47459</v>
      </c>
      <c r="F177" s="13">
        <f t="shared" si="8"/>
        <v>26</v>
      </c>
      <c r="G177" t="s">
        <v>14</v>
      </c>
      <c r="H177" s="13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">
        <v>2041</v>
      </c>
      <c r="T177" t="s">
        <v>2042</v>
      </c>
    </row>
    <row r="178" spans="1:20" ht="31.2" x14ac:dyDescent="0.3">
      <c r="A178">
        <v>176</v>
      </c>
      <c r="B178" s="4" t="s">
        <v>404</v>
      </c>
      <c r="C178" s="3" t="s">
        <v>405</v>
      </c>
      <c r="D178" s="13">
        <v>115000</v>
      </c>
      <c r="E178" s="13">
        <v>86060</v>
      </c>
      <c r="F178" s="13">
        <f t="shared" si="8"/>
        <v>75</v>
      </c>
      <c r="G178" t="s">
        <v>14</v>
      </c>
      <c r="H178" s="13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x14ac:dyDescent="0.3">
      <c r="A179">
        <v>177</v>
      </c>
      <c r="B179" s="4" t="s">
        <v>406</v>
      </c>
      <c r="C179" s="3" t="s">
        <v>407</v>
      </c>
      <c r="D179" s="13">
        <v>38800</v>
      </c>
      <c r="E179" s="13">
        <v>161593</v>
      </c>
      <c r="F179" s="13">
        <f t="shared" si="8"/>
        <v>416</v>
      </c>
      <c r="G179" t="s">
        <v>20</v>
      </c>
      <c r="H179" s="13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x14ac:dyDescent="0.3">
      <c r="A180">
        <v>178</v>
      </c>
      <c r="B180" s="4" t="s">
        <v>408</v>
      </c>
      <c r="C180" s="3" t="s">
        <v>409</v>
      </c>
      <c r="D180" s="13">
        <v>7200</v>
      </c>
      <c r="E180" s="13">
        <v>6927</v>
      </c>
      <c r="F180" s="13">
        <f t="shared" si="8"/>
        <v>96</v>
      </c>
      <c r="G180" t="s">
        <v>14</v>
      </c>
      <c r="H180" s="13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">
        <v>2035</v>
      </c>
      <c r="T180" t="s">
        <v>2036</v>
      </c>
    </row>
    <row r="181" spans="1:20" ht="31.2" x14ac:dyDescent="0.3">
      <c r="A181">
        <v>179</v>
      </c>
      <c r="B181" s="4" t="s">
        <v>410</v>
      </c>
      <c r="C181" s="3" t="s">
        <v>411</v>
      </c>
      <c r="D181" s="13">
        <v>44500</v>
      </c>
      <c r="E181" s="13">
        <v>159185</v>
      </c>
      <c r="F181" s="13">
        <f t="shared" si="8"/>
        <v>358</v>
      </c>
      <c r="G181" t="s">
        <v>20</v>
      </c>
      <c r="H181" s="13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">
        <v>2041</v>
      </c>
      <c r="T181" t="s">
        <v>2042</v>
      </c>
    </row>
    <row r="182" spans="1:20" x14ac:dyDescent="0.3">
      <c r="A182">
        <v>180</v>
      </c>
      <c r="B182" s="4" t="s">
        <v>412</v>
      </c>
      <c r="C182" s="3" t="s">
        <v>413</v>
      </c>
      <c r="D182" s="13">
        <v>56000</v>
      </c>
      <c r="E182" s="13">
        <v>172736</v>
      </c>
      <c r="F182" s="13">
        <f t="shared" si="8"/>
        <v>308</v>
      </c>
      <c r="G182" t="s">
        <v>20</v>
      </c>
      <c r="H182" s="13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">
        <v>2039</v>
      </c>
      <c r="T182" t="s">
        <v>2048</v>
      </c>
    </row>
    <row r="183" spans="1:20" x14ac:dyDescent="0.3">
      <c r="A183">
        <v>181</v>
      </c>
      <c r="B183" s="4" t="s">
        <v>414</v>
      </c>
      <c r="C183" s="3" t="s">
        <v>415</v>
      </c>
      <c r="D183" s="13">
        <v>8600</v>
      </c>
      <c r="E183" s="13">
        <v>5315</v>
      </c>
      <c r="F183" s="13">
        <f t="shared" si="8"/>
        <v>62</v>
      </c>
      <c r="G183" t="s">
        <v>14</v>
      </c>
      <c r="H183" s="1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">
        <v>2039</v>
      </c>
      <c r="T183" t="s">
        <v>2040</v>
      </c>
    </row>
    <row r="184" spans="1:20" ht="31.2" x14ac:dyDescent="0.3">
      <c r="A184">
        <v>182</v>
      </c>
      <c r="B184" s="4" t="s">
        <v>416</v>
      </c>
      <c r="C184" s="3" t="s">
        <v>417</v>
      </c>
      <c r="D184" s="13">
        <v>27100</v>
      </c>
      <c r="E184" s="13">
        <v>195750</v>
      </c>
      <c r="F184" s="13">
        <f t="shared" si="8"/>
        <v>722</v>
      </c>
      <c r="G184" t="s">
        <v>20</v>
      </c>
      <c r="H184" s="13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1.2" x14ac:dyDescent="0.3">
      <c r="A185">
        <v>183</v>
      </c>
      <c r="B185" s="4" t="s">
        <v>418</v>
      </c>
      <c r="C185" s="3" t="s">
        <v>419</v>
      </c>
      <c r="D185" s="13">
        <v>5100</v>
      </c>
      <c r="E185" s="13">
        <v>3525</v>
      </c>
      <c r="F185" s="13">
        <f t="shared" si="8"/>
        <v>69</v>
      </c>
      <c r="G185" t="s">
        <v>14</v>
      </c>
      <c r="H185" s="13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">
        <v>2037</v>
      </c>
      <c r="T185" t="s">
        <v>2038</v>
      </c>
    </row>
    <row r="186" spans="1:20" x14ac:dyDescent="0.3">
      <c r="A186">
        <v>184</v>
      </c>
      <c r="B186" s="4" t="s">
        <v>420</v>
      </c>
      <c r="C186" s="3" t="s">
        <v>421</v>
      </c>
      <c r="D186" s="13">
        <v>3600</v>
      </c>
      <c r="E186" s="13">
        <v>10550</v>
      </c>
      <c r="F186" s="13">
        <f t="shared" si="8"/>
        <v>293</v>
      </c>
      <c r="G186" t="s">
        <v>20</v>
      </c>
      <c r="H186" s="13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x14ac:dyDescent="0.3">
      <c r="A187">
        <v>185</v>
      </c>
      <c r="B187" s="4" t="s">
        <v>422</v>
      </c>
      <c r="C187" s="3" t="s">
        <v>423</v>
      </c>
      <c r="D187" s="13">
        <v>1000</v>
      </c>
      <c r="E187" s="13">
        <v>718</v>
      </c>
      <c r="F187" s="13">
        <f t="shared" si="8"/>
        <v>72</v>
      </c>
      <c r="G187" t="s">
        <v>14</v>
      </c>
      <c r="H187" s="13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2062</v>
      </c>
    </row>
    <row r="188" spans="1:20" x14ac:dyDescent="0.3">
      <c r="A188">
        <v>186</v>
      </c>
      <c r="B188" s="4" t="s">
        <v>424</v>
      </c>
      <c r="C188" s="3" t="s">
        <v>425</v>
      </c>
      <c r="D188" s="13">
        <v>88800</v>
      </c>
      <c r="E188" s="13">
        <v>28358</v>
      </c>
      <c r="F188" s="13">
        <f t="shared" si="8"/>
        <v>32</v>
      </c>
      <c r="G188" t="s">
        <v>14</v>
      </c>
      <c r="H188" s="13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">
        <v>2041</v>
      </c>
      <c r="T188" t="s">
        <v>2042</v>
      </c>
    </row>
    <row r="189" spans="1:20" x14ac:dyDescent="0.3">
      <c r="A189">
        <v>187</v>
      </c>
      <c r="B189" s="4" t="s">
        <v>426</v>
      </c>
      <c r="C189" s="3" t="s">
        <v>427</v>
      </c>
      <c r="D189" s="13">
        <v>60200</v>
      </c>
      <c r="E189" s="13">
        <v>138384</v>
      </c>
      <c r="F189" s="13">
        <f t="shared" si="8"/>
        <v>230</v>
      </c>
      <c r="G189" t="s">
        <v>20</v>
      </c>
      <c r="H189" s="13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2054</v>
      </c>
    </row>
    <row r="190" spans="1:20" x14ac:dyDescent="0.3">
      <c r="A190">
        <v>188</v>
      </c>
      <c r="B190" s="4" t="s">
        <v>428</v>
      </c>
      <c r="C190" s="3" t="s">
        <v>429</v>
      </c>
      <c r="D190" s="13">
        <v>8200</v>
      </c>
      <c r="E190" s="13">
        <v>2625</v>
      </c>
      <c r="F190" s="13">
        <f t="shared" si="8"/>
        <v>32</v>
      </c>
      <c r="G190" t="s">
        <v>14</v>
      </c>
      <c r="H190" s="13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x14ac:dyDescent="0.3">
      <c r="A191">
        <v>189</v>
      </c>
      <c r="B191" s="4" t="s">
        <v>430</v>
      </c>
      <c r="C191" s="3" t="s">
        <v>431</v>
      </c>
      <c r="D191" s="13">
        <v>191300</v>
      </c>
      <c r="E191" s="13">
        <v>45004</v>
      </c>
      <c r="F191" s="13">
        <f t="shared" si="8"/>
        <v>24</v>
      </c>
      <c r="G191" t="s">
        <v>74</v>
      </c>
      <c r="H191" s="13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x14ac:dyDescent="0.3">
      <c r="A192">
        <v>190</v>
      </c>
      <c r="B192" s="4" t="s">
        <v>432</v>
      </c>
      <c r="C192" s="3" t="s">
        <v>433</v>
      </c>
      <c r="D192" s="13">
        <v>3700</v>
      </c>
      <c r="E192" s="13">
        <v>2538</v>
      </c>
      <c r="F192" s="13">
        <f t="shared" si="8"/>
        <v>69</v>
      </c>
      <c r="G192" t="s">
        <v>14</v>
      </c>
      <c r="H192" s="13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">
        <v>2041</v>
      </c>
      <c r="T192" t="s">
        <v>2042</v>
      </c>
    </row>
    <row r="193" spans="1:20" x14ac:dyDescent="0.3">
      <c r="A193">
        <v>191</v>
      </c>
      <c r="B193" s="4" t="s">
        <v>434</v>
      </c>
      <c r="C193" s="3" t="s">
        <v>435</v>
      </c>
      <c r="D193" s="13">
        <v>8400</v>
      </c>
      <c r="E193" s="13">
        <v>3188</v>
      </c>
      <c r="F193" s="13">
        <f t="shared" si="8"/>
        <v>38</v>
      </c>
      <c r="G193" t="s">
        <v>14</v>
      </c>
      <c r="H193" s="1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">
        <v>2041</v>
      </c>
      <c r="T193" t="s">
        <v>2042</v>
      </c>
    </row>
    <row r="194" spans="1:20" ht="31.2" x14ac:dyDescent="0.3">
      <c r="A194">
        <v>192</v>
      </c>
      <c r="B194" s="4" t="s">
        <v>436</v>
      </c>
      <c r="C194" s="3" t="s">
        <v>437</v>
      </c>
      <c r="D194" s="13">
        <v>42600</v>
      </c>
      <c r="E194" s="13">
        <v>8517</v>
      </c>
      <c r="F194" s="13">
        <f t="shared" si="8"/>
        <v>20</v>
      </c>
      <c r="G194" t="s">
        <v>14</v>
      </c>
      <c r="H194" s="13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">
        <v>2037</v>
      </c>
      <c r="T194" t="s">
        <v>2038</v>
      </c>
    </row>
    <row r="195" spans="1:20" x14ac:dyDescent="0.3">
      <c r="A195">
        <v>193</v>
      </c>
      <c r="B195" s="4" t="s">
        <v>438</v>
      </c>
      <c r="C195" s="3" t="s">
        <v>439</v>
      </c>
      <c r="D195" s="13">
        <v>6600</v>
      </c>
      <c r="E195" s="13">
        <v>3012</v>
      </c>
      <c r="F195" s="13">
        <f t="shared" ref="F195:F258" si="12">ROUND((E195/D195)*100,0)</f>
        <v>46</v>
      </c>
      <c r="G195" t="s">
        <v>14</v>
      </c>
      <c r="H195" s="13">
        <v>65</v>
      </c>
      <c r="I195" s="6">
        <f t="shared" ref="I195:I258" si="13">+IF(H195,E195/H195,0)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(((L195/60)/60/24)+DATE(1970,1,1))</f>
        <v>43198.208333333328</v>
      </c>
      <c r="O195" s="9">
        <f t="shared" ref="O195:O258" si="15">(((M195/60)/60/24)+DATE(1970,1,1))</f>
        <v>43202.208333333328</v>
      </c>
      <c r="P195" t="b">
        <v>1</v>
      </c>
      <c r="Q195" t="b">
        <v>0</v>
      </c>
      <c r="R195" t="s">
        <v>60</v>
      </c>
      <c r="S195" t="s">
        <v>2037</v>
      </c>
      <c r="T195" t="s">
        <v>2047</v>
      </c>
    </row>
    <row r="196" spans="1:20" x14ac:dyDescent="0.3">
      <c r="A196">
        <v>194</v>
      </c>
      <c r="B196" s="4" t="s">
        <v>440</v>
      </c>
      <c r="C196" s="3" t="s">
        <v>441</v>
      </c>
      <c r="D196" s="13">
        <v>7100</v>
      </c>
      <c r="E196" s="13">
        <v>8716</v>
      </c>
      <c r="F196" s="13">
        <f t="shared" si="12"/>
        <v>123</v>
      </c>
      <c r="G196" t="s">
        <v>20</v>
      </c>
      <c r="H196" s="13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2037</v>
      </c>
      <c r="T196" t="s">
        <v>2059</v>
      </c>
    </row>
    <row r="197" spans="1:20" x14ac:dyDescent="0.3">
      <c r="A197">
        <v>195</v>
      </c>
      <c r="B197" s="4" t="s">
        <v>442</v>
      </c>
      <c r="C197" s="3" t="s">
        <v>443</v>
      </c>
      <c r="D197" s="13">
        <v>15800</v>
      </c>
      <c r="E197" s="13">
        <v>57157</v>
      </c>
      <c r="F197" s="13">
        <f t="shared" si="12"/>
        <v>362</v>
      </c>
      <c r="G197" t="s">
        <v>20</v>
      </c>
      <c r="H197" s="13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">
        <v>2037</v>
      </c>
      <c r="T197" t="s">
        <v>2045</v>
      </c>
    </row>
    <row r="198" spans="1:20" x14ac:dyDescent="0.3">
      <c r="A198">
        <v>196</v>
      </c>
      <c r="B198" s="4" t="s">
        <v>444</v>
      </c>
      <c r="C198" s="3" t="s">
        <v>445</v>
      </c>
      <c r="D198" s="13">
        <v>8200</v>
      </c>
      <c r="E198" s="13">
        <v>5178</v>
      </c>
      <c r="F198" s="13">
        <f t="shared" si="12"/>
        <v>63</v>
      </c>
      <c r="G198" t="s">
        <v>14</v>
      </c>
      <c r="H198" s="13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x14ac:dyDescent="0.3">
      <c r="A199">
        <v>197</v>
      </c>
      <c r="B199" s="4" t="s">
        <v>446</v>
      </c>
      <c r="C199" s="3" t="s">
        <v>447</v>
      </c>
      <c r="D199" s="13">
        <v>54700</v>
      </c>
      <c r="E199" s="13">
        <v>163118</v>
      </c>
      <c r="F199" s="13">
        <f t="shared" si="12"/>
        <v>298</v>
      </c>
      <c r="G199" t="s">
        <v>20</v>
      </c>
      <c r="H199" s="13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2046</v>
      </c>
    </row>
    <row r="200" spans="1:20" x14ac:dyDescent="0.3">
      <c r="A200">
        <v>198</v>
      </c>
      <c r="B200" s="4" t="s">
        <v>448</v>
      </c>
      <c r="C200" s="3" t="s">
        <v>449</v>
      </c>
      <c r="D200" s="13">
        <v>63200</v>
      </c>
      <c r="E200" s="13">
        <v>6041</v>
      </c>
      <c r="F200" s="13">
        <f t="shared" si="12"/>
        <v>10</v>
      </c>
      <c r="G200" t="s">
        <v>14</v>
      </c>
      <c r="H200" s="13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">
        <v>2037</v>
      </c>
      <c r="T200" t="s">
        <v>2045</v>
      </c>
    </row>
    <row r="201" spans="1:20" x14ac:dyDescent="0.3">
      <c r="A201">
        <v>199</v>
      </c>
      <c r="B201" s="4" t="s">
        <v>450</v>
      </c>
      <c r="C201" s="3" t="s">
        <v>451</v>
      </c>
      <c r="D201" s="13">
        <v>1800</v>
      </c>
      <c r="E201" s="13">
        <v>968</v>
      </c>
      <c r="F201" s="13">
        <f t="shared" si="12"/>
        <v>54</v>
      </c>
      <c r="G201" t="s">
        <v>14</v>
      </c>
      <c r="H201" s="13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">
        <v>2037</v>
      </c>
      <c r="T201" t="s">
        <v>2038</v>
      </c>
    </row>
    <row r="202" spans="1:20" x14ac:dyDescent="0.3">
      <c r="A202">
        <v>200</v>
      </c>
      <c r="B202" s="4" t="s">
        <v>452</v>
      </c>
      <c r="C202" s="3" t="s">
        <v>453</v>
      </c>
      <c r="D202" s="13">
        <v>100</v>
      </c>
      <c r="E202" s="13">
        <v>2</v>
      </c>
      <c r="F202" s="13">
        <f t="shared" si="12"/>
        <v>2</v>
      </c>
      <c r="G202" t="s">
        <v>14</v>
      </c>
      <c r="H202" s="13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">
        <v>2041</v>
      </c>
      <c r="T202" t="s">
        <v>2042</v>
      </c>
    </row>
    <row r="203" spans="1:20" ht="31.2" x14ac:dyDescent="0.3">
      <c r="A203">
        <v>201</v>
      </c>
      <c r="B203" s="4" t="s">
        <v>454</v>
      </c>
      <c r="C203" s="3" t="s">
        <v>455</v>
      </c>
      <c r="D203" s="13">
        <v>2100</v>
      </c>
      <c r="E203" s="13">
        <v>14305</v>
      </c>
      <c r="F203" s="13">
        <f t="shared" si="12"/>
        <v>681</v>
      </c>
      <c r="G203" t="s">
        <v>20</v>
      </c>
      <c r="H203" s="1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">
        <v>2039</v>
      </c>
      <c r="T203" t="s">
        <v>2040</v>
      </c>
    </row>
    <row r="204" spans="1:20" x14ac:dyDescent="0.3">
      <c r="A204">
        <v>202</v>
      </c>
      <c r="B204" s="4" t="s">
        <v>456</v>
      </c>
      <c r="C204" s="3" t="s">
        <v>457</v>
      </c>
      <c r="D204" s="13">
        <v>8300</v>
      </c>
      <c r="E204" s="13">
        <v>6543</v>
      </c>
      <c r="F204" s="13">
        <f t="shared" si="12"/>
        <v>79</v>
      </c>
      <c r="G204" t="s">
        <v>74</v>
      </c>
      <c r="H204" s="13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">
        <v>2035</v>
      </c>
      <c r="T204" t="s">
        <v>2036</v>
      </c>
    </row>
    <row r="205" spans="1:20" ht="31.2" x14ac:dyDescent="0.3">
      <c r="A205">
        <v>203</v>
      </c>
      <c r="B205" s="4" t="s">
        <v>458</v>
      </c>
      <c r="C205" s="3" t="s">
        <v>459</v>
      </c>
      <c r="D205" s="13">
        <v>143900</v>
      </c>
      <c r="E205" s="13">
        <v>193413</v>
      </c>
      <c r="F205" s="13">
        <f t="shared" si="12"/>
        <v>134</v>
      </c>
      <c r="G205" t="s">
        <v>20</v>
      </c>
      <c r="H205" s="13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">
        <v>2041</v>
      </c>
      <c r="T205" t="s">
        <v>2042</v>
      </c>
    </row>
    <row r="206" spans="1:20" x14ac:dyDescent="0.3">
      <c r="A206">
        <v>204</v>
      </c>
      <c r="B206" s="4" t="s">
        <v>460</v>
      </c>
      <c r="C206" s="3" t="s">
        <v>461</v>
      </c>
      <c r="D206" s="13">
        <v>75000</v>
      </c>
      <c r="E206" s="13">
        <v>2529</v>
      </c>
      <c r="F206" s="13">
        <f t="shared" si="12"/>
        <v>3</v>
      </c>
      <c r="G206" t="s">
        <v>14</v>
      </c>
      <c r="H206" s="13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2037</v>
      </c>
      <c r="T206" t="s">
        <v>2060</v>
      </c>
    </row>
    <row r="207" spans="1:20" x14ac:dyDescent="0.3">
      <c r="A207">
        <v>205</v>
      </c>
      <c r="B207" s="4" t="s">
        <v>462</v>
      </c>
      <c r="C207" s="3" t="s">
        <v>463</v>
      </c>
      <c r="D207" s="13">
        <v>1300</v>
      </c>
      <c r="E207" s="13">
        <v>5614</v>
      </c>
      <c r="F207" s="13">
        <f t="shared" si="12"/>
        <v>432</v>
      </c>
      <c r="G207" t="s">
        <v>20</v>
      </c>
      <c r="H207" s="13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">
        <v>2041</v>
      </c>
      <c r="T207" t="s">
        <v>2042</v>
      </c>
    </row>
    <row r="208" spans="1:20" x14ac:dyDescent="0.3">
      <c r="A208">
        <v>206</v>
      </c>
      <c r="B208" s="4" t="s">
        <v>464</v>
      </c>
      <c r="C208" s="3" t="s">
        <v>465</v>
      </c>
      <c r="D208" s="13">
        <v>9000</v>
      </c>
      <c r="E208" s="13">
        <v>3496</v>
      </c>
      <c r="F208" s="13">
        <f t="shared" si="12"/>
        <v>39</v>
      </c>
      <c r="G208" t="s">
        <v>74</v>
      </c>
      <c r="H208" s="13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">
        <v>2049</v>
      </c>
      <c r="T208" t="s">
        <v>2055</v>
      </c>
    </row>
    <row r="209" spans="1:20" ht="31.2" x14ac:dyDescent="0.3">
      <c r="A209">
        <v>207</v>
      </c>
      <c r="B209" s="4" t="s">
        <v>466</v>
      </c>
      <c r="C209" s="3" t="s">
        <v>467</v>
      </c>
      <c r="D209" s="13">
        <v>1000</v>
      </c>
      <c r="E209" s="13">
        <v>4257</v>
      </c>
      <c r="F209" s="13">
        <f t="shared" si="12"/>
        <v>426</v>
      </c>
      <c r="G209" t="s">
        <v>20</v>
      </c>
      <c r="H209" s="13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">
        <v>2037</v>
      </c>
      <c r="T209" t="s">
        <v>2038</v>
      </c>
    </row>
    <row r="210" spans="1:20" x14ac:dyDescent="0.3">
      <c r="A210">
        <v>208</v>
      </c>
      <c r="B210" s="4" t="s">
        <v>468</v>
      </c>
      <c r="C210" s="3" t="s">
        <v>469</v>
      </c>
      <c r="D210" s="13">
        <v>196900</v>
      </c>
      <c r="E210" s="13">
        <v>199110</v>
      </c>
      <c r="F210" s="13">
        <f t="shared" si="12"/>
        <v>101</v>
      </c>
      <c r="G210" t="s">
        <v>20</v>
      </c>
      <c r="H210" s="13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ht="31.2" x14ac:dyDescent="0.3">
      <c r="A211">
        <v>209</v>
      </c>
      <c r="B211" s="4" t="s">
        <v>470</v>
      </c>
      <c r="C211" s="3" t="s">
        <v>471</v>
      </c>
      <c r="D211" s="13">
        <v>194500</v>
      </c>
      <c r="E211" s="13">
        <v>41212</v>
      </c>
      <c r="F211" s="13">
        <f t="shared" si="12"/>
        <v>21</v>
      </c>
      <c r="G211" t="s">
        <v>47</v>
      </c>
      <c r="H211" s="13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x14ac:dyDescent="0.3">
      <c r="A212">
        <v>210</v>
      </c>
      <c r="B212" s="4" t="s">
        <v>472</v>
      </c>
      <c r="C212" s="3" t="s">
        <v>473</v>
      </c>
      <c r="D212" s="13">
        <v>9400</v>
      </c>
      <c r="E212" s="13">
        <v>6338</v>
      </c>
      <c r="F212" s="13">
        <f t="shared" si="12"/>
        <v>67</v>
      </c>
      <c r="G212" t="s">
        <v>14</v>
      </c>
      <c r="H212" s="13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2065</v>
      </c>
    </row>
    <row r="213" spans="1:20" ht="31.2" x14ac:dyDescent="0.3">
      <c r="A213">
        <v>211</v>
      </c>
      <c r="B213" s="4" t="s">
        <v>475</v>
      </c>
      <c r="C213" s="3" t="s">
        <v>476</v>
      </c>
      <c r="D213" s="13">
        <v>104400</v>
      </c>
      <c r="E213" s="13">
        <v>99100</v>
      </c>
      <c r="F213" s="13">
        <f t="shared" si="12"/>
        <v>95</v>
      </c>
      <c r="G213" t="s">
        <v>14</v>
      </c>
      <c r="H213" s="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">
        <v>2041</v>
      </c>
      <c r="T213" t="s">
        <v>2042</v>
      </c>
    </row>
    <row r="214" spans="1:20" ht="31.2" x14ac:dyDescent="0.3">
      <c r="A214">
        <v>212</v>
      </c>
      <c r="B214" s="4" t="s">
        <v>477</v>
      </c>
      <c r="C214" s="3" t="s">
        <v>478</v>
      </c>
      <c r="D214" s="13">
        <v>8100</v>
      </c>
      <c r="E214" s="13">
        <v>12300</v>
      </c>
      <c r="F214" s="13">
        <f t="shared" si="12"/>
        <v>152</v>
      </c>
      <c r="G214" t="s">
        <v>20</v>
      </c>
      <c r="H214" s="13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31.2" x14ac:dyDescent="0.3">
      <c r="A215">
        <v>213</v>
      </c>
      <c r="B215" s="4" t="s">
        <v>479</v>
      </c>
      <c r="C215" s="3" t="s">
        <v>480</v>
      </c>
      <c r="D215" s="13">
        <v>87900</v>
      </c>
      <c r="E215" s="13">
        <v>171549</v>
      </c>
      <c r="F215" s="13">
        <f t="shared" si="12"/>
        <v>195</v>
      </c>
      <c r="G215" t="s">
        <v>20</v>
      </c>
      <c r="H215" s="13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">
        <v>2037</v>
      </c>
      <c r="T215" t="s">
        <v>2047</v>
      </c>
    </row>
    <row r="216" spans="1:20" x14ac:dyDescent="0.3">
      <c r="A216">
        <v>214</v>
      </c>
      <c r="B216" s="4" t="s">
        <v>481</v>
      </c>
      <c r="C216" s="3" t="s">
        <v>482</v>
      </c>
      <c r="D216" s="13">
        <v>1400</v>
      </c>
      <c r="E216" s="13">
        <v>14324</v>
      </c>
      <c r="F216" s="13">
        <f t="shared" si="12"/>
        <v>1023</v>
      </c>
      <c r="G216" t="s">
        <v>20</v>
      </c>
      <c r="H216" s="13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">
        <v>2037</v>
      </c>
      <c r="T216" t="s">
        <v>2038</v>
      </c>
    </row>
    <row r="217" spans="1:20" x14ac:dyDescent="0.3">
      <c r="A217">
        <v>215</v>
      </c>
      <c r="B217" s="4" t="s">
        <v>483</v>
      </c>
      <c r="C217" s="3" t="s">
        <v>484</v>
      </c>
      <c r="D217" s="13">
        <v>156800</v>
      </c>
      <c r="E217" s="13">
        <v>6024</v>
      </c>
      <c r="F217" s="13">
        <f t="shared" si="12"/>
        <v>4</v>
      </c>
      <c r="G217" t="s">
        <v>14</v>
      </c>
      <c r="H217" s="13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">
        <v>2041</v>
      </c>
      <c r="T217" t="s">
        <v>2042</v>
      </c>
    </row>
    <row r="218" spans="1:20" x14ac:dyDescent="0.3">
      <c r="A218">
        <v>216</v>
      </c>
      <c r="B218" s="4" t="s">
        <v>485</v>
      </c>
      <c r="C218" s="3" t="s">
        <v>486</v>
      </c>
      <c r="D218" s="13">
        <v>121700</v>
      </c>
      <c r="E218" s="13">
        <v>188721</v>
      </c>
      <c r="F218" s="13">
        <f t="shared" si="12"/>
        <v>155</v>
      </c>
      <c r="G218" t="s">
        <v>20</v>
      </c>
      <c r="H218" s="13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x14ac:dyDescent="0.3">
      <c r="A219">
        <v>217</v>
      </c>
      <c r="B219" s="4" t="s">
        <v>487</v>
      </c>
      <c r="C219" s="3" t="s">
        <v>488</v>
      </c>
      <c r="D219" s="13">
        <v>129400</v>
      </c>
      <c r="E219" s="13">
        <v>57911</v>
      </c>
      <c r="F219" s="13">
        <f t="shared" si="12"/>
        <v>45</v>
      </c>
      <c r="G219" t="s">
        <v>14</v>
      </c>
      <c r="H219" s="13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2065</v>
      </c>
    </row>
    <row r="220" spans="1:20" x14ac:dyDescent="0.3">
      <c r="A220">
        <v>218</v>
      </c>
      <c r="B220" s="4" t="s">
        <v>489</v>
      </c>
      <c r="C220" s="3" t="s">
        <v>490</v>
      </c>
      <c r="D220" s="13">
        <v>5700</v>
      </c>
      <c r="E220" s="13">
        <v>12309</v>
      </c>
      <c r="F220" s="13">
        <f t="shared" si="12"/>
        <v>216</v>
      </c>
      <c r="G220" t="s">
        <v>20</v>
      </c>
      <c r="H220" s="13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2054</v>
      </c>
    </row>
    <row r="221" spans="1:20" x14ac:dyDescent="0.3">
      <c r="A221">
        <v>219</v>
      </c>
      <c r="B221" s="4" t="s">
        <v>491</v>
      </c>
      <c r="C221" s="3" t="s">
        <v>492</v>
      </c>
      <c r="D221" s="13">
        <v>41700</v>
      </c>
      <c r="E221" s="13">
        <v>138497</v>
      </c>
      <c r="F221" s="13">
        <f t="shared" si="12"/>
        <v>332</v>
      </c>
      <c r="G221" t="s">
        <v>20</v>
      </c>
      <c r="H221" s="13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2051</v>
      </c>
    </row>
    <row r="222" spans="1:20" x14ac:dyDescent="0.3">
      <c r="A222">
        <v>220</v>
      </c>
      <c r="B222" s="4" t="s">
        <v>493</v>
      </c>
      <c r="C222" s="3" t="s">
        <v>494</v>
      </c>
      <c r="D222" s="13">
        <v>7900</v>
      </c>
      <c r="E222" s="13">
        <v>667</v>
      </c>
      <c r="F222" s="13">
        <f t="shared" si="12"/>
        <v>8</v>
      </c>
      <c r="G222" t="s">
        <v>14</v>
      </c>
      <c r="H222" s="13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">
        <v>2041</v>
      </c>
      <c r="T222" t="s">
        <v>2042</v>
      </c>
    </row>
    <row r="223" spans="1:20" ht="31.2" x14ac:dyDescent="0.3">
      <c r="A223">
        <v>221</v>
      </c>
      <c r="B223" s="4" t="s">
        <v>495</v>
      </c>
      <c r="C223" s="3" t="s">
        <v>496</v>
      </c>
      <c r="D223" s="13">
        <v>121500</v>
      </c>
      <c r="E223" s="13">
        <v>119830</v>
      </c>
      <c r="F223" s="13">
        <f t="shared" si="12"/>
        <v>99</v>
      </c>
      <c r="G223" t="s">
        <v>14</v>
      </c>
      <c r="H223" s="1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">
        <v>2035</v>
      </c>
      <c r="T223" t="s">
        <v>2036</v>
      </c>
    </row>
    <row r="224" spans="1:20" x14ac:dyDescent="0.3">
      <c r="A224">
        <v>222</v>
      </c>
      <c r="B224" s="4" t="s">
        <v>497</v>
      </c>
      <c r="C224" s="3" t="s">
        <v>498</v>
      </c>
      <c r="D224" s="13">
        <v>4800</v>
      </c>
      <c r="E224" s="13">
        <v>6623</v>
      </c>
      <c r="F224" s="13">
        <f t="shared" si="12"/>
        <v>138</v>
      </c>
      <c r="G224" t="s">
        <v>20</v>
      </c>
      <c r="H224" s="13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2056</v>
      </c>
      <c r="T224" t="s">
        <v>2057</v>
      </c>
    </row>
    <row r="225" spans="1:20" x14ac:dyDescent="0.3">
      <c r="A225">
        <v>223</v>
      </c>
      <c r="B225" s="4" t="s">
        <v>499</v>
      </c>
      <c r="C225" s="3" t="s">
        <v>500</v>
      </c>
      <c r="D225" s="13">
        <v>87300</v>
      </c>
      <c r="E225" s="13">
        <v>81897</v>
      </c>
      <c r="F225" s="13">
        <f t="shared" si="12"/>
        <v>94</v>
      </c>
      <c r="G225" t="s">
        <v>14</v>
      </c>
      <c r="H225" s="13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x14ac:dyDescent="0.3">
      <c r="A226">
        <v>224</v>
      </c>
      <c r="B226" s="4" t="s">
        <v>501</v>
      </c>
      <c r="C226" s="3" t="s">
        <v>502</v>
      </c>
      <c r="D226" s="13">
        <v>46300</v>
      </c>
      <c r="E226" s="13">
        <v>186885</v>
      </c>
      <c r="F226" s="13">
        <f t="shared" si="12"/>
        <v>404</v>
      </c>
      <c r="G226" t="s">
        <v>20</v>
      </c>
      <c r="H226" s="13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2065</v>
      </c>
    </row>
    <row r="227" spans="1:20" x14ac:dyDescent="0.3">
      <c r="A227">
        <v>225</v>
      </c>
      <c r="B227" s="4" t="s">
        <v>503</v>
      </c>
      <c r="C227" s="3" t="s">
        <v>504</v>
      </c>
      <c r="D227" s="13">
        <v>67800</v>
      </c>
      <c r="E227" s="13">
        <v>176398</v>
      </c>
      <c r="F227" s="13">
        <f t="shared" si="12"/>
        <v>260</v>
      </c>
      <c r="G227" t="s">
        <v>20</v>
      </c>
      <c r="H227" s="13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">
        <v>2037</v>
      </c>
      <c r="T227" t="s">
        <v>2038</v>
      </c>
    </row>
    <row r="228" spans="1:20" x14ac:dyDescent="0.3">
      <c r="A228">
        <v>226</v>
      </c>
      <c r="B228" s="4" t="s">
        <v>253</v>
      </c>
      <c r="C228" s="3" t="s">
        <v>505</v>
      </c>
      <c r="D228" s="13">
        <v>3000</v>
      </c>
      <c r="E228" s="13">
        <v>10999</v>
      </c>
      <c r="F228" s="13">
        <f t="shared" si="12"/>
        <v>367</v>
      </c>
      <c r="G228" t="s">
        <v>20</v>
      </c>
      <c r="H228" s="13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2056</v>
      </c>
      <c r="T228" t="s">
        <v>2057</v>
      </c>
    </row>
    <row r="229" spans="1:20" ht="31.2" x14ac:dyDescent="0.3">
      <c r="A229">
        <v>227</v>
      </c>
      <c r="B229" s="4" t="s">
        <v>506</v>
      </c>
      <c r="C229" s="3" t="s">
        <v>507</v>
      </c>
      <c r="D229" s="13">
        <v>60900</v>
      </c>
      <c r="E229" s="13">
        <v>102751</v>
      </c>
      <c r="F229" s="13">
        <f t="shared" si="12"/>
        <v>169</v>
      </c>
      <c r="G229" t="s">
        <v>20</v>
      </c>
      <c r="H229" s="13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2052</v>
      </c>
      <c r="T229" t="s">
        <v>2063</v>
      </c>
    </row>
    <row r="230" spans="1:20" x14ac:dyDescent="0.3">
      <c r="A230">
        <v>228</v>
      </c>
      <c r="B230" s="4" t="s">
        <v>508</v>
      </c>
      <c r="C230" s="3" t="s">
        <v>509</v>
      </c>
      <c r="D230" s="13">
        <v>137900</v>
      </c>
      <c r="E230" s="13">
        <v>165352</v>
      </c>
      <c r="F230" s="13">
        <f t="shared" si="12"/>
        <v>120</v>
      </c>
      <c r="G230" t="s">
        <v>20</v>
      </c>
      <c r="H230" s="13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2051</v>
      </c>
    </row>
    <row r="231" spans="1:20" x14ac:dyDescent="0.3">
      <c r="A231">
        <v>229</v>
      </c>
      <c r="B231" s="4" t="s">
        <v>510</v>
      </c>
      <c r="C231" s="3" t="s">
        <v>511</v>
      </c>
      <c r="D231" s="13">
        <v>85600</v>
      </c>
      <c r="E231" s="13">
        <v>165798</v>
      </c>
      <c r="F231" s="13">
        <f t="shared" si="12"/>
        <v>194</v>
      </c>
      <c r="G231" t="s">
        <v>20</v>
      </c>
      <c r="H231" s="13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2052</v>
      </c>
      <c r="T231" t="s">
        <v>2063</v>
      </c>
    </row>
    <row r="232" spans="1:20" x14ac:dyDescent="0.3">
      <c r="A232">
        <v>230</v>
      </c>
      <c r="B232" s="4" t="s">
        <v>512</v>
      </c>
      <c r="C232" s="3" t="s">
        <v>513</v>
      </c>
      <c r="D232" s="13">
        <v>2400</v>
      </c>
      <c r="E232" s="13">
        <v>10084</v>
      </c>
      <c r="F232" s="13">
        <f t="shared" si="12"/>
        <v>420</v>
      </c>
      <c r="G232" t="s">
        <v>20</v>
      </c>
      <c r="H232" s="13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">
        <v>2052</v>
      </c>
      <c r="T232" t="s">
        <v>2053</v>
      </c>
    </row>
    <row r="233" spans="1:20" x14ac:dyDescent="0.3">
      <c r="A233">
        <v>231</v>
      </c>
      <c r="B233" s="4" t="s">
        <v>514</v>
      </c>
      <c r="C233" s="3" t="s">
        <v>515</v>
      </c>
      <c r="D233" s="13">
        <v>7200</v>
      </c>
      <c r="E233" s="13">
        <v>5523</v>
      </c>
      <c r="F233" s="13">
        <f t="shared" si="12"/>
        <v>77</v>
      </c>
      <c r="G233" t="s">
        <v>74</v>
      </c>
      <c r="H233" s="1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x14ac:dyDescent="0.3">
      <c r="A234">
        <v>232</v>
      </c>
      <c r="B234" s="4" t="s">
        <v>516</v>
      </c>
      <c r="C234" s="3" t="s">
        <v>517</v>
      </c>
      <c r="D234" s="13">
        <v>3400</v>
      </c>
      <c r="E234" s="13">
        <v>5823</v>
      </c>
      <c r="F234" s="13">
        <f t="shared" si="12"/>
        <v>171</v>
      </c>
      <c r="G234" t="s">
        <v>20</v>
      </c>
      <c r="H234" s="13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x14ac:dyDescent="0.3">
      <c r="A235">
        <v>233</v>
      </c>
      <c r="B235" s="4" t="s">
        <v>518</v>
      </c>
      <c r="C235" s="3" t="s">
        <v>519</v>
      </c>
      <c r="D235" s="13">
        <v>3800</v>
      </c>
      <c r="E235" s="13">
        <v>6000</v>
      </c>
      <c r="F235" s="13">
        <f t="shared" si="12"/>
        <v>158</v>
      </c>
      <c r="G235" t="s">
        <v>20</v>
      </c>
      <c r="H235" s="13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2051</v>
      </c>
    </row>
    <row r="236" spans="1:20" x14ac:dyDescent="0.3">
      <c r="A236">
        <v>234</v>
      </c>
      <c r="B236" s="4" t="s">
        <v>520</v>
      </c>
      <c r="C236" s="3" t="s">
        <v>521</v>
      </c>
      <c r="D236" s="13">
        <v>7500</v>
      </c>
      <c r="E236" s="13">
        <v>8181</v>
      </c>
      <c r="F236" s="13">
        <f t="shared" si="12"/>
        <v>109</v>
      </c>
      <c r="G236" t="s">
        <v>20</v>
      </c>
      <c r="H236" s="13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">
        <v>2052</v>
      </c>
      <c r="T236" t="s">
        <v>2053</v>
      </c>
    </row>
    <row r="237" spans="1:20" ht="31.2" x14ac:dyDescent="0.3">
      <c r="A237">
        <v>235</v>
      </c>
      <c r="B237" s="4" t="s">
        <v>522</v>
      </c>
      <c r="C237" s="3" t="s">
        <v>523</v>
      </c>
      <c r="D237" s="13">
        <v>8600</v>
      </c>
      <c r="E237" s="13">
        <v>3589</v>
      </c>
      <c r="F237" s="13">
        <f t="shared" si="12"/>
        <v>42</v>
      </c>
      <c r="G237" t="s">
        <v>14</v>
      </c>
      <c r="H237" s="13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2051</v>
      </c>
    </row>
    <row r="238" spans="1:20" x14ac:dyDescent="0.3">
      <c r="A238">
        <v>236</v>
      </c>
      <c r="B238" s="4" t="s">
        <v>524</v>
      </c>
      <c r="C238" s="3" t="s">
        <v>525</v>
      </c>
      <c r="D238" s="13">
        <v>39500</v>
      </c>
      <c r="E238" s="13">
        <v>4323</v>
      </c>
      <c r="F238" s="13">
        <f t="shared" si="12"/>
        <v>11</v>
      </c>
      <c r="G238" t="s">
        <v>14</v>
      </c>
      <c r="H238" s="13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">
        <v>2037</v>
      </c>
      <c r="T238" t="s">
        <v>2038</v>
      </c>
    </row>
    <row r="239" spans="1:20" ht="31.2" x14ac:dyDescent="0.3">
      <c r="A239">
        <v>237</v>
      </c>
      <c r="B239" s="4" t="s">
        <v>526</v>
      </c>
      <c r="C239" s="3" t="s">
        <v>527</v>
      </c>
      <c r="D239" s="13">
        <v>9300</v>
      </c>
      <c r="E239" s="13">
        <v>14822</v>
      </c>
      <c r="F239" s="13">
        <f t="shared" si="12"/>
        <v>159</v>
      </c>
      <c r="G239" t="s">
        <v>20</v>
      </c>
      <c r="H239" s="13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2051</v>
      </c>
    </row>
    <row r="240" spans="1:20" x14ac:dyDescent="0.3">
      <c r="A240">
        <v>238</v>
      </c>
      <c r="B240" s="4" t="s">
        <v>528</v>
      </c>
      <c r="C240" s="3" t="s">
        <v>529</v>
      </c>
      <c r="D240" s="13">
        <v>2400</v>
      </c>
      <c r="E240" s="13">
        <v>10138</v>
      </c>
      <c r="F240" s="13">
        <f t="shared" si="12"/>
        <v>422</v>
      </c>
      <c r="G240" t="s">
        <v>20</v>
      </c>
      <c r="H240" s="13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">
        <v>2041</v>
      </c>
      <c r="T240" t="s">
        <v>2042</v>
      </c>
    </row>
    <row r="241" spans="1:20" ht="31.2" x14ac:dyDescent="0.3">
      <c r="A241">
        <v>239</v>
      </c>
      <c r="B241" s="4" t="s">
        <v>530</v>
      </c>
      <c r="C241" s="3" t="s">
        <v>531</v>
      </c>
      <c r="D241" s="13">
        <v>3200</v>
      </c>
      <c r="E241" s="13">
        <v>3127</v>
      </c>
      <c r="F241" s="13">
        <f t="shared" si="12"/>
        <v>98</v>
      </c>
      <c r="G241" t="s">
        <v>14</v>
      </c>
      <c r="H241" s="13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">
        <v>2039</v>
      </c>
      <c r="T241" t="s">
        <v>2048</v>
      </c>
    </row>
    <row r="242" spans="1:20" x14ac:dyDescent="0.3">
      <c r="A242">
        <v>240</v>
      </c>
      <c r="B242" s="4" t="s">
        <v>532</v>
      </c>
      <c r="C242" s="3" t="s">
        <v>533</v>
      </c>
      <c r="D242" s="13">
        <v>29400</v>
      </c>
      <c r="E242" s="13">
        <v>123124</v>
      </c>
      <c r="F242" s="13">
        <f t="shared" si="12"/>
        <v>419</v>
      </c>
      <c r="G242" t="s">
        <v>20</v>
      </c>
      <c r="H242" s="13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">
        <v>2041</v>
      </c>
      <c r="T242" t="s">
        <v>2042</v>
      </c>
    </row>
    <row r="243" spans="1:20" ht="31.2" x14ac:dyDescent="0.3">
      <c r="A243">
        <v>241</v>
      </c>
      <c r="B243" s="4" t="s">
        <v>534</v>
      </c>
      <c r="C243" s="3" t="s">
        <v>535</v>
      </c>
      <c r="D243" s="13">
        <v>168500</v>
      </c>
      <c r="E243" s="13">
        <v>171729</v>
      </c>
      <c r="F243" s="13">
        <f t="shared" si="12"/>
        <v>102</v>
      </c>
      <c r="G243" t="s">
        <v>20</v>
      </c>
      <c r="H243" s="1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">
        <v>2049</v>
      </c>
      <c r="T243" t="s">
        <v>2050</v>
      </c>
    </row>
    <row r="244" spans="1:20" x14ac:dyDescent="0.3">
      <c r="A244">
        <v>242</v>
      </c>
      <c r="B244" s="4" t="s">
        <v>536</v>
      </c>
      <c r="C244" s="3" t="s">
        <v>537</v>
      </c>
      <c r="D244" s="13">
        <v>8400</v>
      </c>
      <c r="E244" s="13">
        <v>10729</v>
      </c>
      <c r="F244" s="13">
        <f t="shared" si="12"/>
        <v>128</v>
      </c>
      <c r="G244" t="s">
        <v>20</v>
      </c>
      <c r="H244" s="13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">
        <v>2037</v>
      </c>
      <c r="T244" t="s">
        <v>2038</v>
      </c>
    </row>
    <row r="245" spans="1:20" ht="31.2" x14ac:dyDescent="0.3">
      <c r="A245">
        <v>243</v>
      </c>
      <c r="B245" s="4" t="s">
        <v>538</v>
      </c>
      <c r="C245" s="3" t="s">
        <v>539</v>
      </c>
      <c r="D245" s="13">
        <v>2300</v>
      </c>
      <c r="E245" s="13">
        <v>10240</v>
      </c>
      <c r="F245" s="13">
        <f t="shared" si="12"/>
        <v>445</v>
      </c>
      <c r="G245" t="s">
        <v>20</v>
      </c>
      <c r="H245" s="13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">
        <v>2041</v>
      </c>
      <c r="T245" t="s">
        <v>2042</v>
      </c>
    </row>
    <row r="246" spans="1:20" ht="31.2" x14ac:dyDescent="0.3">
      <c r="A246">
        <v>244</v>
      </c>
      <c r="B246" s="4" t="s">
        <v>540</v>
      </c>
      <c r="C246" s="3" t="s">
        <v>541</v>
      </c>
      <c r="D246" s="13">
        <v>700</v>
      </c>
      <c r="E246" s="13">
        <v>3988</v>
      </c>
      <c r="F246" s="13">
        <f t="shared" si="12"/>
        <v>570</v>
      </c>
      <c r="G246" t="s">
        <v>20</v>
      </c>
      <c r="H246" s="13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">
        <v>2041</v>
      </c>
      <c r="T246" t="s">
        <v>2042</v>
      </c>
    </row>
    <row r="247" spans="1:20" x14ac:dyDescent="0.3">
      <c r="A247">
        <v>245</v>
      </c>
      <c r="B247" s="4" t="s">
        <v>542</v>
      </c>
      <c r="C247" s="3" t="s">
        <v>543</v>
      </c>
      <c r="D247" s="13">
        <v>2900</v>
      </c>
      <c r="E247" s="13">
        <v>14771</v>
      </c>
      <c r="F247" s="13">
        <f t="shared" si="12"/>
        <v>509</v>
      </c>
      <c r="G247" t="s">
        <v>20</v>
      </c>
      <c r="H247" s="13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">
        <v>2041</v>
      </c>
      <c r="T247" t="s">
        <v>2042</v>
      </c>
    </row>
    <row r="248" spans="1:20" ht="31.2" x14ac:dyDescent="0.3">
      <c r="A248">
        <v>246</v>
      </c>
      <c r="B248" s="4" t="s">
        <v>544</v>
      </c>
      <c r="C248" s="3" t="s">
        <v>545</v>
      </c>
      <c r="D248" s="13">
        <v>4500</v>
      </c>
      <c r="E248" s="13">
        <v>14649</v>
      </c>
      <c r="F248" s="13">
        <f t="shared" si="12"/>
        <v>326</v>
      </c>
      <c r="G248" t="s">
        <v>20</v>
      </c>
      <c r="H248" s="13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">
        <v>2039</v>
      </c>
      <c r="T248" t="s">
        <v>2040</v>
      </c>
    </row>
    <row r="249" spans="1:20" x14ac:dyDescent="0.3">
      <c r="A249">
        <v>247</v>
      </c>
      <c r="B249" s="4" t="s">
        <v>546</v>
      </c>
      <c r="C249" s="3" t="s">
        <v>547</v>
      </c>
      <c r="D249" s="13">
        <v>19800</v>
      </c>
      <c r="E249" s="13">
        <v>184658</v>
      </c>
      <c r="F249" s="13">
        <f t="shared" si="12"/>
        <v>933</v>
      </c>
      <c r="G249" t="s">
        <v>20</v>
      </c>
      <c r="H249" s="13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">
        <v>2049</v>
      </c>
      <c r="T249" t="s">
        <v>2055</v>
      </c>
    </row>
    <row r="250" spans="1:20" x14ac:dyDescent="0.3">
      <c r="A250">
        <v>248</v>
      </c>
      <c r="B250" s="4" t="s">
        <v>548</v>
      </c>
      <c r="C250" s="3" t="s">
        <v>549</v>
      </c>
      <c r="D250" s="13">
        <v>6200</v>
      </c>
      <c r="E250" s="13">
        <v>13103</v>
      </c>
      <c r="F250" s="13">
        <f t="shared" si="12"/>
        <v>211</v>
      </c>
      <c r="G250" t="s">
        <v>20</v>
      </c>
      <c r="H250" s="13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">
        <v>2052</v>
      </c>
      <c r="T250" t="s">
        <v>2063</v>
      </c>
    </row>
    <row r="251" spans="1:20" x14ac:dyDescent="0.3">
      <c r="A251">
        <v>249</v>
      </c>
      <c r="B251" s="4" t="s">
        <v>550</v>
      </c>
      <c r="C251" s="3" t="s">
        <v>551</v>
      </c>
      <c r="D251" s="13">
        <v>61500</v>
      </c>
      <c r="E251" s="13">
        <v>168095</v>
      </c>
      <c r="F251" s="13">
        <f t="shared" si="12"/>
        <v>273</v>
      </c>
      <c r="G251" t="s">
        <v>20</v>
      </c>
      <c r="H251" s="13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">
        <v>2049</v>
      </c>
      <c r="T251" t="s">
        <v>2061</v>
      </c>
    </row>
    <row r="252" spans="1:20" x14ac:dyDescent="0.3">
      <c r="A252">
        <v>250</v>
      </c>
      <c r="B252" s="4" t="s">
        <v>552</v>
      </c>
      <c r="C252" s="3" t="s">
        <v>553</v>
      </c>
      <c r="D252" s="13">
        <v>100</v>
      </c>
      <c r="E252" s="13">
        <v>3</v>
      </c>
      <c r="F252" s="13">
        <f t="shared" si="12"/>
        <v>3</v>
      </c>
      <c r="G252" t="s">
        <v>14</v>
      </c>
      <c r="H252" s="13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">
        <v>2037</v>
      </c>
      <c r="T252" t="s">
        <v>2038</v>
      </c>
    </row>
    <row r="253" spans="1:20" x14ac:dyDescent="0.3">
      <c r="A253">
        <v>251</v>
      </c>
      <c r="B253" s="4" t="s">
        <v>554</v>
      </c>
      <c r="C253" s="3" t="s">
        <v>555</v>
      </c>
      <c r="D253" s="13">
        <v>7100</v>
      </c>
      <c r="E253" s="13">
        <v>3840</v>
      </c>
      <c r="F253" s="13">
        <f t="shared" si="12"/>
        <v>54</v>
      </c>
      <c r="G253" t="s">
        <v>14</v>
      </c>
      <c r="H253" s="1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31.2" x14ac:dyDescent="0.3">
      <c r="A254">
        <v>252</v>
      </c>
      <c r="B254" s="4" t="s">
        <v>556</v>
      </c>
      <c r="C254" s="3" t="s">
        <v>557</v>
      </c>
      <c r="D254" s="13">
        <v>1000</v>
      </c>
      <c r="E254" s="13">
        <v>6263</v>
      </c>
      <c r="F254" s="13">
        <f t="shared" si="12"/>
        <v>626</v>
      </c>
      <c r="G254" t="s">
        <v>20</v>
      </c>
      <c r="H254" s="13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x14ac:dyDescent="0.3">
      <c r="A255">
        <v>253</v>
      </c>
      <c r="B255" s="4" t="s">
        <v>558</v>
      </c>
      <c r="C255" s="3" t="s">
        <v>559</v>
      </c>
      <c r="D255" s="13">
        <v>121500</v>
      </c>
      <c r="E255" s="13">
        <v>108161</v>
      </c>
      <c r="F255" s="13">
        <f t="shared" si="12"/>
        <v>89</v>
      </c>
      <c r="G255" t="s">
        <v>14</v>
      </c>
      <c r="H255" s="13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2046</v>
      </c>
    </row>
    <row r="256" spans="1:20" ht="31.2" x14ac:dyDescent="0.3">
      <c r="A256">
        <v>254</v>
      </c>
      <c r="B256" s="4" t="s">
        <v>560</v>
      </c>
      <c r="C256" s="3" t="s">
        <v>561</v>
      </c>
      <c r="D256" s="13">
        <v>4600</v>
      </c>
      <c r="E256" s="13">
        <v>8505</v>
      </c>
      <c r="F256" s="13">
        <f t="shared" si="12"/>
        <v>185</v>
      </c>
      <c r="G256" t="s">
        <v>20</v>
      </c>
      <c r="H256" s="13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">
        <v>2049</v>
      </c>
      <c r="T256" t="s">
        <v>2050</v>
      </c>
    </row>
    <row r="257" spans="1:20" ht="31.2" x14ac:dyDescent="0.3">
      <c r="A257">
        <v>255</v>
      </c>
      <c r="B257" s="4" t="s">
        <v>562</v>
      </c>
      <c r="C257" s="3" t="s">
        <v>563</v>
      </c>
      <c r="D257" s="13">
        <v>80500</v>
      </c>
      <c r="E257" s="13">
        <v>96735</v>
      </c>
      <c r="F257" s="13">
        <f t="shared" si="12"/>
        <v>120</v>
      </c>
      <c r="G257" t="s">
        <v>20</v>
      </c>
      <c r="H257" s="13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">
        <v>2037</v>
      </c>
      <c r="T257" t="s">
        <v>2038</v>
      </c>
    </row>
    <row r="258" spans="1:20" x14ac:dyDescent="0.3">
      <c r="A258">
        <v>256</v>
      </c>
      <c r="B258" s="4" t="s">
        <v>564</v>
      </c>
      <c r="C258" s="3" t="s">
        <v>565</v>
      </c>
      <c r="D258" s="13">
        <v>4100</v>
      </c>
      <c r="E258" s="13">
        <v>959</v>
      </c>
      <c r="F258" s="13">
        <f t="shared" si="12"/>
        <v>23</v>
      </c>
      <c r="G258" t="s">
        <v>14</v>
      </c>
      <c r="H258" s="13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">
        <v>2037</v>
      </c>
      <c r="T258" t="s">
        <v>2038</v>
      </c>
    </row>
    <row r="259" spans="1:20" x14ac:dyDescent="0.3">
      <c r="A259">
        <v>257</v>
      </c>
      <c r="B259" s="4" t="s">
        <v>566</v>
      </c>
      <c r="C259" s="3" t="s">
        <v>567</v>
      </c>
      <c r="D259" s="13">
        <v>5700</v>
      </c>
      <c r="E259" s="13">
        <v>8322</v>
      </c>
      <c r="F259" s="13">
        <f t="shared" ref="F259:F322" si="16">ROUND((E259/D259)*100,0)</f>
        <v>146</v>
      </c>
      <c r="G259" t="s">
        <v>20</v>
      </c>
      <c r="H259" s="13">
        <v>92</v>
      </c>
      <c r="I259" s="6">
        <f t="shared" ref="I259:I322" si="17">+IF(H259,E259/H259,0)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(((L259/60)/60/24)+DATE(1970,1,1))</f>
        <v>41338.25</v>
      </c>
      <c r="O259" s="9">
        <f t="shared" ref="O259:O322" si="19">(((M259/60)/60/24)+DATE(1970,1,1))</f>
        <v>41352.208333333336</v>
      </c>
      <c r="P259" t="b">
        <v>0</v>
      </c>
      <c r="Q259" t="b">
        <v>0</v>
      </c>
      <c r="R259" t="s">
        <v>33</v>
      </c>
      <c r="S259" t="s">
        <v>2041</v>
      </c>
      <c r="T259" t="s">
        <v>2042</v>
      </c>
    </row>
    <row r="260" spans="1:20" x14ac:dyDescent="0.3">
      <c r="A260">
        <v>258</v>
      </c>
      <c r="B260" s="4" t="s">
        <v>568</v>
      </c>
      <c r="C260" s="3" t="s">
        <v>569</v>
      </c>
      <c r="D260" s="13">
        <v>5000</v>
      </c>
      <c r="E260" s="13">
        <v>13424</v>
      </c>
      <c r="F260" s="13">
        <f t="shared" si="16"/>
        <v>268</v>
      </c>
      <c r="G260" t="s">
        <v>20</v>
      </c>
      <c r="H260" s="13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">
        <v>2041</v>
      </c>
      <c r="T260" t="s">
        <v>2042</v>
      </c>
    </row>
    <row r="261" spans="1:20" ht="31.2" x14ac:dyDescent="0.3">
      <c r="A261">
        <v>259</v>
      </c>
      <c r="B261" s="4" t="s">
        <v>570</v>
      </c>
      <c r="C261" s="3" t="s">
        <v>571</v>
      </c>
      <c r="D261" s="13">
        <v>1800</v>
      </c>
      <c r="E261" s="13">
        <v>10755</v>
      </c>
      <c r="F261" s="13">
        <f t="shared" si="16"/>
        <v>598</v>
      </c>
      <c r="G261" t="s">
        <v>20</v>
      </c>
      <c r="H261" s="13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">
        <v>2056</v>
      </c>
      <c r="T261" t="s">
        <v>2057</v>
      </c>
    </row>
    <row r="262" spans="1:20" x14ac:dyDescent="0.3">
      <c r="A262">
        <v>260</v>
      </c>
      <c r="B262" s="4" t="s">
        <v>572</v>
      </c>
      <c r="C262" s="3" t="s">
        <v>573</v>
      </c>
      <c r="D262" s="13">
        <v>6300</v>
      </c>
      <c r="E262" s="13">
        <v>9935</v>
      </c>
      <c r="F262" s="13">
        <f t="shared" si="16"/>
        <v>158</v>
      </c>
      <c r="G262" t="s">
        <v>20</v>
      </c>
      <c r="H262" s="13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">
        <v>2037</v>
      </c>
      <c r="T262" t="s">
        <v>2038</v>
      </c>
    </row>
    <row r="263" spans="1:20" ht="31.2" x14ac:dyDescent="0.3">
      <c r="A263">
        <v>261</v>
      </c>
      <c r="B263" s="4" t="s">
        <v>574</v>
      </c>
      <c r="C263" s="3" t="s">
        <v>575</v>
      </c>
      <c r="D263" s="13">
        <v>84300</v>
      </c>
      <c r="E263" s="13">
        <v>26303</v>
      </c>
      <c r="F263" s="13">
        <f t="shared" si="16"/>
        <v>31</v>
      </c>
      <c r="G263" t="s">
        <v>14</v>
      </c>
      <c r="H263" s="1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">
        <v>2037</v>
      </c>
      <c r="T263" t="s">
        <v>2038</v>
      </c>
    </row>
    <row r="264" spans="1:20" x14ac:dyDescent="0.3">
      <c r="A264">
        <v>262</v>
      </c>
      <c r="B264" s="4" t="s">
        <v>576</v>
      </c>
      <c r="C264" s="3" t="s">
        <v>577</v>
      </c>
      <c r="D264" s="13">
        <v>1700</v>
      </c>
      <c r="E264" s="13">
        <v>5328</v>
      </c>
      <c r="F264" s="13">
        <f t="shared" si="16"/>
        <v>313</v>
      </c>
      <c r="G264" t="s">
        <v>20</v>
      </c>
      <c r="H264" s="13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">
        <v>2037</v>
      </c>
      <c r="T264" t="s">
        <v>2047</v>
      </c>
    </row>
    <row r="265" spans="1:20" x14ac:dyDescent="0.3">
      <c r="A265">
        <v>263</v>
      </c>
      <c r="B265" s="4" t="s">
        <v>578</v>
      </c>
      <c r="C265" s="3" t="s">
        <v>579</v>
      </c>
      <c r="D265" s="13">
        <v>2900</v>
      </c>
      <c r="E265" s="13">
        <v>10756</v>
      </c>
      <c r="F265" s="13">
        <f t="shared" si="16"/>
        <v>371</v>
      </c>
      <c r="G265" t="s">
        <v>20</v>
      </c>
      <c r="H265" s="13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">
        <v>2056</v>
      </c>
      <c r="T265" t="s">
        <v>2057</v>
      </c>
    </row>
    <row r="266" spans="1:20" x14ac:dyDescent="0.3">
      <c r="A266">
        <v>264</v>
      </c>
      <c r="B266" s="4" t="s">
        <v>580</v>
      </c>
      <c r="C266" s="3" t="s">
        <v>581</v>
      </c>
      <c r="D266" s="13">
        <v>45600</v>
      </c>
      <c r="E266" s="13">
        <v>165375</v>
      </c>
      <c r="F266" s="13">
        <f t="shared" si="16"/>
        <v>363</v>
      </c>
      <c r="G266" t="s">
        <v>20</v>
      </c>
      <c r="H266" s="13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">
        <v>2041</v>
      </c>
      <c r="T266" t="s">
        <v>2042</v>
      </c>
    </row>
    <row r="267" spans="1:20" x14ac:dyDescent="0.3">
      <c r="A267">
        <v>265</v>
      </c>
      <c r="B267" s="4" t="s">
        <v>582</v>
      </c>
      <c r="C267" s="3" t="s">
        <v>583</v>
      </c>
      <c r="D267" s="13">
        <v>4900</v>
      </c>
      <c r="E267" s="13">
        <v>6031</v>
      </c>
      <c r="F267" s="13">
        <f t="shared" si="16"/>
        <v>123</v>
      </c>
      <c r="G267" t="s">
        <v>20</v>
      </c>
      <c r="H267" s="13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">
        <v>2041</v>
      </c>
      <c r="T267" t="s">
        <v>2042</v>
      </c>
    </row>
    <row r="268" spans="1:20" x14ac:dyDescent="0.3">
      <c r="A268">
        <v>266</v>
      </c>
      <c r="B268" s="4" t="s">
        <v>584</v>
      </c>
      <c r="C268" s="3" t="s">
        <v>585</v>
      </c>
      <c r="D268" s="13">
        <v>111900</v>
      </c>
      <c r="E268" s="13">
        <v>85902</v>
      </c>
      <c r="F268" s="13">
        <f t="shared" si="16"/>
        <v>77</v>
      </c>
      <c r="G268" t="s">
        <v>14</v>
      </c>
      <c r="H268" s="13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">
        <v>2037</v>
      </c>
      <c r="T268" t="s">
        <v>2060</v>
      </c>
    </row>
    <row r="269" spans="1:20" x14ac:dyDescent="0.3">
      <c r="A269">
        <v>267</v>
      </c>
      <c r="B269" s="4" t="s">
        <v>586</v>
      </c>
      <c r="C269" s="3" t="s">
        <v>587</v>
      </c>
      <c r="D269" s="13">
        <v>61600</v>
      </c>
      <c r="E269" s="13">
        <v>143910</v>
      </c>
      <c r="F269" s="13">
        <f t="shared" si="16"/>
        <v>234</v>
      </c>
      <c r="G269" t="s">
        <v>20</v>
      </c>
      <c r="H269" s="13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">
        <v>2041</v>
      </c>
      <c r="T269" t="s">
        <v>2042</v>
      </c>
    </row>
    <row r="270" spans="1:20" x14ac:dyDescent="0.3">
      <c r="A270">
        <v>268</v>
      </c>
      <c r="B270" s="4" t="s">
        <v>588</v>
      </c>
      <c r="C270" s="3" t="s">
        <v>589</v>
      </c>
      <c r="D270" s="13">
        <v>1500</v>
      </c>
      <c r="E270" s="13">
        <v>2708</v>
      </c>
      <c r="F270" s="13">
        <f t="shared" si="16"/>
        <v>181</v>
      </c>
      <c r="G270" t="s">
        <v>20</v>
      </c>
      <c r="H270" s="13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x14ac:dyDescent="0.3">
      <c r="A271">
        <v>269</v>
      </c>
      <c r="B271" s="4" t="s">
        <v>590</v>
      </c>
      <c r="C271" s="3" t="s">
        <v>591</v>
      </c>
      <c r="D271" s="13">
        <v>3500</v>
      </c>
      <c r="E271" s="13">
        <v>8842</v>
      </c>
      <c r="F271" s="13">
        <f t="shared" si="16"/>
        <v>253</v>
      </c>
      <c r="G271" t="s">
        <v>20</v>
      </c>
      <c r="H271" s="13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2062</v>
      </c>
    </row>
    <row r="272" spans="1:20" x14ac:dyDescent="0.3">
      <c r="A272">
        <v>270</v>
      </c>
      <c r="B272" s="4" t="s">
        <v>592</v>
      </c>
      <c r="C272" s="3" t="s">
        <v>593</v>
      </c>
      <c r="D272" s="13">
        <v>173900</v>
      </c>
      <c r="E272" s="13">
        <v>47260</v>
      </c>
      <c r="F272" s="13">
        <f t="shared" si="16"/>
        <v>27</v>
      </c>
      <c r="G272" t="s">
        <v>74</v>
      </c>
      <c r="H272" s="13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">
        <v>2052</v>
      </c>
      <c r="T272" t="s">
        <v>2053</v>
      </c>
    </row>
    <row r="273" spans="1:20" ht="31.2" x14ac:dyDescent="0.3">
      <c r="A273">
        <v>271</v>
      </c>
      <c r="B273" s="4" t="s">
        <v>594</v>
      </c>
      <c r="C273" s="3" t="s">
        <v>595</v>
      </c>
      <c r="D273" s="13">
        <v>153700</v>
      </c>
      <c r="E273" s="13">
        <v>1953</v>
      </c>
      <c r="F273" s="13">
        <f t="shared" si="16"/>
        <v>1</v>
      </c>
      <c r="G273" t="s">
        <v>47</v>
      </c>
      <c r="H273" s="1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">
        <v>2056</v>
      </c>
      <c r="T273" t="s">
        <v>2057</v>
      </c>
    </row>
    <row r="274" spans="1:20" x14ac:dyDescent="0.3">
      <c r="A274">
        <v>272</v>
      </c>
      <c r="B274" s="4" t="s">
        <v>596</v>
      </c>
      <c r="C274" s="3" t="s">
        <v>597</v>
      </c>
      <c r="D274" s="13">
        <v>51100</v>
      </c>
      <c r="E274" s="13">
        <v>155349</v>
      </c>
      <c r="F274" s="13">
        <f t="shared" si="16"/>
        <v>304</v>
      </c>
      <c r="G274" t="s">
        <v>20</v>
      </c>
      <c r="H274" s="13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">
        <v>2041</v>
      </c>
      <c r="T274" t="s">
        <v>2042</v>
      </c>
    </row>
    <row r="275" spans="1:20" x14ac:dyDescent="0.3">
      <c r="A275">
        <v>273</v>
      </c>
      <c r="B275" s="4" t="s">
        <v>598</v>
      </c>
      <c r="C275" s="3" t="s">
        <v>599</v>
      </c>
      <c r="D275" s="13">
        <v>7800</v>
      </c>
      <c r="E275" s="13">
        <v>10704</v>
      </c>
      <c r="F275" s="13">
        <f t="shared" si="16"/>
        <v>137</v>
      </c>
      <c r="G275" t="s">
        <v>20</v>
      </c>
      <c r="H275" s="13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">
        <v>2041</v>
      </c>
      <c r="T275" t="s">
        <v>2042</v>
      </c>
    </row>
    <row r="276" spans="1:20" ht="31.2" x14ac:dyDescent="0.3">
      <c r="A276">
        <v>274</v>
      </c>
      <c r="B276" s="4" t="s">
        <v>600</v>
      </c>
      <c r="C276" s="3" t="s">
        <v>601</v>
      </c>
      <c r="D276" s="13">
        <v>2400</v>
      </c>
      <c r="E276" s="13">
        <v>773</v>
      </c>
      <c r="F276" s="13">
        <f t="shared" si="16"/>
        <v>32</v>
      </c>
      <c r="G276" t="s">
        <v>14</v>
      </c>
      <c r="H276" s="13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">
        <v>2041</v>
      </c>
      <c r="T276" t="s">
        <v>2042</v>
      </c>
    </row>
    <row r="277" spans="1:20" ht="31.2" x14ac:dyDescent="0.3">
      <c r="A277">
        <v>275</v>
      </c>
      <c r="B277" s="4" t="s">
        <v>602</v>
      </c>
      <c r="C277" s="3" t="s">
        <v>603</v>
      </c>
      <c r="D277" s="13">
        <v>3900</v>
      </c>
      <c r="E277" s="13">
        <v>9419</v>
      </c>
      <c r="F277" s="13">
        <f t="shared" si="16"/>
        <v>242</v>
      </c>
      <c r="G277" t="s">
        <v>20</v>
      </c>
      <c r="H277" s="13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2049</v>
      </c>
      <c r="T277" t="s">
        <v>2061</v>
      </c>
    </row>
    <row r="278" spans="1:20" x14ac:dyDescent="0.3">
      <c r="A278">
        <v>276</v>
      </c>
      <c r="B278" s="4" t="s">
        <v>604</v>
      </c>
      <c r="C278" s="3" t="s">
        <v>605</v>
      </c>
      <c r="D278" s="13">
        <v>5500</v>
      </c>
      <c r="E278" s="13">
        <v>5324</v>
      </c>
      <c r="F278" s="13">
        <f t="shared" si="16"/>
        <v>97</v>
      </c>
      <c r="G278" t="s">
        <v>14</v>
      </c>
      <c r="H278" s="13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">
        <v>2052</v>
      </c>
      <c r="T278" t="s">
        <v>2053</v>
      </c>
    </row>
    <row r="279" spans="1:20" ht="31.2" x14ac:dyDescent="0.3">
      <c r="A279">
        <v>277</v>
      </c>
      <c r="B279" s="4" t="s">
        <v>606</v>
      </c>
      <c r="C279" s="3" t="s">
        <v>607</v>
      </c>
      <c r="D279" s="13">
        <v>700</v>
      </c>
      <c r="E279" s="13">
        <v>7465</v>
      </c>
      <c r="F279" s="13">
        <f t="shared" si="16"/>
        <v>1066</v>
      </c>
      <c r="G279" t="s">
        <v>20</v>
      </c>
      <c r="H279" s="13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x14ac:dyDescent="0.3">
      <c r="A280">
        <v>278</v>
      </c>
      <c r="B280" s="4" t="s">
        <v>608</v>
      </c>
      <c r="C280" s="3" t="s">
        <v>609</v>
      </c>
      <c r="D280" s="13">
        <v>2700</v>
      </c>
      <c r="E280" s="13">
        <v>8799</v>
      </c>
      <c r="F280" s="13">
        <f t="shared" si="16"/>
        <v>326</v>
      </c>
      <c r="G280" t="s">
        <v>20</v>
      </c>
      <c r="H280" s="13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">
        <v>2039</v>
      </c>
      <c r="T280" t="s">
        <v>2040</v>
      </c>
    </row>
    <row r="281" spans="1:20" ht="31.2" x14ac:dyDescent="0.3">
      <c r="A281">
        <v>279</v>
      </c>
      <c r="B281" s="4" t="s">
        <v>610</v>
      </c>
      <c r="C281" s="3" t="s">
        <v>611</v>
      </c>
      <c r="D281" s="13">
        <v>8000</v>
      </c>
      <c r="E281" s="13">
        <v>13656</v>
      </c>
      <c r="F281" s="13">
        <f t="shared" si="16"/>
        <v>171</v>
      </c>
      <c r="G281" t="s">
        <v>20</v>
      </c>
      <c r="H281" s="13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">
        <v>2041</v>
      </c>
      <c r="T281" t="s">
        <v>2042</v>
      </c>
    </row>
    <row r="282" spans="1:20" ht="31.2" x14ac:dyDescent="0.3">
      <c r="A282">
        <v>280</v>
      </c>
      <c r="B282" s="4" t="s">
        <v>612</v>
      </c>
      <c r="C282" s="3" t="s">
        <v>613</v>
      </c>
      <c r="D282" s="13">
        <v>2500</v>
      </c>
      <c r="E282" s="13">
        <v>14536</v>
      </c>
      <c r="F282" s="13">
        <f t="shared" si="16"/>
        <v>581</v>
      </c>
      <c r="G282" t="s">
        <v>20</v>
      </c>
      <c r="H282" s="13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2051</v>
      </c>
    </row>
    <row r="283" spans="1:20" x14ac:dyDescent="0.3">
      <c r="A283">
        <v>281</v>
      </c>
      <c r="B283" s="4" t="s">
        <v>614</v>
      </c>
      <c r="C283" s="3" t="s">
        <v>615</v>
      </c>
      <c r="D283" s="13">
        <v>164500</v>
      </c>
      <c r="E283" s="13">
        <v>150552</v>
      </c>
      <c r="F283" s="13">
        <f t="shared" si="16"/>
        <v>92</v>
      </c>
      <c r="G283" t="s">
        <v>14</v>
      </c>
      <c r="H283" s="1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">
        <v>2041</v>
      </c>
      <c r="T283" t="s">
        <v>2042</v>
      </c>
    </row>
    <row r="284" spans="1:20" x14ac:dyDescent="0.3">
      <c r="A284">
        <v>282</v>
      </c>
      <c r="B284" s="4" t="s">
        <v>616</v>
      </c>
      <c r="C284" s="3" t="s">
        <v>617</v>
      </c>
      <c r="D284" s="13">
        <v>8400</v>
      </c>
      <c r="E284" s="13">
        <v>9076</v>
      </c>
      <c r="F284" s="13">
        <f t="shared" si="16"/>
        <v>108</v>
      </c>
      <c r="G284" t="s">
        <v>20</v>
      </c>
      <c r="H284" s="13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2062</v>
      </c>
    </row>
    <row r="285" spans="1:20" ht="31.2" x14ac:dyDescent="0.3">
      <c r="A285">
        <v>283</v>
      </c>
      <c r="B285" s="4" t="s">
        <v>618</v>
      </c>
      <c r="C285" s="3" t="s">
        <v>619</v>
      </c>
      <c r="D285" s="13">
        <v>8100</v>
      </c>
      <c r="E285" s="13">
        <v>1517</v>
      </c>
      <c r="F285" s="13">
        <f t="shared" si="16"/>
        <v>19</v>
      </c>
      <c r="G285" t="s">
        <v>14</v>
      </c>
      <c r="H285" s="13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">
        <v>2037</v>
      </c>
      <c r="T285" t="s">
        <v>2038</v>
      </c>
    </row>
    <row r="286" spans="1:20" x14ac:dyDescent="0.3">
      <c r="A286">
        <v>284</v>
      </c>
      <c r="B286" s="4" t="s">
        <v>620</v>
      </c>
      <c r="C286" s="3" t="s">
        <v>621</v>
      </c>
      <c r="D286" s="13">
        <v>9800</v>
      </c>
      <c r="E286" s="13">
        <v>8153</v>
      </c>
      <c r="F286" s="13">
        <f t="shared" si="16"/>
        <v>83</v>
      </c>
      <c r="G286" t="s">
        <v>14</v>
      </c>
      <c r="H286" s="13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">
        <v>2039</v>
      </c>
      <c r="T286" t="s">
        <v>2040</v>
      </c>
    </row>
    <row r="287" spans="1:20" x14ac:dyDescent="0.3">
      <c r="A287">
        <v>285</v>
      </c>
      <c r="B287" s="4" t="s">
        <v>622</v>
      </c>
      <c r="C287" s="3" t="s">
        <v>623</v>
      </c>
      <c r="D287" s="13">
        <v>900</v>
      </c>
      <c r="E287" s="13">
        <v>6357</v>
      </c>
      <c r="F287" s="13">
        <f t="shared" si="16"/>
        <v>706</v>
      </c>
      <c r="G287" t="s">
        <v>20</v>
      </c>
      <c r="H287" s="13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">
        <v>2041</v>
      </c>
      <c r="T287" t="s">
        <v>2042</v>
      </c>
    </row>
    <row r="288" spans="1:20" x14ac:dyDescent="0.3">
      <c r="A288">
        <v>286</v>
      </c>
      <c r="B288" s="4" t="s">
        <v>624</v>
      </c>
      <c r="C288" s="3" t="s">
        <v>625</v>
      </c>
      <c r="D288" s="13">
        <v>112100</v>
      </c>
      <c r="E288" s="13">
        <v>19557</v>
      </c>
      <c r="F288" s="13">
        <f t="shared" si="16"/>
        <v>17</v>
      </c>
      <c r="G288" t="s">
        <v>74</v>
      </c>
      <c r="H288" s="13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x14ac:dyDescent="0.3">
      <c r="A289">
        <v>287</v>
      </c>
      <c r="B289" s="4" t="s">
        <v>626</v>
      </c>
      <c r="C289" s="3" t="s">
        <v>627</v>
      </c>
      <c r="D289" s="13">
        <v>6300</v>
      </c>
      <c r="E289" s="13">
        <v>13213</v>
      </c>
      <c r="F289" s="13">
        <f t="shared" si="16"/>
        <v>210</v>
      </c>
      <c r="G289" t="s">
        <v>20</v>
      </c>
      <c r="H289" s="13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">
        <v>2037</v>
      </c>
      <c r="T289" t="s">
        <v>2045</v>
      </c>
    </row>
    <row r="290" spans="1:20" x14ac:dyDescent="0.3">
      <c r="A290">
        <v>288</v>
      </c>
      <c r="B290" s="4" t="s">
        <v>628</v>
      </c>
      <c r="C290" s="3" t="s">
        <v>629</v>
      </c>
      <c r="D290" s="13">
        <v>5600</v>
      </c>
      <c r="E290" s="13">
        <v>5476</v>
      </c>
      <c r="F290" s="13">
        <f t="shared" si="16"/>
        <v>98</v>
      </c>
      <c r="G290" t="s">
        <v>14</v>
      </c>
      <c r="H290" s="13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2037</v>
      </c>
      <c r="T290" t="s">
        <v>2059</v>
      </c>
    </row>
    <row r="291" spans="1:20" x14ac:dyDescent="0.3">
      <c r="A291">
        <v>289</v>
      </c>
      <c r="B291" s="4" t="s">
        <v>630</v>
      </c>
      <c r="C291" s="3" t="s">
        <v>631</v>
      </c>
      <c r="D291" s="13">
        <v>800</v>
      </c>
      <c r="E291" s="13">
        <v>13474</v>
      </c>
      <c r="F291" s="13">
        <f t="shared" si="16"/>
        <v>1684</v>
      </c>
      <c r="G291" t="s">
        <v>20</v>
      </c>
      <c r="H291" s="13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">
        <v>2041</v>
      </c>
      <c r="T291" t="s">
        <v>2042</v>
      </c>
    </row>
    <row r="292" spans="1:20" x14ac:dyDescent="0.3">
      <c r="A292">
        <v>290</v>
      </c>
      <c r="B292" s="4" t="s">
        <v>632</v>
      </c>
      <c r="C292" s="3" t="s">
        <v>633</v>
      </c>
      <c r="D292" s="13">
        <v>168600</v>
      </c>
      <c r="E292" s="13">
        <v>91722</v>
      </c>
      <c r="F292" s="13">
        <f t="shared" si="16"/>
        <v>54</v>
      </c>
      <c r="G292" t="s">
        <v>14</v>
      </c>
      <c r="H292" s="13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x14ac:dyDescent="0.3">
      <c r="A293">
        <v>291</v>
      </c>
      <c r="B293" s="4" t="s">
        <v>634</v>
      </c>
      <c r="C293" s="3" t="s">
        <v>635</v>
      </c>
      <c r="D293" s="13">
        <v>1800</v>
      </c>
      <c r="E293" s="13">
        <v>8219</v>
      </c>
      <c r="F293" s="13">
        <f t="shared" si="16"/>
        <v>457</v>
      </c>
      <c r="G293" t="s">
        <v>20</v>
      </c>
      <c r="H293" s="1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">
        <v>2039</v>
      </c>
      <c r="T293" t="s">
        <v>2040</v>
      </c>
    </row>
    <row r="294" spans="1:20" x14ac:dyDescent="0.3">
      <c r="A294">
        <v>292</v>
      </c>
      <c r="B294" s="4" t="s">
        <v>636</v>
      </c>
      <c r="C294" s="3" t="s">
        <v>637</v>
      </c>
      <c r="D294" s="13">
        <v>7300</v>
      </c>
      <c r="E294" s="13">
        <v>717</v>
      </c>
      <c r="F294" s="13">
        <f t="shared" si="16"/>
        <v>10</v>
      </c>
      <c r="G294" t="s">
        <v>14</v>
      </c>
      <c r="H294" s="13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">
        <v>2035</v>
      </c>
      <c r="T294" t="s">
        <v>2036</v>
      </c>
    </row>
    <row r="295" spans="1:20" x14ac:dyDescent="0.3">
      <c r="A295">
        <v>293</v>
      </c>
      <c r="B295" s="4" t="s">
        <v>638</v>
      </c>
      <c r="C295" s="3" t="s">
        <v>639</v>
      </c>
      <c r="D295" s="13">
        <v>6500</v>
      </c>
      <c r="E295" s="13">
        <v>1065</v>
      </c>
      <c r="F295" s="13">
        <f t="shared" si="16"/>
        <v>16</v>
      </c>
      <c r="G295" t="s">
        <v>74</v>
      </c>
      <c r="H295" s="13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">
        <v>2041</v>
      </c>
      <c r="T295" t="s">
        <v>2042</v>
      </c>
    </row>
    <row r="296" spans="1:20" x14ac:dyDescent="0.3">
      <c r="A296">
        <v>294</v>
      </c>
      <c r="B296" s="4" t="s">
        <v>640</v>
      </c>
      <c r="C296" s="3" t="s">
        <v>641</v>
      </c>
      <c r="D296" s="13">
        <v>600</v>
      </c>
      <c r="E296" s="13">
        <v>8038</v>
      </c>
      <c r="F296" s="13">
        <f t="shared" si="16"/>
        <v>1340</v>
      </c>
      <c r="G296" t="s">
        <v>20</v>
      </c>
      <c r="H296" s="13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">
        <v>2041</v>
      </c>
      <c r="T296" t="s">
        <v>2042</v>
      </c>
    </row>
    <row r="297" spans="1:20" ht="31.2" x14ac:dyDescent="0.3">
      <c r="A297">
        <v>295</v>
      </c>
      <c r="B297" s="4" t="s">
        <v>642</v>
      </c>
      <c r="C297" s="3" t="s">
        <v>643</v>
      </c>
      <c r="D297" s="13">
        <v>192900</v>
      </c>
      <c r="E297" s="13">
        <v>68769</v>
      </c>
      <c r="F297" s="13">
        <f t="shared" si="16"/>
        <v>36</v>
      </c>
      <c r="G297" t="s">
        <v>14</v>
      </c>
      <c r="H297" s="13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31.2" x14ac:dyDescent="0.3">
      <c r="A298">
        <v>296</v>
      </c>
      <c r="B298" s="4" t="s">
        <v>644</v>
      </c>
      <c r="C298" s="3" t="s">
        <v>645</v>
      </c>
      <c r="D298" s="13">
        <v>6100</v>
      </c>
      <c r="E298" s="13">
        <v>3352</v>
      </c>
      <c r="F298" s="13">
        <f t="shared" si="16"/>
        <v>55</v>
      </c>
      <c r="G298" t="s">
        <v>14</v>
      </c>
      <c r="H298" s="13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x14ac:dyDescent="0.3">
      <c r="A299">
        <v>297</v>
      </c>
      <c r="B299" s="4" t="s">
        <v>646</v>
      </c>
      <c r="C299" s="3" t="s">
        <v>647</v>
      </c>
      <c r="D299" s="13">
        <v>7200</v>
      </c>
      <c r="E299" s="13">
        <v>6785</v>
      </c>
      <c r="F299" s="13">
        <f t="shared" si="16"/>
        <v>94</v>
      </c>
      <c r="G299" t="s">
        <v>14</v>
      </c>
      <c r="H299" s="13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">
        <v>2041</v>
      </c>
      <c r="T299" t="s">
        <v>2042</v>
      </c>
    </row>
    <row r="300" spans="1:20" x14ac:dyDescent="0.3">
      <c r="A300">
        <v>298</v>
      </c>
      <c r="B300" s="4" t="s">
        <v>648</v>
      </c>
      <c r="C300" s="3" t="s">
        <v>649</v>
      </c>
      <c r="D300" s="13">
        <v>3500</v>
      </c>
      <c r="E300" s="13">
        <v>5037</v>
      </c>
      <c r="F300" s="13">
        <f t="shared" si="16"/>
        <v>144</v>
      </c>
      <c r="G300" t="s">
        <v>20</v>
      </c>
      <c r="H300" s="13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">
        <v>2037</v>
      </c>
      <c r="T300" t="s">
        <v>2038</v>
      </c>
    </row>
    <row r="301" spans="1:20" ht="31.2" x14ac:dyDescent="0.3">
      <c r="A301">
        <v>299</v>
      </c>
      <c r="B301" s="4" t="s">
        <v>650</v>
      </c>
      <c r="C301" s="3" t="s">
        <v>651</v>
      </c>
      <c r="D301" s="13">
        <v>3800</v>
      </c>
      <c r="E301" s="13">
        <v>1954</v>
      </c>
      <c r="F301" s="13">
        <f t="shared" si="16"/>
        <v>51</v>
      </c>
      <c r="G301" t="s">
        <v>14</v>
      </c>
      <c r="H301" s="13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">
        <v>2035</v>
      </c>
      <c r="T301" t="s">
        <v>2036</v>
      </c>
    </row>
    <row r="302" spans="1:20" x14ac:dyDescent="0.3">
      <c r="A302">
        <v>300</v>
      </c>
      <c r="B302" s="4" t="s">
        <v>652</v>
      </c>
      <c r="C302" s="3" t="s">
        <v>653</v>
      </c>
      <c r="D302" s="13">
        <v>100</v>
      </c>
      <c r="E302" s="13">
        <v>5</v>
      </c>
      <c r="F302" s="13">
        <f t="shared" si="16"/>
        <v>5</v>
      </c>
      <c r="G302" t="s">
        <v>14</v>
      </c>
      <c r="H302" s="13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">
        <v>2049</v>
      </c>
      <c r="T302" t="s">
        <v>2050</v>
      </c>
    </row>
    <row r="303" spans="1:20" ht="31.2" x14ac:dyDescent="0.3">
      <c r="A303">
        <v>301</v>
      </c>
      <c r="B303" s="4" t="s">
        <v>654</v>
      </c>
      <c r="C303" s="3" t="s">
        <v>655</v>
      </c>
      <c r="D303" s="13">
        <v>900</v>
      </c>
      <c r="E303" s="13">
        <v>12102</v>
      </c>
      <c r="F303" s="13">
        <f t="shared" si="16"/>
        <v>1345</v>
      </c>
      <c r="G303" t="s">
        <v>20</v>
      </c>
      <c r="H303" s="1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x14ac:dyDescent="0.3">
      <c r="A304">
        <v>302</v>
      </c>
      <c r="B304" s="4" t="s">
        <v>656</v>
      </c>
      <c r="C304" s="3" t="s">
        <v>657</v>
      </c>
      <c r="D304" s="13">
        <v>76100</v>
      </c>
      <c r="E304" s="13">
        <v>24234</v>
      </c>
      <c r="F304" s="13">
        <f t="shared" si="16"/>
        <v>32</v>
      </c>
      <c r="G304" t="s">
        <v>14</v>
      </c>
      <c r="H304" s="13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">
        <v>2041</v>
      </c>
      <c r="T304" t="s">
        <v>2042</v>
      </c>
    </row>
    <row r="305" spans="1:20" x14ac:dyDescent="0.3">
      <c r="A305">
        <v>303</v>
      </c>
      <c r="B305" s="4" t="s">
        <v>658</v>
      </c>
      <c r="C305" s="3" t="s">
        <v>659</v>
      </c>
      <c r="D305" s="13">
        <v>3400</v>
      </c>
      <c r="E305" s="13">
        <v>2809</v>
      </c>
      <c r="F305" s="13">
        <f t="shared" si="16"/>
        <v>83</v>
      </c>
      <c r="G305" t="s">
        <v>14</v>
      </c>
      <c r="H305" s="13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">
        <v>2037</v>
      </c>
      <c r="T305" t="s">
        <v>2047</v>
      </c>
    </row>
    <row r="306" spans="1:20" x14ac:dyDescent="0.3">
      <c r="A306">
        <v>304</v>
      </c>
      <c r="B306" s="4" t="s">
        <v>660</v>
      </c>
      <c r="C306" s="3" t="s">
        <v>661</v>
      </c>
      <c r="D306" s="13">
        <v>2100</v>
      </c>
      <c r="E306" s="13">
        <v>11469</v>
      </c>
      <c r="F306" s="13">
        <f t="shared" si="16"/>
        <v>546</v>
      </c>
      <c r="G306" t="s">
        <v>20</v>
      </c>
      <c r="H306" s="13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x14ac:dyDescent="0.3">
      <c r="A307">
        <v>305</v>
      </c>
      <c r="B307" s="4" t="s">
        <v>662</v>
      </c>
      <c r="C307" s="3" t="s">
        <v>663</v>
      </c>
      <c r="D307" s="13">
        <v>2800</v>
      </c>
      <c r="E307" s="13">
        <v>8014</v>
      </c>
      <c r="F307" s="13">
        <f t="shared" si="16"/>
        <v>286</v>
      </c>
      <c r="G307" t="s">
        <v>20</v>
      </c>
      <c r="H307" s="13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1.2" x14ac:dyDescent="0.3">
      <c r="A308">
        <v>306</v>
      </c>
      <c r="B308" s="4" t="s">
        <v>664</v>
      </c>
      <c r="C308" s="3" t="s">
        <v>665</v>
      </c>
      <c r="D308" s="13">
        <v>6500</v>
      </c>
      <c r="E308" s="13">
        <v>514</v>
      </c>
      <c r="F308" s="13">
        <f t="shared" si="16"/>
        <v>8</v>
      </c>
      <c r="G308" t="s">
        <v>14</v>
      </c>
      <c r="H308" s="13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">
        <v>2041</v>
      </c>
      <c r="T308" t="s">
        <v>2042</v>
      </c>
    </row>
    <row r="309" spans="1:20" ht="31.2" x14ac:dyDescent="0.3">
      <c r="A309">
        <v>307</v>
      </c>
      <c r="B309" s="4" t="s">
        <v>666</v>
      </c>
      <c r="C309" s="3" t="s">
        <v>667</v>
      </c>
      <c r="D309" s="13">
        <v>32900</v>
      </c>
      <c r="E309" s="13">
        <v>43473</v>
      </c>
      <c r="F309" s="13">
        <f t="shared" si="16"/>
        <v>132</v>
      </c>
      <c r="G309" t="s">
        <v>20</v>
      </c>
      <c r="H309" s="13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2049</v>
      </c>
      <c r="T309" t="s">
        <v>2055</v>
      </c>
    </row>
    <row r="310" spans="1:20" x14ac:dyDescent="0.3">
      <c r="A310">
        <v>308</v>
      </c>
      <c r="B310" s="4" t="s">
        <v>668</v>
      </c>
      <c r="C310" s="3" t="s">
        <v>669</v>
      </c>
      <c r="D310" s="13">
        <v>118200</v>
      </c>
      <c r="E310" s="13">
        <v>87560</v>
      </c>
      <c r="F310" s="13">
        <f t="shared" si="16"/>
        <v>74</v>
      </c>
      <c r="G310" t="s">
        <v>14</v>
      </c>
      <c r="H310" s="13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">
        <v>2041</v>
      </c>
      <c r="T310" t="s">
        <v>2042</v>
      </c>
    </row>
    <row r="311" spans="1:20" x14ac:dyDescent="0.3">
      <c r="A311">
        <v>309</v>
      </c>
      <c r="B311" s="4" t="s">
        <v>670</v>
      </c>
      <c r="C311" s="3" t="s">
        <v>671</v>
      </c>
      <c r="D311" s="13">
        <v>4100</v>
      </c>
      <c r="E311" s="13">
        <v>3087</v>
      </c>
      <c r="F311" s="13">
        <f t="shared" si="16"/>
        <v>75</v>
      </c>
      <c r="G311" t="s">
        <v>74</v>
      </c>
      <c r="H311" s="13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">
        <v>2037</v>
      </c>
      <c r="T311" t="s">
        <v>2047</v>
      </c>
    </row>
    <row r="312" spans="1:20" x14ac:dyDescent="0.3">
      <c r="A312">
        <v>310</v>
      </c>
      <c r="B312" s="4" t="s">
        <v>672</v>
      </c>
      <c r="C312" s="3" t="s">
        <v>673</v>
      </c>
      <c r="D312" s="13">
        <v>7800</v>
      </c>
      <c r="E312" s="13">
        <v>1586</v>
      </c>
      <c r="F312" s="13">
        <f t="shared" si="16"/>
        <v>20</v>
      </c>
      <c r="G312" t="s">
        <v>14</v>
      </c>
      <c r="H312" s="13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">
        <v>2052</v>
      </c>
      <c r="T312" t="s">
        <v>2053</v>
      </c>
    </row>
    <row r="313" spans="1:20" x14ac:dyDescent="0.3">
      <c r="A313">
        <v>311</v>
      </c>
      <c r="B313" s="4" t="s">
        <v>674</v>
      </c>
      <c r="C313" s="3" t="s">
        <v>675</v>
      </c>
      <c r="D313" s="13">
        <v>6300</v>
      </c>
      <c r="E313" s="13">
        <v>12812</v>
      </c>
      <c r="F313" s="13">
        <f t="shared" si="16"/>
        <v>203</v>
      </c>
      <c r="G313" t="s">
        <v>20</v>
      </c>
      <c r="H313" s="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x14ac:dyDescent="0.3">
      <c r="A314">
        <v>312</v>
      </c>
      <c r="B314" s="4" t="s">
        <v>676</v>
      </c>
      <c r="C314" s="3" t="s">
        <v>677</v>
      </c>
      <c r="D314" s="13">
        <v>59100</v>
      </c>
      <c r="E314" s="13">
        <v>183345</v>
      </c>
      <c r="F314" s="13">
        <f t="shared" si="16"/>
        <v>310</v>
      </c>
      <c r="G314" t="s">
        <v>20</v>
      </c>
      <c r="H314" s="13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x14ac:dyDescent="0.3">
      <c r="A315">
        <v>313</v>
      </c>
      <c r="B315" s="4" t="s">
        <v>678</v>
      </c>
      <c r="C315" s="3" t="s">
        <v>679</v>
      </c>
      <c r="D315" s="13">
        <v>2200</v>
      </c>
      <c r="E315" s="13">
        <v>8697</v>
      </c>
      <c r="F315" s="13">
        <f t="shared" si="16"/>
        <v>395</v>
      </c>
      <c r="G315" t="s">
        <v>20</v>
      </c>
      <c r="H315" s="13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">
        <v>2037</v>
      </c>
      <c r="T315" t="s">
        <v>2038</v>
      </c>
    </row>
    <row r="316" spans="1:20" x14ac:dyDescent="0.3">
      <c r="A316">
        <v>314</v>
      </c>
      <c r="B316" s="4" t="s">
        <v>680</v>
      </c>
      <c r="C316" s="3" t="s">
        <v>681</v>
      </c>
      <c r="D316" s="13">
        <v>1400</v>
      </c>
      <c r="E316" s="13">
        <v>4126</v>
      </c>
      <c r="F316" s="13">
        <f t="shared" si="16"/>
        <v>295</v>
      </c>
      <c r="G316" t="s">
        <v>20</v>
      </c>
      <c r="H316" s="13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1.2" x14ac:dyDescent="0.3">
      <c r="A317">
        <v>315</v>
      </c>
      <c r="B317" s="4" t="s">
        <v>682</v>
      </c>
      <c r="C317" s="3" t="s">
        <v>683</v>
      </c>
      <c r="D317" s="13">
        <v>9500</v>
      </c>
      <c r="E317" s="13">
        <v>3220</v>
      </c>
      <c r="F317" s="13">
        <f t="shared" si="16"/>
        <v>34</v>
      </c>
      <c r="G317" t="s">
        <v>14</v>
      </c>
      <c r="H317" s="13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">
        <v>2041</v>
      </c>
      <c r="T317" t="s">
        <v>2042</v>
      </c>
    </row>
    <row r="318" spans="1:20" x14ac:dyDescent="0.3">
      <c r="A318">
        <v>316</v>
      </c>
      <c r="B318" s="4" t="s">
        <v>684</v>
      </c>
      <c r="C318" s="3" t="s">
        <v>685</v>
      </c>
      <c r="D318" s="13">
        <v>9600</v>
      </c>
      <c r="E318" s="13">
        <v>6401</v>
      </c>
      <c r="F318" s="13">
        <f t="shared" si="16"/>
        <v>67</v>
      </c>
      <c r="G318" t="s">
        <v>14</v>
      </c>
      <c r="H318" s="13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">
        <v>2035</v>
      </c>
      <c r="T318" t="s">
        <v>2036</v>
      </c>
    </row>
    <row r="319" spans="1:20" x14ac:dyDescent="0.3">
      <c r="A319">
        <v>317</v>
      </c>
      <c r="B319" s="4" t="s">
        <v>686</v>
      </c>
      <c r="C319" s="3" t="s">
        <v>687</v>
      </c>
      <c r="D319" s="13">
        <v>6600</v>
      </c>
      <c r="E319" s="13">
        <v>1269</v>
      </c>
      <c r="F319" s="13">
        <f t="shared" si="16"/>
        <v>19</v>
      </c>
      <c r="G319" t="s">
        <v>14</v>
      </c>
      <c r="H319" s="13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">
        <v>2041</v>
      </c>
      <c r="T319" t="s">
        <v>2042</v>
      </c>
    </row>
    <row r="320" spans="1:20" ht="31.2" x14ac:dyDescent="0.3">
      <c r="A320">
        <v>318</v>
      </c>
      <c r="B320" s="4" t="s">
        <v>688</v>
      </c>
      <c r="C320" s="3" t="s">
        <v>689</v>
      </c>
      <c r="D320" s="13">
        <v>5700</v>
      </c>
      <c r="E320" s="13">
        <v>903</v>
      </c>
      <c r="F320" s="13">
        <f t="shared" si="16"/>
        <v>16</v>
      </c>
      <c r="G320" t="s">
        <v>14</v>
      </c>
      <c r="H320" s="13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">
        <v>2037</v>
      </c>
      <c r="T320" t="s">
        <v>2038</v>
      </c>
    </row>
    <row r="321" spans="1:20" x14ac:dyDescent="0.3">
      <c r="A321">
        <v>319</v>
      </c>
      <c r="B321" s="4" t="s">
        <v>690</v>
      </c>
      <c r="C321" s="3" t="s">
        <v>691</v>
      </c>
      <c r="D321" s="13">
        <v>8400</v>
      </c>
      <c r="E321" s="13">
        <v>3251</v>
      </c>
      <c r="F321" s="13">
        <f t="shared" si="16"/>
        <v>39</v>
      </c>
      <c r="G321" t="s">
        <v>74</v>
      </c>
      <c r="H321" s="13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">
        <v>2039</v>
      </c>
      <c r="T321" t="s">
        <v>2040</v>
      </c>
    </row>
    <row r="322" spans="1:20" x14ac:dyDescent="0.3">
      <c r="A322">
        <v>320</v>
      </c>
      <c r="B322" s="4" t="s">
        <v>692</v>
      </c>
      <c r="C322" s="3" t="s">
        <v>693</v>
      </c>
      <c r="D322" s="13">
        <v>84400</v>
      </c>
      <c r="E322" s="13">
        <v>8092</v>
      </c>
      <c r="F322" s="13">
        <f t="shared" si="16"/>
        <v>10</v>
      </c>
      <c r="G322" t="s">
        <v>14</v>
      </c>
      <c r="H322" s="13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2049</v>
      </c>
      <c r="T322" t="s">
        <v>2055</v>
      </c>
    </row>
    <row r="323" spans="1:20" ht="31.2" x14ac:dyDescent="0.3">
      <c r="A323">
        <v>321</v>
      </c>
      <c r="B323" s="4" t="s">
        <v>694</v>
      </c>
      <c r="C323" s="3" t="s">
        <v>695</v>
      </c>
      <c r="D323" s="13">
        <v>170400</v>
      </c>
      <c r="E323" s="13">
        <v>160422</v>
      </c>
      <c r="F323" s="13">
        <f t="shared" ref="F323:F386" si="20">ROUND((E323/D323)*100,0)</f>
        <v>94</v>
      </c>
      <c r="G323" t="s">
        <v>14</v>
      </c>
      <c r="H323" s="13">
        <v>2468</v>
      </c>
      <c r="I323" s="6">
        <f t="shared" ref="I323:I386" si="21">+IF(H323,E323/H323,0)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(((L323/60)/60/24)+DATE(1970,1,1))</f>
        <v>40634.208333333336</v>
      </c>
      <c r="O323" s="9">
        <f t="shared" ref="O323:O386" si="23">(((M323/60)/60/24)+DATE(1970,1,1))</f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2054</v>
      </c>
    </row>
    <row r="324" spans="1:20" ht="31.2" x14ac:dyDescent="0.3">
      <c r="A324">
        <v>322</v>
      </c>
      <c r="B324" s="4" t="s">
        <v>696</v>
      </c>
      <c r="C324" s="3" t="s">
        <v>697</v>
      </c>
      <c r="D324" s="13">
        <v>117900</v>
      </c>
      <c r="E324" s="13">
        <v>196377</v>
      </c>
      <c r="F324" s="13">
        <f t="shared" si="20"/>
        <v>167</v>
      </c>
      <c r="G324" t="s">
        <v>20</v>
      </c>
      <c r="H324" s="13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">
        <v>2041</v>
      </c>
      <c r="T324" t="s">
        <v>2042</v>
      </c>
    </row>
    <row r="325" spans="1:20" x14ac:dyDescent="0.3">
      <c r="A325">
        <v>323</v>
      </c>
      <c r="B325" s="4" t="s">
        <v>698</v>
      </c>
      <c r="C325" s="3" t="s">
        <v>699</v>
      </c>
      <c r="D325" s="13">
        <v>8900</v>
      </c>
      <c r="E325" s="13">
        <v>2148</v>
      </c>
      <c r="F325" s="13">
        <f t="shared" si="20"/>
        <v>24</v>
      </c>
      <c r="G325" t="s">
        <v>14</v>
      </c>
      <c r="H325" s="13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x14ac:dyDescent="0.3">
      <c r="A326">
        <v>324</v>
      </c>
      <c r="B326" s="4" t="s">
        <v>700</v>
      </c>
      <c r="C326" s="3" t="s">
        <v>701</v>
      </c>
      <c r="D326" s="13">
        <v>7100</v>
      </c>
      <c r="E326" s="13">
        <v>11648</v>
      </c>
      <c r="F326" s="13">
        <f t="shared" si="20"/>
        <v>164</v>
      </c>
      <c r="G326" t="s">
        <v>20</v>
      </c>
      <c r="H326" s="13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">
        <v>2041</v>
      </c>
      <c r="T326" t="s">
        <v>2042</v>
      </c>
    </row>
    <row r="327" spans="1:20" ht="31.2" x14ac:dyDescent="0.3">
      <c r="A327">
        <v>325</v>
      </c>
      <c r="B327" s="4" t="s">
        <v>702</v>
      </c>
      <c r="C327" s="3" t="s">
        <v>703</v>
      </c>
      <c r="D327" s="13">
        <v>6500</v>
      </c>
      <c r="E327" s="13">
        <v>5897</v>
      </c>
      <c r="F327" s="13">
        <f t="shared" si="20"/>
        <v>91</v>
      </c>
      <c r="G327" t="s">
        <v>14</v>
      </c>
      <c r="H327" s="13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">
        <v>2041</v>
      </c>
      <c r="T327" t="s">
        <v>2042</v>
      </c>
    </row>
    <row r="328" spans="1:20" ht="31.2" x14ac:dyDescent="0.3">
      <c r="A328">
        <v>326</v>
      </c>
      <c r="B328" s="4" t="s">
        <v>704</v>
      </c>
      <c r="C328" s="3" t="s">
        <v>705</v>
      </c>
      <c r="D328" s="13">
        <v>7200</v>
      </c>
      <c r="E328" s="13">
        <v>3326</v>
      </c>
      <c r="F328" s="13">
        <f t="shared" si="20"/>
        <v>46</v>
      </c>
      <c r="G328" t="s">
        <v>14</v>
      </c>
      <c r="H328" s="13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2051</v>
      </c>
    </row>
    <row r="329" spans="1:20" x14ac:dyDescent="0.3">
      <c r="A329">
        <v>327</v>
      </c>
      <c r="B329" s="4" t="s">
        <v>706</v>
      </c>
      <c r="C329" s="3" t="s">
        <v>707</v>
      </c>
      <c r="D329" s="13">
        <v>2600</v>
      </c>
      <c r="E329" s="13">
        <v>1002</v>
      </c>
      <c r="F329" s="13">
        <f t="shared" si="20"/>
        <v>39</v>
      </c>
      <c r="G329" t="s">
        <v>14</v>
      </c>
      <c r="H329" s="13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">
        <v>2041</v>
      </c>
      <c r="T329" t="s">
        <v>2042</v>
      </c>
    </row>
    <row r="330" spans="1:20" ht="31.2" x14ac:dyDescent="0.3">
      <c r="A330">
        <v>328</v>
      </c>
      <c r="B330" s="4" t="s">
        <v>708</v>
      </c>
      <c r="C330" s="3" t="s">
        <v>709</v>
      </c>
      <c r="D330" s="13">
        <v>98700</v>
      </c>
      <c r="E330" s="13">
        <v>131826</v>
      </c>
      <c r="F330" s="13">
        <f t="shared" si="20"/>
        <v>134</v>
      </c>
      <c r="G330" t="s">
        <v>20</v>
      </c>
      <c r="H330" s="13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">
        <v>2037</v>
      </c>
      <c r="T330" t="s">
        <v>2038</v>
      </c>
    </row>
    <row r="331" spans="1:20" x14ac:dyDescent="0.3">
      <c r="A331">
        <v>329</v>
      </c>
      <c r="B331" s="4" t="s">
        <v>710</v>
      </c>
      <c r="C331" s="3" t="s">
        <v>711</v>
      </c>
      <c r="D331" s="13">
        <v>93800</v>
      </c>
      <c r="E331" s="13">
        <v>21477</v>
      </c>
      <c r="F331" s="13">
        <f t="shared" si="20"/>
        <v>23</v>
      </c>
      <c r="G331" t="s">
        <v>47</v>
      </c>
      <c r="H331" s="13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">
        <v>2052</v>
      </c>
      <c r="T331" t="s">
        <v>2053</v>
      </c>
    </row>
    <row r="332" spans="1:20" ht="31.2" x14ac:dyDescent="0.3">
      <c r="A332">
        <v>330</v>
      </c>
      <c r="B332" s="4" t="s">
        <v>712</v>
      </c>
      <c r="C332" s="3" t="s">
        <v>713</v>
      </c>
      <c r="D332" s="13">
        <v>33700</v>
      </c>
      <c r="E332" s="13">
        <v>62330</v>
      </c>
      <c r="F332" s="13">
        <f t="shared" si="20"/>
        <v>185</v>
      </c>
      <c r="G332" t="s">
        <v>20</v>
      </c>
      <c r="H332" s="13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x14ac:dyDescent="0.3">
      <c r="A333">
        <v>331</v>
      </c>
      <c r="B333" s="4" t="s">
        <v>714</v>
      </c>
      <c r="C333" s="3" t="s">
        <v>715</v>
      </c>
      <c r="D333" s="13">
        <v>3300</v>
      </c>
      <c r="E333" s="13">
        <v>14643</v>
      </c>
      <c r="F333" s="13">
        <f t="shared" si="20"/>
        <v>444</v>
      </c>
      <c r="G333" t="s">
        <v>20</v>
      </c>
      <c r="H333" s="1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">
        <v>2035</v>
      </c>
      <c r="T333" t="s">
        <v>2036</v>
      </c>
    </row>
    <row r="334" spans="1:20" ht="31.2" x14ac:dyDescent="0.3">
      <c r="A334">
        <v>332</v>
      </c>
      <c r="B334" s="4" t="s">
        <v>716</v>
      </c>
      <c r="C334" s="3" t="s">
        <v>717</v>
      </c>
      <c r="D334" s="13">
        <v>20700</v>
      </c>
      <c r="E334" s="13">
        <v>41396</v>
      </c>
      <c r="F334" s="13">
        <f t="shared" si="20"/>
        <v>200</v>
      </c>
      <c r="G334" t="s">
        <v>20</v>
      </c>
      <c r="H334" s="13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">
        <v>2039</v>
      </c>
      <c r="T334" t="s">
        <v>2048</v>
      </c>
    </row>
    <row r="335" spans="1:20" x14ac:dyDescent="0.3">
      <c r="A335">
        <v>333</v>
      </c>
      <c r="B335" s="4" t="s">
        <v>718</v>
      </c>
      <c r="C335" s="3" t="s">
        <v>719</v>
      </c>
      <c r="D335" s="13">
        <v>9600</v>
      </c>
      <c r="E335" s="13">
        <v>11900</v>
      </c>
      <c r="F335" s="13">
        <f t="shared" si="20"/>
        <v>124</v>
      </c>
      <c r="G335" t="s">
        <v>20</v>
      </c>
      <c r="H335" s="13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">
        <v>2041</v>
      </c>
      <c r="T335" t="s">
        <v>2042</v>
      </c>
    </row>
    <row r="336" spans="1:20" x14ac:dyDescent="0.3">
      <c r="A336">
        <v>334</v>
      </c>
      <c r="B336" s="4" t="s">
        <v>720</v>
      </c>
      <c r="C336" s="3" t="s">
        <v>721</v>
      </c>
      <c r="D336" s="13">
        <v>66200</v>
      </c>
      <c r="E336" s="13">
        <v>123538</v>
      </c>
      <c r="F336" s="13">
        <f t="shared" si="20"/>
        <v>187</v>
      </c>
      <c r="G336" t="s">
        <v>20</v>
      </c>
      <c r="H336" s="13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">
        <v>2037</v>
      </c>
      <c r="T336" t="s">
        <v>2038</v>
      </c>
    </row>
    <row r="337" spans="1:20" x14ac:dyDescent="0.3">
      <c r="A337">
        <v>335</v>
      </c>
      <c r="B337" s="4" t="s">
        <v>722</v>
      </c>
      <c r="C337" s="3" t="s">
        <v>723</v>
      </c>
      <c r="D337" s="13">
        <v>173800</v>
      </c>
      <c r="E337" s="13">
        <v>198628</v>
      </c>
      <c r="F337" s="13">
        <f t="shared" si="20"/>
        <v>114</v>
      </c>
      <c r="G337" t="s">
        <v>20</v>
      </c>
      <c r="H337" s="13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">
        <v>2037</v>
      </c>
      <c r="T337" t="s">
        <v>2038</v>
      </c>
    </row>
    <row r="338" spans="1:20" x14ac:dyDescent="0.3">
      <c r="A338">
        <v>336</v>
      </c>
      <c r="B338" s="4" t="s">
        <v>724</v>
      </c>
      <c r="C338" s="3" t="s">
        <v>725</v>
      </c>
      <c r="D338" s="13">
        <v>70700</v>
      </c>
      <c r="E338" s="13">
        <v>68602</v>
      </c>
      <c r="F338" s="13">
        <f t="shared" si="20"/>
        <v>97</v>
      </c>
      <c r="G338" t="s">
        <v>14</v>
      </c>
      <c r="H338" s="13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">
        <v>2037</v>
      </c>
      <c r="T338" t="s">
        <v>2038</v>
      </c>
    </row>
    <row r="339" spans="1:20" x14ac:dyDescent="0.3">
      <c r="A339">
        <v>337</v>
      </c>
      <c r="B339" s="4" t="s">
        <v>726</v>
      </c>
      <c r="C339" s="3" t="s">
        <v>727</v>
      </c>
      <c r="D339" s="13">
        <v>94500</v>
      </c>
      <c r="E339" s="13">
        <v>116064</v>
      </c>
      <c r="F339" s="13">
        <f t="shared" si="20"/>
        <v>123</v>
      </c>
      <c r="G339" t="s">
        <v>20</v>
      </c>
      <c r="H339" s="13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x14ac:dyDescent="0.3">
      <c r="A340">
        <v>338</v>
      </c>
      <c r="B340" s="4" t="s">
        <v>728</v>
      </c>
      <c r="C340" s="3" t="s">
        <v>729</v>
      </c>
      <c r="D340" s="13">
        <v>69800</v>
      </c>
      <c r="E340" s="13">
        <v>125042</v>
      </c>
      <c r="F340" s="13">
        <f t="shared" si="20"/>
        <v>179</v>
      </c>
      <c r="G340" t="s">
        <v>20</v>
      </c>
      <c r="H340" s="13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">
        <v>2041</v>
      </c>
      <c r="T340" t="s">
        <v>2042</v>
      </c>
    </row>
    <row r="341" spans="1:20" x14ac:dyDescent="0.3">
      <c r="A341">
        <v>339</v>
      </c>
      <c r="B341" s="4" t="s">
        <v>730</v>
      </c>
      <c r="C341" s="3" t="s">
        <v>731</v>
      </c>
      <c r="D341" s="13">
        <v>136300</v>
      </c>
      <c r="E341" s="13">
        <v>108974</v>
      </c>
      <c r="F341" s="13">
        <f t="shared" si="20"/>
        <v>80</v>
      </c>
      <c r="G341" t="s">
        <v>74</v>
      </c>
      <c r="H341" s="13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">
        <v>2041</v>
      </c>
      <c r="T341" t="s">
        <v>2042</v>
      </c>
    </row>
    <row r="342" spans="1:20" x14ac:dyDescent="0.3">
      <c r="A342">
        <v>340</v>
      </c>
      <c r="B342" s="4" t="s">
        <v>732</v>
      </c>
      <c r="C342" s="3" t="s">
        <v>733</v>
      </c>
      <c r="D342" s="13">
        <v>37100</v>
      </c>
      <c r="E342" s="13">
        <v>34964</v>
      </c>
      <c r="F342" s="13">
        <f t="shared" si="20"/>
        <v>94</v>
      </c>
      <c r="G342" t="s">
        <v>14</v>
      </c>
      <c r="H342" s="13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">
        <v>2056</v>
      </c>
      <c r="T342" t="s">
        <v>2057</v>
      </c>
    </row>
    <row r="343" spans="1:20" ht="31.2" x14ac:dyDescent="0.3">
      <c r="A343">
        <v>341</v>
      </c>
      <c r="B343" s="4" t="s">
        <v>734</v>
      </c>
      <c r="C343" s="3" t="s">
        <v>735</v>
      </c>
      <c r="D343" s="13">
        <v>114300</v>
      </c>
      <c r="E343" s="13">
        <v>96777</v>
      </c>
      <c r="F343" s="13">
        <f t="shared" si="20"/>
        <v>85</v>
      </c>
      <c r="G343" t="s">
        <v>14</v>
      </c>
      <c r="H343" s="1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">
        <v>2037</v>
      </c>
      <c r="T343" t="s">
        <v>2047</v>
      </c>
    </row>
    <row r="344" spans="1:20" x14ac:dyDescent="0.3">
      <c r="A344">
        <v>342</v>
      </c>
      <c r="B344" s="4" t="s">
        <v>736</v>
      </c>
      <c r="C344" s="3" t="s">
        <v>737</v>
      </c>
      <c r="D344" s="13">
        <v>47900</v>
      </c>
      <c r="E344" s="13">
        <v>31864</v>
      </c>
      <c r="F344" s="13">
        <f t="shared" si="20"/>
        <v>67</v>
      </c>
      <c r="G344" t="s">
        <v>14</v>
      </c>
      <c r="H344" s="13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">
        <v>2041</v>
      </c>
      <c r="T344" t="s">
        <v>2042</v>
      </c>
    </row>
    <row r="345" spans="1:20" x14ac:dyDescent="0.3">
      <c r="A345">
        <v>343</v>
      </c>
      <c r="B345" s="4" t="s">
        <v>738</v>
      </c>
      <c r="C345" s="3" t="s">
        <v>739</v>
      </c>
      <c r="D345" s="13">
        <v>9000</v>
      </c>
      <c r="E345" s="13">
        <v>4853</v>
      </c>
      <c r="F345" s="13">
        <f t="shared" si="20"/>
        <v>54</v>
      </c>
      <c r="G345" t="s">
        <v>14</v>
      </c>
      <c r="H345" s="13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x14ac:dyDescent="0.3">
      <c r="A346">
        <v>344</v>
      </c>
      <c r="B346" s="4" t="s">
        <v>740</v>
      </c>
      <c r="C346" s="3" t="s">
        <v>741</v>
      </c>
      <c r="D346" s="13">
        <v>197600</v>
      </c>
      <c r="E346" s="13">
        <v>82959</v>
      </c>
      <c r="F346" s="13">
        <f t="shared" si="20"/>
        <v>42</v>
      </c>
      <c r="G346" t="s">
        <v>14</v>
      </c>
      <c r="H346" s="13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">
        <v>2052</v>
      </c>
      <c r="T346" t="s">
        <v>2053</v>
      </c>
    </row>
    <row r="347" spans="1:20" x14ac:dyDescent="0.3">
      <c r="A347">
        <v>345</v>
      </c>
      <c r="B347" s="4" t="s">
        <v>742</v>
      </c>
      <c r="C347" s="3" t="s">
        <v>743</v>
      </c>
      <c r="D347" s="13">
        <v>157600</v>
      </c>
      <c r="E347" s="13">
        <v>23159</v>
      </c>
      <c r="F347" s="13">
        <f t="shared" si="20"/>
        <v>15</v>
      </c>
      <c r="G347" t="s">
        <v>14</v>
      </c>
      <c r="H347" s="13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2046</v>
      </c>
    </row>
    <row r="348" spans="1:20" x14ac:dyDescent="0.3">
      <c r="A348">
        <v>346</v>
      </c>
      <c r="B348" s="4" t="s">
        <v>744</v>
      </c>
      <c r="C348" s="3" t="s">
        <v>745</v>
      </c>
      <c r="D348" s="13">
        <v>8000</v>
      </c>
      <c r="E348" s="13">
        <v>2758</v>
      </c>
      <c r="F348" s="13">
        <f t="shared" si="20"/>
        <v>34</v>
      </c>
      <c r="G348" t="s">
        <v>14</v>
      </c>
      <c r="H348" s="13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">
        <v>2037</v>
      </c>
      <c r="T348" t="s">
        <v>2047</v>
      </c>
    </row>
    <row r="349" spans="1:20" x14ac:dyDescent="0.3">
      <c r="A349">
        <v>347</v>
      </c>
      <c r="B349" s="4" t="s">
        <v>746</v>
      </c>
      <c r="C349" s="3" t="s">
        <v>747</v>
      </c>
      <c r="D349" s="13">
        <v>900</v>
      </c>
      <c r="E349" s="13">
        <v>12607</v>
      </c>
      <c r="F349" s="13">
        <f t="shared" si="20"/>
        <v>1401</v>
      </c>
      <c r="G349" t="s">
        <v>20</v>
      </c>
      <c r="H349" s="13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">
        <v>2039</v>
      </c>
      <c r="T349" t="s">
        <v>2040</v>
      </c>
    </row>
    <row r="350" spans="1:20" x14ac:dyDescent="0.3">
      <c r="A350">
        <v>348</v>
      </c>
      <c r="B350" s="4" t="s">
        <v>748</v>
      </c>
      <c r="C350" s="3" t="s">
        <v>749</v>
      </c>
      <c r="D350" s="13">
        <v>199000</v>
      </c>
      <c r="E350" s="13">
        <v>142823</v>
      </c>
      <c r="F350" s="13">
        <f t="shared" si="20"/>
        <v>72</v>
      </c>
      <c r="G350" t="s">
        <v>14</v>
      </c>
      <c r="H350" s="13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">
        <v>2035</v>
      </c>
      <c r="T350" t="s">
        <v>2036</v>
      </c>
    </row>
    <row r="351" spans="1:20" x14ac:dyDescent="0.3">
      <c r="A351">
        <v>349</v>
      </c>
      <c r="B351" s="4" t="s">
        <v>750</v>
      </c>
      <c r="C351" s="3" t="s">
        <v>751</v>
      </c>
      <c r="D351" s="13">
        <v>180800</v>
      </c>
      <c r="E351" s="13">
        <v>95958</v>
      </c>
      <c r="F351" s="13">
        <f t="shared" si="20"/>
        <v>53</v>
      </c>
      <c r="G351" t="s">
        <v>14</v>
      </c>
      <c r="H351" s="13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x14ac:dyDescent="0.3">
      <c r="A352">
        <v>350</v>
      </c>
      <c r="B352" s="4" t="s">
        <v>752</v>
      </c>
      <c r="C352" s="3" t="s">
        <v>753</v>
      </c>
      <c r="D352" s="13">
        <v>100</v>
      </c>
      <c r="E352" s="13">
        <v>5</v>
      </c>
      <c r="F352" s="13">
        <f t="shared" si="20"/>
        <v>5</v>
      </c>
      <c r="G352" t="s">
        <v>14</v>
      </c>
      <c r="H352" s="13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2037</v>
      </c>
      <c r="T352" t="s">
        <v>2060</v>
      </c>
    </row>
    <row r="353" spans="1:20" x14ac:dyDescent="0.3">
      <c r="A353">
        <v>351</v>
      </c>
      <c r="B353" s="4" t="s">
        <v>754</v>
      </c>
      <c r="C353" s="3" t="s">
        <v>755</v>
      </c>
      <c r="D353" s="13">
        <v>74100</v>
      </c>
      <c r="E353" s="13">
        <v>94631</v>
      </c>
      <c r="F353" s="13">
        <f t="shared" si="20"/>
        <v>128</v>
      </c>
      <c r="G353" t="s">
        <v>20</v>
      </c>
      <c r="H353" s="1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">
        <v>2037</v>
      </c>
      <c r="T353" t="s">
        <v>2038</v>
      </c>
    </row>
    <row r="354" spans="1:20" x14ac:dyDescent="0.3">
      <c r="A354">
        <v>352</v>
      </c>
      <c r="B354" s="4" t="s">
        <v>756</v>
      </c>
      <c r="C354" s="3" t="s">
        <v>757</v>
      </c>
      <c r="D354" s="13">
        <v>2800</v>
      </c>
      <c r="E354" s="13">
        <v>977</v>
      </c>
      <c r="F354" s="13">
        <f t="shared" si="20"/>
        <v>35</v>
      </c>
      <c r="G354" t="s">
        <v>14</v>
      </c>
      <c r="H354" s="13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x14ac:dyDescent="0.3">
      <c r="A355">
        <v>353</v>
      </c>
      <c r="B355" s="4" t="s">
        <v>758</v>
      </c>
      <c r="C355" s="3" t="s">
        <v>759</v>
      </c>
      <c r="D355" s="13">
        <v>33600</v>
      </c>
      <c r="E355" s="13">
        <v>137961</v>
      </c>
      <c r="F355" s="13">
        <f t="shared" si="20"/>
        <v>411</v>
      </c>
      <c r="G355" t="s">
        <v>20</v>
      </c>
      <c r="H355" s="13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">
        <v>2041</v>
      </c>
      <c r="T355" t="s">
        <v>2042</v>
      </c>
    </row>
    <row r="356" spans="1:20" x14ac:dyDescent="0.3">
      <c r="A356">
        <v>354</v>
      </c>
      <c r="B356" s="4" t="s">
        <v>760</v>
      </c>
      <c r="C356" s="3" t="s">
        <v>761</v>
      </c>
      <c r="D356" s="13">
        <v>6100</v>
      </c>
      <c r="E356" s="13">
        <v>7548</v>
      </c>
      <c r="F356" s="13">
        <f t="shared" si="20"/>
        <v>124</v>
      </c>
      <c r="G356" t="s">
        <v>20</v>
      </c>
      <c r="H356" s="13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x14ac:dyDescent="0.3">
      <c r="A357">
        <v>355</v>
      </c>
      <c r="B357" s="4" t="s">
        <v>762</v>
      </c>
      <c r="C357" s="3" t="s">
        <v>763</v>
      </c>
      <c r="D357" s="13">
        <v>3800</v>
      </c>
      <c r="E357" s="13">
        <v>2241</v>
      </c>
      <c r="F357" s="13">
        <f t="shared" si="20"/>
        <v>59</v>
      </c>
      <c r="G357" t="s">
        <v>47</v>
      </c>
      <c r="H357" s="13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">
        <v>2039</v>
      </c>
      <c r="T357" t="s">
        <v>2048</v>
      </c>
    </row>
    <row r="358" spans="1:20" x14ac:dyDescent="0.3">
      <c r="A358">
        <v>356</v>
      </c>
      <c r="B358" s="4" t="s">
        <v>764</v>
      </c>
      <c r="C358" s="3" t="s">
        <v>765</v>
      </c>
      <c r="D358" s="13">
        <v>9300</v>
      </c>
      <c r="E358" s="13">
        <v>3431</v>
      </c>
      <c r="F358" s="13">
        <f t="shared" si="20"/>
        <v>37</v>
      </c>
      <c r="G358" t="s">
        <v>14</v>
      </c>
      <c r="H358" s="13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">
        <v>2041</v>
      </c>
      <c r="T358" t="s">
        <v>2042</v>
      </c>
    </row>
    <row r="359" spans="1:20" x14ac:dyDescent="0.3">
      <c r="A359">
        <v>357</v>
      </c>
      <c r="B359" s="4" t="s">
        <v>766</v>
      </c>
      <c r="C359" s="3" t="s">
        <v>767</v>
      </c>
      <c r="D359" s="13">
        <v>2300</v>
      </c>
      <c r="E359" s="13">
        <v>4253</v>
      </c>
      <c r="F359" s="13">
        <f t="shared" si="20"/>
        <v>185</v>
      </c>
      <c r="G359" t="s">
        <v>20</v>
      </c>
      <c r="H359" s="13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">
        <v>2052</v>
      </c>
      <c r="T359" t="s">
        <v>2053</v>
      </c>
    </row>
    <row r="360" spans="1:20" x14ac:dyDescent="0.3">
      <c r="A360">
        <v>358</v>
      </c>
      <c r="B360" s="4" t="s">
        <v>768</v>
      </c>
      <c r="C360" s="3" t="s">
        <v>769</v>
      </c>
      <c r="D360" s="13">
        <v>9700</v>
      </c>
      <c r="E360" s="13">
        <v>1146</v>
      </c>
      <c r="F360" s="13">
        <f t="shared" si="20"/>
        <v>12</v>
      </c>
      <c r="G360" t="s">
        <v>14</v>
      </c>
      <c r="H360" s="13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2056</v>
      </c>
      <c r="T360" t="s">
        <v>2057</v>
      </c>
    </row>
    <row r="361" spans="1:20" x14ac:dyDescent="0.3">
      <c r="A361">
        <v>359</v>
      </c>
      <c r="B361" s="4" t="s">
        <v>770</v>
      </c>
      <c r="C361" s="3" t="s">
        <v>771</v>
      </c>
      <c r="D361" s="13">
        <v>4000</v>
      </c>
      <c r="E361" s="13">
        <v>11948</v>
      </c>
      <c r="F361" s="13">
        <f t="shared" si="20"/>
        <v>299</v>
      </c>
      <c r="G361" t="s">
        <v>20</v>
      </c>
      <c r="H361" s="13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2051</v>
      </c>
    </row>
    <row r="362" spans="1:20" x14ac:dyDescent="0.3">
      <c r="A362">
        <v>360</v>
      </c>
      <c r="B362" s="4" t="s">
        <v>772</v>
      </c>
      <c r="C362" s="3" t="s">
        <v>773</v>
      </c>
      <c r="D362" s="13">
        <v>59700</v>
      </c>
      <c r="E362" s="13">
        <v>135132</v>
      </c>
      <c r="F362" s="13">
        <f t="shared" si="20"/>
        <v>226</v>
      </c>
      <c r="G362" t="s">
        <v>20</v>
      </c>
      <c r="H362" s="13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">
        <v>2041</v>
      </c>
      <c r="T362" t="s">
        <v>2042</v>
      </c>
    </row>
    <row r="363" spans="1:20" x14ac:dyDescent="0.3">
      <c r="A363">
        <v>361</v>
      </c>
      <c r="B363" s="4" t="s">
        <v>774</v>
      </c>
      <c r="C363" s="3" t="s">
        <v>775</v>
      </c>
      <c r="D363" s="13">
        <v>5500</v>
      </c>
      <c r="E363" s="13">
        <v>9546</v>
      </c>
      <c r="F363" s="13">
        <f t="shared" si="20"/>
        <v>174</v>
      </c>
      <c r="G363" t="s">
        <v>20</v>
      </c>
      <c r="H363" s="1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x14ac:dyDescent="0.3">
      <c r="A364">
        <v>362</v>
      </c>
      <c r="B364" s="4" t="s">
        <v>776</v>
      </c>
      <c r="C364" s="3" t="s">
        <v>777</v>
      </c>
      <c r="D364" s="13">
        <v>3700</v>
      </c>
      <c r="E364" s="13">
        <v>13755</v>
      </c>
      <c r="F364" s="13">
        <f t="shared" si="20"/>
        <v>372</v>
      </c>
      <c r="G364" t="s">
        <v>20</v>
      </c>
      <c r="H364" s="13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">
        <v>2037</v>
      </c>
      <c r="T364" t="s">
        <v>2038</v>
      </c>
    </row>
    <row r="365" spans="1:20" x14ac:dyDescent="0.3">
      <c r="A365">
        <v>363</v>
      </c>
      <c r="B365" s="4" t="s">
        <v>778</v>
      </c>
      <c r="C365" s="3" t="s">
        <v>779</v>
      </c>
      <c r="D365" s="13">
        <v>5200</v>
      </c>
      <c r="E365" s="13">
        <v>8330</v>
      </c>
      <c r="F365" s="13">
        <f t="shared" si="20"/>
        <v>160</v>
      </c>
      <c r="G365" t="s">
        <v>20</v>
      </c>
      <c r="H365" s="13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">
        <v>2037</v>
      </c>
      <c r="T365" t="s">
        <v>2038</v>
      </c>
    </row>
    <row r="366" spans="1:20" x14ac:dyDescent="0.3">
      <c r="A366">
        <v>364</v>
      </c>
      <c r="B366" s="4" t="s">
        <v>780</v>
      </c>
      <c r="C366" s="3" t="s">
        <v>781</v>
      </c>
      <c r="D366" s="13">
        <v>900</v>
      </c>
      <c r="E366" s="13">
        <v>14547</v>
      </c>
      <c r="F366" s="13">
        <f t="shared" si="20"/>
        <v>1616</v>
      </c>
      <c r="G366" t="s">
        <v>20</v>
      </c>
      <c r="H366" s="13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">
        <v>2037</v>
      </c>
      <c r="T366" t="s">
        <v>2047</v>
      </c>
    </row>
    <row r="367" spans="1:20" x14ac:dyDescent="0.3">
      <c r="A367">
        <v>365</v>
      </c>
      <c r="B367" s="4" t="s">
        <v>782</v>
      </c>
      <c r="C367" s="3" t="s">
        <v>783</v>
      </c>
      <c r="D367" s="13">
        <v>1600</v>
      </c>
      <c r="E367" s="13">
        <v>11735</v>
      </c>
      <c r="F367" s="13">
        <f t="shared" si="20"/>
        <v>733</v>
      </c>
      <c r="G367" t="s">
        <v>20</v>
      </c>
      <c r="H367" s="13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">
        <v>2041</v>
      </c>
      <c r="T367" t="s">
        <v>2042</v>
      </c>
    </row>
    <row r="368" spans="1:20" x14ac:dyDescent="0.3">
      <c r="A368">
        <v>366</v>
      </c>
      <c r="B368" s="4" t="s">
        <v>784</v>
      </c>
      <c r="C368" s="3" t="s">
        <v>785</v>
      </c>
      <c r="D368" s="13">
        <v>1800</v>
      </c>
      <c r="E368" s="13">
        <v>10658</v>
      </c>
      <c r="F368" s="13">
        <f t="shared" si="20"/>
        <v>592</v>
      </c>
      <c r="G368" t="s">
        <v>20</v>
      </c>
      <c r="H368" s="13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">
        <v>2041</v>
      </c>
      <c r="T368" t="s">
        <v>2042</v>
      </c>
    </row>
    <row r="369" spans="1:20" x14ac:dyDescent="0.3">
      <c r="A369">
        <v>367</v>
      </c>
      <c r="B369" s="4" t="s">
        <v>786</v>
      </c>
      <c r="C369" s="3" t="s">
        <v>787</v>
      </c>
      <c r="D369" s="13">
        <v>9900</v>
      </c>
      <c r="E369" s="13">
        <v>1870</v>
      </c>
      <c r="F369" s="13">
        <f t="shared" si="20"/>
        <v>19</v>
      </c>
      <c r="G369" t="s">
        <v>14</v>
      </c>
      <c r="H369" s="13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">
        <v>2041</v>
      </c>
      <c r="T369" t="s">
        <v>2042</v>
      </c>
    </row>
    <row r="370" spans="1:20" x14ac:dyDescent="0.3">
      <c r="A370">
        <v>368</v>
      </c>
      <c r="B370" s="4" t="s">
        <v>788</v>
      </c>
      <c r="C370" s="3" t="s">
        <v>789</v>
      </c>
      <c r="D370" s="13">
        <v>5200</v>
      </c>
      <c r="E370" s="13">
        <v>14394</v>
      </c>
      <c r="F370" s="13">
        <f t="shared" si="20"/>
        <v>277</v>
      </c>
      <c r="G370" t="s">
        <v>20</v>
      </c>
      <c r="H370" s="13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x14ac:dyDescent="0.3">
      <c r="A371">
        <v>369</v>
      </c>
      <c r="B371" s="4" t="s">
        <v>790</v>
      </c>
      <c r="C371" s="3" t="s">
        <v>791</v>
      </c>
      <c r="D371" s="13">
        <v>5400</v>
      </c>
      <c r="E371" s="13">
        <v>14743</v>
      </c>
      <c r="F371" s="13">
        <f t="shared" si="20"/>
        <v>273</v>
      </c>
      <c r="G371" t="s">
        <v>20</v>
      </c>
      <c r="H371" s="13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2062</v>
      </c>
    </row>
    <row r="372" spans="1:20" x14ac:dyDescent="0.3">
      <c r="A372">
        <v>370</v>
      </c>
      <c r="B372" s="4" t="s">
        <v>792</v>
      </c>
      <c r="C372" s="3" t="s">
        <v>793</v>
      </c>
      <c r="D372" s="13">
        <v>112300</v>
      </c>
      <c r="E372" s="13">
        <v>178965</v>
      </c>
      <c r="F372" s="13">
        <f t="shared" si="20"/>
        <v>159</v>
      </c>
      <c r="G372" t="s">
        <v>20</v>
      </c>
      <c r="H372" s="13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">
        <v>2041</v>
      </c>
      <c r="T372" t="s">
        <v>2042</v>
      </c>
    </row>
    <row r="373" spans="1:20" x14ac:dyDescent="0.3">
      <c r="A373">
        <v>371</v>
      </c>
      <c r="B373" s="4" t="s">
        <v>794</v>
      </c>
      <c r="C373" s="3" t="s">
        <v>795</v>
      </c>
      <c r="D373" s="13">
        <v>189200</v>
      </c>
      <c r="E373" s="13">
        <v>128410</v>
      </c>
      <c r="F373" s="13">
        <f t="shared" si="20"/>
        <v>68</v>
      </c>
      <c r="G373" t="s">
        <v>14</v>
      </c>
      <c r="H373" s="1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">
        <v>2041</v>
      </c>
      <c r="T373" t="s">
        <v>2042</v>
      </c>
    </row>
    <row r="374" spans="1:20" ht="31.2" x14ac:dyDescent="0.3">
      <c r="A374">
        <v>372</v>
      </c>
      <c r="B374" s="4" t="s">
        <v>796</v>
      </c>
      <c r="C374" s="3" t="s">
        <v>797</v>
      </c>
      <c r="D374" s="13">
        <v>900</v>
      </c>
      <c r="E374" s="13">
        <v>14324</v>
      </c>
      <c r="F374" s="13">
        <f t="shared" si="20"/>
        <v>1592</v>
      </c>
      <c r="G374" t="s">
        <v>20</v>
      </c>
      <c r="H374" s="13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x14ac:dyDescent="0.3">
      <c r="A375">
        <v>373</v>
      </c>
      <c r="B375" s="4" t="s">
        <v>798</v>
      </c>
      <c r="C375" s="3" t="s">
        <v>799</v>
      </c>
      <c r="D375" s="13">
        <v>22500</v>
      </c>
      <c r="E375" s="13">
        <v>164291</v>
      </c>
      <c r="F375" s="13">
        <f t="shared" si="20"/>
        <v>730</v>
      </c>
      <c r="G375" t="s">
        <v>20</v>
      </c>
      <c r="H375" s="13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">
        <v>2041</v>
      </c>
      <c r="T375" t="s">
        <v>2042</v>
      </c>
    </row>
    <row r="376" spans="1:20" ht="31.2" x14ac:dyDescent="0.3">
      <c r="A376">
        <v>374</v>
      </c>
      <c r="B376" s="4" t="s">
        <v>800</v>
      </c>
      <c r="C376" s="3" t="s">
        <v>801</v>
      </c>
      <c r="D376" s="13">
        <v>167400</v>
      </c>
      <c r="E376" s="13">
        <v>22073</v>
      </c>
      <c r="F376" s="13">
        <f t="shared" si="20"/>
        <v>13</v>
      </c>
      <c r="G376" t="s">
        <v>14</v>
      </c>
      <c r="H376" s="13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1.2" x14ac:dyDescent="0.3">
      <c r="A377">
        <v>375</v>
      </c>
      <c r="B377" s="4" t="s">
        <v>802</v>
      </c>
      <c r="C377" s="3" t="s">
        <v>803</v>
      </c>
      <c r="D377" s="13">
        <v>2700</v>
      </c>
      <c r="E377" s="13">
        <v>1479</v>
      </c>
      <c r="F377" s="13">
        <f t="shared" si="20"/>
        <v>55</v>
      </c>
      <c r="G377" t="s">
        <v>14</v>
      </c>
      <c r="H377" s="13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">
        <v>2037</v>
      </c>
      <c r="T377" t="s">
        <v>2047</v>
      </c>
    </row>
    <row r="378" spans="1:20" x14ac:dyDescent="0.3">
      <c r="A378">
        <v>376</v>
      </c>
      <c r="B378" s="4" t="s">
        <v>804</v>
      </c>
      <c r="C378" s="3" t="s">
        <v>805</v>
      </c>
      <c r="D378" s="13">
        <v>3400</v>
      </c>
      <c r="E378" s="13">
        <v>12275</v>
      </c>
      <c r="F378" s="13">
        <f t="shared" si="20"/>
        <v>361</v>
      </c>
      <c r="G378" t="s">
        <v>20</v>
      </c>
      <c r="H378" s="13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">
        <v>2037</v>
      </c>
      <c r="T378" t="s">
        <v>2038</v>
      </c>
    </row>
    <row r="379" spans="1:20" x14ac:dyDescent="0.3">
      <c r="A379">
        <v>377</v>
      </c>
      <c r="B379" s="4" t="s">
        <v>806</v>
      </c>
      <c r="C379" s="3" t="s">
        <v>807</v>
      </c>
      <c r="D379" s="13">
        <v>49700</v>
      </c>
      <c r="E379" s="13">
        <v>5098</v>
      </c>
      <c r="F379" s="13">
        <f t="shared" si="20"/>
        <v>10</v>
      </c>
      <c r="G379" t="s">
        <v>14</v>
      </c>
      <c r="H379" s="13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">
        <v>2041</v>
      </c>
      <c r="T379" t="s">
        <v>2042</v>
      </c>
    </row>
    <row r="380" spans="1:20" x14ac:dyDescent="0.3">
      <c r="A380">
        <v>378</v>
      </c>
      <c r="B380" s="4" t="s">
        <v>808</v>
      </c>
      <c r="C380" s="3" t="s">
        <v>809</v>
      </c>
      <c r="D380" s="13">
        <v>178200</v>
      </c>
      <c r="E380" s="13">
        <v>24882</v>
      </c>
      <c r="F380" s="13">
        <f t="shared" si="20"/>
        <v>14</v>
      </c>
      <c r="G380" t="s">
        <v>14</v>
      </c>
      <c r="H380" s="13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x14ac:dyDescent="0.3">
      <c r="A381">
        <v>379</v>
      </c>
      <c r="B381" s="4" t="s">
        <v>810</v>
      </c>
      <c r="C381" s="3" t="s">
        <v>811</v>
      </c>
      <c r="D381" s="13">
        <v>7200</v>
      </c>
      <c r="E381" s="13">
        <v>2912</v>
      </c>
      <c r="F381" s="13">
        <f t="shared" si="20"/>
        <v>40</v>
      </c>
      <c r="G381" t="s">
        <v>14</v>
      </c>
      <c r="H381" s="13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">
        <v>2041</v>
      </c>
      <c r="T381" t="s">
        <v>2042</v>
      </c>
    </row>
    <row r="382" spans="1:20" ht="31.2" x14ac:dyDescent="0.3">
      <c r="A382">
        <v>380</v>
      </c>
      <c r="B382" s="4" t="s">
        <v>812</v>
      </c>
      <c r="C382" s="3" t="s">
        <v>813</v>
      </c>
      <c r="D382" s="13">
        <v>2500</v>
      </c>
      <c r="E382" s="13">
        <v>4008</v>
      </c>
      <c r="F382" s="13">
        <f t="shared" si="20"/>
        <v>160</v>
      </c>
      <c r="G382" t="s">
        <v>20</v>
      </c>
      <c r="H382" s="13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">
        <v>2041</v>
      </c>
      <c r="T382" t="s">
        <v>2042</v>
      </c>
    </row>
    <row r="383" spans="1:20" x14ac:dyDescent="0.3">
      <c r="A383">
        <v>381</v>
      </c>
      <c r="B383" s="4" t="s">
        <v>814</v>
      </c>
      <c r="C383" s="3" t="s">
        <v>815</v>
      </c>
      <c r="D383" s="13">
        <v>5300</v>
      </c>
      <c r="E383" s="13">
        <v>9749</v>
      </c>
      <c r="F383" s="13">
        <f t="shared" si="20"/>
        <v>184</v>
      </c>
      <c r="G383" t="s">
        <v>20</v>
      </c>
      <c r="H383" s="1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">
        <v>2041</v>
      </c>
      <c r="T383" t="s">
        <v>2042</v>
      </c>
    </row>
    <row r="384" spans="1:20" ht="31.2" x14ac:dyDescent="0.3">
      <c r="A384">
        <v>382</v>
      </c>
      <c r="B384" s="4" t="s">
        <v>816</v>
      </c>
      <c r="C384" s="3" t="s">
        <v>817</v>
      </c>
      <c r="D384" s="13">
        <v>9100</v>
      </c>
      <c r="E384" s="13">
        <v>5803</v>
      </c>
      <c r="F384" s="13">
        <f t="shared" si="20"/>
        <v>64</v>
      </c>
      <c r="G384" t="s">
        <v>14</v>
      </c>
      <c r="H384" s="13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2056</v>
      </c>
      <c r="T384" t="s">
        <v>2057</v>
      </c>
    </row>
    <row r="385" spans="1:20" x14ac:dyDescent="0.3">
      <c r="A385">
        <v>383</v>
      </c>
      <c r="B385" s="4" t="s">
        <v>818</v>
      </c>
      <c r="C385" s="3" t="s">
        <v>819</v>
      </c>
      <c r="D385" s="13">
        <v>6300</v>
      </c>
      <c r="E385" s="13">
        <v>14199</v>
      </c>
      <c r="F385" s="13">
        <f t="shared" si="20"/>
        <v>225</v>
      </c>
      <c r="G385" t="s">
        <v>20</v>
      </c>
      <c r="H385" s="13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">
        <v>2035</v>
      </c>
      <c r="T385" t="s">
        <v>2036</v>
      </c>
    </row>
    <row r="386" spans="1:20" x14ac:dyDescent="0.3">
      <c r="A386">
        <v>384</v>
      </c>
      <c r="B386" s="4" t="s">
        <v>820</v>
      </c>
      <c r="C386" s="3" t="s">
        <v>821</v>
      </c>
      <c r="D386" s="13">
        <v>114400</v>
      </c>
      <c r="E386" s="13">
        <v>196779</v>
      </c>
      <c r="F386" s="13">
        <f t="shared" si="20"/>
        <v>172</v>
      </c>
      <c r="G386" t="s">
        <v>20</v>
      </c>
      <c r="H386" s="13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1.2" x14ac:dyDescent="0.3">
      <c r="A387">
        <v>385</v>
      </c>
      <c r="B387" s="4" t="s">
        <v>822</v>
      </c>
      <c r="C387" s="3" t="s">
        <v>823</v>
      </c>
      <c r="D387" s="13">
        <v>38900</v>
      </c>
      <c r="E387" s="13">
        <v>56859</v>
      </c>
      <c r="F387" s="13">
        <f t="shared" ref="F387:F450" si="24">ROUND((E387/D387)*100,0)</f>
        <v>146</v>
      </c>
      <c r="G387" t="s">
        <v>20</v>
      </c>
      <c r="H387" s="13">
        <v>1137</v>
      </c>
      <c r="I387" s="6">
        <f t="shared" ref="I387:I450" si="25">+IF(H387,E387/H387,0)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(((L387/60)/60/24)+DATE(1970,1,1))</f>
        <v>43553.208333333328</v>
      </c>
      <c r="O387" s="9">
        <f t="shared" ref="O387:O450" si="27">(((M387/60)/60/24)+DATE(1970,1,1))</f>
        <v>43585.208333333328</v>
      </c>
      <c r="P387" t="b">
        <v>0</v>
      </c>
      <c r="Q387" t="b">
        <v>0</v>
      </c>
      <c r="R387" t="s">
        <v>68</v>
      </c>
      <c r="S387" t="s">
        <v>2049</v>
      </c>
      <c r="T387" t="s">
        <v>2050</v>
      </c>
    </row>
    <row r="388" spans="1:20" ht="31.2" x14ac:dyDescent="0.3">
      <c r="A388">
        <v>386</v>
      </c>
      <c r="B388" s="4" t="s">
        <v>824</v>
      </c>
      <c r="C388" s="3" t="s">
        <v>825</v>
      </c>
      <c r="D388" s="13">
        <v>135500</v>
      </c>
      <c r="E388" s="13">
        <v>103554</v>
      </c>
      <c r="F388" s="13">
        <f t="shared" si="24"/>
        <v>76</v>
      </c>
      <c r="G388" t="s">
        <v>14</v>
      </c>
      <c r="H388" s="13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">
        <v>2041</v>
      </c>
      <c r="T388" t="s">
        <v>2042</v>
      </c>
    </row>
    <row r="389" spans="1:20" x14ac:dyDescent="0.3">
      <c r="A389">
        <v>387</v>
      </c>
      <c r="B389" s="4" t="s">
        <v>826</v>
      </c>
      <c r="C389" s="3" t="s">
        <v>827</v>
      </c>
      <c r="D389" s="13">
        <v>109000</v>
      </c>
      <c r="E389" s="13">
        <v>42795</v>
      </c>
      <c r="F389" s="13">
        <f t="shared" si="24"/>
        <v>39</v>
      </c>
      <c r="G389" t="s">
        <v>14</v>
      </c>
      <c r="H389" s="13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">
        <v>2039</v>
      </c>
      <c r="T389" t="s">
        <v>2048</v>
      </c>
    </row>
    <row r="390" spans="1:20" x14ac:dyDescent="0.3">
      <c r="A390">
        <v>388</v>
      </c>
      <c r="B390" s="4" t="s">
        <v>828</v>
      </c>
      <c r="C390" s="3" t="s">
        <v>829</v>
      </c>
      <c r="D390" s="13">
        <v>114800</v>
      </c>
      <c r="E390" s="13">
        <v>12938</v>
      </c>
      <c r="F390" s="13">
        <f t="shared" si="24"/>
        <v>11</v>
      </c>
      <c r="G390" t="s">
        <v>74</v>
      </c>
      <c r="H390" s="13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">
        <v>2037</v>
      </c>
      <c r="T390" t="s">
        <v>2047</v>
      </c>
    </row>
    <row r="391" spans="1:20" x14ac:dyDescent="0.3">
      <c r="A391">
        <v>389</v>
      </c>
      <c r="B391" s="4" t="s">
        <v>830</v>
      </c>
      <c r="C391" s="3" t="s">
        <v>831</v>
      </c>
      <c r="D391" s="13">
        <v>83000</v>
      </c>
      <c r="E391" s="13">
        <v>101352</v>
      </c>
      <c r="F391" s="13">
        <f t="shared" si="24"/>
        <v>122</v>
      </c>
      <c r="G391" t="s">
        <v>20</v>
      </c>
      <c r="H391" s="13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">
        <v>2041</v>
      </c>
      <c r="T391" t="s">
        <v>2042</v>
      </c>
    </row>
    <row r="392" spans="1:20" x14ac:dyDescent="0.3">
      <c r="A392">
        <v>390</v>
      </c>
      <c r="B392" s="4" t="s">
        <v>832</v>
      </c>
      <c r="C392" s="3" t="s">
        <v>833</v>
      </c>
      <c r="D392" s="13">
        <v>2400</v>
      </c>
      <c r="E392" s="13">
        <v>4477</v>
      </c>
      <c r="F392" s="13">
        <f t="shared" si="24"/>
        <v>187</v>
      </c>
      <c r="G392" t="s">
        <v>20</v>
      </c>
      <c r="H392" s="13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2056</v>
      </c>
      <c r="T392" t="s">
        <v>2057</v>
      </c>
    </row>
    <row r="393" spans="1:20" x14ac:dyDescent="0.3">
      <c r="A393">
        <v>391</v>
      </c>
      <c r="B393" s="4" t="s">
        <v>834</v>
      </c>
      <c r="C393" s="3" t="s">
        <v>835</v>
      </c>
      <c r="D393" s="13">
        <v>60400</v>
      </c>
      <c r="E393" s="13">
        <v>4393</v>
      </c>
      <c r="F393" s="13">
        <f t="shared" si="24"/>
        <v>7</v>
      </c>
      <c r="G393" t="s">
        <v>14</v>
      </c>
      <c r="H393" s="1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">
        <v>2049</v>
      </c>
      <c r="T393" t="s">
        <v>2050</v>
      </c>
    </row>
    <row r="394" spans="1:20" ht="31.2" x14ac:dyDescent="0.3">
      <c r="A394">
        <v>392</v>
      </c>
      <c r="B394" s="4" t="s">
        <v>836</v>
      </c>
      <c r="C394" s="3" t="s">
        <v>837</v>
      </c>
      <c r="D394" s="13">
        <v>102900</v>
      </c>
      <c r="E394" s="13">
        <v>67546</v>
      </c>
      <c r="F394" s="13">
        <f t="shared" si="24"/>
        <v>66</v>
      </c>
      <c r="G394" t="s">
        <v>14</v>
      </c>
      <c r="H394" s="13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">
        <v>2039</v>
      </c>
      <c r="T394" t="s">
        <v>2048</v>
      </c>
    </row>
    <row r="395" spans="1:20" x14ac:dyDescent="0.3">
      <c r="A395">
        <v>393</v>
      </c>
      <c r="B395" s="4" t="s">
        <v>838</v>
      </c>
      <c r="C395" s="3" t="s">
        <v>839</v>
      </c>
      <c r="D395" s="13">
        <v>62800</v>
      </c>
      <c r="E395" s="13">
        <v>143788</v>
      </c>
      <c r="F395" s="13">
        <f t="shared" si="24"/>
        <v>229</v>
      </c>
      <c r="G395" t="s">
        <v>20</v>
      </c>
      <c r="H395" s="13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2037</v>
      </c>
      <c r="T395" t="s">
        <v>2060</v>
      </c>
    </row>
    <row r="396" spans="1:20" x14ac:dyDescent="0.3">
      <c r="A396">
        <v>394</v>
      </c>
      <c r="B396" s="4" t="s">
        <v>840</v>
      </c>
      <c r="C396" s="3" t="s">
        <v>841</v>
      </c>
      <c r="D396" s="13">
        <v>800</v>
      </c>
      <c r="E396" s="13">
        <v>3755</v>
      </c>
      <c r="F396" s="13">
        <f t="shared" si="24"/>
        <v>469</v>
      </c>
      <c r="G396" t="s">
        <v>20</v>
      </c>
      <c r="H396" s="13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1.2" x14ac:dyDescent="0.3">
      <c r="A397">
        <v>395</v>
      </c>
      <c r="B397" s="4" t="s">
        <v>295</v>
      </c>
      <c r="C397" s="3" t="s">
        <v>842</v>
      </c>
      <c r="D397" s="13">
        <v>7100</v>
      </c>
      <c r="E397" s="13">
        <v>9238</v>
      </c>
      <c r="F397" s="13">
        <f t="shared" si="24"/>
        <v>130</v>
      </c>
      <c r="G397" t="s">
        <v>20</v>
      </c>
      <c r="H397" s="13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">
        <v>2041</v>
      </c>
      <c r="T397" t="s">
        <v>2042</v>
      </c>
    </row>
    <row r="398" spans="1:20" x14ac:dyDescent="0.3">
      <c r="A398">
        <v>396</v>
      </c>
      <c r="B398" s="4" t="s">
        <v>843</v>
      </c>
      <c r="C398" s="3" t="s">
        <v>844</v>
      </c>
      <c r="D398" s="13">
        <v>46100</v>
      </c>
      <c r="E398" s="13">
        <v>77012</v>
      </c>
      <c r="F398" s="13">
        <f t="shared" si="24"/>
        <v>167</v>
      </c>
      <c r="G398" t="s">
        <v>20</v>
      </c>
      <c r="H398" s="13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2046</v>
      </c>
    </row>
    <row r="399" spans="1:20" x14ac:dyDescent="0.3">
      <c r="A399">
        <v>397</v>
      </c>
      <c r="B399" s="4" t="s">
        <v>845</v>
      </c>
      <c r="C399" s="3" t="s">
        <v>846</v>
      </c>
      <c r="D399" s="13">
        <v>8100</v>
      </c>
      <c r="E399" s="13">
        <v>14083</v>
      </c>
      <c r="F399" s="13">
        <f t="shared" si="24"/>
        <v>174</v>
      </c>
      <c r="G399" t="s">
        <v>20</v>
      </c>
      <c r="H399" s="13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">
        <v>2037</v>
      </c>
      <c r="T399" t="s">
        <v>2038</v>
      </c>
    </row>
    <row r="400" spans="1:20" ht="31.2" x14ac:dyDescent="0.3">
      <c r="A400">
        <v>398</v>
      </c>
      <c r="B400" s="4" t="s">
        <v>847</v>
      </c>
      <c r="C400" s="3" t="s">
        <v>848</v>
      </c>
      <c r="D400" s="13">
        <v>1700</v>
      </c>
      <c r="E400" s="13">
        <v>12202</v>
      </c>
      <c r="F400" s="13">
        <f t="shared" si="24"/>
        <v>718</v>
      </c>
      <c r="G400" t="s">
        <v>20</v>
      </c>
      <c r="H400" s="13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2051</v>
      </c>
    </row>
    <row r="401" spans="1:20" x14ac:dyDescent="0.3">
      <c r="A401">
        <v>399</v>
      </c>
      <c r="B401" s="4" t="s">
        <v>849</v>
      </c>
      <c r="C401" s="3" t="s">
        <v>850</v>
      </c>
      <c r="D401" s="13">
        <v>97300</v>
      </c>
      <c r="E401" s="13">
        <v>62127</v>
      </c>
      <c r="F401" s="13">
        <f t="shared" si="24"/>
        <v>64</v>
      </c>
      <c r="G401" t="s">
        <v>14</v>
      </c>
      <c r="H401" s="13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">
        <v>2037</v>
      </c>
      <c r="T401" t="s">
        <v>2047</v>
      </c>
    </row>
    <row r="402" spans="1:20" ht="31.2" x14ac:dyDescent="0.3">
      <c r="A402">
        <v>400</v>
      </c>
      <c r="B402" s="4" t="s">
        <v>851</v>
      </c>
      <c r="C402" s="3" t="s">
        <v>852</v>
      </c>
      <c r="D402" s="13">
        <v>100</v>
      </c>
      <c r="E402" s="13">
        <v>2</v>
      </c>
      <c r="F402" s="13">
        <f t="shared" si="24"/>
        <v>2</v>
      </c>
      <c r="G402" t="s">
        <v>14</v>
      </c>
      <c r="H402" s="13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2056</v>
      </c>
      <c r="T402" t="s">
        <v>2057</v>
      </c>
    </row>
    <row r="403" spans="1:20" x14ac:dyDescent="0.3">
      <c r="A403">
        <v>401</v>
      </c>
      <c r="B403" s="4" t="s">
        <v>853</v>
      </c>
      <c r="C403" s="3" t="s">
        <v>854</v>
      </c>
      <c r="D403" s="13">
        <v>900</v>
      </c>
      <c r="E403" s="13">
        <v>13772</v>
      </c>
      <c r="F403" s="13">
        <f t="shared" si="24"/>
        <v>1530</v>
      </c>
      <c r="G403" t="s">
        <v>20</v>
      </c>
      <c r="H403" s="1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">
        <v>2041</v>
      </c>
      <c r="T403" t="s">
        <v>2042</v>
      </c>
    </row>
    <row r="404" spans="1:20" x14ac:dyDescent="0.3">
      <c r="A404">
        <v>402</v>
      </c>
      <c r="B404" s="4" t="s">
        <v>855</v>
      </c>
      <c r="C404" s="3" t="s">
        <v>856</v>
      </c>
      <c r="D404" s="13">
        <v>7300</v>
      </c>
      <c r="E404" s="13">
        <v>2946</v>
      </c>
      <c r="F404" s="13">
        <f t="shared" si="24"/>
        <v>40</v>
      </c>
      <c r="G404" t="s">
        <v>14</v>
      </c>
      <c r="H404" s="13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2054</v>
      </c>
    </row>
    <row r="405" spans="1:20" x14ac:dyDescent="0.3">
      <c r="A405">
        <v>403</v>
      </c>
      <c r="B405" s="4" t="s">
        <v>857</v>
      </c>
      <c r="C405" s="3" t="s">
        <v>858</v>
      </c>
      <c r="D405" s="13">
        <v>195800</v>
      </c>
      <c r="E405" s="13">
        <v>168820</v>
      </c>
      <c r="F405" s="13">
        <f t="shared" si="24"/>
        <v>86</v>
      </c>
      <c r="G405" t="s">
        <v>14</v>
      </c>
      <c r="H405" s="13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x14ac:dyDescent="0.3">
      <c r="A406">
        <v>404</v>
      </c>
      <c r="B406" s="4" t="s">
        <v>859</v>
      </c>
      <c r="C406" s="3" t="s">
        <v>860</v>
      </c>
      <c r="D406" s="13">
        <v>48900</v>
      </c>
      <c r="E406" s="13">
        <v>154321</v>
      </c>
      <c r="F406" s="13">
        <f t="shared" si="24"/>
        <v>316</v>
      </c>
      <c r="G406" t="s">
        <v>20</v>
      </c>
      <c r="H406" s="13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">
        <v>2041</v>
      </c>
      <c r="T406" t="s">
        <v>2042</v>
      </c>
    </row>
    <row r="407" spans="1:20" x14ac:dyDescent="0.3">
      <c r="A407">
        <v>405</v>
      </c>
      <c r="B407" s="4" t="s">
        <v>861</v>
      </c>
      <c r="C407" s="3" t="s">
        <v>862</v>
      </c>
      <c r="D407" s="13">
        <v>29600</v>
      </c>
      <c r="E407" s="13">
        <v>26527</v>
      </c>
      <c r="F407" s="13">
        <f t="shared" si="24"/>
        <v>90</v>
      </c>
      <c r="G407" t="s">
        <v>14</v>
      </c>
      <c r="H407" s="13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">
        <v>2041</v>
      </c>
      <c r="T407" t="s">
        <v>2042</v>
      </c>
    </row>
    <row r="408" spans="1:20" ht="31.2" x14ac:dyDescent="0.3">
      <c r="A408">
        <v>406</v>
      </c>
      <c r="B408" s="4" t="s">
        <v>863</v>
      </c>
      <c r="C408" s="3" t="s">
        <v>864</v>
      </c>
      <c r="D408" s="13">
        <v>39300</v>
      </c>
      <c r="E408" s="13">
        <v>71583</v>
      </c>
      <c r="F408" s="13">
        <f t="shared" si="24"/>
        <v>182</v>
      </c>
      <c r="G408" t="s">
        <v>20</v>
      </c>
      <c r="H408" s="13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x14ac:dyDescent="0.3">
      <c r="A409">
        <v>407</v>
      </c>
      <c r="B409" s="4" t="s">
        <v>865</v>
      </c>
      <c r="C409" s="3" t="s">
        <v>866</v>
      </c>
      <c r="D409" s="13">
        <v>3400</v>
      </c>
      <c r="E409" s="13">
        <v>12100</v>
      </c>
      <c r="F409" s="13">
        <f t="shared" si="24"/>
        <v>356</v>
      </c>
      <c r="G409" t="s">
        <v>20</v>
      </c>
      <c r="H409" s="13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">
        <v>2041</v>
      </c>
      <c r="T409" t="s">
        <v>2042</v>
      </c>
    </row>
    <row r="410" spans="1:20" x14ac:dyDescent="0.3">
      <c r="A410">
        <v>408</v>
      </c>
      <c r="B410" s="4" t="s">
        <v>867</v>
      </c>
      <c r="C410" s="3" t="s">
        <v>868</v>
      </c>
      <c r="D410" s="13">
        <v>9200</v>
      </c>
      <c r="E410" s="13">
        <v>12129</v>
      </c>
      <c r="F410" s="13">
        <f t="shared" si="24"/>
        <v>132</v>
      </c>
      <c r="G410" t="s">
        <v>20</v>
      </c>
      <c r="H410" s="13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x14ac:dyDescent="0.3">
      <c r="A411">
        <v>409</v>
      </c>
      <c r="B411" s="4" t="s">
        <v>243</v>
      </c>
      <c r="C411" s="3" t="s">
        <v>869</v>
      </c>
      <c r="D411" s="13">
        <v>135600</v>
      </c>
      <c r="E411" s="13">
        <v>62804</v>
      </c>
      <c r="F411" s="13">
        <f t="shared" si="24"/>
        <v>46</v>
      </c>
      <c r="G411" t="s">
        <v>14</v>
      </c>
      <c r="H411" s="13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">
        <v>2037</v>
      </c>
      <c r="T411" t="s">
        <v>2038</v>
      </c>
    </row>
    <row r="412" spans="1:20" x14ac:dyDescent="0.3">
      <c r="A412">
        <v>410</v>
      </c>
      <c r="B412" s="4" t="s">
        <v>870</v>
      </c>
      <c r="C412" s="3" t="s">
        <v>871</v>
      </c>
      <c r="D412" s="13">
        <v>153700</v>
      </c>
      <c r="E412" s="13">
        <v>55536</v>
      </c>
      <c r="F412" s="13">
        <f t="shared" si="24"/>
        <v>36</v>
      </c>
      <c r="G412" t="s">
        <v>47</v>
      </c>
      <c r="H412" s="13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2052</v>
      </c>
      <c r="T412" t="s">
        <v>2063</v>
      </c>
    </row>
    <row r="413" spans="1:20" x14ac:dyDescent="0.3">
      <c r="A413">
        <v>411</v>
      </c>
      <c r="B413" s="4" t="s">
        <v>872</v>
      </c>
      <c r="C413" s="3" t="s">
        <v>873</v>
      </c>
      <c r="D413" s="13">
        <v>7800</v>
      </c>
      <c r="E413" s="13">
        <v>8161</v>
      </c>
      <c r="F413" s="13">
        <f t="shared" si="24"/>
        <v>105</v>
      </c>
      <c r="G413" t="s">
        <v>20</v>
      </c>
      <c r="H413" s="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x14ac:dyDescent="0.3">
      <c r="A414">
        <v>412</v>
      </c>
      <c r="B414" s="4" t="s">
        <v>874</v>
      </c>
      <c r="C414" s="3" t="s">
        <v>875</v>
      </c>
      <c r="D414" s="13">
        <v>2100</v>
      </c>
      <c r="E414" s="13">
        <v>14046</v>
      </c>
      <c r="F414" s="13">
        <f t="shared" si="24"/>
        <v>669</v>
      </c>
      <c r="G414" t="s">
        <v>20</v>
      </c>
      <c r="H414" s="13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">
        <v>2049</v>
      </c>
      <c r="T414" t="s">
        <v>2055</v>
      </c>
    </row>
    <row r="415" spans="1:20" x14ac:dyDescent="0.3">
      <c r="A415">
        <v>413</v>
      </c>
      <c r="B415" s="4" t="s">
        <v>876</v>
      </c>
      <c r="C415" s="3" t="s">
        <v>877</v>
      </c>
      <c r="D415" s="13">
        <v>189500</v>
      </c>
      <c r="E415" s="13">
        <v>117628</v>
      </c>
      <c r="F415" s="13">
        <f t="shared" si="24"/>
        <v>62</v>
      </c>
      <c r="G415" t="s">
        <v>47</v>
      </c>
      <c r="H415" s="13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2051</v>
      </c>
    </row>
    <row r="416" spans="1:20" x14ac:dyDescent="0.3">
      <c r="A416">
        <v>414</v>
      </c>
      <c r="B416" s="4" t="s">
        <v>878</v>
      </c>
      <c r="C416" s="3" t="s">
        <v>879</v>
      </c>
      <c r="D416" s="13">
        <v>188200</v>
      </c>
      <c r="E416" s="13">
        <v>159405</v>
      </c>
      <c r="F416" s="13">
        <f t="shared" si="24"/>
        <v>85</v>
      </c>
      <c r="G416" t="s">
        <v>14</v>
      </c>
      <c r="H416" s="13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">
        <v>2035</v>
      </c>
      <c r="T416" t="s">
        <v>2036</v>
      </c>
    </row>
    <row r="417" spans="1:20" x14ac:dyDescent="0.3">
      <c r="A417">
        <v>415</v>
      </c>
      <c r="B417" s="4" t="s">
        <v>880</v>
      </c>
      <c r="C417" s="3" t="s">
        <v>881</v>
      </c>
      <c r="D417" s="13">
        <v>113500</v>
      </c>
      <c r="E417" s="13">
        <v>12552</v>
      </c>
      <c r="F417" s="13">
        <f t="shared" si="24"/>
        <v>11</v>
      </c>
      <c r="G417" t="s">
        <v>14</v>
      </c>
      <c r="H417" s="13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31.2" x14ac:dyDescent="0.3">
      <c r="A418">
        <v>416</v>
      </c>
      <c r="B418" s="4" t="s">
        <v>882</v>
      </c>
      <c r="C418" s="3" t="s">
        <v>883</v>
      </c>
      <c r="D418" s="13">
        <v>134600</v>
      </c>
      <c r="E418" s="13">
        <v>59007</v>
      </c>
      <c r="F418" s="13">
        <f t="shared" si="24"/>
        <v>44</v>
      </c>
      <c r="G418" t="s">
        <v>14</v>
      </c>
      <c r="H418" s="13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x14ac:dyDescent="0.3">
      <c r="A419">
        <v>417</v>
      </c>
      <c r="B419" s="4" t="s">
        <v>884</v>
      </c>
      <c r="C419" s="3" t="s">
        <v>885</v>
      </c>
      <c r="D419" s="13">
        <v>1700</v>
      </c>
      <c r="E419" s="13">
        <v>943</v>
      </c>
      <c r="F419" s="13">
        <f t="shared" si="24"/>
        <v>55</v>
      </c>
      <c r="G419" t="s">
        <v>14</v>
      </c>
      <c r="H419" s="13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">
        <v>2041</v>
      </c>
      <c r="T419" t="s">
        <v>2042</v>
      </c>
    </row>
    <row r="420" spans="1:20" x14ac:dyDescent="0.3">
      <c r="A420">
        <v>418</v>
      </c>
      <c r="B420" s="4" t="s">
        <v>105</v>
      </c>
      <c r="C420" s="3" t="s">
        <v>886</v>
      </c>
      <c r="D420" s="13">
        <v>163700</v>
      </c>
      <c r="E420" s="13">
        <v>93963</v>
      </c>
      <c r="F420" s="13">
        <f t="shared" si="24"/>
        <v>57</v>
      </c>
      <c r="G420" t="s">
        <v>14</v>
      </c>
      <c r="H420" s="13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x14ac:dyDescent="0.3">
      <c r="A421">
        <v>419</v>
      </c>
      <c r="B421" s="4" t="s">
        <v>887</v>
      </c>
      <c r="C421" s="3" t="s">
        <v>888</v>
      </c>
      <c r="D421" s="13">
        <v>113800</v>
      </c>
      <c r="E421" s="13">
        <v>140469</v>
      </c>
      <c r="F421" s="13">
        <f t="shared" si="24"/>
        <v>123</v>
      </c>
      <c r="G421" t="s">
        <v>20</v>
      </c>
      <c r="H421" s="13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">
        <v>2039</v>
      </c>
      <c r="T421" t="s">
        <v>2040</v>
      </c>
    </row>
    <row r="422" spans="1:20" x14ac:dyDescent="0.3">
      <c r="A422">
        <v>420</v>
      </c>
      <c r="B422" s="4" t="s">
        <v>889</v>
      </c>
      <c r="C422" s="3" t="s">
        <v>890</v>
      </c>
      <c r="D422" s="13">
        <v>5000</v>
      </c>
      <c r="E422" s="13">
        <v>6423</v>
      </c>
      <c r="F422" s="13">
        <f t="shared" si="24"/>
        <v>128</v>
      </c>
      <c r="G422" t="s">
        <v>20</v>
      </c>
      <c r="H422" s="13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">
        <v>2041</v>
      </c>
      <c r="T422" t="s">
        <v>2042</v>
      </c>
    </row>
    <row r="423" spans="1:20" x14ac:dyDescent="0.3">
      <c r="A423">
        <v>421</v>
      </c>
      <c r="B423" s="4" t="s">
        <v>891</v>
      </c>
      <c r="C423" s="3" t="s">
        <v>892</v>
      </c>
      <c r="D423" s="13">
        <v>9400</v>
      </c>
      <c r="E423" s="13">
        <v>6015</v>
      </c>
      <c r="F423" s="13">
        <f t="shared" si="24"/>
        <v>64</v>
      </c>
      <c r="G423" t="s">
        <v>14</v>
      </c>
      <c r="H423" s="1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">
        <v>2039</v>
      </c>
      <c r="T423" t="s">
        <v>2048</v>
      </c>
    </row>
    <row r="424" spans="1:20" ht="31.2" x14ac:dyDescent="0.3">
      <c r="A424">
        <v>422</v>
      </c>
      <c r="B424" s="4" t="s">
        <v>893</v>
      </c>
      <c r="C424" s="3" t="s">
        <v>894</v>
      </c>
      <c r="D424" s="13">
        <v>8700</v>
      </c>
      <c r="E424" s="13">
        <v>11075</v>
      </c>
      <c r="F424" s="13">
        <f t="shared" si="24"/>
        <v>127</v>
      </c>
      <c r="G424" t="s">
        <v>20</v>
      </c>
      <c r="H424" s="13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">
        <v>2041</v>
      </c>
      <c r="T424" t="s">
        <v>2042</v>
      </c>
    </row>
    <row r="425" spans="1:20" x14ac:dyDescent="0.3">
      <c r="A425">
        <v>423</v>
      </c>
      <c r="B425" s="4" t="s">
        <v>895</v>
      </c>
      <c r="C425" s="3" t="s">
        <v>896</v>
      </c>
      <c r="D425" s="13">
        <v>147800</v>
      </c>
      <c r="E425" s="13">
        <v>15723</v>
      </c>
      <c r="F425" s="13">
        <f t="shared" si="24"/>
        <v>11</v>
      </c>
      <c r="G425" t="s">
        <v>14</v>
      </c>
      <c r="H425" s="13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">
        <v>2035</v>
      </c>
      <c r="T425" t="s">
        <v>2036</v>
      </c>
    </row>
    <row r="426" spans="1:20" x14ac:dyDescent="0.3">
      <c r="A426">
        <v>424</v>
      </c>
      <c r="B426" s="4" t="s">
        <v>897</v>
      </c>
      <c r="C426" s="3" t="s">
        <v>898</v>
      </c>
      <c r="D426" s="13">
        <v>5100</v>
      </c>
      <c r="E426" s="13">
        <v>2064</v>
      </c>
      <c r="F426" s="13">
        <f t="shared" si="24"/>
        <v>40</v>
      </c>
      <c r="G426" t="s">
        <v>14</v>
      </c>
      <c r="H426" s="13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">
        <v>2037</v>
      </c>
      <c r="T426" t="s">
        <v>2047</v>
      </c>
    </row>
    <row r="427" spans="1:20" x14ac:dyDescent="0.3">
      <c r="A427">
        <v>425</v>
      </c>
      <c r="B427" s="4" t="s">
        <v>899</v>
      </c>
      <c r="C427" s="3" t="s">
        <v>900</v>
      </c>
      <c r="D427" s="13">
        <v>2700</v>
      </c>
      <c r="E427" s="13">
        <v>7767</v>
      </c>
      <c r="F427" s="13">
        <f t="shared" si="24"/>
        <v>288</v>
      </c>
      <c r="G427" t="s">
        <v>20</v>
      </c>
      <c r="H427" s="13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2056</v>
      </c>
      <c r="T427" t="s">
        <v>2057</v>
      </c>
    </row>
    <row r="428" spans="1:20" x14ac:dyDescent="0.3">
      <c r="A428">
        <v>426</v>
      </c>
      <c r="B428" s="4" t="s">
        <v>901</v>
      </c>
      <c r="C428" s="3" t="s">
        <v>902</v>
      </c>
      <c r="D428" s="13">
        <v>1800</v>
      </c>
      <c r="E428" s="13">
        <v>10313</v>
      </c>
      <c r="F428" s="13">
        <f t="shared" si="24"/>
        <v>573</v>
      </c>
      <c r="G428" t="s">
        <v>20</v>
      </c>
      <c r="H428" s="13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">
        <v>2041</v>
      </c>
      <c r="T428" t="s">
        <v>2042</v>
      </c>
    </row>
    <row r="429" spans="1:20" x14ac:dyDescent="0.3">
      <c r="A429">
        <v>427</v>
      </c>
      <c r="B429" s="4" t="s">
        <v>903</v>
      </c>
      <c r="C429" s="3" t="s">
        <v>904</v>
      </c>
      <c r="D429" s="13">
        <v>174500</v>
      </c>
      <c r="E429" s="13">
        <v>197018</v>
      </c>
      <c r="F429" s="13">
        <f t="shared" si="24"/>
        <v>113</v>
      </c>
      <c r="G429" t="s">
        <v>20</v>
      </c>
      <c r="H429" s="13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">
        <v>2041</v>
      </c>
      <c r="T429" t="s">
        <v>2042</v>
      </c>
    </row>
    <row r="430" spans="1:20" x14ac:dyDescent="0.3">
      <c r="A430">
        <v>428</v>
      </c>
      <c r="B430" s="4" t="s">
        <v>905</v>
      </c>
      <c r="C430" s="3" t="s">
        <v>906</v>
      </c>
      <c r="D430" s="13">
        <v>101400</v>
      </c>
      <c r="E430" s="13">
        <v>47037</v>
      </c>
      <c r="F430" s="13">
        <f t="shared" si="24"/>
        <v>46</v>
      </c>
      <c r="G430" t="s">
        <v>14</v>
      </c>
      <c r="H430" s="13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2051</v>
      </c>
    </row>
    <row r="431" spans="1:20" x14ac:dyDescent="0.3">
      <c r="A431">
        <v>429</v>
      </c>
      <c r="B431" s="4" t="s">
        <v>907</v>
      </c>
      <c r="C431" s="3" t="s">
        <v>908</v>
      </c>
      <c r="D431" s="13">
        <v>191000</v>
      </c>
      <c r="E431" s="13">
        <v>173191</v>
      </c>
      <c r="F431" s="13">
        <f t="shared" si="24"/>
        <v>91</v>
      </c>
      <c r="G431" t="s">
        <v>74</v>
      </c>
      <c r="H431" s="13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2056</v>
      </c>
      <c r="T431" t="s">
        <v>2057</v>
      </c>
    </row>
    <row r="432" spans="1:20" ht="31.2" x14ac:dyDescent="0.3">
      <c r="A432">
        <v>430</v>
      </c>
      <c r="B432" s="4" t="s">
        <v>909</v>
      </c>
      <c r="C432" s="3" t="s">
        <v>910</v>
      </c>
      <c r="D432" s="13">
        <v>8100</v>
      </c>
      <c r="E432" s="13">
        <v>5487</v>
      </c>
      <c r="F432" s="13">
        <f t="shared" si="24"/>
        <v>68</v>
      </c>
      <c r="G432" t="s">
        <v>14</v>
      </c>
      <c r="H432" s="13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">
        <v>2041</v>
      </c>
      <c r="T432" t="s">
        <v>2042</v>
      </c>
    </row>
    <row r="433" spans="1:20" x14ac:dyDescent="0.3">
      <c r="A433">
        <v>431</v>
      </c>
      <c r="B433" s="4" t="s">
        <v>911</v>
      </c>
      <c r="C433" s="3" t="s">
        <v>912</v>
      </c>
      <c r="D433" s="13">
        <v>5100</v>
      </c>
      <c r="E433" s="13">
        <v>9817</v>
      </c>
      <c r="F433" s="13">
        <f t="shared" si="24"/>
        <v>192</v>
      </c>
      <c r="G433" t="s">
        <v>20</v>
      </c>
      <c r="H433" s="1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">
        <v>2041</v>
      </c>
      <c r="T433" t="s">
        <v>2042</v>
      </c>
    </row>
    <row r="434" spans="1:20" ht="31.2" x14ac:dyDescent="0.3">
      <c r="A434">
        <v>432</v>
      </c>
      <c r="B434" s="4" t="s">
        <v>913</v>
      </c>
      <c r="C434" s="3" t="s">
        <v>914</v>
      </c>
      <c r="D434" s="13">
        <v>7700</v>
      </c>
      <c r="E434" s="13">
        <v>6369</v>
      </c>
      <c r="F434" s="13">
        <f t="shared" si="24"/>
        <v>83</v>
      </c>
      <c r="G434" t="s">
        <v>14</v>
      </c>
      <c r="H434" s="13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x14ac:dyDescent="0.3">
      <c r="A435">
        <v>433</v>
      </c>
      <c r="B435" s="4" t="s">
        <v>915</v>
      </c>
      <c r="C435" s="3" t="s">
        <v>916</v>
      </c>
      <c r="D435" s="13">
        <v>121400</v>
      </c>
      <c r="E435" s="13">
        <v>65755</v>
      </c>
      <c r="F435" s="13">
        <f t="shared" si="24"/>
        <v>54</v>
      </c>
      <c r="G435" t="s">
        <v>14</v>
      </c>
      <c r="H435" s="13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x14ac:dyDescent="0.3">
      <c r="A436">
        <v>434</v>
      </c>
      <c r="B436" s="4" t="s">
        <v>917</v>
      </c>
      <c r="C436" s="3" t="s">
        <v>918</v>
      </c>
      <c r="D436" s="13">
        <v>5400</v>
      </c>
      <c r="E436" s="13">
        <v>903</v>
      </c>
      <c r="F436" s="13">
        <f t="shared" si="24"/>
        <v>17</v>
      </c>
      <c r="G436" t="s">
        <v>74</v>
      </c>
      <c r="H436" s="13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">
        <v>2041</v>
      </c>
      <c r="T436" t="s">
        <v>2042</v>
      </c>
    </row>
    <row r="437" spans="1:20" x14ac:dyDescent="0.3">
      <c r="A437">
        <v>435</v>
      </c>
      <c r="B437" s="4" t="s">
        <v>919</v>
      </c>
      <c r="C437" s="3" t="s">
        <v>920</v>
      </c>
      <c r="D437" s="13">
        <v>152400</v>
      </c>
      <c r="E437" s="13">
        <v>178120</v>
      </c>
      <c r="F437" s="13">
        <f t="shared" si="24"/>
        <v>117</v>
      </c>
      <c r="G437" t="s">
        <v>20</v>
      </c>
      <c r="H437" s="13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">
        <v>2041</v>
      </c>
      <c r="T437" t="s">
        <v>2042</v>
      </c>
    </row>
    <row r="438" spans="1:20" x14ac:dyDescent="0.3">
      <c r="A438">
        <v>436</v>
      </c>
      <c r="B438" s="4" t="s">
        <v>921</v>
      </c>
      <c r="C438" s="3" t="s">
        <v>922</v>
      </c>
      <c r="D438" s="13">
        <v>1300</v>
      </c>
      <c r="E438" s="13">
        <v>13678</v>
      </c>
      <c r="F438" s="13">
        <f t="shared" si="24"/>
        <v>1052</v>
      </c>
      <c r="G438" t="s">
        <v>20</v>
      </c>
      <c r="H438" s="13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2037</v>
      </c>
      <c r="T438" t="s">
        <v>2060</v>
      </c>
    </row>
    <row r="439" spans="1:20" x14ac:dyDescent="0.3">
      <c r="A439">
        <v>437</v>
      </c>
      <c r="B439" s="4" t="s">
        <v>923</v>
      </c>
      <c r="C439" s="3" t="s">
        <v>924</v>
      </c>
      <c r="D439" s="13">
        <v>8100</v>
      </c>
      <c r="E439" s="13">
        <v>9969</v>
      </c>
      <c r="F439" s="13">
        <f t="shared" si="24"/>
        <v>123</v>
      </c>
      <c r="G439" t="s">
        <v>20</v>
      </c>
      <c r="H439" s="13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2051</v>
      </c>
    </row>
    <row r="440" spans="1:20" ht="31.2" x14ac:dyDescent="0.3">
      <c r="A440">
        <v>438</v>
      </c>
      <c r="B440" s="4" t="s">
        <v>925</v>
      </c>
      <c r="C440" s="3" t="s">
        <v>926</v>
      </c>
      <c r="D440" s="13">
        <v>8300</v>
      </c>
      <c r="E440" s="13">
        <v>14827</v>
      </c>
      <c r="F440" s="13">
        <f t="shared" si="24"/>
        <v>179</v>
      </c>
      <c r="G440" t="s">
        <v>20</v>
      </c>
      <c r="H440" s="13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">
        <v>2041</v>
      </c>
      <c r="T440" t="s">
        <v>2042</v>
      </c>
    </row>
    <row r="441" spans="1:20" x14ac:dyDescent="0.3">
      <c r="A441">
        <v>439</v>
      </c>
      <c r="B441" s="4" t="s">
        <v>927</v>
      </c>
      <c r="C441" s="3" t="s">
        <v>928</v>
      </c>
      <c r="D441" s="13">
        <v>28400</v>
      </c>
      <c r="E441" s="13">
        <v>100900</v>
      </c>
      <c r="F441" s="13">
        <f t="shared" si="24"/>
        <v>355</v>
      </c>
      <c r="G441" t="s">
        <v>20</v>
      </c>
      <c r="H441" s="13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2065</v>
      </c>
    </row>
    <row r="442" spans="1:20" x14ac:dyDescent="0.3">
      <c r="A442">
        <v>440</v>
      </c>
      <c r="B442" s="4" t="s">
        <v>929</v>
      </c>
      <c r="C442" s="3" t="s">
        <v>930</v>
      </c>
      <c r="D442" s="13">
        <v>102500</v>
      </c>
      <c r="E442" s="13">
        <v>165954</v>
      </c>
      <c r="F442" s="13">
        <f t="shared" si="24"/>
        <v>162</v>
      </c>
      <c r="G442" t="s">
        <v>20</v>
      </c>
      <c r="H442" s="13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2062</v>
      </c>
    </row>
    <row r="443" spans="1:20" x14ac:dyDescent="0.3">
      <c r="A443">
        <v>441</v>
      </c>
      <c r="B443" s="4" t="s">
        <v>931</v>
      </c>
      <c r="C443" s="3" t="s">
        <v>932</v>
      </c>
      <c r="D443" s="13">
        <v>7000</v>
      </c>
      <c r="E443" s="13">
        <v>1744</v>
      </c>
      <c r="F443" s="13">
        <f t="shared" si="24"/>
        <v>25</v>
      </c>
      <c r="G443" t="s">
        <v>14</v>
      </c>
      <c r="H443" s="1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">
        <v>2039</v>
      </c>
      <c r="T443" t="s">
        <v>2048</v>
      </c>
    </row>
    <row r="444" spans="1:20" x14ac:dyDescent="0.3">
      <c r="A444">
        <v>442</v>
      </c>
      <c r="B444" s="4" t="s">
        <v>933</v>
      </c>
      <c r="C444" s="3" t="s">
        <v>934</v>
      </c>
      <c r="D444" s="13">
        <v>5400</v>
      </c>
      <c r="E444" s="13">
        <v>10731</v>
      </c>
      <c r="F444" s="13">
        <f t="shared" si="24"/>
        <v>199</v>
      </c>
      <c r="G444" t="s">
        <v>20</v>
      </c>
      <c r="H444" s="13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">
        <v>2041</v>
      </c>
      <c r="T444" t="s">
        <v>2042</v>
      </c>
    </row>
    <row r="445" spans="1:20" x14ac:dyDescent="0.3">
      <c r="A445">
        <v>443</v>
      </c>
      <c r="B445" s="4" t="s">
        <v>935</v>
      </c>
      <c r="C445" s="3" t="s">
        <v>936</v>
      </c>
      <c r="D445" s="13">
        <v>9300</v>
      </c>
      <c r="E445" s="13">
        <v>3232</v>
      </c>
      <c r="F445" s="13">
        <f t="shared" si="24"/>
        <v>35</v>
      </c>
      <c r="G445" t="s">
        <v>74</v>
      </c>
      <c r="H445" s="13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">
        <v>2041</v>
      </c>
      <c r="T445" t="s">
        <v>2042</v>
      </c>
    </row>
    <row r="446" spans="1:20" x14ac:dyDescent="0.3">
      <c r="A446">
        <v>444</v>
      </c>
      <c r="B446" s="4" t="s">
        <v>748</v>
      </c>
      <c r="C446" s="3" t="s">
        <v>937</v>
      </c>
      <c r="D446" s="13">
        <v>6200</v>
      </c>
      <c r="E446" s="13">
        <v>10938</v>
      </c>
      <c r="F446" s="13">
        <f t="shared" si="24"/>
        <v>176</v>
      </c>
      <c r="G446" t="s">
        <v>20</v>
      </c>
      <c r="H446" s="13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">
        <v>2037</v>
      </c>
      <c r="T446" t="s">
        <v>2047</v>
      </c>
    </row>
    <row r="447" spans="1:20" ht="31.2" x14ac:dyDescent="0.3">
      <c r="A447">
        <v>445</v>
      </c>
      <c r="B447" s="4" t="s">
        <v>938</v>
      </c>
      <c r="C447" s="3" t="s">
        <v>939</v>
      </c>
      <c r="D447" s="13">
        <v>2100</v>
      </c>
      <c r="E447" s="13">
        <v>10739</v>
      </c>
      <c r="F447" s="13">
        <f t="shared" si="24"/>
        <v>511</v>
      </c>
      <c r="G447" t="s">
        <v>20</v>
      </c>
      <c r="H447" s="13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">
        <v>2041</v>
      </c>
      <c r="T447" t="s">
        <v>2042</v>
      </c>
    </row>
    <row r="448" spans="1:20" x14ac:dyDescent="0.3">
      <c r="A448">
        <v>446</v>
      </c>
      <c r="B448" s="4" t="s">
        <v>940</v>
      </c>
      <c r="C448" s="3" t="s">
        <v>941</v>
      </c>
      <c r="D448" s="13">
        <v>6800</v>
      </c>
      <c r="E448" s="13">
        <v>5579</v>
      </c>
      <c r="F448" s="13">
        <f t="shared" si="24"/>
        <v>82</v>
      </c>
      <c r="G448" t="s">
        <v>14</v>
      </c>
      <c r="H448" s="13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">
        <v>2039</v>
      </c>
      <c r="T448" t="s">
        <v>2048</v>
      </c>
    </row>
    <row r="449" spans="1:20" ht="31.2" x14ac:dyDescent="0.3">
      <c r="A449">
        <v>447</v>
      </c>
      <c r="B449" s="4" t="s">
        <v>942</v>
      </c>
      <c r="C449" s="3" t="s">
        <v>943</v>
      </c>
      <c r="D449" s="13">
        <v>155200</v>
      </c>
      <c r="E449" s="13">
        <v>37754</v>
      </c>
      <c r="F449" s="13">
        <f t="shared" si="24"/>
        <v>24</v>
      </c>
      <c r="G449" t="s">
        <v>74</v>
      </c>
      <c r="H449" s="13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2062</v>
      </c>
    </row>
    <row r="450" spans="1:20" x14ac:dyDescent="0.3">
      <c r="A450">
        <v>448</v>
      </c>
      <c r="B450" s="4" t="s">
        <v>944</v>
      </c>
      <c r="C450" s="3" t="s">
        <v>945</v>
      </c>
      <c r="D450" s="13">
        <v>89900</v>
      </c>
      <c r="E450" s="13">
        <v>45384</v>
      </c>
      <c r="F450" s="13">
        <f t="shared" si="24"/>
        <v>50</v>
      </c>
      <c r="G450" t="s">
        <v>14</v>
      </c>
      <c r="H450" s="13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">
        <v>2052</v>
      </c>
      <c r="T450" t="s">
        <v>2053</v>
      </c>
    </row>
    <row r="451" spans="1:20" x14ac:dyDescent="0.3">
      <c r="A451">
        <v>449</v>
      </c>
      <c r="B451" s="4" t="s">
        <v>946</v>
      </c>
      <c r="C451" s="3" t="s">
        <v>947</v>
      </c>
      <c r="D451" s="13">
        <v>900</v>
      </c>
      <c r="E451" s="13">
        <v>8703</v>
      </c>
      <c r="F451" s="13">
        <f t="shared" ref="F451:F514" si="28">ROUND((E451/D451)*100,0)</f>
        <v>967</v>
      </c>
      <c r="G451" t="s">
        <v>20</v>
      </c>
      <c r="H451" s="13">
        <v>86</v>
      </c>
      <c r="I451" s="6">
        <f t="shared" ref="I451:I514" si="29">+IF(H451,E451/H451,0)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(((L451/60)/60/24)+DATE(1970,1,1))</f>
        <v>43530.25</v>
      </c>
      <c r="O451" s="9">
        <f t="shared" ref="O451:O514" si="31">(((M451/60)/60/24)+DATE(1970,1,1))</f>
        <v>43547.208333333328</v>
      </c>
      <c r="P451" t="b">
        <v>0</v>
      </c>
      <c r="Q451" t="b">
        <v>0</v>
      </c>
      <c r="R451" t="s">
        <v>89</v>
      </c>
      <c r="S451" t="s">
        <v>2052</v>
      </c>
      <c r="T451" t="s">
        <v>2053</v>
      </c>
    </row>
    <row r="452" spans="1:20" x14ac:dyDescent="0.3">
      <c r="A452">
        <v>450</v>
      </c>
      <c r="B452" s="4" t="s">
        <v>948</v>
      </c>
      <c r="C452" s="3" t="s">
        <v>949</v>
      </c>
      <c r="D452" s="13">
        <v>100</v>
      </c>
      <c r="E452" s="13">
        <v>4</v>
      </c>
      <c r="F452" s="13">
        <f t="shared" si="28"/>
        <v>4</v>
      </c>
      <c r="G452" t="s">
        <v>14</v>
      </c>
      <c r="H452" s="13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2051</v>
      </c>
    </row>
    <row r="453" spans="1:20" x14ac:dyDescent="0.3">
      <c r="A453">
        <v>451</v>
      </c>
      <c r="B453" s="4" t="s">
        <v>950</v>
      </c>
      <c r="C453" s="3" t="s">
        <v>951</v>
      </c>
      <c r="D453" s="13">
        <v>148400</v>
      </c>
      <c r="E453" s="13">
        <v>182302</v>
      </c>
      <c r="F453" s="13">
        <f t="shared" si="28"/>
        <v>123</v>
      </c>
      <c r="G453" t="s">
        <v>20</v>
      </c>
      <c r="H453" s="1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">
        <v>2037</v>
      </c>
      <c r="T453" t="s">
        <v>2038</v>
      </c>
    </row>
    <row r="454" spans="1:20" ht="31.2" x14ac:dyDescent="0.3">
      <c r="A454">
        <v>452</v>
      </c>
      <c r="B454" s="4" t="s">
        <v>952</v>
      </c>
      <c r="C454" s="3" t="s">
        <v>953</v>
      </c>
      <c r="D454" s="13">
        <v>4800</v>
      </c>
      <c r="E454" s="13">
        <v>3045</v>
      </c>
      <c r="F454" s="13">
        <f t="shared" si="28"/>
        <v>63</v>
      </c>
      <c r="G454" t="s">
        <v>14</v>
      </c>
      <c r="H454" s="13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2046</v>
      </c>
    </row>
    <row r="455" spans="1:20" ht="31.2" x14ac:dyDescent="0.3">
      <c r="A455">
        <v>453</v>
      </c>
      <c r="B455" s="4" t="s">
        <v>954</v>
      </c>
      <c r="C455" s="3" t="s">
        <v>955</v>
      </c>
      <c r="D455" s="13">
        <v>182400</v>
      </c>
      <c r="E455" s="13">
        <v>102749</v>
      </c>
      <c r="F455" s="13">
        <f t="shared" si="28"/>
        <v>56</v>
      </c>
      <c r="G455" t="s">
        <v>14</v>
      </c>
      <c r="H455" s="13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2065</v>
      </c>
    </row>
    <row r="456" spans="1:20" x14ac:dyDescent="0.3">
      <c r="A456">
        <v>454</v>
      </c>
      <c r="B456" s="4" t="s">
        <v>956</v>
      </c>
      <c r="C456" s="3" t="s">
        <v>957</v>
      </c>
      <c r="D456" s="13">
        <v>4000</v>
      </c>
      <c r="E456" s="13">
        <v>1763</v>
      </c>
      <c r="F456" s="13">
        <f t="shared" si="28"/>
        <v>44</v>
      </c>
      <c r="G456" t="s">
        <v>14</v>
      </c>
      <c r="H456" s="13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2046</v>
      </c>
    </row>
    <row r="457" spans="1:20" x14ac:dyDescent="0.3">
      <c r="A457">
        <v>455</v>
      </c>
      <c r="B457" s="4" t="s">
        <v>958</v>
      </c>
      <c r="C457" s="3" t="s">
        <v>959</v>
      </c>
      <c r="D457" s="13">
        <v>116500</v>
      </c>
      <c r="E457" s="13">
        <v>137904</v>
      </c>
      <c r="F457" s="13">
        <f t="shared" si="28"/>
        <v>118</v>
      </c>
      <c r="G457" t="s">
        <v>20</v>
      </c>
      <c r="H457" s="13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">
        <v>2041</v>
      </c>
      <c r="T457" t="s">
        <v>2042</v>
      </c>
    </row>
    <row r="458" spans="1:20" ht="31.2" x14ac:dyDescent="0.3">
      <c r="A458">
        <v>456</v>
      </c>
      <c r="B458" s="4" t="s">
        <v>960</v>
      </c>
      <c r="C458" s="3" t="s">
        <v>961</v>
      </c>
      <c r="D458" s="13">
        <v>146400</v>
      </c>
      <c r="E458" s="13">
        <v>152438</v>
      </c>
      <c r="F458" s="13">
        <f t="shared" si="28"/>
        <v>104</v>
      </c>
      <c r="G458" t="s">
        <v>20</v>
      </c>
      <c r="H458" s="13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">
        <v>2037</v>
      </c>
      <c r="T458" t="s">
        <v>2047</v>
      </c>
    </row>
    <row r="459" spans="1:20" x14ac:dyDescent="0.3">
      <c r="A459">
        <v>457</v>
      </c>
      <c r="B459" s="4" t="s">
        <v>962</v>
      </c>
      <c r="C459" s="3" t="s">
        <v>963</v>
      </c>
      <c r="D459" s="13">
        <v>5000</v>
      </c>
      <c r="E459" s="13">
        <v>1332</v>
      </c>
      <c r="F459" s="13">
        <f t="shared" si="28"/>
        <v>27</v>
      </c>
      <c r="G459" t="s">
        <v>14</v>
      </c>
      <c r="H459" s="13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">
        <v>2041</v>
      </c>
      <c r="T459" t="s">
        <v>2042</v>
      </c>
    </row>
    <row r="460" spans="1:20" x14ac:dyDescent="0.3">
      <c r="A460">
        <v>458</v>
      </c>
      <c r="B460" s="4" t="s">
        <v>964</v>
      </c>
      <c r="C460" s="3" t="s">
        <v>965</v>
      </c>
      <c r="D460" s="13">
        <v>33800</v>
      </c>
      <c r="E460" s="13">
        <v>118706</v>
      </c>
      <c r="F460" s="13">
        <f t="shared" si="28"/>
        <v>351</v>
      </c>
      <c r="G460" t="s">
        <v>20</v>
      </c>
      <c r="H460" s="13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">
        <v>2041</v>
      </c>
      <c r="T460" t="s">
        <v>2042</v>
      </c>
    </row>
    <row r="461" spans="1:20" x14ac:dyDescent="0.3">
      <c r="A461">
        <v>459</v>
      </c>
      <c r="B461" s="4" t="s">
        <v>966</v>
      </c>
      <c r="C461" s="3" t="s">
        <v>967</v>
      </c>
      <c r="D461" s="13">
        <v>6300</v>
      </c>
      <c r="E461" s="13">
        <v>5674</v>
      </c>
      <c r="F461" s="13">
        <f t="shared" si="28"/>
        <v>90</v>
      </c>
      <c r="G461" t="s">
        <v>14</v>
      </c>
      <c r="H461" s="13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x14ac:dyDescent="0.3">
      <c r="A462">
        <v>460</v>
      </c>
      <c r="B462" s="4" t="s">
        <v>968</v>
      </c>
      <c r="C462" s="3" t="s">
        <v>969</v>
      </c>
      <c r="D462" s="13">
        <v>2400</v>
      </c>
      <c r="E462" s="13">
        <v>4119</v>
      </c>
      <c r="F462" s="13">
        <f t="shared" si="28"/>
        <v>172</v>
      </c>
      <c r="G462" t="s">
        <v>20</v>
      </c>
      <c r="H462" s="13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">
        <v>2041</v>
      </c>
      <c r="T462" t="s">
        <v>2042</v>
      </c>
    </row>
    <row r="463" spans="1:20" x14ac:dyDescent="0.3">
      <c r="A463">
        <v>461</v>
      </c>
      <c r="B463" s="4" t="s">
        <v>970</v>
      </c>
      <c r="C463" s="3" t="s">
        <v>971</v>
      </c>
      <c r="D463" s="13">
        <v>98800</v>
      </c>
      <c r="E463" s="13">
        <v>139354</v>
      </c>
      <c r="F463" s="13">
        <f t="shared" si="28"/>
        <v>141</v>
      </c>
      <c r="G463" t="s">
        <v>20</v>
      </c>
      <c r="H463" s="1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2046</v>
      </c>
    </row>
    <row r="464" spans="1:20" x14ac:dyDescent="0.3">
      <c r="A464">
        <v>462</v>
      </c>
      <c r="B464" s="4" t="s">
        <v>972</v>
      </c>
      <c r="C464" s="3" t="s">
        <v>973</v>
      </c>
      <c r="D464" s="13">
        <v>188800</v>
      </c>
      <c r="E464" s="13">
        <v>57734</v>
      </c>
      <c r="F464" s="13">
        <f t="shared" si="28"/>
        <v>31</v>
      </c>
      <c r="G464" t="s">
        <v>14</v>
      </c>
      <c r="H464" s="13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">
        <v>2052</v>
      </c>
      <c r="T464" t="s">
        <v>2063</v>
      </c>
    </row>
    <row r="465" spans="1:20" ht="31.2" x14ac:dyDescent="0.3">
      <c r="A465">
        <v>463</v>
      </c>
      <c r="B465" s="4" t="s">
        <v>974</v>
      </c>
      <c r="C465" s="3" t="s">
        <v>975</v>
      </c>
      <c r="D465" s="13">
        <v>134300</v>
      </c>
      <c r="E465" s="13">
        <v>145265</v>
      </c>
      <c r="F465" s="13">
        <f t="shared" si="28"/>
        <v>108</v>
      </c>
      <c r="G465" t="s">
        <v>20</v>
      </c>
      <c r="H465" s="13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2051</v>
      </c>
    </row>
    <row r="466" spans="1:20" x14ac:dyDescent="0.3">
      <c r="A466">
        <v>464</v>
      </c>
      <c r="B466" s="4" t="s">
        <v>976</v>
      </c>
      <c r="C466" s="3" t="s">
        <v>977</v>
      </c>
      <c r="D466" s="13">
        <v>71200</v>
      </c>
      <c r="E466" s="13">
        <v>95020</v>
      </c>
      <c r="F466" s="13">
        <f t="shared" si="28"/>
        <v>133</v>
      </c>
      <c r="G466" t="s">
        <v>20</v>
      </c>
      <c r="H466" s="13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">
        <v>2041</v>
      </c>
      <c r="T466" t="s">
        <v>2042</v>
      </c>
    </row>
    <row r="467" spans="1:20" x14ac:dyDescent="0.3">
      <c r="A467">
        <v>465</v>
      </c>
      <c r="B467" s="4" t="s">
        <v>978</v>
      </c>
      <c r="C467" s="3" t="s">
        <v>979</v>
      </c>
      <c r="D467" s="13">
        <v>4700</v>
      </c>
      <c r="E467" s="13">
        <v>8829</v>
      </c>
      <c r="F467" s="13">
        <f t="shared" si="28"/>
        <v>188</v>
      </c>
      <c r="G467" t="s">
        <v>20</v>
      </c>
      <c r="H467" s="13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">
        <v>2049</v>
      </c>
      <c r="T467" t="s">
        <v>2061</v>
      </c>
    </row>
    <row r="468" spans="1:20" x14ac:dyDescent="0.3">
      <c r="A468">
        <v>466</v>
      </c>
      <c r="B468" s="4" t="s">
        <v>980</v>
      </c>
      <c r="C468" s="3" t="s">
        <v>981</v>
      </c>
      <c r="D468" s="13">
        <v>1200</v>
      </c>
      <c r="E468" s="13">
        <v>3984</v>
      </c>
      <c r="F468" s="13">
        <f t="shared" si="28"/>
        <v>332</v>
      </c>
      <c r="G468" t="s">
        <v>20</v>
      </c>
      <c r="H468" s="13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">
        <v>2039</v>
      </c>
      <c r="T468" t="s">
        <v>2048</v>
      </c>
    </row>
    <row r="469" spans="1:20" ht="31.2" x14ac:dyDescent="0.3">
      <c r="A469">
        <v>467</v>
      </c>
      <c r="B469" s="4" t="s">
        <v>982</v>
      </c>
      <c r="C469" s="3" t="s">
        <v>983</v>
      </c>
      <c r="D469" s="13">
        <v>1400</v>
      </c>
      <c r="E469" s="13">
        <v>8053</v>
      </c>
      <c r="F469" s="13">
        <f t="shared" si="28"/>
        <v>575</v>
      </c>
      <c r="G469" t="s">
        <v>20</v>
      </c>
      <c r="H469" s="13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">
        <v>2039</v>
      </c>
      <c r="T469" t="s">
        <v>2040</v>
      </c>
    </row>
    <row r="470" spans="1:20" x14ac:dyDescent="0.3">
      <c r="A470">
        <v>468</v>
      </c>
      <c r="B470" s="4" t="s">
        <v>984</v>
      </c>
      <c r="C470" s="3" t="s">
        <v>985</v>
      </c>
      <c r="D470" s="13">
        <v>4000</v>
      </c>
      <c r="E470" s="13">
        <v>1620</v>
      </c>
      <c r="F470" s="13">
        <f t="shared" si="28"/>
        <v>41</v>
      </c>
      <c r="G470" t="s">
        <v>14</v>
      </c>
      <c r="H470" s="13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">
        <v>2041</v>
      </c>
      <c r="T470" t="s">
        <v>2042</v>
      </c>
    </row>
    <row r="471" spans="1:20" x14ac:dyDescent="0.3">
      <c r="A471">
        <v>469</v>
      </c>
      <c r="B471" s="4" t="s">
        <v>986</v>
      </c>
      <c r="C471" s="3" t="s">
        <v>987</v>
      </c>
      <c r="D471" s="13">
        <v>5600</v>
      </c>
      <c r="E471" s="13">
        <v>10328</v>
      </c>
      <c r="F471" s="13">
        <f t="shared" si="28"/>
        <v>184</v>
      </c>
      <c r="G471" t="s">
        <v>20</v>
      </c>
      <c r="H471" s="13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2046</v>
      </c>
    </row>
    <row r="472" spans="1:20" x14ac:dyDescent="0.3">
      <c r="A472">
        <v>470</v>
      </c>
      <c r="B472" s="4" t="s">
        <v>988</v>
      </c>
      <c r="C472" s="3" t="s">
        <v>989</v>
      </c>
      <c r="D472" s="13">
        <v>3600</v>
      </c>
      <c r="E472" s="13">
        <v>10289</v>
      </c>
      <c r="F472" s="13">
        <f t="shared" si="28"/>
        <v>286</v>
      </c>
      <c r="G472" t="s">
        <v>20</v>
      </c>
      <c r="H472" s="13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">
        <v>2039</v>
      </c>
      <c r="T472" t="s">
        <v>2048</v>
      </c>
    </row>
    <row r="473" spans="1:20" x14ac:dyDescent="0.3">
      <c r="A473">
        <v>471</v>
      </c>
      <c r="B473" s="4" t="s">
        <v>446</v>
      </c>
      <c r="C473" s="3" t="s">
        <v>990</v>
      </c>
      <c r="D473" s="13">
        <v>3100</v>
      </c>
      <c r="E473" s="13">
        <v>9889</v>
      </c>
      <c r="F473" s="13">
        <f t="shared" si="28"/>
        <v>319</v>
      </c>
      <c r="G473" t="s">
        <v>20</v>
      </c>
      <c r="H473" s="1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">
        <v>2035</v>
      </c>
      <c r="T473" t="s">
        <v>2036</v>
      </c>
    </row>
    <row r="474" spans="1:20" ht="31.2" x14ac:dyDescent="0.3">
      <c r="A474">
        <v>472</v>
      </c>
      <c r="B474" s="4" t="s">
        <v>991</v>
      </c>
      <c r="C474" s="3" t="s">
        <v>992</v>
      </c>
      <c r="D474" s="13">
        <v>153800</v>
      </c>
      <c r="E474" s="13">
        <v>60342</v>
      </c>
      <c r="F474" s="13">
        <f t="shared" si="28"/>
        <v>39</v>
      </c>
      <c r="G474" t="s">
        <v>14</v>
      </c>
      <c r="H474" s="13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">
        <v>2037</v>
      </c>
      <c r="T474" t="s">
        <v>2038</v>
      </c>
    </row>
    <row r="475" spans="1:20" x14ac:dyDescent="0.3">
      <c r="A475">
        <v>473</v>
      </c>
      <c r="B475" s="4" t="s">
        <v>993</v>
      </c>
      <c r="C475" s="3" t="s">
        <v>994</v>
      </c>
      <c r="D475" s="13">
        <v>5000</v>
      </c>
      <c r="E475" s="13">
        <v>8907</v>
      </c>
      <c r="F475" s="13">
        <f t="shared" si="28"/>
        <v>178</v>
      </c>
      <c r="G475" t="s">
        <v>20</v>
      </c>
      <c r="H475" s="13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">
        <v>2037</v>
      </c>
      <c r="T475" t="s">
        <v>2045</v>
      </c>
    </row>
    <row r="476" spans="1:20" x14ac:dyDescent="0.3">
      <c r="A476">
        <v>474</v>
      </c>
      <c r="B476" s="4" t="s">
        <v>995</v>
      </c>
      <c r="C476" s="3" t="s">
        <v>996</v>
      </c>
      <c r="D476" s="13">
        <v>4000</v>
      </c>
      <c r="E476" s="13">
        <v>14606</v>
      </c>
      <c r="F476" s="13">
        <f t="shared" si="28"/>
        <v>365</v>
      </c>
      <c r="G476" t="s">
        <v>20</v>
      </c>
      <c r="H476" s="13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2062</v>
      </c>
    </row>
    <row r="477" spans="1:20" ht="31.2" x14ac:dyDescent="0.3">
      <c r="A477">
        <v>475</v>
      </c>
      <c r="B477" s="4" t="s">
        <v>997</v>
      </c>
      <c r="C477" s="3" t="s">
        <v>998</v>
      </c>
      <c r="D477" s="13">
        <v>7400</v>
      </c>
      <c r="E477" s="13">
        <v>8432</v>
      </c>
      <c r="F477" s="13">
        <f t="shared" si="28"/>
        <v>114</v>
      </c>
      <c r="G477" t="s">
        <v>20</v>
      </c>
      <c r="H477" s="13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2049</v>
      </c>
      <c r="T477" t="s">
        <v>2061</v>
      </c>
    </row>
    <row r="478" spans="1:20" ht="31.2" x14ac:dyDescent="0.3">
      <c r="A478">
        <v>476</v>
      </c>
      <c r="B478" s="4" t="s">
        <v>999</v>
      </c>
      <c r="C478" s="3" t="s">
        <v>1000</v>
      </c>
      <c r="D478" s="13">
        <v>191500</v>
      </c>
      <c r="E478" s="13">
        <v>57122</v>
      </c>
      <c r="F478" s="13">
        <f t="shared" si="28"/>
        <v>30</v>
      </c>
      <c r="G478" t="s">
        <v>14</v>
      </c>
      <c r="H478" s="13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2049</v>
      </c>
      <c r="T478" t="s">
        <v>2055</v>
      </c>
    </row>
    <row r="479" spans="1:20" x14ac:dyDescent="0.3">
      <c r="A479">
        <v>477</v>
      </c>
      <c r="B479" s="4" t="s">
        <v>1001</v>
      </c>
      <c r="C479" s="3" t="s">
        <v>1002</v>
      </c>
      <c r="D479" s="13">
        <v>8500</v>
      </c>
      <c r="E479" s="13">
        <v>4613</v>
      </c>
      <c r="F479" s="13">
        <f t="shared" si="28"/>
        <v>54</v>
      </c>
      <c r="G479" t="s">
        <v>14</v>
      </c>
      <c r="H479" s="13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2065</v>
      </c>
    </row>
    <row r="480" spans="1:20" x14ac:dyDescent="0.3">
      <c r="A480">
        <v>478</v>
      </c>
      <c r="B480" s="4" t="s">
        <v>1003</v>
      </c>
      <c r="C480" s="3" t="s">
        <v>1004</v>
      </c>
      <c r="D480" s="13">
        <v>68800</v>
      </c>
      <c r="E480" s="13">
        <v>162603</v>
      </c>
      <c r="F480" s="13">
        <f t="shared" si="28"/>
        <v>236</v>
      </c>
      <c r="G480" t="s">
        <v>20</v>
      </c>
      <c r="H480" s="13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">
        <v>2039</v>
      </c>
      <c r="T480" t="s">
        <v>2048</v>
      </c>
    </row>
    <row r="481" spans="1:20" x14ac:dyDescent="0.3">
      <c r="A481">
        <v>479</v>
      </c>
      <c r="B481" s="4" t="s">
        <v>1005</v>
      </c>
      <c r="C481" s="3" t="s">
        <v>1006</v>
      </c>
      <c r="D481" s="13">
        <v>2400</v>
      </c>
      <c r="E481" s="13">
        <v>12310</v>
      </c>
      <c r="F481" s="13">
        <f t="shared" si="28"/>
        <v>513</v>
      </c>
      <c r="G481" t="s">
        <v>20</v>
      </c>
      <c r="H481" s="13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">
        <v>2035</v>
      </c>
      <c r="T481" t="s">
        <v>2036</v>
      </c>
    </row>
    <row r="482" spans="1:20" x14ac:dyDescent="0.3">
      <c r="A482">
        <v>480</v>
      </c>
      <c r="B482" s="4" t="s">
        <v>1007</v>
      </c>
      <c r="C482" s="3" t="s">
        <v>1008</v>
      </c>
      <c r="D482" s="13">
        <v>8600</v>
      </c>
      <c r="E482" s="13">
        <v>8656</v>
      </c>
      <c r="F482" s="13">
        <f t="shared" si="28"/>
        <v>101</v>
      </c>
      <c r="G482" t="s">
        <v>20</v>
      </c>
      <c r="H482" s="13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2056</v>
      </c>
      <c r="T482" t="s">
        <v>2057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 s="13">
        <v>196600</v>
      </c>
      <c r="E483" s="13">
        <v>159931</v>
      </c>
      <c r="F483" s="13">
        <f t="shared" si="28"/>
        <v>81</v>
      </c>
      <c r="G483" t="s">
        <v>14</v>
      </c>
      <c r="H483" s="1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">
        <v>2041</v>
      </c>
      <c r="T483" t="s">
        <v>2042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 s="13">
        <v>4200</v>
      </c>
      <c r="E484" s="13">
        <v>689</v>
      </c>
      <c r="F484" s="13">
        <f t="shared" si="28"/>
        <v>16</v>
      </c>
      <c r="G484" t="s">
        <v>14</v>
      </c>
      <c r="H484" s="13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">
        <v>2049</v>
      </c>
      <c r="T484" t="s">
        <v>2055</v>
      </c>
    </row>
    <row r="485" spans="1:20" x14ac:dyDescent="0.3">
      <c r="A485">
        <v>483</v>
      </c>
      <c r="B485" s="4" t="s">
        <v>1013</v>
      </c>
      <c r="C485" s="3" t="s">
        <v>1014</v>
      </c>
      <c r="D485" s="13">
        <v>91400</v>
      </c>
      <c r="E485" s="13">
        <v>48236</v>
      </c>
      <c r="F485" s="13">
        <f t="shared" si="28"/>
        <v>53</v>
      </c>
      <c r="G485" t="s">
        <v>14</v>
      </c>
      <c r="H485" s="13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">
        <v>2041</v>
      </c>
      <c r="T485" t="s">
        <v>2042</v>
      </c>
    </row>
    <row r="486" spans="1:20" x14ac:dyDescent="0.3">
      <c r="A486">
        <v>484</v>
      </c>
      <c r="B486" s="4" t="s">
        <v>1015</v>
      </c>
      <c r="C486" s="3" t="s">
        <v>1016</v>
      </c>
      <c r="D486" s="13">
        <v>29600</v>
      </c>
      <c r="E486" s="13">
        <v>77021</v>
      </c>
      <c r="F486" s="13">
        <f t="shared" si="28"/>
        <v>260</v>
      </c>
      <c r="G486" t="s">
        <v>20</v>
      </c>
      <c r="H486" s="13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">
        <v>2035</v>
      </c>
      <c r="T486" t="s">
        <v>2036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 s="13">
        <v>90600</v>
      </c>
      <c r="E487" s="13">
        <v>27844</v>
      </c>
      <c r="F487" s="13">
        <f t="shared" si="28"/>
        <v>31</v>
      </c>
      <c r="G487" t="s">
        <v>14</v>
      </c>
      <c r="H487" s="13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">
        <v>2041</v>
      </c>
      <c r="T487" t="s">
        <v>2042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 s="13">
        <v>5200</v>
      </c>
      <c r="E488" s="13">
        <v>702</v>
      </c>
      <c r="F488" s="13">
        <f t="shared" si="28"/>
        <v>14</v>
      </c>
      <c r="G488" t="s">
        <v>14</v>
      </c>
      <c r="H488" s="13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2049</v>
      </c>
      <c r="T488" t="s">
        <v>2061</v>
      </c>
    </row>
    <row r="489" spans="1:20" x14ac:dyDescent="0.3">
      <c r="A489">
        <v>487</v>
      </c>
      <c r="B489" s="4" t="s">
        <v>1021</v>
      </c>
      <c r="C489" s="3" t="s">
        <v>1022</v>
      </c>
      <c r="D489" s="13">
        <v>110300</v>
      </c>
      <c r="E489" s="13">
        <v>197024</v>
      </c>
      <c r="F489" s="13">
        <f t="shared" si="28"/>
        <v>179</v>
      </c>
      <c r="G489" t="s">
        <v>20</v>
      </c>
      <c r="H489" s="13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">
        <v>2041</v>
      </c>
      <c r="T489" t="s">
        <v>2042</v>
      </c>
    </row>
    <row r="490" spans="1:20" x14ac:dyDescent="0.3">
      <c r="A490">
        <v>488</v>
      </c>
      <c r="B490" s="4" t="s">
        <v>1023</v>
      </c>
      <c r="C490" s="3" t="s">
        <v>1024</v>
      </c>
      <c r="D490" s="13">
        <v>5300</v>
      </c>
      <c r="E490" s="13">
        <v>11663</v>
      </c>
      <c r="F490" s="13">
        <f t="shared" si="28"/>
        <v>220</v>
      </c>
      <c r="G490" t="s">
        <v>20</v>
      </c>
      <c r="H490" s="13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x14ac:dyDescent="0.3">
      <c r="A491">
        <v>489</v>
      </c>
      <c r="B491" s="4" t="s">
        <v>1025</v>
      </c>
      <c r="C491" s="3" t="s">
        <v>1026</v>
      </c>
      <c r="D491" s="13">
        <v>9200</v>
      </c>
      <c r="E491" s="13">
        <v>9339</v>
      </c>
      <c r="F491" s="13">
        <f t="shared" si="28"/>
        <v>102</v>
      </c>
      <c r="G491" t="s">
        <v>20</v>
      </c>
      <c r="H491" s="13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">
        <v>2039</v>
      </c>
      <c r="T491" t="s">
        <v>2048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 s="13">
        <v>2400</v>
      </c>
      <c r="E492" s="13">
        <v>4596</v>
      </c>
      <c r="F492" s="13">
        <f t="shared" si="28"/>
        <v>192</v>
      </c>
      <c r="G492" t="s">
        <v>20</v>
      </c>
      <c r="H492" s="13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">
        <v>2066</v>
      </c>
      <c r="T492" t="s">
        <v>2067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 s="13">
        <v>56800</v>
      </c>
      <c r="E493" s="13">
        <v>173437</v>
      </c>
      <c r="F493" s="13">
        <f t="shared" si="28"/>
        <v>305</v>
      </c>
      <c r="G493" t="s">
        <v>20</v>
      </c>
      <c r="H493" s="1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">
        <v>2035</v>
      </c>
      <c r="T493" t="s">
        <v>2036</v>
      </c>
    </row>
    <row r="494" spans="1:20" x14ac:dyDescent="0.3">
      <c r="A494">
        <v>492</v>
      </c>
      <c r="B494" s="4" t="s">
        <v>1032</v>
      </c>
      <c r="C494" s="3" t="s">
        <v>1033</v>
      </c>
      <c r="D494" s="13">
        <v>191000</v>
      </c>
      <c r="E494" s="13">
        <v>45831</v>
      </c>
      <c r="F494" s="13">
        <f t="shared" si="28"/>
        <v>24</v>
      </c>
      <c r="G494" t="s">
        <v>74</v>
      </c>
      <c r="H494" s="13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2054</v>
      </c>
    </row>
    <row r="495" spans="1:20" x14ac:dyDescent="0.3">
      <c r="A495">
        <v>493</v>
      </c>
      <c r="B495" s="4" t="s">
        <v>1034</v>
      </c>
      <c r="C495" s="3" t="s">
        <v>1035</v>
      </c>
      <c r="D495" s="13">
        <v>900</v>
      </c>
      <c r="E495" s="13">
        <v>6514</v>
      </c>
      <c r="F495" s="13">
        <f t="shared" si="28"/>
        <v>724</v>
      </c>
      <c r="G495" t="s">
        <v>20</v>
      </c>
      <c r="H495" s="13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2056</v>
      </c>
      <c r="T495" t="s">
        <v>2057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 s="13">
        <v>2500</v>
      </c>
      <c r="E496" s="13">
        <v>13684</v>
      </c>
      <c r="F496" s="13">
        <f t="shared" si="28"/>
        <v>547</v>
      </c>
      <c r="G496" t="s">
        <v>20</v>
      </c>
      <c r="H496" s="13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">
        <v>2039</v>
      </c>
      <c r="T496" t="s">
        <v>2048</v>
      </c>
    </row>
    <row r="497" spans="1:20" x14ac:dyDescent="0.3">
      <c r="A497">
        <v>495</v>
      </c>
      <c r="B497" s="4" t="s">
        <v>1038</v>
      </c>
      <c r="C497" s="3" t="s">
        <v>1039</v>
      </c>
      <c r="D497" s="13">
        <v>3200</v>
      </c>
      <c r="E497" s="13">
        <v>13264</v>
      </c>
      <c r="F497" s="13">
        <f t="shared" si="28"/>
        <v>415</v>
      </c>
      <c r="G497" t="s">
        <v>20</v>
      </c>
      <c r="H497" s="13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">
        <v>2041</v>
      </c>
      <c r="T497" t="s">
        <v>2042</v>
      </c>
    </row>
    <row r="498" spans="1:20" x14ac:dyDescent="0.3">
      <c r="A498">
        <v>496</v>
      </c>
      <c r="B498" s="4" t="s">
        <v>1040</v>
      </c>
      <c r="C498" s="3" t="s">
        <v>1041</v>
      </c>
      <c r="D498" s="13">
        <v>183800</v>
      </c>
      <c r="E498" s="13">
        <v>1667</v>
      </c>
      <c r="F498" s="13">
        <f t="shared" si="28"/>
        <v>1</v>
      </c>
      <c r="G498" t="s">
        <v>14</v>
      </c>
      <c r="H498" s="13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2051</v>
      </c>
    </row>
    <row r="499" spans="1:20" x14ac:dyDescent="0.3">
      <c r="A499">
        <v>497</v>
      </c>
      <c r="B499" s="4" t="s">
        <v>1042</v>
      </c>
      <c r="C499" s="3" t="s">
        <v>1043</v>
      </c>
      <c r="D499" s="13">
        <v>9800</v>
      </c>
      <c r="E499" s="13">
        <v>3349</v>
      </c>
      <c r="F499" s="13">
        <f t="shared" si="28"/>
        <v>34</v>
      </c>
      <c r="G499" t="s">
        <v>14</v>
      </c>
      <c r="H499" s="13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">
        <v>2039</v>
      </c>
      <c r="T499" t="s">
        <v>2048</v>
      </c>
    </row>
    <row r="500" spans="1:20" x14ac:dyDescent="0.3">
      <c r="A500">
        <v>498</v>
      </c>
      <c r="B500" s="4" t="s">
        <v>1044</v>
      </c>
      <c r="C500" s="3" t="s">
        <v>1045</v>
      </c>
      <c r="D500" s="13">
        <v>193400</v>
      </c>
      <c r="E500" s="13">
        <v>46317</v>
      </c>
      <c r="F500" s="13">
        <f t="shared" si="28"/>
        <v>24</v>
      </c>
      <c r="G500" t="s">
        <v>14</v>
      </c>
      <c r="H500" s="13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">
        <v>2039</v>
      </c>
      <c r="T500" t="s">
        <v>2040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 s="13">
        <v>163800</v>
      </c>
      <c r="E501" s="13">
        <v>78743</v>
      </c>
      <c r="F501" s="13">
        <f t="shared" si="28"/>
        <v>48</v>
      </c>
      <c r="G501" t="s">
        <v>14</v>
      </c>
      <c r="H501" s="13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x14ac:dyDescent="0.3">
      <c r="A502">
        <v>500</v>
      </c>
      <c r="B502" s="4" t="s">
        <v>1048</v>
      </c>
      <c r="C502" s="3" t="s">
        <v>1049</v>
      </c>
      <c r="D502" s="13">
        <v>100</v>
      </c>
      <c r="E502" s="13">
        <v>0</v>
      </c>
      <c r="F502" s="13">
        <f t="shared" si="28"/>
        <v>0</v>
      </c>
      <c r="G502" t="s">
        <v>14</v>
      </c>
      <c r="H502" s="13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">
        <v>2041</v>
      </c>
      <c r="T502" t="s">
        <v>2042</v>
      </c>
    </row>
    <row r="503" spans="1:20" x14ac:dyDescent="0.3">
      <c r="A503">
        <v>501</v>
      </c>
      <c r="B503" s="4" t="s">
        <v>1050</v>
      </c>
      <c r="C503" s="3" t="s">
        <v>1051</v>
      </c>
      <c r="D503" s="13">
        <v>153600</v>
      </c>
      <c r="E503" s="13">
        <v>107743</v>
      </c>
      <c r="F503" s="13">
        <f t="shared" si="28"/>
        <v>70</v>
      </c>
      <c r="G503" t="s">
        <v>14</v>
      </c>
      <c r="H503" s="1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x14ac:dyDescent="0.3">
      <c r="A504">
        <v>502</v>
      </c>
      <c r="B504" s="4" t="s">
        <v>477</v>
      </c>
      <c r="C504" s="3" t="s">
        <v>1052</v>
      </c>
      <c r="D504" s="13">
        <v>1300</v>
      </c>
      <c r="E504" s="13">
        <v>6889</v>
      </c>
      <c r="F504" s="13">
        <f t="shared" si="28"/>
        <v>530</v>
      </c>
      <c r="G504" t="s">
        <v>20</v>
      </c>
      <c r="H504" s="13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">
        <v>2052</v>
      </c>
      <c r="T504" t="s">
        <v>2053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 s="13">
        <v>25500</v>
      </c>
      <c r="E505" s="13">
        <v>45983</v>
      </c>
      <c r="F505" s="13">
        <f t="shared" si="28"/>
        <v>180</v>
      </c>
      <c r="G505" t="s">
        <v>20</v>
      </c>
      <c r="H505" s="13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2046</v>
      </c>
    </row>
    <row r="506" spans="1:20" x14ac:dyDescent="0.3">
      <c r="A506">
        <v>504</v>
      </c>
      <c r="B506" s="4" t="s">
        <v>1055</v>
      </c>
      <c r="C506" s="3" t="s">
        <v>1056</v>
      </c>
      <c r="D506" s="13">
        <v>7500</v>
      </c>
      <c r="E506" s="13">
        <v>6924</v>
      </c>
      <c r="F506" s="13">
        <f t="shared" si="28"/>
        <v>92</v>
      </c>
      <c r="G506" t="s">
        <v>14</v>
      </c>
      <c r="H506" s="13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">
        <v>2037</v>
      </c>
      <c r="T506" t="s">
        <v>2038</v>
      </c>
    </row>
    <row r="507" spans="1:20" x14ac:dyDescent="0.3">
      <c r="A507">
        <v>505</v>
      </c>
      <c r="B507" s="4" t="s">
        <v>1057</v>
      </c>
      <c r="C507" s="3" t="s">
        <v>1058</v>
      </c>
      <c r="D507" s="13">
        <v>89900</v>
      </c>
      <c r="E507" s="13">
        <v>12497</v>
      </c>
      <c r="F507" s="13">
        <f t="shared" si="28"/>
        <v>14</v>
      </c>
      <c r="G507" t="s">
        <v>14</v>
      </c>
      <c r="H507" s="13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2049</v>
      </c>
      <c r="T507" t="s">
        <v>2058</v>
      </c>
    </row>
    <row r="508" spans="1:20" x14ac:dyDescent="0.3">
      <c r="A508">
        <v>506</v>
      </c>
      <c r="B508" s="4" t="s">
        <v>1059</v>
      </c>
      <c r="C508" s="3" t="s">
        <v>1060</v>
      </c>
      <c r="D508" s="13">
        <v>18000</v>
      </c>
      <c r="E508" s="13">
        <v>166874</v>
      </c>
      <c r="F508" s="13">
        <f t="shared" si="28"/>
        <v>927</v>
      </c>
      <c r="G508" t="s">
        <v>20</v>
      </c>
      <c r="H508" s="13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">
        <v>2041</v>
      </c>
      <c r="T508" t="s">
        <v>2042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 s="13">
        <v>2100</v>
      </c>
      <c r="E509" s="13">
        <v>837</v>
      </c>
      <c r="F509" s="13">
        <f t="shared" si="28"/>
        <v>40</v>
      </c>
      <c r="G509" t="s">
        <v>14</v>
      </c>
      <c r="H509" s="13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">
        <v>2039</v>
      </c>
      <c r="T509" t="s">
        <v>2040</v>
      </c>
    </row>
    <row r="510" spans="1:20" x14ac:dyDescent="0.3">
      <c r="A510">
        <v>508</v>
      </c>
      <c r="B510" s="4" t="s">
        <v>1063</v>
      </c>
      <c r="C510" s="3" t="s">
        <v>1064</v>
      </c>
      <c r="D510" s="13">
        <v>172700</v>
      </c>
      <c r="E510" s="13">
        <v>193820</v>
      </c>
      <c r="F510" s="13">
        <f t="shared" si="28"/>
        <v>112</v>
      </c>
      <c r="G510" t="s">
        <v>20</v>
      </c>
      <c r="H510" s="13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">
        <v>2041</v>
      </c>
      <c r="T510" t="s">
        <v>2042</v>
      </c>
    </row>
    <row r="511" spans="1:20" x14ac:dyDescent="0.3">
      <c r="A511">
        <v>509</v>
      </c>
      <c r="B511" s="4" t="s">
        <v>398</v>
      </c>
      <c r="C511" s="3" t="s">
        <v>1065</v>
      </c>
      <c r="D511" s="13">
        <v>168500</v>
      </c>
      <c r="E511" s="13">
        <v>119510</v>
      </c>
      <c r="F511" s="13">
        <f t="shared" si="28"/>
        <v>71</v>
      </c>
      <c r="G511" t="s">
        <v>14</v>
      </c>
      <c r="H511" s="13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">
        <v>2041</v>
      </c>
      <c r="T511" t="s">
        <v>2042</v>
      </c>
    </row>
    <row r="512" spans="1:20" x14ac:dyDescent="0.3">
      <c r="A512">
        <v>510</v>
      </c>
      <c r="B512" s="4" t="s">
        <v>1066</v>
      </c>
      <c r="C512" s="3" t="s">
        <v>1067</v>
      </c>
      <c r="D512" s="13">
        <v>7800</v>
      </c>
      <c r="E512" s="13">
        <v>9289</v>
      </c>
      <c r="F512" s="13">
        <f t="shared" si="28"/>
        <v>119</v>
      </c>
      <c r="G512" t="s">
        <v>20</v>
      </c>
      <c r="H512" s="13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2046</v>
      </c>
    </row>
    <row r="513" spans="1:20" x14ac:dyDescent="0.3">
      <c r="A513">
        <v>511</v>
      </c>
      <c r="B513" s="4" t="s">
        <v>1068</v>
      </c>
      <c r="C513" s="3" t="s">
        <v>1069</v>
      </c>
      <c r="D513" s="13">
        <v>147800</v>
      </c>
      <c r="E513" s="13">
        <v>35498</v>
      </c>
      <c r="F513" s="13">
        <f t="shared" si="28"/>
        <v>24</v>
      </c>
      <c r="G513" t="s">
        <v>14</v>
      </c>
      <c r="H513" s="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">
        <v>2041</v>
      </c>
      <c r="T513" t="s">
        <v>2042</v>
      </c>
    </row>
    <row r="514" spans="1:20" x14ac:dyDescent="0.3">
      <c r="A514">
        <v>512</v>
      </c>
      <c r="B514" s="4" t="s">
        <v>1070</v>
      </c>
      <c r="C514" s="3" t="s">
        <v>1071</v>
      </c>
      <c r="D514" s="13">
        <v>9100</v>
      </c>
      <c r="E514" s="13">
        <v>12678</v>
      </c>
      <c r="F514" s="13">
        <f t="shared" si="28"/>
        <v>139</v>
      </c>
      <c r="G514" t="s">
        <v>20</v>
      </c>
      <c r="H514" s="13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">
        <v>2052</v>
      </c>
      <c r="T514" t="s">
        <v>2053</v>
      </c>
    </row>
    <row r="515" spans="1:20" x14ac:dyDescent="0.3">
      <c r="A515">
        <v>513</v>
      </c>
      <c r="B515" s="4" t="s">
        <v>1072</v>
      </c>
      <c r="C515" s="3" t="s">
        <v>1073</v>
      </c>
      <c r="D515" s="13">
        <v>8300</v>
      </c>
      <c r="E515" s="13">
        <v>3260</v>
      </c>
      <c r="F515" s="13">
        <f t="shared" ref="F515:F578" si="32">ROUND((E515/D515)*100,0)</f>
        <v>39</v>
      </c>
      <c r="G515" t="s">
        <v>74</v>
      </c>
      <c r="H515" s="13">
        <v>35</v>
      </c>
      <c r="I515" s="6">
        <f t="shared" ref="I515:I578" si="33">+IF(H515,E515/H515,0)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(((L515/60)/60/24)+DATE(1970,1,1))</f>
        <v>40430.208333333336</v>
      </c>
      <c r="O515" s="9">
        <f t="shared" ref="O515:O578" si="35">(((M515/60)/60/24)+DATE(1970,1,1))</f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2062</v>
      </c>
    </row>
    <row r="516" spans="1:20" x14ac:dyDescent="0.3">
      <c r="A516">
        <v>514</v>
      </c>
      <c r="B516" s="4" t="s">
        <v>1074</v>
      </c>
      <c r="C516" s="3" t="s">
        <v>1075</v>
      </c>
      <c r="D516" s="13">
        <v>138700</v>
      </c>
      <c r="E516" s="13">
        <v>31123</v>
      </c>
      <c r="F516" s="13">
        <f t="shared" si="32"/>
        <v>22</v>
      </c>
      <c r="G516" t="s">
        <v>74</v>
      </c>
      <c r="H516" s="13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">
        <v>2037</v>
      </c>
      <c r="T516" t="s">
        <v>2038</v>
      </c>
    </row>
    <row r="517" spans="1:20" x14ac:dyDescent="0.3">
      <c r="A517">
        <v>515</v>
      </c>
      <c r="B517" s="4" t="s">
        <v>1076</v>
      </c>
      <c r="C517" s="3" t="s">
        <v>1077</v>
      </c>
      <c r="D517" s="13">
        <v>8600</v>
      </c>
      <c r="E517" s="13">
        <v>4797</v>
      </c>
      <c r="F517" s="13">
        <f t="shared" si="32"/>
        <v>56</v>
      </c>
      <c r="G517" t="s">
        <v>14</v>
      </c>
      <c r="H517" s="13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">
        <v>2041</v>
      </c>
      <c r="T517" t="s">
        <v>2042</v>
      </c>
    </row>
    <row r="518" spans="1:20" x14ac:dyDescent="0.3">
      <c r="A518">
        <v>516</v>
      </c>
      <c r="B518" s="4" t="s">
        <v>1078</v>
      </c>
      <c r="C518" s="3" t="s">
        <v>1079</v>
      </c>
      <c r="D518" s="13">
        <v>125400</v>
      </c>
      <c r="E518" s="13">
        <v>53324</v>
      </c>
      <c r="F518" s="13">
        <f t="shared" si="32"/>
        <v>43</v>
      </c>
      <c r="G518" t="s">
        <v>14</v>
      </c>
      <c r="H518" s="13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">
        <v>2049</v>
      </c>
      <c r="T518" t="s">
        <v>2050</v>
      </c>
    </row>
    <row r="519" spans="1:20" x14ac:dyDescent="0.3">
      <c r="A519">
        <v>517</v>
      </c>
      <c r="B519" s="4" t="s">
        <v>1080</v>
      </c>
      <c r="C519" s="3" t="s">
        <v>1081</v>
      </c>
      <c r="D519" s="13">
        <v>5900</v>
      </c>
      <c r="E519" s="13">
        <v>6608</v>
      </c>
      <c r="F519" s="13">
        <f t="shared" si="32"/>
        <v>112</v>
      </c>
      <c r="G519" t="s">
        <v>20</v>
      </c>
      <c r="H519" s="13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">
        <v>2035</v>
      </c>
      <c r="T519" t="s">
        <v>2036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 s="13">
        <v>8800</v>
      </c>
      <c r="E520" s="13">
        <v>622</v>
      </c>
      <c r="F520" s="13">
        <f t="shared" si="32"/>
        <v>7</v>
      </c>
      <c r="G520" t="s">
        <v>14</v>
      </c>
      <c r="H520" s="13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2051</v>
      </c>
    </row>
    <row r="521" spans="1:20" x14ac:dyDescent="0.3">
      <c r="A521">
        <v>519</v>
      </c>
      <c r="B521" s="4" t="s">
        <v>1084</v>
      </c>
      <c r="C521" s="3" t="s">
        <v>1085</v>
      </c>
      <c r="D521" s="13">
        <v>177700</v>
      </c>
      <c r="E521" s="13">
        <v>180802</v>
      </c>
      <c r="F521" s="13">
        <f t="shared" si="32"/>
        <v>102</v>
      </c>
      <c r="G521" t="s">
        <v>20</v>
      </c>
      <c r="H521" s="13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">
        <v>2037</v>
      </c>
      <c r="T521" t="s">
        <v>2038</v>
      </c>
    </row>
    <row r="522" spans="1:20" x14ac:dyDescent="0.3">
      <c r="A522">
        <v>520</v>
      </c>
      <c r="B522" s="4" t="s">
        <v>1086</v>
      </c>
      <c r="C522" s="3" t="s">
        <v>1087</v>
      </c>
      <c r="D522" s="13">
        <v>800</v>
      </c>
      <c r="E522" s="13">
        <v>3406</v>
      </c>
      <c r="F522" s="13">
        <f t="shared" si="32"/>
        <v>426</v>
      </c>
      <c r="G522" t="s">
        <v>20</v>
      </c>
      <c r="H522" s="13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">
        <v>2041</v>
      </c>
      <c r="T522" t="s">
        <v>2042</v>
      </c>
    </row>
    <row r="523" spans="1:20" x14ac:dyDescent="0.3">
      <c r="A523">
        <v>521</v>
      </c>
      <c r="B523" s="4" t="s">
        <v>1088</v>
      </c>
      <c r="C523" s="3" t="s">
        <v>141</v>
      </c>
      <c r="D523" s="13">
        <v>7600</v>
      </c>
      <c r="E523" s="13">
        <v>11061</v>
      </c>
      <c r="F523" s="13">
        <f t="shared" si="32"/>
        <v>146</v>
      </c>
      <c r="G523" t="s">
        <v>20</v>
      </c>
      <c r="H523" s="1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2046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 s="13">
        <v>50500</v>
      </c>
      <c r="E524" s="13">
        <v>16389</v>
      </c>
      <c r="F524" s="13">
        <f t="shared" si="32"/>
        <v>32</v>
      </c>
      <c r="G524" t="s">
        <v>14</v>
      </c>
      <c r="H524" s="13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2054</v>
      </c>
    </row>
    <row r="525" spans="1:20" x14ac:dyDescent="0.3">
      <c r="A525">
        <v>523</v>
      </c>
      <c r="B525" s="4" t="s">
        <v>1091</v>
      </c>
      <c r="C525" s="3" t="s">
        <v>1092</v>
      </c>
      <c r="D525" s="13">
        <v>900</v>
      </c>
      <c r="E525" s="13">
        <v>6303</v>
      </c>
      <c r="F525" s="13">
        <f t="shared" si="32"/>
        <v>700</v>
      </c>
      <c r="G525" t="s">
        <v>20</v>
      </c>
      <c r="H525" s="13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2054</v>
      </c>
    </row>
    <row r="526" spans="1:20" x14ac:dyDescent="0.3">
      <c r="A526">
        <v>524</v>
      </c>
      <c r="B526" s="4" t="s">
        <v>1093</v>
      </c>
      <c r="C526" s="3" t="s">
        <v>1094</v>
      </c>
      <c r="D526" s="13">
        <v>96700</v>
      </c>
      <c r="E526" s="13">
        <v>81136</v>
      </c>
      <c r="F526" s="13">
        <f t="shared" si="32"/>
        <v>84</v>
      </c>
      <c r="G526" t="s">
        <v>14</v>
      </c>
      <c r="H526" s="13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">
        <v>2041</v>
      </c>
      <c r="T526" t="s">
        <v>2042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 s="13">
        <v>2100</v>
      </c>
      <c r="E527" s="13">
        <v>1768</v>
      </c>
      <c r="F527" s="13">
        <f t="shared" si="32"/>
        <v>84</v>
      </c>
      <c r="G527" t="s">
        <v>14</v>
      </c>
      <c r="H527" s="13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">
        <v>2039</v>
      </c>
      <c r="T527" t="s">
        <v>2048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 s="13">
        <v>8300</v>
      </c>
      <c r="E528" s="13">
        <v>12944</v>
      </c>
      <c r="F528" s="13">
        <f t="shared" si="32"/>
        <v>156</v>
      </c>
      <c r="G528" t="s">
        <v>20</v>
      </c>
      <c r="H528" s="13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">
        <v>2041</v>
      </c>
      <c r="T528" t="s">
        <v>2042</v>
      </c>
    </row>
    <row r="529" spans="1:20" x14ac:dyDescent="0.3">
      <c r="A529">
        <v>527</v>
      </c>
      <c r="B529" s="4" t="s">
        <v>1099</v>
      </c>
      <c r="C529" s="3" t="s">
        <v>1100</v>
      </c>
      <c r="D529" s="13">
        <v>189200</v>
      </c>
      <c r="E529" s="13">
        <v>188480</v>
      </c>
      <c r="F529" s="13">
        <f t="shared" si="32"/>
        <v>100</v>
      </c>
      <c r="G529" t="s">
        <v>14</v>
      </c>
      <c r="H529" s="13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2051</v>
      </c>
    </row>
    <row r="530" spans="1:20" x14ac:dyDescent="0.3">
      <c r="A530">
        <v>528</v>
      </c>
      <c r="B530" s="4" t="s">
        <v>1101</v>
      </c>
      <c r="C530" s="3" t="s">
        <v>1102</v>
      </c>
      <c r="D530" s="13">
        <v>9000</v>
      </c>
      <c r="E530" s="13">
        <v>7227</v>
      </c>
      <c r="F530" s="13">
        <f t="shared" si="32"/>
        <v>80</v>
      </c>
      <c r="G530" t="s">
        <v>14</v>
      </c>
      <c r="H530" s="13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">
        <v>2037</v>
      </c>
      <c r="T530" t="s">
        <v>2047</v>
      </c>
    </row>
    <row r="531" spans="1:20" x14ac:dyDescent="0.3">
      <c r="A531">
        <v>529</v>
      </c>
      <c r="B531" s="4" t="s">
        <v>1103</v>
      </c>
      <c r="C531" s="3" t="s">
        <v>1104</v>
      </c>
      <c r="D531" s="13">
        <v>5100</v>
      </c>
      <c r="E531" s="13">
        <v>574</v>
      </c>
      <c r="F531" s="13">
        <f t="shared" si="32"/>
        <v>11</v>
      </c>
      <c r="G531" t="s">
        <v>14</v>
      </c>
      <c r="H531" s="13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">
        <v>2052</v>
      </c>
      <c r="T531" t="s">
        <v>2053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 s="13">
        <v>105000</v>
      </c>
      <c r="E532" s="13">
        <v>96328</v>
      </c>
      <c r="F532" s="13">
        <f t="shared" si="32"/>
        <v>92</v>
      </c>
      <c r="G532" t="s">
        <v>14</v>
      </c>
      <c r="H532" s="13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2049</v>
      </c>
      <c r="T532" t="s">
        <v>2055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 s="13">
        <v>186700</v>
      </c>
      <c r="E533" s="13">
        <v>178338</v>
      </c>
      <c r="F533" s="13">
        <f t="shared" si="32"/>
        <v>96</v>
      </c>
      <c r="G533" t="s">
        <v>47</v>
      </c>
      <c r="H533" s="1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">
        <v>2052</v>
      </c>
      <c r="T533" t="s">
        <v>2053</v>
      </c>
    </row>
    <row r="534" spans="1:20" x14ac:dyDescent="0.3">
      <c r="A534">
        <v>532</v>
      </c>
      <c r="B534" s="4" t="s">
        <v>1109</v>
      </c>
      <c r="C534" s="3" t="s">
        <v>1110</v>
      </c>
      <c r="D534" s="13">
        <v>1600</v>
      </c>
      <c r="E534" s="13">
        <v>8046</v>
      </c>
      <c r="F534" s="13">
        <f t="shared" si="32"/>
        <v>503</v>
      </c>
      <c r="G534" t="s">
        <v>20</v>
      </c>
      <c r="H534" s="13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x14ac:dyDescent="0.3">
      <c r="A535">
        <v>533</v>
      </c>
      <c r="B535" s="4" t="s">
        <v>1111</v>
      </c>
      <c r="C535" s="3" t="s">
        <v>1112</v>
      </c>
      <c r="D535" s="13">
        <v>115600</v>
      </c>
      <c r="E535" s="13">
        <v>184086</v>
      </c>
      <c r="F535" s="13">
        <f t="shared" si="32"/>
        <v>159</v>
      </c>
      <c r="G535" t="s">
        <v>20</v>
      </c>
      <c r="H535" s="13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">
        <v>2037</v>
      </c>
      <c r="T535" t="s">
        <v>2047</v>
      </c>
    </row>
    <row r="536" spans="1:20" x14ac:dyDescent="0.3">
      <c r="A536">
        <v>534</v>
      </c>
      <c r="B536" s="4" t="s">
        <v>1113</v>
      </c>
      <c r="C536" s="3" t="s">
        <v>1114</v>
      </c>
      <c r="D536" s="13">
        <v>89100</v>
      </c>
      <c r="E536" s="13">
        <v>13385</v>
      </c>
      <c r="F536" s="13">
        <f t="shared" si="32"/>
        <v>15</v>
      </c>
      <c r="G536" t="s">
        <v>14</v>
      </c>
      <c r="H536" s="13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2046</v>
      </c>
    </row>
    <row r="537" spans="1:20" x14ac:dyDescent="0.3">
      <c r="A537">
        <v>535</v>
      </c>
      <c r="B537" s="4" t="s">
        <v>1115</v>
      </c>
      <c r="C537" s="3" t="s">
        <v>1116</v>
      </c>
      <c r="D537" s="13">
        <v>2600</v>
      </c>
      <c r="E537" s="13">
        <v>12533</v>
      </c>
      <c r="F537" s="13">
        <f t="shared" si="32"/>
        <v>482</v>
      </c>
      <c r="G537" t="s">
        <v>20</v>
      </c>
      <c r="H537" s="13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">
        <v>2041</v>
      </c>
      <c r="T537" t="s">
        <v>2042</v>
      </c>
    </row>
    <row r="538" spans="1:20" x14ac:dyDescent="0.3">
      <c r="A538">
        <v>536</v>
      </c>
      <c r="B538" s="4" t="s">
        <v>1117</v>
      </c>
      <c r="C538" s="3" t="s">
        <v>1118</v>
      </c>
      <c r="D538" s="13">
        <v>9800</v>
      </c>
      <c r="E538" s="13">
        <v>14697</v>
      </c>
      <c r="F538" s="13">
        <f t="shared" si="32"/>
        <v>150</v>
      </c>
      <c r="G538" t="s">
        <v>20</v>
      </c>
      <c r="H538" s="13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2049</v>
      </c>
      <c r="T538" t="s">
        <v>2055</v>
      </c>
    </row>
    <row r="539" spans="1:20" x14ac:dyDescent="0.3">
      <c r="A539">
        <v>537</v>
      </c>
      <c r="B539" s="4" t="s">
        <v>1119</v>
      </c>
      <c r="C539" s="3" t="s">
        <v>1120</v>
      </c>
      <c r="D539" s="13">
        <v>84400</v>
      </c>
      <c r="E539" s="13">
        <v>98935</v>
      </c>
      <c r="F539" s="13">
        <f t="shared" si="32"/>
        <v>117</v>
      </c>
      <c r="G539" t="s">
        <v>20</v>
      </c>
      <c r="H539" s="13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x14ac:dyDescent="0.3">
      <c r="A540">
        <v>538</v>
      </c>
      <c r="B540" s="4" t="s">
        <v>1121</v>
      </c>
      <c r="C540" s="3" t="s">
        <v>1122</v>
      </c>
      <c r="D540" s="13">
        <v>151300</v>
      </c>
      <c r="E540" s="13">
        <v>57034</v>
      </c>
      <c r="F540" s="13">
        <f t="shared" si="32"/>
        <v>38</v>
      </c>
      <c r="G540" t="s">
        <v>14</v>
      </c>
      <c r="H540" s="13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2052</v>
      </c>
      <c r="T540" t="s">
        <v>2063</v>
      </c>
    </row>
    <row r="541" spans="1:20" x14ac:dyDescent="0.3">
      <c r="A541">
        <v>539</v>
      </c>
      <c r="B541" s="4" t="s">
        <v>1123</v>
      </c>
      <c r="C541" s="3" t="s">
        <v>1124</v>
      </c>
      <c r="D541" s="13">
        <v>9800</v>
      </c>
      <c r="E541" s="13">
        <v>7120</v>
      </c>
      <c r="F541" s="13">
        <f t="shared" si="32"/>
        <v>73</v>
      </c>
      <c r="G541" t="s">
        <v>14</v>
      </c>
      <c r="H541" s="13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">
        <v>2035</v>
      </c>
      <c r="T541" t="s">
        <v>2036</v>
      </c>
    </row>
    <row r="542" spans="1:20" x14ac:dyDescent="0.3">
      <c r="A542">
        <v>540</v>
      </c>
      <c r="B542" s="4" t="s">
        <v>1125</v>
      </c>
      <c r="C542" s="3" t="s">
        <v>1126</v>
      </c>
      <c r="D542" s="13">
        <v>5300</v>
      </c>
      <c r="E542" s="13">
        <v>14097</v>
      </c>
      <c r="F542" s="13">
        <f t="shared" si="32"/>
        <v>266</v>
      </c>
      <c r="G542" t="s">
        <v>20</v>
      </c>
      <c r="H542" s="13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2056</v>
      </c>
      <c r="T542" t="s">
        <v>2057</v>
      </c>
    </row>
    <row r="543" spans="1:20" x14ac:dyDescent="0.3">
      <c r="A543">
        <v>541</v>
      </c>
      <c r="B543" s="4" t="s">
        <v>1127</v>
      </c>
      <c r="C543" s="3" t="s">
        <v>1128</v>
      </c>
      <c r="D543" s="13">
        <v>178000</v>
      </c>
      <c r="E543" s="13">
        <v>43086</v>
      </c>
      <c r="F543" s="13">
        <f t="shared" si="32"/>
        <v>24</v>
      </c>
      <c r="G543" t="s">
        <v>14</v>
      </c>
      <c r="H543" s="1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2052</v>
      </c>
      <c r="T543" t="s">
        <v>2063</v>
      </c>
    </row>
    <row r="544" spans="1:20" x14ac:dyDescent="0.3">
      <c r="A544">
        <v>542</v>
      </c>
      <c r="B544" s="4" t="s">
        <v>1129</v>
      </c>
      <c r="C544" s="3" t="s">
        <v>1130</v>
      </c>
      <c r="D544" s="13">
        <v>77000</v>
      </c>
      <c r="E544" s="13">
        <v>1930</v>
      </c>
      <c r="F544" s="13">
        <f t="shared" si="32"/>
        <v>3</v>
      </c>
      <c r="G544" t="s">
        <v>14</v>
      </c>
      <c r="H544" s="13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">
        <v>2037</v>
      </c>
      <c r="T544" t="s">
        <v>2047</v>
      </c>
    </row>
    <row r="545" spans="1:20" x14ac:dyDescent="0.3">
      <c r="A545">
        <v>543</v>
      </c>
      <c r="B545" s="4" t="s">
        <v>1131</v>
      </c>
      <c r="C545" s="3" t="s">
        <v>1132</v>
      </c>
      <c r="D545" s="13">
        <v>84900</v>
      </c>
      <c r="E545" s="13">
        <v>13864</v>
      </c>
      <c r="F545" s="13">
        <f t="shared" si="32"/>
        <v>16</v>
      </c>
      <c r="G545" t="s">
        <v>14</v>
      </c>
      <c r="H545" s="13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">
        <v>2052</v>
      </c>
      <c r="T545" t="s">
        <v>2053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 s="13">
        <v>2800</v>
      </c>
      <c r="E546" s="13">
        <v>7742</v>
      </c>
      <c r="F546" s="13">
        <f t="shared" si="32"/>
        <v>277</v>
      </c>
      <c r="G546" t="s">
        <v>20</v>
      </c>
      <c r="H546" s="13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">
        <v>2037</v>
      </c>
      <c r="T546" t="s">
        <v>2038</v>
      </c>
    </row>
    <row r="547" spans="1:20" x14ac:dyDescent="0.3">
      <c r="A547">
        <v>545</v>
      </c>
      <c r="B547" s="4" t="s">
        <v>1135</v>
      </c>
      <c r="C547" s="3" t="s">
        <v>1136</v>
      </c>
      <c r="D547" s="13">
        <v>184800</v>
      </c>
      <c r="E547" s="13">
        <v>164109</v>
      </c>
      <c r="F547" s="13">
        <f t="shared" si="32"/>
        <v>89</v>
      </c>
      <c r="G547" t="s">
        <v>14</v>
      </c>
      <c r="H547" s="13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 s="13">
        <v>4200</v>
      </c>
      <c r="E548" s="13">
        <v>6870</v>
      </c>
      <c r="F548" s="13">
        <f t="shared" si="32"/>
        <v>164</v>
      </c>
      <c r="G548" t="s">
        <v>20</v>
      </c>
      <c r="H548" s="13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">
        <v>2041</v>
      </c>
      <c r="T548" t="s">
        <v>2042</v>
      </c>
    </row>
    <row r="549" spans="1:20" x14ac:dyDescent="0.3">
      <c r="A549">
        <v>547</v>
      </c>
      <c r="B549" s="4" t="s">
        <v>1139</v>
      </c>
      <c r="C549" s="3" t="s">
        <v>1140</v>
      </c>
      <c r="D549" s="13">
        <v>1300</v>
      </c>
      <c r="E549" s="13">
        <v>12597</v>
      </c>
      <c r="F549" s="13">
        <f t="shared" si="32"/>
        <v>969</v>
      </c>
      <c r="G549" t="s">
        <v>20</v>
      </c>
      <c r="H549" s="13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2046</v>
      </c>
    </row>
    <row r="550" spans="1:20" x14ac:dyDescent="0.3">
      <c r="A550">
        <v>548</v>
      </c>
      <c r="B550" s="4" t="s">
        <v>1141</v>
      </c>
      <c r="C550" s="3" t="s">
        <v>1142</v>
      </c>
      <c r="D550" s="13">
        <v>66100</v>
      </c>
      <c r="E550" s="13">
        <v>179074</v>
      </c>
      <c r="F550" s="13">
        <f t="shared" si="32"/>
        <v>271</v>
      </c>
      <c r="G550" t="s">
        <v>20</v>
      </c>
      <c r="H550" s="13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">
        <v>2041</v>
      </c>
      <c r="T550" t="s">
        <v>2042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 s="13">
        <v>29500</v>
      </c>
      <c r="E551" s="13">
        <v>83843</v>
      </c>
      <c r="F551" s="13">
        <f t="shared" si="32"/>
        <v>284</v>
      </c>
      <c r="G551" t="s">
        <v>20</v>
      </c>
      <c r="H551" s="13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">
        <v>2039</v>
      </c>
      <c r="T551" t="s">
        <v>2048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 s="13">
        <v>100</v>
      </c>
      <c r="E552" s="13">
        <v>4</v>
      </c>
      <c r="F552" s="13">
        <f t="shared" si="32"/>
        <v>4</v>
      </c>
      <c r="G552" t="s">
        <v>74</v>
      </c>
      <c r="H552" s="13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">
        <v>2037</v>
      </c>
      <c r="T552" t="s">
        <v>2047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 s="13">
        <v>180100</v>
      </c>
      <c r="E553" s="13">
        <v>105598</v>
      </c>
      <c r="F553" s="13">
        <f t="shared" si="32"/>
        <v>59</v>
      </c>
      <c r="G553" t="s">
        <v>14</v>
      </c>
      <c r="H553" s="1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x14ac:dyDescent="0.3">
      <c r="A554">
        <v>552</v>
      </c>
      <c r="B554" s="4" t="s">
        <v>1149</v>
      </c>
      <c r="C554" s="3" t="s">
        <v>1150</v>
      </c>
      <c r="D554" s="13">
        <v>9000</v>
      </c>
      <c r="E554" s="13">
        <v>8866</v>
      </c>
      <c r="F554" s="13">
        <f t="shared" si="32"/>
        <v>99</v>
      </c>
      <c r="G554" t="s">
        <v>14</v>
      </c>
      <c r="H554" s="13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">
        <v>2041</v>
      </c>
      <c r="T554" t="s">
        <v>2042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 s="13">
        <v>170600</v>
      </c>
      <c r="E555" s="13">
        <v>75022</v>
      </c>
      <c r="F555" s="13">
        <f t="shared" si="32"/>
        <v>44</v>
      </c>
      <c r="G555" t="s">
        <v>14</v>
      </c>
      <c r="H555" s="13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">
        <v>2037</v>
      </c>
      <c r="T555" t="s">
        <v>2038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 s="13">
        <v>9500</v>
      </c>
      <c r="E556" s="13">
        <v>14408</v>
      </c>
      <c r="F556" s="13">
        <f t="shared" si="32"/>
        <v>152</v>
      </c>
      <c r="G556" t="s">
        <v>20</v>
      </c>
      <c r="H556" s="13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">
        <v>2037</v>
      </c>
      <c r="T556" t="s">
        <v>2047</v>
      </c>
    </row>
    <row r="557" spans="1:20" x14ac:dyDescent="0.3">
      <c r="A557">
        <v>555</v>
      </c>
      <c r="B557" s="4" t="s">
        <v>1155</v>
      </c>
      <c r="C557" s="3" t="s">
        <v>1156</v>
      </c>
      <c r="D557" s="13">
        <v>6300</v>
      </c>
      <c r="E557" s="13">
        <v>14089</v>
      </c>
      <c r="F557" s="13">
        <f t="shared" si="32"/>
        <v>224</v>
      </c>
      <c r="G557" t="s">
        <v>20</v>
      </c>
      <c r="H557" s="13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">
        <v>2037</v>
      </c>
      <c r="T557" t="s">
        <v>2038</v>
      </c>
    </row>
    <row r="558" spans="1:20" x14ac:dyDescent="0.3">
      <c r="A558">
        <v>556</v>
      </c>
      <c r="B558" s="4" t="s">
        <v>442</v>
      </c>
      <c r="C558" s="3" t="s">
        <v>1157</v>
      </c>
      <c r="D558" s="13">
        <v>5200</v>
      </c>
      <c r="E558" s="13">
        <v>12467</v>
      </c>
      <c r="F558" s="13">
        <f t="shared" si="32"/>
        <v>240</v>
      </c>
      <c r="G558" t="s">
        <v>20</v>
      </c>
      <c r="H558" s="13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2049</v>
      </c>
      <c r="T558" t="s">
        <v>2061</v>
      </c>
    </row>
    <row r="559" spans="1:20" x14ac:dyDescent="0.3">
      <c r="A559">
        <v>557</v>
      </c>
      <c r="B559" s="4" t="s">
        <v>1158</v>
      </c>
      <c r="C559" s="3" t="s">
        <v>1159</v>
      </c>
      <c r="D559" s="13">
        <v>6000</v>
      </c>
      <c r="E559" s="13">
        <v>11960</v>
      </c>
      <c r="F559" s="13">
        <f t="shared" si="32"/>
        <v>199</v>
      </c>
      <c r="G559" t="s">
        <v>20</v>
      </c>
      <c r="H559" s="13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2065</v>
      </c>
    </row>
    <row r="560" spans="1:20" x14ac:dyDescent="0.3">
      <c r="A560">
        <v>558</v>
      </c>
      <c r="B560" s="4" t="s">
        <v>1160</v>
      </c>
      <c r="C560" s="3" t="s">
        <v>1161</v>
      </c>
      <c r="D560" s="13">
        <v>5800</v>
      </c>
      <c r="E560" s="13">
        <v>7966</v>
      </c>
      <c r="F560" s="13">
        <f t="shared" si="32"/>
        <v>137</v>
      </c>
      <c r="G560" t="s">
        <v>20</v>
      </c>
      <c r="H560" s="13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">
        <v>2041</v>
      </c>
      <c r="T560" t="s">
        <v>2042</v>
      </c>
    </row>
    <row r="561" spans="1:20" x14ac:dyDescent="0.3">
      <c r="A561">
        <v>559</v>
      </c>
      <c r="B561" s="4" t="s">
        <v>1162</v>
      </c>
      <c r="C561" s="3" t="s">
        <v>1163</v>
      </c>
      <c r="D561" s="13">
        <v>105300</v>
      </c>
      <c r="E561" s="13">
        <v>106321</v>
      </c>
      <c r="F561" s="13">
        <f t="shared" si="32"/>
        <v>101</v>
      </c>
      <c r="G561" t="s">
        <v>20</v>
      </c>
      <c r="H561" s="13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x14ac:dyDescent="0.3">
      <c r="A562">
        <v>560</v>
      </c>
      <c r="B562" s="4" t="s">
        <v>1164</v>
      </c>
      <c r="C562" s="3" t="s">
        <v>1165</v>
      </c>
      <c r="D562" s="13">
        <v>20000</v>
      </c>
      <c r="E562" s="13">
        <v>158832</v>
      </c>
      <c r="F562" s="13">
        <f t="shared" si="32"/>
        <v>794</v>
      </c>
      <c r="G562" t="s">
        <v>20</v>
      </c>
      <c r="H562" s="13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2051</v>
      </c>
    </row>
    <row r="563" spans="1:20" x14ac:dyDescent="0.3">
      <c r="A563">
        <v>561</v>
      </c>
      <c r="B563" s="4" t="s">
        <v>1166</v>
      </c>
      <c r="C563" s="3" t="s">
        <v>1167</v>
      </c>
      <c r="D563" s="13">
        <v>3000</v>
      </c>
      <c r="E563" s="13">
        <v>11091</v>
      </c>
      <c r="F563" s="13">
        <f t="shared" si="32"/>
        <v>370</v>
      </c>
      <c r="G563" t="s">
        <v>20</v>
      </c>
      <c r="H563" s="1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">
        <v>2041</v>
      </c>
      <c r="T563" t="s">
        <v>2042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 s="13">
        <v>9900</v>
      </c>
      <c r="E564" s="13">
        <v>1269</v>
      </c>
      <c r="F564" s="13">
        <f t="shared" si="32"/>
        <v>13</v>
      </c>
      <c r="G564" t="s">
        <v>14</v>
      </c>
      <c r="H564" s="13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">
        <v>2037</v>
      </c>
      <c r="T564" t="s">
        <v>2038</v>
      </c>
    </row>
    <row r="565" spans="1:20" x14ac:dyDescent="0.3">
      <c r="A565">
        <v>563</v>
      </c>
      <c r="B565" s="4" t="s">
        <v>1170</v>
      </c>
      <c r="C565" s="3" t="s">
        <v>1171</v>
      </c>
      <c r="D565" s="13">
        <v>3700</v>
      </c>
      <c r="E565" s="13">
        <v>5107</v>
      </c>
      <c r="F565" s="13">
        <f t="shared" si="32"/>
        <v>138</v>
      </c>
      <c r="G565" t="s">
        <v>20</v>
      </c>
      <c r="H565" s="13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x14ac:dyDescent="0.3">
      <c r="A566">
        <v>564</v>
      </c>
      <c r="B566" s="4" t="s">
        <v>1172</v>
      </c>
      <c r="C566" s="3" t="s">
        <v>1173</v>
      </c>
      <c r="D566" s="13">
        <v>168700</v>
      </c>
      <c r="E566" s="13">
        <v>141393</v>
      </c>
      <c r="F566" s="13">
        <f t="shared" si="32"/>
        <v>84</v>
      </c>
      <c r="G566" t="s">
        <v>14</v>
      </c>
      <c r="H566" s="13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">
        <v>2041</v>
      </c>
      <c r="T566" t="s">
        <v>2042</v>
      </c>
    </row>
    <row r="567" spans="1:20" x14ac:dyDescent="0.3">
      <c r="A567">
        <v>565</v>
      </c>
      <c r="B567" s="4" t="s">
        <v>1174</v>
      </c>
      <c r="C567" s="3" t="s">
        <v>1175</v>
      </c>
      <c r="D567" s="13">
        <v>94900</v>
      </c>
      <c r="E567" s="13">
        <v>194166</v>
      </c>
      <c r="F567" s="13">
        <f t="shared" si="32"/>
        <v>205</v>
      </c>
      <c r="G567" t="s">
        <v>20</v>
      </c>
      <c r="H567" s="13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">
        <v>2041</v>
      </c>
      <c r="T567" t="s">
        <v>2042</v>
      </c>
    </row>
    <row r="568" spans="1:20" x14ac:dyDescent="0.3">
      <c r="A568">
        <v>566</v>
      </c>
      <c r="B568" s="4" t="s">
        <v>1176</v>
      </c>
      <c r="C568" s="3" t="s">
        <v>1177</v>
      </c>
      <c r="D568" s="13">
        <v>9300</v>
      </c>
      <c r="E568" s="13">
        <v>4124</v>
      </c>
      <c r="F568" s="13">
        <f t="shared" si="32"/>
        <v>44</v>
      </c>
      <c r="G568" t="s">
        <v>14</v>
      </c>
      <c r="H568" s="13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">
        <v>2037</v>
      </c>
      <c r="T568" t="s">
        <v>2045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 s="13">
        <v>6800</v>
      </c>
      <c r="E569" s="13">
        <v>14865</v>
      </c>
      <c r="F569" s="13">
        <f t="shared" si="32"/>
        <v>219</v>
      </c>
      <c r="G569" t="s">
        <v>20</v>
      </c>
      <c r="H569" s="13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">
        <v>2037</v>
      </c>
      <c r="T569" t="s">
        <v>2038</v>
      </c>
    </row>
    <row r="570" spans="1:20" x14ac:dyDescent="0.3">
      <c r="A570">
        <v>568</v>
      </c>
      <c r="B570" s="4" t="s">
        <v>1180</v>
      </c>
      <c r="C570" s="3" t="s">
        <v>1181</v>
      </c>
      <c r="D570" s="13">
        <v>72400</v>
      </c>
      <c r="E570" s="13">
        <v>134688</v>
      </c>
      <c r="F570" s="13">
        <f t="shared" si="32"/>
        <v>186</v>
      </c>
      <c r="G570" t="s">
        <v>20</v>
      </c>
      <c r="H570" s="13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">
        <v>2041</v>
      </c>
      <c r="T570" t="s">
        <v>2042</v>
      </c>
    </row>
    <row r="571" spans="1:20" x14ac:dyDescent="0.3">
      <c r="A571">
        <v>569</v>
      </c>
      <c r="B571" s="4" t="s">
        <v>1182</v>
      </c>
      <c r="C571" s="3" t="s">
        <v>1183</v>
      </c>
      <c r="D571" s="13">
        <v>20100</v>
      </c>
      <c r="E571" s="13">
        <v>47705</v>
      </c>
      <c r="F571" s="13">
        <f t="shared" si="32"/>
        <v>237</v>
      </c>
      <c r="G571" t="s">
        <v>20</v>
      </c>
      <c r="H571" s="13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2051</v>
      </c>
    </row>
    <row r="572" spans="1:20" x14ac:dyDescent="0.3">
      <c r="A572">
        <v>570</v>
      </c>
      <c r="B572" s="4" t="s">
        <v>1184</v>
      </c>
      <c r="C572" s="3" t="s">
        <v>1185</v>
      </c>
      <c r="D572" s="13">
        <v>31200</v>
      </c>
      <c r="E572" s="13">
        <v>95364</v>
      </c>
      <c r="F572" s="13">
        <f t="shared" si="32"/>
        <v>306</v>
      </c>
      <c r="G572" t="s">
        <v>20</v>
      </c>
      <c r="H572" s="13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">
        <v>2037</v>
      </c>
      <c r="T572" t="s">
        <v>2038</v>
      </c>
    </row>
    <row r="573" spans="1:20" x14ac:dyDescent="0.3">
      <c r="A573">
        <v>571</v>
      </c>
      <c r="B573" s="4" t="s">
        <v>1186</v>
      </c>
      <c r="C573" s="3" t="s">
        <v>1187</v>
      </c>
      <c r="D573" s="13">
        <v>3500</v>
      </c>
      <c r="E573" s="13">
        <v>3295</v>
      </c>
      <c r="F573" s="13">
        <f t="shared" si="32"/>
        <v>94</v>
      </c>
      <c r="G573" t="s">
        <v>14</v>
      </c>
      <c r="H573" s="1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2054</v>
      </c>
    </row>
    <row r="574" spans="1:20" x14ac:dyDescent="0.3">
      <c r="A574">
        <v>572</v>
      </c>
      <c r="B574" s="4" t="s">
        <v>1188</v>
      </c>
      <c r="C574" s="3" t="s">
        <v>1189</v>
      </c>
      <c r="D574" s="13">
        <v>9000</v>
      </c>
      <c r="E574" s="13">
        <v>4896</v>
      </c>
      <c r="F574" s="13">
        <f t="shared" si="32"/>
        <v>54</v>
      </c>
      <c r="G574" t="s">
        <v>74</v>
      </c>
      <c r="H574" s="13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">
        <v>2037</v>
      </c>
      <c r="T574" t="s">
        <v>2038</v>
      </c>
    </row>
    <row r="575" spans="1:20" x14ac:dyDescent="0.3">
      <c r="A575">
        <v>573</v>
      </c>
      <c r="B575" s="4" t="s">
        <v>1190</v>
      </c>
      <c r="C575" s="3" t="s">
        <v>1191</v>
      </c>
      <c r="D575" s="13">
        <v>6700</v>
      </c>
      <c r="E575" s="13">
        <v>7496</v>
      </c>
      <c r="F575" s="13">
        <f t="shared" si="32"/>
        <v>112</v>
      </c>
      <c r="G575" t="s">
        <v>20</v>
      </c>
      <c r="H575" s="13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2066</v>
      </c>
      <c r="T575" t="s">
        <v>2067</v>
      </c>
    </row>
    <row r="576" spans="1:20" x14ac:dyDescent="0.3">
      <c r="A576">
        <v>574</v>
      </c>
      <c r="B576" s="4" t="s">
        <v>1192</v>
      </c>
      <c r="C576" s="3" t="s">
        <v>1193</v>
      </c>
      <c r="D576" s="13">
        <v>2700</v>
      </c>
      <c r="E576" s="13">
        <v>9967</v>
      </c>
      <c r="F576" s="13">
        <f t="shared" si="32"/>
        <v>369</v>
      </c>
      <c r="G576" t="s">
        <v>20</v>
      </c>
      <c r="H576" s="13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">
        <v>2035</v>
      </c>
      <c r="T576" t="s">
        <v>2036</v>
      </c>
    </row>
    <row r="577" spans="1:20" x14ac:dyDescent="0.3">
      <c r="A577">
        <v>575</v>
      </c>
      <c r="B577" s="4" t="s">
        <v>1194</v>
      </c>
      <c r="C577" s="3" t="s">
        <v>1195</v>
      </c>
      <c r="D577" s="13">
        <v>83300</v>
      </c>
      <c r="E577" s="13">
        <v>52421</v>
      </c>
      <c r="F577" s="13">
        <f t="shared" si="32"/>
        <v>63</v>
      </c>
      <c r="G577" t="s">
        <v>14</v>
      </c>
      <c r="H577" s="13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">
        <v>2041</v>
      </c>
      <c r="T577" t="s">
        <v>2042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 s="13">
        <v>9700</v>
      </c>
      <c r="E578" s="13">
        <v>6298</v>
      </c>
      <c r="F578" s="13">
        <f t="shared" si="32"/>
        <v>65</v>
      </c>
      <c r="G578" t="s">
        <v>14</v>
      </c>
      <c r="H578" s="13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">
        <v>2041</v>
      </c>
      <c r="T578" t="s">
        <v>2042</v>
      </c>
    </row>
    <row r="579" spans="1:20" x14ac:dyDescent="0.3">
      <c r="A579">
        <v>577</v>
      </c>
      <c r="B579" s="4" t="s">
        <v>1198</v>
      </c>
      <c r="C579" s="3" t="s">
        <v>1199</v>
      </c>
      <c r="D579" s="13">
        <v>8200</v>
      </c>
      <c r="E579" s="13">
        <v>1546</v>
      </c>
      <c r="F579" s="13">
        <f t="shared" ref="F579:F642" si="36">ROUND((E579/D579)*100,0)</f>
        <v>19</v>
      </c>
      <c r="G579" t="s">
        <v>74</v>
      </c>
      <c r="H579" s="13">
        <v>37</v>
      </c>
      <c r="I579" s="6">
        <f t="shared" ref="I579:I642" si="37">+IF(H579,E579/H579,0)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(((L579/60)/60/24)+DATE(1970,1,1))</f>
        <v>40613.25</v>
      </c>
      <c r="O579" s="9">
        <f t="shared" ref="O579:O642" si="39">(((M579/60)/60/24)+DATE(1970,1,1))</f>
        <v>40639.208333333336</v>
      </c>
      <c r="P579" t="b">
        <v>0</v>
      </c>
      <c r="Q579" t="b">
        <v>0</v>
      </c>
      <c r="R579" t="s">
        <v>159</v>
      </c>
      <c r="S579" t="s">
        <v>2037</v>
      </c>
      <c r="T579" t="s">
        <v>2060</v>
      </c>
    </row>
    <row r="580" spans="1:20" x14ac:dyDescent="0.3">
      <c r="A580">
        <v>578</v>
      </c>
      <c r="B580" s="4" t="s">
        <v>1200</v>
      </c>
      <c r="C580" s="3" t="s">
        <v>1201</v>
      </c>
      <c r="D580" s="13">
        <v>96500</v>
      </c>
      <c r="E580" s="13">
        <v>16168</v>
      </c>
      <c r="F580" s="13">
        <f t="shared" si="36"/>
        <v>17</v>
      </c>
      <c r="G580" t="s">
        <v>14</v>
      </c>
      <c r="H580" s="13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2065</v>
      </c>
    </row>
    <row r="581" spans="1:20" x14ac:dyDescent="0.3">
      <c r="A581">
        <v>579</v>
      </c>
      <c r="B581" s="4" t="s">
        <v>1202</v>
      </c>
      <c r="C581" s="3" t="s">
        <v>1203</v>
      </c>
      <c r="D581" s="13">
        <v>6200</v>
      </c>
      <c r="E581" s="13">
        <v>6269</v>
      </c>
      <c r="F581" s="13">
        <f t="shared" si="36"/>
        <v>101</v>
      </c>
      <c r="G581" t="s">
        <v>20</v>
      </c>
      <c r="H581" s="13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2037</v>
      </c>
      <c r="T581" t="s">
        <v>2060</v>
      </c>
    </row>
    <row r="582" spans="1:20" x14ac:dyDescent="0.3">
      <c r="A582">
        <v>580</v>
      </c>
      <c r="B582" s="4" t="s">
        <v>556</v>
      </c>
      <c r="C582" s="3" t="s">
        <v>1204</v>
      </c>
      <c r="D582" s="13">
        <v>43800</v>
      </c>
      <c r="E582" s="13">
        <v>149578</v>
      </c>
      <c r="F582" s="13">
        <f t="shared" si="36"/>
        <v>342</v>
      </c>
      <c r="G582" t="s">
        <v>20</v>
      </c>
      <c r="H582" s="13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">
        <v>2041</v>
      </c>
      <c r="T582" t="s">
        <v>2042</v>
      </c>
    </row>
    <row r="583" spans="1:20" x14ac:dyDescent="0.3">
      <c r="A583">
        <v>581</v>
      </c>
      <c r="B583" s="4" t="s">
        <v>1205</v>
      </c>
      <c r="C583" s="3" t="s">
        <v>1206</v>
      </c>
      <c r="D583" s="13">
        <v>6000</v>
      </c>
      <c r="E583" s="13">
        <v>3841</v>
      </c>
      <c r="F583" s="13">
        <f t="shared" si="36"/>
        <v>64</v>
      </c>
      <c r="G583" t="s">
        <v>14</v>
      </c>
      <c r="H583" s="1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">
        <v>2039</v>
      </c>
      <c r="T583" t="s">
        <v>2040</v>
      </c>
    </row>
    <row r="584" spans="1:20" x14ac:dyDescent="0.3">
      <c r="A584">
        <v>582</v>
      </c>
      <c r="B584" s="4" t="s">
        <v>1207</v>
      </c>
      <c r="C584" s="3" t="s">
        <v>1208</v>
      </c>
      <c r="D584" s="13">
        <v>8700</v>
      </c>
      <c r="E584" s="13">
        <v>4531</v>
      </c>
      <c r="F584" s="13">
        <f t="shared" si="36"/>
        <v>52</v>
      </c>
      <c r="G584" t="s">
        <v>14</v>
      </c>
      <c r="H584" s="13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">
        <v>2052</v>
      </c>
      <c r="T584" t="s">
        <v>2053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 s="13">
        <v>18900</v>
      </c>
      <c r="E585" s="13">
        <v>60934</v>
      </c>
      <c r="F585" s="13">
        <f t="shared" si="36"/>
        <v>322</v>
      </c>
      <c r="G585" t="s">
        <v>20</v>
      </c>
      <c r="H585" s="13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ht="31.2" x14ac:dyDescent="0.3">
      <c r="A586">
        <v>584</v>
      </c>
      <c r="B586" s="4" t="s">
        <v>45</v>
      </c>
      <c r="C586" s="3" t="s">
        <v>1211</v>
      </c>
      <c r="D586" s="13">
        <v>86400</v>
      </c>
      <c r="E586" s="13">
        <v>103255</v>
      </c>
      <c r="F586" s="13">
        <f t="shared" si="36"/>
        <v>120</v>
      </c>
      <c r="G586" t="s">
        <v>20</v>
      </c>
      <c r="H586" s="13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">
        <v>2039</v>
      </c>
      <c r="T586" t="s">
        <v>2040</v>
      </c>
    </row>
    <row r="587" spans="1:20" x14ac:dyDescent="0.3">
      <c r="A587">
        <v>585</v>
      </c>
      <c r="B587" s="4" t="s">
        <v>1212</v>
      </c>
      <c r="C587" s="3" t="s">
        <v>1213</v>
      </c>
      <c r="D587" s="13">
        <v>8900</v>
      </c>
      <c r="E587" s="13">
        <v>13065</v>
      </c>
      <c r="F587" s="13">
        <f t="shared" si="36"/>
        <v>147</v>
      </c>
      <c r="G587" t="s">
        <v>20</v>
      </c>
      <c r="H587" s="13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2049</v>
      </c>
      <c r="T587" t="s">
        <v>2061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 s="13">
        <v>700</v>
      </c>
      <c r="E588" s="13">
        <v>6654</v>
      </c>
      <c r="F588" s="13">
        <f t="shared" si="36"/>
        <v>951</v>
      </c>
      <c r="G588" t="s">
        <v>20</v>
      </c>
      <c r="H588" s="13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">
        <v>2037</v>
      </c>
      <c r="T588" t="s">
        <v>2038</v>
      </c>
    </row>
    <row r="589" spans="1:20" x14ac:dyDescent="0.3">
      <c r="A589">
        <v>587</v>
      </c>
      <c r="B589" s="4" t="s">
        <v>1216</v>
      </c>
      <c r="C589" s="3" t="s">
        <v>1217</v>
      </c>
      <c r="D589" s="13">
        <v>9400</v>
      </c>
      <c r="E589" s="13">
        <v>6852</v>
      </c>
      <c r="F589" s="13">
        <f t="shared" si="36"/>
        <v>73</v>
      </c>
      <c r="G589" t="s">
        <v>14</v>
      </c>
      <c r="H589" s="13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">
        <v>2035</v>
      </c>
      <c r="T589" t="s">
        <v>2036</v>
      </c>
    </row>
    <row r="590" spans="1:20" x14ac:dyDescent="0.3">
      <c r="A590">
        <v>588</v>
      </c>
      <c r="B590" s="4" t="s">
        <v>1218</v>
      </c>
      <c r="C590" s="3" t="s">
        <v>1219</v>
      </c>
      <c r="D590" s="13">
        <v>157600</v>
      </c>
      <c r="E590" s="13">
        <v>124517</v>
      </c>
      <c r="F590" s="13">
        <f t="shared" si="36"/>
        <v>79</v>
      </c>
      <c r="G590" t="s">
        <v>14</v>
      </c>
      <c r="H590" s="13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">
        <v>2041</v>
      </c>
      <c r="T590" t="s">
        <v>2042</v>
      </c>
    </row>
    <row r="591" spans="1:20" x14ac:dyDescent="0.3">
      <c r="A591">
        <v>589</v>
      </c>
      <c r="B591" s="4" t="s">
        <v>1220</v>
      </c>
      <c r="C591" s="3" t="s">
        <v>1221</v>
      </c>
      <c r="D591" s="13">
        <v>7900</v>
      </c>
      <c r="E591" s="13">
        <v>5113</v>
      </c>
      <c r="F591" s="13">
        <f t="shared" si="36"/>
        <v>65</v>
      </c>
      <c r="G591" t="s">
        <v>14</v>
      </c>
      <c r="H591" s="13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 s="13">
        <v>7100</v>
      </c>
      <c r="E592" s="13">
        <v>5824</v>
      </c>
      <c r="F592" s="13">
        <f t="shared" si="36"/>
        <v>82</v>
      </c>
      <c r="G592" t="s">
        <v>14</v>
      </c>
      <c r="H592" s="13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">
        <v>2049</v>
      </c>
      <c r="T592" t="s">
        <v>2058</v>
      </c>
    </row>
    <row r="593" spans="1:20" x14ac:dyDescent="0.3">
      <c r="A593">
        <v>591</v>
      </c>
      <c r="B593" s="4" t="s">
        <v>1224</v>
      </c>
      <c r="C593" s="3" t="s">
        <v>1225</v>
      </c>
      <c r="D593" s="13">
        <v>600</v>
      </c>
      <c r="E593" s="13">
        <v>6226</v>
      </c>
      <c r="F593" s="13">
        <f t="shared" si="36"/>
        <v>1038</v>
      </c>
      <c r="G593" t="s">
        <v>20</v>
      </c>
      <c r="H593" s="1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">
        <v>2052</v>
      </c>
      <c r="T593" t="s">
        <v>2053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 s="13">
        <v>156800</v>
      </c>
      <c r="E594" s="13">
        <v>20243</v>
      </c>
      <c r="F594" s="13">
        <f t="shared" si="36"/>
        <v>13</v>
      </c>
      <c r="G594" t="s">
        <v>14</v>
      </c>
      <c r="H594" s="13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">
        <v>2041</v>
      </c>
      <c r="T594" t="s">
        <v>2042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 s="13">
        <v>121600</v>
      </c>
      <c r="E595" s="13">
        <v>188288</v>
      </c>
      <c r="F595" s="13">
        <f t="shared" si="36"/>
        <v>155</v>
      </c>
      <c r="G595" t="s">
        <v>20</v>
      </c>
      <c r="H595" s="13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2051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 s="13">
        <v>157300</v>
      </c>
      <c r="E596" s="13">
        <v>11167</v>
      </c>
      <c r="F596" s="13">
        <f t="shared" si="36"/>
        <v>7</v>
      </c>
      <c r="G596" t="s">
        <v>14</v>
      </c>
      <c r="H596" s="13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">
        <v>2041</v>
      </c>
      <c r="T596" t="s">
        <v>2042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 s="13">
        <v>70300</v>
      </c>
      <c r="E597" s="13">
        <v>146595</v>
      </c>
      <c r="F597" s="13">
        <f t="shared" si="36"/>
        <v>209</v>
      </c>
      <c r="G597" t="s">
        <v>20</v>
      </c>
      <c r="H597" s="13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">
        <v>2041</v>
      </c>
      <c r="T597" t="s">
        <v>2042</v>
      </c>
    </row>
    <row r="598" spans="1:20" x14ac:dyDescent="0.3">
      <c r="A598">
        <v>596</v>
      </c>
      <c r="B598" s="4" t="s">
        <v>1234</v>
      </c>
      <c r="C598" s="3" t="s">
        <v>1235</v>
      </c>
      <c r="D598" s="13">
        <v>7900</v>
      </c>
      <c r="E598" s="13">
        <v>7875</v>
      </c>
      <c r="F598" s="13">
        <f t="shared" si="36"/>
        <v>100</v>
      </c>
      <c r="G598" t="s">
        <v>14</v>
      </c>
      <c r="H598" s="13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2046</v>
      </c>
    </row>
    <row r="599" spans="1:20" x14ac:dyDescent="0.3">
      <c r="A599">
        <v>597</v>
      </c>
      <c r="B599" s="4" t="s">
        <v>1236</v>
      </c>
      <c r="C599" s="3" t="s">
        <v>1237</v>
      </c>
      <c r="D599" s="13">
        <v>73800</v>
      </c>
      <c r="E599" s="13">
        <v>148779</v>
      </c>
      <c r="F599" s="13">
        <f t="shared" si="36"/>
        <v>202</v>
      </c>
      <c r="G599" t="s">
        <v>20</v>
      </c>
      <c r="H599" s="13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">
        <v>2041</v>
      </c>
      <c r="T599" t="s">
        <v>2042</v>
      </c>
    </row>
    <row r="600" spans="1:20" x14ac:dyDescent="0.3">
      <c r="A600">
        <v>598</v>
      </c>
      <c r="B600" s="4" t="s">
        <v>1238</v>
      </c>
      <c r="C600" s="3" t="s">
        <v>1239</v>
      </c>
      <c r="D600" s="13">
        <v>108500</v>
      </c>
      <c r="E600" s="13">
        <v>175868</v>
      </c>
      <c r="F600" s="13">
        <f t="shared" si="36"/>
        <v>162</v>
      </c>
      <c r="G600" t="s">
        <v>20</v>
      </c>
      <c r="H600" s="13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">
        <v>2037</v>
      </c>
      <c r="T600" t="s">
        <v>2038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 s="13">
        <v>140300</v>
      </c>
      <c r="E601" s="13">
        <v>5112</v>
      </c>
      <c r="F601" s="13">
        <f t="shared" si="36"/>
        <v>4</v>
      </c>
      <c r="G601" t="s">
        <v>14</v>
      </c>
      <c r="H601" s="13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x14ac:dyDescent="0.3">
      <c r="A602">
        <v>600</v>
      </c>
      <c r="B602" s="4" t="s">
        <v>1242</v>
      </c>
      <c r="C602" s="3" t="s">
        <v>1243</v>
      </c>
      <c r="D602" s="13">
        <v>100</v>
      </c>
      <c r="E602" s="13">
        <v>5</v>
      </c>
      <c r="F602" s="13">
        <f t="shared" si="36"/>
        <v>5</v>
      </c>
      <c r="G602" t="s">
        <v>14</v>
      </c>
      <c r="H602" s="13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">
        <v>2035</v>
      </c>
      <c r="T602" t="s">
        <v>2036</v>
      </c>
    </row>
    <row r="603" spans="1:20" x14ac:dyDescent="0.3">
      <c r="A603">
        <v>601</v>
      </c>
      <c r="B603" s="4" t="s">
        <v>1244</v>
      </c>
      <c r="C603" s="3" t="s">
        <v>1245</v>
      </c>
      <c r="D603" s="13">
        <v>6300</v>
      </c>
      <c r="E603" s="13">
        <v>13018</v>
      </c>
      <c r="F603" s="13">
        <f t="shared" si="36"/>
        <v>207</v>
      </c>
      <c r="G603" t="s">
        <v>20</v>
      </c>
      <c r="H603" s="1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">
        <v>2039</v>
      </c>
      <c r="T603" t="s">
        <v>2048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 s="13">
        <v>71100</v>
      </c>
      <c r="E604" s="13">
        <v>91176</v>
      </c>
      <c r="F604" s="13">
        <f t="shared" si="36"/>
        <v>128</v>
      </c>
      <c r="G604" t="s">
        <v>20</v>
      </c>
      <c r="H604" s="13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">
        <v>2041</v>
      </c>
      <c r="T604" t="s">
        <v>2042</v>
      </c>
    </row>
    <row r="605" spans="1:20" x14ac:dyDescent="0.3">
      <c r="A605">
        <v>603</v>
      </c>
      <c r="B605" s="4" t="s">
        <v>1248</v>
      </c>
      <c r="C605" s="3" t="s">
        <v>1249</v>
      </c>
      <c r="D605" s="13">
        <v>5300</v>
      </c>
      <c r="E605" s="13">
        <v>6342</v>
      </c>
      <c r="F605" s="13">
        <f t="shared" si="36"/>
        <v>120</v>
      </c>
      <c r="G605" t="s">
        <v>20</v>
      </c>
      <c r="H605" s="13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">
        <v>2041</v>
      </c>
      <c r="T605" t="s">
        <v>2042</v>
      </c>
    </row>
    <row r="606" spans="1:20" x14ac:dyDescent="0.3">
      <c r="A606">
        <v>604</v>
      </c>
      <c r="B606" s="4" t="s">
        <v>1250</v>
      </c>
      <c r="C606" s="3" t="s">
        <v>1251</v>
      </c>
      <c r="D606" s="13">
        <v>88700</v>
      </c>
      <c r="E606" s="13">
        <v>151438</v>
      </c>
      <c r="F606" s="13">
        <f t="shared" si="36"/>
        <v>171</v>
      </c>
      <c r="G606" t="s">
        <v>20</v>
      </c>
      <c r="H606" s="13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">
        <v>2041</v>
      </c>
      <c r="T606" t="s">
        <v>2042</v>
      </c>
    </row>
    <row r="607" spans="1:20" x14ac:dyDescent="0.3">
      <c r="A607">
        <v>605</v>
      </c>
      <c r="B607" s="4" t="s">
        <v>1252</v>
      </c>
      <c r="C607" s="3" t="s">
        <v>1253</v>
      </c>
      <c r="D607" s="13">
        <v>3300</v>
      </c>
      <c r="E607" s="13">
        <v>6178</v>
      </c>
      <c r="F607" s="13">
        <f t="shared" si="36"/>
        <v>187</v>
      </c>
      <c r="G607" t="s">
        <v>20</v>
      </c>
      <c r="H607" s="13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">
        <v>2049</v>
      </c>
      <c r="T607" t="s">
        <v>2050</v>
      </c>
    </row>
    <row r="608" spans="1:20" x14ac:dyDescent="0.3">
      <c r="A608">
        <v>606</v>
      </c>
      <c r="B608" s="4" t="s">
        <v>1254</v>
      </c>
      <c r="C608" s="3" t="s">
        <v>1255</v>
      </c>
      <c r="D608" s="13">
        <v>3400</v>
      </c>
      <c r="E608" s="13">
        <v>6405</v>
      </c>
      <c r="F608" s="13">
        <f t="shared" si="36"/>
        <v>188</v>
      </c>
      <c r="G608" t="s">
        <v>20</v>
      </c>
      <c r="H608" s="13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">
        <v>2037</v>
      </c>
      <c r="T608" t="s">
        <v>2038</v>
      </c>
    </row>
    <row r="609" spans="1:20" x14ac:dyDescent="0.3">
      <c r="A609">
        <v>607</v>
      </c>
      <c r="B609" s="4" t="s">
        <v>1256</v>
      </c>
      <c r="C609" s="3" t="s">
        <v>1257</v>
      </c>
      <c r="D609" s="13">
        <v>137600</v>
      </c>
      <c r="E609" s="13">
        <v>180667</v>
      </c>
      <c r="F609" s="13">
        <f t="shared" si="36"/>
        <v>131</v>
      </c>
      <c r="G609" t="s">
        <v>20</v>
      </c>
      <c r="H609" s="13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">
        <v>2035</v>
      </c>
      <c r="T609" t="s">
        <v>2036</v>
      </c>
    </row>
    <row r="610" spans="1:20" x14ac:dyDescent="0.3">
      <c r="A610">
        <v>608</v>
      </c>
      <c r="B610" s="4" t="s">
        <v>1258</v>
      </c>
      <c r="C610" s="3" t="s">
        <v>1259</v>
      </c>
      <c r="D610" s="13">
        <v>3900</v>
      </c>
      <c r="E610" s="13">
        <v>11075</v>
      </c>
      <c r="F610" s="13">
        <f t="shared" si="36"/>
        <v>284</v>
      </c>
      <c r="G610" t="s">
        <v>20</v>
      </c>
      <c r="H610" s="13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">
        <v>2037</v>
      </c>
      <c r="T610" t="s">
        <v>2060</v>
      </c>
    </row>
    <row r="611" spans="1:20" x14ac:dyDescent="0.3">
      <c r="A611">
        <v>609</v>
      </c>
      <c r="B611" s="4" t="s">
        <v>1260</v>
      </c>
      <c r="C611" s="3" t="s">
        <v>1261</v>
      </c>
      <c r="D611" s="13">
        <v>10000</v>
      </c>
      <c r="E611" s="13">
        <v>12042</v>
      </c>
      <c r="F611" s="13">
        <f t="shared" si="36"/>
        <v>120</v>
      </c>
      <c r="G611" t="s">
        <v>20</v>
      </c>
      <c r="H611" s="13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2065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 s="13">
        <v>42800</v>
      </c>
      <c r="E612" s="13">
        <v>179356</v>
      </c>
      <c r="F612" s="13">
        <f t="shared" si="36"/>
        <v>419</v>
      </c>
      <c r="G612" t="s">
        <v>20</v>
      </c>
      <c r="H612" s="13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">
        <v>2041</v>
      </c>
      <c r="T612" t="s">
        <v>2042</v>
      </c>
    </row>
    <row r="613" spans="1:20" x14ac:dyDescent="0.3">
      <c r="A613">
        <v>611</v>
      </c>
      <c r="B613" s="4" t="s">
        <v>1264</v>
      </c>
      <c r="C613" s="3" t="s">
        <v>1265</v>
      </c>
      <c r="D613" s="13">
        <v>8200</v>
      </c>
      <c r="E613" s="13">
        <v>1136</v>
      </c>
      <c r="F613" s="13">
        <f t="shared" si="36"/>
        <v>14</v>
      </c>
      <c r="G613" t="s">
        <v>74</v>
      </c>
      <c r="H613" s="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">
        <v>2041</v>
      </c>
      <c r="T613" t="s">
        <v>2042</v>
      </c>
    </row>
    <row r="614" spans="1:20" x14ac:dyDescent="0.3">
      <c r="A614">
        <v>612</v>
      </c>
      <c r="B614" s="4" t="s">
        <v>1266</v>
      </c>
      <c r="C614" s="3" t="s">
        <v>1267</v>
      </c>
      <c r="D614" s="13">
        <v>6200</v>
      </c>
      <c r="E614" s="13">
        <v>8645</v>
      </c>
      <c r="F614" s="13">
        <f t="shared" si="36"/>
        <v>139</v>
      </c>
      <c r="G614" t="s">
        <v>20</v>
      </c>
      <c r="H614" s="13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">
        <v>2037</v>
      </c>
      <c r="T614" t="s">
        <v>2045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 s="13">
        <v>1100</v>
      </c>
      <c r="E615" s="13">
        <v>1914</v>
      </c>
      <c r="F615" s="13">
        <f t="shared" si="36"/>
        <v>174</v>
      </c>
      <c r="G615" t="s">
        <v>20</v>
      </c>
      <c r="H615" s="13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">
        <v>2041</v>
      </c>
      <c r="T615" t="s">
        <v>2042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 s="13">
        <v>26500</v>
      </c>
      <c r="E616" s="13">
        <v>41205</v>
      </c>
      <c r="F616" s="13">
        <f t="shared" si="36"/>
        <v>155</v>
      </c>
      <c r="G616" t="s">
        <v>20</v>
      </c>
      <c r="H616" s="13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">
        <v>2041</v>
      </c>
      <c r="T616" t="s">
        <v>2042</v>
      </c>
    </row>
    <row r="617" spans="1:20" x14ac:dyDescent="0.3">
      <c r="A617">
        <v>615</v>
      </c>
      <c r="B617" s="4" t="s">
        <v>1272</v>
      </c>
      <c r="C617" s="3" t="s">
        <v>1273</v>
      </c>
      <c r="D617" s="13">
        <v>8500</v>
      </c>
      <c r="E617" s="13">
        <v>14488</v>
      </c>
      <c r="F617" s="13">
        <f t="shared" si="36"/>
        <v>170</v>
      </c>
      <c r="G617" t="s">
        <v>20</v>
      </c>
      <c r="H617" s="13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">
        <v>2041</v>
      </c>
      <c r="T617" t="s">
        <v>2042</v>
      </c>
    </row>
    <row r="618" spans="1:20" x14ac:dyDescent="0.3">
      <c r="A618">
        <v>616</v>
      </c>
      <c r="B618" s="4" t="s">
        <v>1274</v>
      </c>
      <c r="C618" s="3" t="s">
        <v>1275</v>
      </c>
      <c r="D618" s="13">
        <v>6400</v>
      </c>
      <c r="E618" s="13">
        <v>12129</v>
      </c>
      <c r="F618" s="13">
        <f t="shared" si="36"/>
        <v>190</v>
      </c>
      <c r="G618" t="s">
        <v>20</v>
      </c>
      <c r="H618" s="13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">
        <v>2037</v>
      </c>
      <c r="T618" t="s">
        <v>2047</v>
      </c>
    </row>
    <row r="619" spans="1:20" x14ac:dyDescent="0.3">
      <c r="A619">
        <v>617</v>
      </c>
      <c r="B619" s="4" t="s">
        <v>1276</v>
      </c>
      <c r="C619" s="3" t="s">
        <v>1277</v>
      </c>
      <c r="D619" s="13">
        <v>1400</v>
      </c>
      <c r="E619" s="13">
        <v>3496</v>
      </c>
      <c r="F619" s="13">
        <f t="shared" si="36"/>
        <v>250</v>
      </c>
      <c r="G619" t="s">
        <v>20</v>
      </c>
      <c r="H619" s="13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">
        <v>2041</v>
      </c>
      <c r="T619" t="s">
        <v>2042</v>
      </c>
    </row>
    <row r="620" spans="1:20" x14ac:dyDescent="0.3">
      <c r="A620">
        <v>618</v>
      </c>
      <c r="B620" s="4" t="s">
        <v>1278</v>
      </c>
      <c r="C620" s="3" t="s">
        <v>1279</v>
      </c>
      <c r="D620" s="13">
        <v>198600</v>
      </c>
      <c r="E620" s="13">
        <v>97037</v>
      </c>
      <c r="F620" s="13">
        <f t="shared" si="36"/>
        <v>49</v>
      </c>
      <c r="G620" t="s">
        <v>14</v>
      </c>
      <c r="H620" s="13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">
        <v>2049</v>
      </c>
      <c r="T620" t="s">
        <v>2050</v>
      </c>
    </row>
    <row r="621" spans="1:20" x14ac:dyDescent="0.3">
      <c r="A621">
        <v>619</v>
      </c>
      <c r="B621" s="4" t="s">
        <v>1280</v>
      </c>
      <c r="C621" s="3" t="s">
        <v>1281</v>
      </c>
      <c r="D621" s="13">
        <v>195900</v>
      </c>
      <c r="E621" s="13">
        <v>55757</v>
      </c>
      <c r="F621" s="13">
        <f t="shared" si="36"/>
        <v>28</v>
      </c>
      <c r="G621" t="s">
        <v>14</v>
      </c>
      <c r="H621" s="13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">
        <v>2041</v>
      </c>
      <c r="T621" t="s">
        <v>2042</v>
      </c>
    </row>
    <row r="622" spans="1:20" x14ac:dyDescent="0.3">
      <c r="A622">
        <v>620</v>
      </c>
      <c r="B622" s="4" t="s">
        <v>1282</v>
      </c>
      <c r="C622" s="3" t="s">
        <v>1283</v>
      </c>
      <c r="D622" s="13">
        <v>4300</v>
      </c>
      <c r="E622" s="13">
        <v>11525</v>
      </c>
      <c r="F622" s="13">
        <f t="shared" si="36"/>
        <v>268</v>
      </c>
      <c r="G622" t="s">
        <v>20</v>
      </c>
      <c r="H622" s="13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2056</v>
      </c>
      <c r="T622" t="s">
        <v>2057</v>
      </c>
    </row>
    <row r="623" spans="1:20" x14ac:dyDescent="0.3">
      <c r="A623">
        <v>621</v>
      </c>
      <c r="B623" s="4" t="s">
        <v>1284</v>
      </c>
      <c r="C623" s="3" t="s">
        <v>1285</v>
      </c>
      <c r="D623" s="13">
        <v>25600</v>
      </c>
      <c r="E623" s="13">
        <v>158669</v>
      </c>
      <c r="F623" s="13">
        <f t="shared" si="36"/>
        <v>620</v>
      </c>
      <c r="G623" t="s">
        <v>20</v>
      </c>
      <c r="H623" s="1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">
        <v>2041</v>
      </c>
      <c r="T623" t="s">
        <v>2042</v>
      </c>
    </row>
    <row r="624" spans="1:20" x14ac:dyDescent="0.3">
      <c r="A624">
        <v>622</v>
      </c>
      <c r="B624" s="4" t="s">
        <v>1286</v>
      </c>
      <c r="C624" s="3" t="s">
        <v>1287</v>
      </c>
      <c r="D624" s="13">
        <v>189000</v>
      </c>
      <c r="E624" s="13">
        <v>5916</v>
      </c>
      <c r="F624" s="13">
        <f t="shared" si="36"/>
        <v>3</v>
      </c>
      <c r="G624" t="s">
        <v>14</v>
      </c>
      <c r="H624" s="13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">
        <v>2037</v>
      </c>
      <c r="T624" t="s">
        <v>2047</v>
      </c>
    </row>
    <row r="625" spans="1:20" x14ac:dyDescent="0.3">
      <c r="A625">
        <v>623</v>
      </c>
      <c r="B625" s="4" t="s">
        <v>1288</v>
      </c>
      <c r="C625" s="3" t="s">
        <v>1289</v>
      </c>
      <c r="D625" s="13">
        <v>94300</v>
      </c>
      <c r="E625" s="13">
        <v>150806</v>
      </c>
      <c r="F625" s="13">
        <f t="shared" si="36"/>
        <v>160</v>
      </c>
      <c r="G625" t="s">
        <v>20</v>
      </c>
      <c r="H625" s="13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">
        <v>2041</v>
      </c>
      <c r="T625" t="s">
        <v>2042</v>
      </c>
    </row>
    <row r="626" spans="1:20" x14ac:dyDescent="0.3">
      <c r="A626">
        <v>624</v>
      </c>
      <c r="B626" s="4" t="s">
        <v>1290</v>
      </c>
      <c r="C626" s="3" t="s">
        <v>1291</v>
      </c>
      <c r="D626" s="13">
        <v>5100</v>
      </c>
      <c r="E626" s="13">
        <v>14249</v>
      </c>
      <c r="F626" s="13">
        <f t="shared" si="36"/>
        <v>279</v>
      </c>
      <c r="G626" t="s">
        <v>20</v>
      </c>
      <c r="H626" s="13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">
        <v>2056</v>
      </c>
      <c r="T626" t="s">
        <v>2057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 s="13">
        <v>7500</v>
      </c>
      <c r="E627" s="13">
        <v>5803</v>
      </c>
      <c r="F627" s="13">
        <f t="shared" si="36"/>
        <v>77</v>
      </c>
      <c r="G627" t="s">
        <v>14</v>
      </c>
      <c r="H627" s="13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">
        <v>2041</v>
      </c>
      <c r="T627" t="s">
        <v>2042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 s="13">
        <v>6400</v>
      </c>
      <c r="E628" s="13">
        <v>13205</v>
      </c>
      <c r="F628" s="13">
        <f t="shared" si="36"/>
        <v>206</v>
      </c>
      <c r="G628" t="s">
        <v>20</v>
      </c>
      <c r="H628" s="13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">
        <v>2041</v>
      </c>
      <c r="T628" t="s">
        <v>2042</v>
      </c>
    </row>
    <row r="629" spans="1:20" x14ac:dyDescent="0.3">
      <c r="A629">
        <v>627</v>
      </c>
      <c r="B629" s="4" t="s">
        <v>1296</v>
      </c>
      <c r="C629" s="3" t="s">
        <v>1297</v>
      </c>
      <c r="D629" s="13">
        <v>1600</v>
      </c>
      <c r="E629" s="13">
        <v>11108</v>
      </c>
      <c r="F629" s="13">
        <f t="shared" si="36"/>
        <v>694</v>
      </c>
      <c r="G629" t="s">
        <v>20</v>
      </c>
      <c r="H629" s="13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">
        <v>2035</v>
      </c>
      <c r="T629" t="s">
        <v>2036</v>
      </c>
    </row>
    <row r="630" spans="1:20" x14ac:dyDescent="0.3">
      <c r="A630">
        <v>628</v>
      </c>
      <c r="B630" s="4" t="s">
        <v>1298</v>
      </c>
      <c r="C630" s="3" t="s">
        <v>1299</v>
      </c>
      <c r="D630" s="13">
        <v>1900</v>
      </c>
      <c r="E630" s="13">
        <v>2884</v>
      </c>
      <c r="F630" s="13">
        <f t="shared" si="36"/>
        <v>152</v>
      </c>
      <c r="G630" t="s">
        <v>20</v>
      </c>
      <c r="H630" s="13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">
        <v>2037</v>
      </c>
      <c r="T630" t="s">
        <v>2047</v>
      </c>
    </row>
    <row r="631" spans="1:20" x14ac:dyDescent="0.3">
      <c r="A631">
        <v>629</v>
      </c>
      <c r="B631" s="4" t="s">
        <v>1300</v>
      </c>
      <c r="C631" s="3" t="s">
        <v>1301</v>
      </c>
      <c r="D631" s="13">
        <v>85900</v>
      </c>
      <c r="E631" s="13">
        <v>55476</v>
      </c>
      <c r="F631" s="13">
        <f t="shared" si="36"/>
        <v>65</v>
      </c>
      <c r="G631" t="s">
        <v>14</v>
      </c>
      <c r="H631" s="13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">
        <v>2041</v>
      </c>
      <c r="T631" t="s">
        <v>2042</v>
      </c>
    </row>
    <row r="632" spans="1:20" x14ac:dyDescent="0.3">
      <c r="A632">
        <v>630</v>
      </c>
      <c r="B632" s="4" t="s">
        <v>1302</v>
      </c>
      <c r="C632" s="3" t="s">
        <v>1303</v>
      </c>
      <c r="D632" s="13">
        <v>9500</v>
      </c>
      <c r="E632" s="13">
        <v>5973</v>
      </c>
      <c r="F632" s="13">
        <f t="shared" si="36"/>
        <v>63</v>
      </c>
      <c r="G632" t="s">
        <v>74</v>
      </c>
      <c r="H632" s="13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">
        <v>2041</v>
      </c>
      <c r="T632" t="s">
        <v>2042</v>
      </c>
    </row>
    <row r="633" spans="1:20" x14ac:dyDescent="0.3">
      <c r="A633">
        <v>631</v>
      </c>
      <c r="B633" s="4" t="s">
        <v>1304</v>
      </c>
      <c r="C633" s="3" t="s">
        <v>1305</v>
      </c>
      <c r="D633" s="13">
        <v>59200</v>
      </c>
      <c r="E633" s="13">
        <v>183756</v>
      </c>
      <c r="F633" s="13">
        <f t="shared" si="36"/>
        <v>310</v>
      </c>
      <c r="G633" t="s">
        <v>20</v>
      </c>
      <c r="H633" s="1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">
        <v>2041</v>
      </c>
      <c r="T633" t="s">
        <v>2042</v>
      </c>
    </row>
    <row r="634" spans="1:20" x14ac:dyDescent="0.3">
      <c r="A634">
        <v>632</v>
      </c>
      <c r="B634" s="4" t="s">
        <v>1306</v>
      </c>
      <c r="C634" s="3" t="s">
        <v>1307</v>
      </c>
      <c r="D634" s="13">
        <v>72100</v>
      </c>
      <c r="E634" s="13">
        <v>30902</v>
      </c>
      <c r="F634" s="13">
        <f t="shared" si="36"/>
        <v>43</v>
      </c>
      <c r="G634" t="s">
        <v>47</v>
      </c>
      <c r="H634" s="13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">
        <v>2041</v>
      </c>
      <c r="T634" t="s">
        <v>2042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 s="13">
        <v>6700</v>
      </c>
      <c r="E635" s="13">
        <v>5569</v>
      </c>
      <c r="F635" s="13">
        <f t="shared" si="36"/>
        <v>83</v>
      </c>
      <c r="G635" t="s">
        <v>14</v>
      </c>
      <c r="H635" s="13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2051</v>
      </c>
    </row>
    <row r="636" spans="1:20" x14ac:dyDescent="0.3">
      <c r="A636">
        <v>634</v>
      </c>
      <c r="B636" s="4" t="s">
        <v>1310</v>
      </c>
      <c r="C636" s="3" t="s">
        <v>1311</v>
      </c>
      <c r="D636" s="13">
        <v>118200</v>
      </c>
      <c r="E636" s="13">
        <v>92824</v>
      </c>
      <c r="F636" s="13">
        <f t="shared" si="36"/>
        <v>79</v>
      </c>
      <c r="G636" t="s">
        <v>74</v>
      </c>
      <c r="H636" s="13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2062</v>
      </c>
    </row>
    <row r="637" spans="1:20" x14ac:dyDescent="0.3">
      <c r="A637">
        <v>635</v>
      </c>
      <c r="B637" s="4" t="s">
        <v>1312</v>
      </c>
      <c r="C637" s="3" t="s">
        <v>1313</v>
      </c>
      <c r="D637" s="13">
        <v>139000</v>
      </c>
      <c r="E637" s="13">
        <v>158590</v>
      </c>
      <c r="F637" s="13">
        <f t="shared" si="36"/>
        <v>114</v>
      </c>
      <c r="G637" t="s">
        <v>20</v>
      </c>
      <c r="H637" s="13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2062</v>
      </c>
    </row>
    <row r="638" spans="1:20" x14ac:dyDescent="0.3">
      <c r="A638">
        <v>636</v>
      </c>
      <c r="B638" s="4" t="s">
        <v>1314</v>
      </c>
      <c r="C638" s="3" t="s">
        <v>1315</v>
      </c>
      <c r="D638" s="13">
        <v>197700</v>
      </c>
      <c r="E638" s="13">
        <v>127591</v>
      </c>
      <c r="F638" s="13">
        <f t="shared" si="36"/>
        <v>65</v>
      </c>
      <c r="G638" t="s">
        <v>14</v>
      </c>
      <c r="H638" s="13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2051</v>
      </c>
    </row>
    <row r="639" spans="1:20" x14ac:dyDescent="0.3">
      <c r="A639">
        <v>637</v>
      </c>
      <c r="B639" s="4" t="s">
        <v>1316</v>
      </c>
      <c r="C639" s="3" t="s">
        <v>1317</v>
      </c>
      <c r="D639" s="13">
        <v>8500</v>
      </c>
      <c r="E639" s="13">
        <v>6750</v>
      </c>
      <c r="F639" s="13">
        <f t="shared" si="36"/>
        <v>79</v>
      </c>
      <c r="G639" t="s">
        <v>14</v>
      </c>
      <c r="H639" s="13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">
        <v>2041</v>
      </c>
      <c r="T639" t="s">
        <v>2042</v>
      </c>
    </row>
    <row r="640" spans="1:20" x14ac:dyDescent="0.3">
      <c r="A640">
        <v>638</v>
      </c>
      <c r="B640" s="4" t="s">
        <v>1318</v>
      </c>
      <c r="C640" s="3" t="s">
        <v>1319</v>
      </c>
      <c r="D640" s="13">
        <v>81600</v>
      </c>
      <c r="E640" s="13">
        <v>9318</v>
      </c>
      <c r="F640" s="13">
        <f t="shared" si="36"/>
        <v>11</v>
      </c>
      <c r="G640" t="s">
        <v>14</v>
      </c>
      <c r="H640" s="13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">
        <v>2041</v>
      </c>
      <c r="T640" t="s">
        <v>2042</v>
      </c>
    </row>
    <row r="641" spans="1:20" x14ac:dyDescent="0.3">
      <c r="A641">
        <v>639</v>
      </c>
      <c r="B641" s="4" t="s">
        <v>1320</v>
      </c>
      <c r="C641" s="3" t="s">
        <v>1321</v>
      </c>
      <c r="D641" s="13">
        <v>8600</v>
      </c>
      <c r="E641" s="13">
        <v>4832</v>
      </c>
      <c r="F641" s="13">
        <f t="shared" si="36"/>
        <v>56</v>
      </c>
      <c r="G641" t="s">
        <v>47</v>
      </c>
      <c r="H641" s="13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2046</v>
      </c>
    </row>
    <row r="642" spans="1:20" x14ac:dyDescent="0.3">
      <c r="A642">
        <v>640</v>
      </c>
      <c r="B642" s="4" t="s">
        <v>1322</v>
      </c>
      <c r="C642" s="3" t="s">
        <v>1323</v>
      </c>
      <c r="D642" s="13">
        <v>119800</v>
      </c>
      <c r="E642" s="13">
        <v>19769</v>
      </c>
      <c r="F642" s="13">
        <f t="shared" si="36"/>
        <v>17</v>
      </c>
      <c r="G642" t="s">
        <v>14</v>
      </c>
      <c r="H642" s="13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">
        <v>2041</v>
      </c>
      <c r="T642" t="s">
        <v>2042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 s="13">
        <v>9400</v>
      </c>
      <c r="E643" s="13">
        <v>11277</v>
      </c>
      <c r="F643" s="13">
        <f t="shared" ref="F643:F706" si="40">ROUND((E643/D643)*100,0)</f>
        <v>120</v>
      </c>
      <c r="G643" t="s">
        <v>20</v>
      </c>
      <c r="H643" s="13">
        <v>194</v>
      </c>
      <c r="I643" s="6">
        <f t="shared" ref="I643:I706" si="41">+IF(H643,E643/H643,0)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(((L643/60)/60/24)+DATE(1970,1,1))</f>
        <v>42786.25</v>
      </c>
      <c r="O643" s="9">
        <f t="shared" ref="O643:O706" si="43">(((M643/60)/60/24)+DATE(1970,1,1))</f>
        <v>42814.208333333328</v>
      </c>
      <c r="P643" t="b">
        <v>0</v>
      </c>
      <c r="Q643" t="b">
        <v>0</v>
      </c>
      <c r="R643" t="s">
        <v>33</v>
      </c>
      <c r="S643" t="s">
        <v>2041</v>
      </c>
      <c r="T643" t="s">
        <v>2042</v>
      </c>
    </row>
    <row r="644" spans="1:20" x14ac:dyDescent="0.3">
      <c r="A644">
        <v>642</v>
      </c>
      <c r="B644" s="4" t="s">
        <v>1326</v>
      </c>
      <c r="C644" s="3" t="s">
        <v>1327</v>
      </c>
      <c r="D644" s="13">
        <v>9200</v>
      </c>
      <c r="E644" s="13">
        <v>13382</v>
      </c>
      <c r="F644" s="13">
        <f t="shared" si="40"/>
        <v>145</v>
      </c>
      <c r="G644" t="s">
        <v>20</v>
      </c>
      <c r="H644" s="13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">
        <v>2039</v>
      </c>
      <c r="T644" t="s">
        <v>2048</v>
      </c>
    </row>
    <row r="645" spans="1:20" x14ac:dyDescent="0.3">
      <c r="A645">
        <v>643</v>
      </c>
      <c r="B645" s="4" t="s">
        <v>1328</v>
      </c>
      <c r="C645" s="3" t="s">
        <v>1329</v>
      </c>
      <c r="D645" s="13">
        <v>14900</v>
      </c>
      <c r="E645" s="13">
        <v>32986</v>
      </c>
      <c r="F645" s="13">
        <f t="shared" si="40"/>
        <v>221</v>
      </c>
      <c r="G645" t="s">
        <v>20</v>
      </c>
      <c r="H645" s="13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">
        <v>2041</v>
      </c>
      <c r="T645" t="s">
        <v>2042</v>
      </c>
    </row>
    <row r="646" spans="1:20" x14ac:dyDescent="0.3">
      <c r="A646">
        <v>644</v>
      </c>
      <c r="B646" s="4" t="s">
        <v>1330</v>
      </c>
      <c r="C646" s="3" t="s">
        <v>1331</v>
      </c>
      <c r="D646" s="13">
        <v>169400</v>
      </c>
      <c r="E646" s="13">
        <v>81984</v>
      </c>
      <c r="F646" s="13">
        <f t="shared" si="40"/>
        <v>48</v>
      </c>
      <c r="G646" t="s">
        <v>14</v>
      </c>
      <c r="H646" s="13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">
        <v>2041</v>
      </c>
      <c r="T646" t="s">
        <v>2042</v>
      </c>
    </row>
    <row r="647" spans="1:20" x14ac:dyDescent="0.3">
      <c r="A647">
        <v>645</v>
      </c>
      <c r="B647" s="4" t="s">
        <v>1332</v>
      </c>
      <c r="C647" s="3" t="s">
        <v>1333</v>
      </c>
      <c r="D647" s="13">
        <v>192100</v>
      </c>
      <c r="E647" s="13">
        <v>178483</v>
      </c>
      <c r="F647" s="13">
        <f t="shared" si="40"/>
        <v>93</v>
      </c>
      <c r="G647" t="s">
        <v>14</v>
      </c>
      <c r="H647" s="13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">
        <v>2037</v>
      </c>
      <c r="T647" t="s">
        <v>2038</v>
      </c>
    </row>
    <row r="648" spans="1:20" x14ac:dyDescent="0.3">
      <c r="A648">
        <v>646</v>
      </c>
      <c r="B648" s="4" t="s">
        <v>1334</v>
      </c>
      <c r="C648" s="3" t="s">
        <v>1335</v>
      </c>
      <c r="D648" s="13">
        <v>98700</v>
      </c>
      <c r="E648" s="13">
        <v>87448</v>
      </c>
      <c r="F648" s="13">
        <f t="shared" si="40"/>
        <v>89</v>
      </c>
      <c r="G648" t="s">
        <v>14</v>
      </c>
      <c r="H648" s="13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">
        <v>2052</v>
      </c>
      <c r="T648" t="s">
        <v>2053</v>
      </c>
    </row>
    <row r="649" spans="1:20" x14ac:dyDescent="0.3">
      <c r="A649">
        <v>647</v>
      </c>
      <c r="B649" s="4" t="s">
        <v>1336</v>
      </c>
      <c r="C649" s="3" t="s">
        <v>1337</v>
      </c>
      <c r="D649" s="13">
        <v>4500</v>
      </c>
      <c r="E649" s="13">
        <v>1863</v>
      </c>
      <c r="F649" s="13">
        <f t="shared" si="40"/>
        <v>41</v>
      </c>
      <c r="G649" t="s">
        <v>14</v>
      </c>
      <c r="H649" s="13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2049</v>
      </c>
      <c r="T649" t="s">
        <v>2061</v>
      </c>
    </row>
    <row r="650" spans="1:20" x14ac:dyDescent="0.3">
      <c r="A650">
        <v>648</v>
      </c>
      <c r="B650" s="4" t="s">
        <v>1338</v>
      </c>
      <c r="C650" s="3" t="s">
        <v>1339</v>
      </c>
      <c r="D650" s="13">
        <v>98600</v>
      </c>
      <c r="E650" s="13">
        <v>62174</v>
      </c>
      <c r="F650" s="13">
        <f t="shared" si="40"/>
        <v>63</v>
      </c>
      <c r="G650" t="s">
        <v>74</v>
      </c>
      <c r="H650" s="13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">
        <v>2035</v>
      </c>
      <c r="T650" t="s">
        <v>2036</v>
      </c>
    </row>
    <row r="651" spans="1:20" x14ac:dyDescent="0.3">
      <c r="A651">
        <v>649</v>
      </c>
      <c r="B651" s="4" t="s">
        <v>1340</v>
      </c>
      <c r="C651" s="3" t="s">
        <v>1341</v>
      </c>
      <c r="D651" s="13">
        <v>121700</v>
      </c>
      <c r="E651" s="13">
        <v>59003</v>
      </c>
      <c r="F651" s="13">
        <f t="shared" si="40"/>
        <v>48</v>
      </c>
      <c r="G651" t="s">
        <v>14</v>
      </c>
      <c r="H651" s="13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">
        <v>2041</v>
      </c>
      <c r="T651" t="s">
        <v>2042</v>
      </c>
    </row>
    <row r="652" spans="1:20" x14ac:dyDescent="0.3">
      <c r="A652">
        <v>650</v>
      </c>
      <c r="B652" s="4" t="s">
        <v>1342</v>
      </c>
      <c r="C652" s="3" t="s">
        <v>1343</v>
      </c>
      <c r="D652" s="13">
        <v>100</v>
      </c>
      <c r="E652" s="13">
        <v>2</v>
      </c>
      <c r="F652" s="13">
        <f t="shared" si="40"/>
        <v>2</v>
      </c>
      <c r="G652" t="s">
        <v>14</v>
      </c>
      <c r="H652" s="13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2037</v>
      </c>
      <c r="T652" t="s">
        <v>2060</v>
      </c>
    </row>
    <row r="653" spans="1:20" x14ac:dyDescent="0.3">
      <c r="A653">
        <v>651</v>
      </c>
      <c r="B653" s="4" t="s">
        <v>1344</v>
      </c>
      <c r="C653" s="3" t="s">
        <v>1345</v>
      </c>
      <c r="D653" s="13">
        <v>196700</v>
      </c>
      <c r="E653" s="13">
        <v>174039</v>
      </c>
      <c r="F653" s="13">
        <f t="shared" si="40"/>
        <v>88</v>
      </c>
      <c r="G653" t="s">
        <v>14</v>
      </c>
      <c r="H653" s="1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2054</v>
      </c>
    </row>
    <row r="654" spans="1:20" x14ac:dyDescent="0.3">
      <c r="A654">
        <v>652</v>
      </c>
      <c r="B654" s="4" t="s">
        <v>1346</v>
      </c>
      <c r="C654" s="3" t="s">
        <v>1347</v>
      </c>
      <c r="D654" s="13">
        <v>10000</v>
      </c>
      <c r="E654" s="13">
        <v>12684</v>
      </c>
      <c r="F654" s="13">
        <f t="shared" si="40"/>
        <v>127</v>
      </c>
      <c r="G654" t="s">
        <v>20</v>
      </c>
      <c r="H654" s="13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">
        <v>2039</v>
      </c>
      <c r="T654" t="s">
        <v>2040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 s="13">
        <v>600</v>
      </c>
      <c r="E655" s="13">
        <v>14033</v>
      </c>
      <c r="F655" s="13">
        <f t="shared" si="40"/>
        <v>2339</v>
      </c>
      <c r="G655" t="s">
        <v>20</v>
      </c>
      <c r="H655" s="13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">
        <v>2039</v>
      </c>
      <c r="T655" t="s">
        <v>2040</v>
      </c>
    </row>
    <row r="656" spans="1:20" x14ac:dyDescent="0.3">
      <c r="A656">
        <v>654</v>
      </c>
      <c r="B656" s="4" t="s">
        <v>1350</v>
      </c>
      <c r="C656" s="3" t="s">
        <v>1351</v>
      </c>
      <c r="D656" s="13">
        <v>35000</v>
      </c>
      <c r="E656" s="13">
        <v>177936</v>
      </c>
      <c r="F656" s="13">
        <f t="shared" si="40"/>
        <v>508</v>
      </c>
      <c r="G656" t="s">
        <v>20</v>
      </c>
      <c r="H656" s="13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2037</v>
      </c>
      <c r="T656" t="s">
        <v>2059</v>
      </c>
    </row>
    <row r="657" spans="1:20" x14ac:dyDescent="0.3">
      <c r="A657">
        <v>655</v>
      </c>
      <c r="B657" s="4" t="s">
        <v>1352</v>
      </c>
      <c r="C657" s="3" t="s">
        <v>1353</v>
      </c>
      <c r="D657" s="13">
        <v>6900</v>
      </c>
      <c r="E657" s="13">
        <v>13212</v>
      </c>
      <c r="F657" s="13">
        <f t="shared" si="40"/>
        <v>191</v>
      </c>
      <c r="G657" t="s">
        <v>20</v>
      </c>
      <c r="H657" s="13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2056</v>
      </c>
      <c r="T657" t="s">
        <v>2057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 s="13">
        <v>118400</v>
      </c>
      <c r="E658" s="13">
        <v>49879</v>
      </c>
      <c r="F658" s="13">
        <f t="shared" si="40"/>
        <v>42</v>
      </c>
      <c r="G658" t="s">
        <v>14</v>
      </c>
      <c r="H658" s="13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">
        <v>2035</v>
      </c>
      <c r="T658" t="s">
        <v>2036</v>
      </c>
    </row>
    <row r="659" spans="1:20" x14ac:dyDescent="0.3">
      <c r="A659">
        <v>657</v>
      </c>
      <c r="B659" s="4" t="s">
        <v>1356</v>
      </c>
      <c r="C659" s="3" t="s">
        <v>1357</v>
      </c>
      <c r="D659" s="13">
        <v>10000</v>
      </c>
      <c r="E659" s="13">
        <v>824</v>
      </c>
      <c r="F659" s="13">
        <f t="shared" si="40"/>
        <v>8</v>
      </c>
      <c r="G659" t="s">
        <v>14</v>
      </c>
      <c r="H659" s="13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2065</v>
      </c>
    </row>
    <row r="660" spans="1:20" x14ac:dyDescent="0.3">
      <c r="A660">
        <v>658</v>
      </c>
      <c r="B660" s="4" t="s">
        <v>1358</v>
      </c>
      <c r="C660" s="3" t="s">
        <v>1359</v>
      </c>
      <c r="D660" s="13">
        <v>52600</v>
      </c>
      <c r="E660" s="13">
        <v>31594</v>
      </c>
      <c r="F660" s="13">
        <f t="shared" si="40"/>
        <v>60</v>
      </c>
      <c r="G660" t="s">
        <v>74</v>
      </c>
      <c r="H660" s="13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">
        <v>2037</v>
      </c>
      <c r="T660" t="s">
        <v>2038</v>
      </c>
    </row>
    <row r="661" spans="1:20" x14ac:dyDescent="0.3">
      <c r="A661">
        <v>659</v>
      </c>
      <c r="B661" s="4" t="s">
        <v>1360</v>
      </c>
      <c r="C661" s="3" t="s">
        <v>1361</v>
      </c>
      <c r="D661" s="13">
        <v>120700</v>
      </c>
      <c r="E661" s="13">
        <v>57010</v>
      </c>
      <c r="F661" s="13">
        <f t="shared" si="40"/>
        <v>47</v>
      </c>
      <c r="G661" t="s">
        <v>14</v>
      </c>
      <c r="H661" s="13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0" x14ac:dyDescent="0.3">
      <c r="A662">
        <v>660</v>
      </c>
      <c r="B662" s="4" t="s">
        <v>1362</v>
      </c>
      <c r="C662" s="3" t="s">
        <v>1363</v>
      </c>
      <c r="D662" s="13">
        <v>9100</v>
      </c>
      <c r="E662" s="13">
        <v>7438</v>
      </c>
      <c r="F662" s="13">
        <f t="shared" si="40"/>
        <v>82</v>
      </c>
      <c r="G662" t="s">
        <v>14</v>
      </c>
      <c r="H662" s="13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">
        <v>2041</v>
      </c>
      <c r="T662" t="s">
        <v>2042</v>
      </c>
    </row>
    <row r="663" spans="1:20" x14ac:dyDescent="0.3">
      <c r="A663">
        <v>661</v>
      </c>
      <c r="B663" s="4" t="s">
        <v>1364</v>
      </c>
      <c r="C663" s="3" t="s">
        <v>1365</v>
      </c>
      <c r="D663" s="13">
        <v>106800</v>
      </c>
      <c r="E663" s="13">
        <v>57872</v>
      </c>
      <c r="F663" s="13">
        <f t="shared" si="40"/>
        <v>54</v>
      </c>
      <c r="G663" t="s">
        <v>14</v>
      </c>
      <c r="H663" s="1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2037</v>
      </c>
      <c r="T663" t="s">
        <v>2060</v>
      </c>
    </row>
    <row r="664" spans="1:20" x14ac:dyDescent="0.3">
      <c r="A664">
        <v>662</v>
      </c>
      <c r="B664" s="4" t="s">
        <v>1366</v>
      </c>
      <c r="C664" s="3" t="s">
        <v>1367</v>
      </c>
      <c r="D664" s="13">
        <v>9100</v>
      </c>
      <c r="E664" s="13">
        <v>8906</v>
      </c>
      <c r="F664" s="13">
        <f t="shared" si="40"/>
        <v>98</v>
      </c>
      <c r="G664" t="s">
        <v>14</v>
      </c>
      <c r="H664" s="13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">
        <v>2041</v>
      </c>
      <c r="T664" t="s">
        <v>2042</v>
      </c>
    </row>
    <row r="665" spans="1:20" x14ac:dyDescent="0.3">
      <c r="A665">
        <v>663</v>
      </c>
      <c r="B665" s="4" t="s">
        <v>1368</v>
      </c>
      <c r="C665" s="3" t="s">
        <v>1369</v>
      </c>
      <c r="D665" s="13">
        <v>10000</v>
      </c>
      <c r="E665" s="13">
        <v>7724</v>
      </c>
      <c r="F665" s="13">
        <f t="shared" si="40"/>
        <v>77</v>
      </c>
      <c r="G665" t="s">
        <v>14</v>
      </c>
      <c r="H665" s="13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">
        <v>2041</v>
      </c>
      <c r="T665" t="s">
        <v>2042</v>
      </c>
    </row>
    <row r="666" spans="1:20" x14ac:dyDescent="0.3">
      <c r="A666">
        <v>664</v>
      </c>
      <c r="B666" s="4" t="s">
        <v>708</v>
      </c>
      <c r="C666" s="3" t="s">
        <v>1370</v>
      </c>
      <c r="D666" s="13">
        <v>79400</v>
      </c>
      <c r="E666" s="13">
        <v>26571</v>
      </c>
      <c r="F666" s="13">
        <f t="shared" si="40"/>
        <v>33</v>
      </c>
      <c r="G666" t="s">
        <v>14</v>
      </c>
      <c r="H666" s="13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">
        <v>2037</v>
      </c>
      <c r="T666" t="s">
        <v>2060</v>
      </c>
    </row>
    <row r="667" spans="1:20" x14ac:dyDescent="0.3">
      <c r="A667">
        <v>665</v>
      </c>
      <c r="B667" s="4" t="s">
        <v>1371</v>
      </c>
      <c r="C667" s="3" t="s">
        <v>1372</v>
      </c>
      <c r="D667" s="13">
        <v>5100</v>
      </c>
      <c r="E667" s="13">
        <v>12219</v>
      </c>
      <c r="F667" s="13">
        <f t="shared" si="40"/>
        <v>240</v>
      </c>
      <c r="G667" t="s">
        <v>20</v>
      </c>
      <c r="H667" s="13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0" x14ac:dyDescent="0.3">
      <c r="A668">
        <v>666</v>
      </c>
      <c r="B668" s="4" t="s">
        <v>1373</v>
      </c>
      <c r="C668" s="3" t="s">
        <v>1374</v>
      </c>
      <c r="D668" s="13">
        <v>3100</v>
      </c>
      <c r="E668" s="13">
        <v>1985</v>
      </c>
      <c r="F668" s="13">
        <f t="shared" si="40"/>
        <v>64</v>
      </c>
      <c r="G668" t="s">
        <v>74</v>
      </c>
      <c r="H668" s="13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">
        <v>2041</v>
      </c>
      <c r="T668" t="s">
        <v>2042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 s="13">
        <v>6900</v>
      </c>
      <c r="E669" s="13">
        <v>12155</v>
      </c>
      <c r="F669" s="13">
        <f t="shared" si="40"/>
        <v>176</v>
      </c>
      <c r="G669" t="s">
        <v>20</v>
      </c>
      <c r="H669" s="13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2066</v>
      </c>
      <c r="T669" t="s">
        <v>2067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 s="13">
        <v>27500</v>
      </c>
      <c r="E670" s="13">
        <v>5593</v>
      </c>
      <c r="F670" s="13">
        <f t="shared" si="40"/>
        <v>20</v>
      </c>
      <c r="G670" t="s">
        <v>14</v>
      </c>
      <c r="H670" s="13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">
        <v>2041</v>
      </c>
      <c r="T670" t="s">
        <v>2042</v>
      </c>
    </row>
    <row r="671" spans="1:20" x14ac:dyDescent="0.3">
      <c r="A671">
        <v>669</v>
      </c>
      <c r="B671" s="4" t="s">
        <v>1379</v>
      </c>
      <c r="C671" s="3" t="s">
        <v>1380</v>
      </c>
      <c r="D671" s="13">
        <v>48800</v>
      </c>
      <c r="E671" s="13">
        <v>175020</v>
      </c>
      <c r="F671" s="13">
        <f t="shared" si="40"/>
        <v>359</v>
      </c>
      <c r="G671" t="s">
        <v>20</v>
      </c>
      <c r="H671" s="13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">
        <v>2041</v>
      </c>
      <c r="T671" t="s">
        <v>2042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 s="13">
        <v>16200</v>
      </c>
      <c r="E672" s="13">
        <v>75955</v>
      </c>
      <c r="F672" s="13">
        <f t="shared" si="40"/>
        <v>469</v>
      </c>
      <c r="G672" t="s">
        <v>20</v>
      </c>
      <c r="H672" s="13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">
        <v>2037</v>
      </c>
      <c r="T672" t="s">
        <v>2047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 s="13">
        <v>97600</v>
      </c>
      <c r="E673" s="13">
        <v>119127</v>
      </c>
      <c r="F673" s="13">
        <f t="shared" si="40"/>
        <v>122</v>
      </c>
      <c r="G673" t="s">
        <v>20</v>
      </c>
      <c r="H673" s="1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">
        <v>2041</v>
      </c>
      <c r="T673" t="s">
        <v>2042</v>
      </c>
    </row>
    <row r="674" spans="1:20" x14ac:dyDescent="0.3">
      <c r="A674">
        <v>672</v>
      </c>
      <c r="B674" s="4" t="s">
        <v>1384</v>
      </c>
      <c r="C674" s="3" t="s">
        <v>1385</v>
      </c>
      <c r="D674" s="13">
        <v>197900</v>
      </c>
      <c r="E674" s="13">
        <v>110689</v>
      </c>
      <c r="F674" s="13">
        <f t="shared" si="40"/>
        <v>56</v>
      </c>
      <c r="G674" t="s">
        <v>14</v>
      </c>
      <c r="H674" s="13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">
        <v>2041</v>
      </c>
      <c r="T674" t="s">
        <v>2042</v>
      </c>
    </row>
    <row r="675" spans="1:20" x14ac:dyDescent="0.3">
      <c r="A675">
        <v>673</v>
      </c>
      <c r="B675" s="4" t="s">
        <v>1386</v>
      </c>
      <c r="C675" s="3" t="s">
        <v>1387</v>
      </c>
      <c r="D675" s="13">
        <v>5600</v>
      </c>
      <c r="E675" s="13">
        <v>2445</v>
      </c>
      <c r="F675" s="13">
        <f t="shared" si="40"/>
        <v>44</v>
      </c>
      <c r="G675" t="s">
        <v>14</v>
      </c>
      <c r="H675" s="13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">
        <v>2037</v>
      </c>
      <c r="T675" t="s">
        <v>2047</v>
      </c>
    </row>
    <row r="676" spans="1:20" x14ac:dyDescent="0.3">
      <c r="A676">
        <v>674</v>
      </c>
      <c r="B676" s="4" t="s">
        <v>1388</v>
      </c>
      <c r="C676" s="3" t="s">
        <v>1389</v>
      </c>
      <c r="D676" s="13">
        <v>170700</v>
      </c>
      <c r="E676" s="13">
        <v>57250</v>
      </c>
      <c r="F676" s="13">
        <f t="shared" si="40"/>
        <v>34</v>
      </c>
      <c r="G676" t="s">
        <v>74</v>
      </c>
      <c r="H676" s="13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2056</v>
      </c>
      <c r="T676" t="s">
        <v>2057</v>
      </c>
    </row>
    <row r="677" spans="1:20" x14ac:dyDescent="0.3">
      <c r="A677">
        <v>675</v>
      </c>
      <c r="B677" s="4" t="s">
        <v>1390</v>
      </c>
      <c r="C677" s="3" t="s">
        <v>1391</v>
      </c>
      <c r="D677" s="13">
        <v>9700</v>
      </c>
      <c r="E677" s="13">
        <v>11929</v>
      </c>
      <c r="F677" s="13">
        <f t="shared" si="40"/>
        <v>123</v>
      </c>
      <c r="G677" t="s">
        <v>20</v>
      </c>
      <c r="H677" s="13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2066</v>
      </c>
      <c r="T677" t="s">
        <v>2067</v>
      </c>
    </row>
    <row r="678" spans="1:20" x14ac:dyDescent="0.3">
      <c r="A678">
        <v>676</v>
      </c>
      <c r="B678" s="4" t="s">
        <v>1392</v>
      </c>
      <c r="C678" s="3" t="s">
        <v>1393</v>
      </c>
      <c r="D678" s="13">
        <v>62300</v>
      </c>
      <c r="E678" s="13">
        <v>118214</v>
      </c>
      <c r="F678" s="13">
        <f t="shared" si="40"/>
        <v>190</v>
      </c>
      <c r="G678" t="s">
        <v>20</v>
      </c>
      <c r="H678" s="13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2056</v>
      </c>
      <c r="T678" t="s">
        <v>2057</v>
      </c>
    </row>
    <row r="679" spans="1:20" x14ac:dyDescent="0.3">
      <c r="A679">
        <v>677</v>
      </c>
      <c r="B679" s="4" t="s">
        <v>1394</v>
      </c>
      <c r="C679" s="3" t="s">
        <v>1395</v>
      </c>
      <c r="D679" s="13">
        <v>5300</v>
      </c>
      <c r="E679" s="13">
        <v>4432</v>
      </c>
      <c r="F679" s="13">
        <f t="shared" si="40"/>
        <v>84</v>
      </c>
      <c r="G679" t="s">
        <v>14</v>
      </c>
      <c r="H679" s="13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2049</v>
      </c>
      <c r="T679" t="s">
        <v>2055</v>
      </c>
    </row>
    <row r="680" spans="1:20" x14ac:dyDescent="0.3">
      <c r="A680">
        <v>678</v>
      </c>
      <c r="B680" s="4" t="s">
        <v>1396</v>
      </c>
      <c r="C680" s="3" t="s">
        <v>1397</v>
      </c>
      <c r="D680" s="13">
        <v>99500</v>
      </c>
      <c r="E680" s="13">
        <v>17879</v>
      </c>
      <c r="F680" s="13">
        <f t="shared" si="40"/>
        <v>18</v>
      </c>
      <c r="G680" t="s">
        <v>74</v>
      </c>
      <c r="H680" s="13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2046</v>
      </c>
    </row>
    <row r="681" spans="1:20" x14ac:dyDescent="0.3">
      <c r="A681">
        <v>679</v>
      </c>
      <c r="B681" s="4" t="s">
        <v>668</v>
      </c>
      <c r="C681" s="3" t="s">
        <v>1398</v>
      </c>
      <c r="D681" s="13">
        <v>1400</v>
      </c>
      <c r="E681" s="13">
        <v>14511</v>
      </c>
      <c r="F681" s="13">
        <f t="shared" si="40"/>
        <v>1037</v>
      </c>
      <c r="G681" t="s">
        <v>20</v>
      </c>
      <c r="H681" s="13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">
        <v>2035</v>
      </c>
      <c r="T681" t="s">
        <v>2036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 s="13">
        <v>145600</v>
      </c>
      <c r="E682" s="13">
        <v>141822</v>
      </c>
      <c r="F682" s="13">
        <f t="shared" si="40"/>
        <v>97</v>
      </c>
      <c r="G682" t="s">
        <v>14</v>
      </c>
      <c r="H682" s="13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">
        <v>2052</v>
      </c>
      <c r="T682" t="s">
        <v>2063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 s="13">
        <v>184100</v>
      </c>
      <c r="E683" s="13">
        <v>159037</v>
      </c>
      <c r="F683" s="13">
        <f t="shared" si="40"/>
        <v>86</v>
      </c>
      <c r="G683" t="s">
        <v>14</v>
      </c>
      <c r="H683" s="1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">
        <v>2041</v>
      </c>
      <c r="T683" t="s">
        <v>2042</v>
      </c>
    </row>
    <row r="684" spans="1:20" x14ac:dyDescent="0.3">
      <c r="A684">
        <v>682</v>
      </c>
      <c r="B684" s="4" t="s">
        <v>1403</v>
      </c>
      <c r="C684" s="3" t="s">
        <v>1404</v>
      </c>
      <c r="D684" s="13">
        <v>5400</v>
      </c>
      <c r="E684" s="13">
        <v>8109</v>
      </c>
      <c r="F684" s="13">
        <f t="shared" si="40"/>
        <v>150</v>
      </c>
      <c r="G684" t="s">
        <v>20</v>
      </c>
      <c r="H684" s="13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">
        <v>2041</v>
      </c>
      <c r="T684" t="s">
        <v>2042</v>
      </c>
    </row>
    <row r="685" spans="1:20" x14ac:dyDescent="0.3">
      <c r="A685">
        <v>683</v>
      </c>
      <c r="B685" s="4" t="s">
        <v>1405</v>
      </c>
      <c r="C685" s="3" t="s">
        <v>1406</v>
      </c>
      <c r="D685" s="13">
        <v>2300</v>
      </c>
      <c r="E685" s="13">
        <v>8244</v>
      </c>
      <c r="F685" s="13">
        <f t="shared" si="40"/>
        <v>358</v>
      </c>
      <c r="G685" t="s">
        <v>20</v>
      </c>
      <c r="H685" s="13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">
        <v>2041</v>
      </c>
      <c r="T685" t="s">
        <v>2042</v>
      </c>
    </row>
    <row r="686" spans="1:20" x14ac:dyDescent="0.3">
      <c r="A686">
        <v>684</v>
      </c>
      <c r="B686" s="4" t="s">
        <v>1407</v>
      </c>
      <c r="C686" s="3" t="s">
        <v>1408</v>
      </c>
      <c r="D686" s="13">
        <v>1400</v>
      </c>
      <c r="E686" s="13">
        <v>7600</v>
      </c>
      <c r="F686" s="13">
        <f t="shared" si="40"/>
        <v>543</v>
      </c>
      <c r="G686" t="s">
        <v>20</v>
      </c>
      <c r="H686" s="13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">
        <v>2049</v>
      </c>
      <c r="T686" t="s">
        <v>2050</v>
      </c>
    </row>
    <row r="687" spans="1:20" x14ac:dyDescent="0.3">
      <c r="A687">
        <v>685</v>
      </c>
      <c r="B687" s="4" t="s">
        <v>1409</v>
      </c>
      <c r="C687" s="3" t="s">
        <v>1410</v>
      </c>
      <c r="D687" s="13">
        <v>140000</v>
      </c>
      <c r="E687" s="13">
        <v>94501</v>
      </c>
      <c r="F687" s="13">
        <f t="shared" si="40"/>
        <v>68</v>
      </c>
      <c r="G687" t="s">
        <v>14</v>
      </c>
      <c r="H687" s="13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">
        <v>2041</v>
      </c>
      <c r="T687" t="s">
        <v>2042</v>
      </c>
    </row>
    <row r="688" spans="1:20" x14ac:dyDescent="0.3">
      <c r="A688">
        <v>686</v>
      </c>
      <c r="B688" s="4" t="s">
        <v>1411</v>
      </c>
      <c r="C688" s="3" t="s">
        <v>1412</v>
      </c>
      <c r="D688" s="13">
        <v>7500</v>
      </c>
      <c r="E688" s="13">
        <v>14381</v>
      </c>
      <c r="F688" s="13">
        <f t="shared" si="40"/>
        <v>192</v>
      </c>
      <c r="G688" t="s">
        <v>20</v>
      </c>
      <c r="H688" s="13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">
        <v>2039</v>
      </c>
      <c r="T688" t="s">
        <v>2048</v>
      </c>
    </row>
    <row r="689" spans="1:20" x14ac:dyDescent="0.3">
      <c r="A689">
        <v>687</v>
      </c>
      <c r="B689" s="4" t="s">
        <v>1413</v>
      </c>
      <c r="C689" s="3" t="s">
        <v>1414</v>
      </c>
      <c r="D689" s="13">
        <v>1500</v>
      </c>
      <c r="E689" s="13">
        <v>13980</v>
      </c>
      <c r="F689" s="13">
        <f t="shared" si="40"/>
        <v>932</v>
      </c>
      <c r="G689" t="s">
        <v>20</v>
      </c>
      <c r="H689" s="13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">
        <v>2041</v>
      </c>
      <c r="T689" t="s">
        <v>2042</v>
      </c>
    </row>
    <row r="690" spans="1:20" x14ac:dyDescent="0.3">
      <c r="A690">
        <v>688</v>
      </c>
      <c r="B690" s="4" t="s">
        <v>1415</v>
      </c>
      <c r="C690" s="3" t="s">
        <v>1416</v>
      </c>
      <c r="D690" s="13">
        <v>2900</v>
      </c>
      <c r="E690" s="13">
        <v>12449</v>
      </c>
      <c r="F690" s="13">
        <f t="shared" si="40"/>
        <v>429</v>
      </c>
      <c r="G690" t="s">
        <v>20</v>
      </c>
      <c r="H690" s="13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2062</v>
      </c>
    </row>
    <row r="691" spans="1:20" x14ac:dyDescent="0.3">
      <c r="A691">
        <v>689</v>
      </c>
      <c r="B691" s="4" t="s">
        <v>1417</v>
      </c>
      <c r="C691" s="3" t="s">
        <v>1418</v>
      </c>
      <c r="D691" s="13">
        <v>7300</v>
      </c>
      <c r="E691" s="13">
        <v>7348</v>
      </c>
      <c r="F691" s="13">
        <f t="shared" si="40"/>
        <v>101</v>
      </c>
      <c r="G691" t="s">
        <v>20</v>
      </c>
      <c r="H691" s="13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">
        <v>2039</v>
      </c>
      <c r="T691" t="s">
        <v>2040</v>
      </c>
    </row>
    <row r="692" spans="1:20" x14ac:dyDescent="0.3">
      <c r="A692">
        <v>690</v>
      </c>
      <c r="B692" s="4" t="s">
        <v>1419</v>
      </c>
      <c r="C692" s="3" t="s">
        <v>1420</v>
      </c>
      <c r="D692" s="13">
        <v>3600</v>
      </c>
      <c r="E692" s="13">
        <v>8158</v>
      </c>
      <c r="F692" s="13">
        <f t="shared" si="40"/>
        <v>227</v>
      </c>
      <c r="G692" t="s">
        <v>20</v>
      </c>
      <c r="H692" s="13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x14ac:dyDescent="0.3">
      <c r="A693">
        <v>691</v>
      </c>
      <c r="B693" s="4" t="s">
        <v>1421</v>
      </c>
      <c r="C693" s="3" t="s">
        <v>1422</v>
      </c>
      <c r="D693" s="13">
        <v>5000</v>
      </c>
      <c r="E693" s="13">
        <v>7119</v>
      </c>
      <c r="F693" s="13">
        <f t="shared" si="40"/>
        <v>142</v>
      </c>
      <c r="G693" t="s">
        <v>20</v>
      </c>
      <c r="H693" s="1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 s="13">
        <v>6000</v>
      </c>
      <c r="E694" s="13">
        <v>5438</v>
      </c>
      <c r="F694" s="13">
        <f t="shared" si="40"/>
        <v>91</v>
      </c>
      <c r="G694" t="s">
        <v>14</v>
      </c>
      <c r="H694" s="13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">
        <v>2037</v>
      </c>
      <c r="T694" t="s">
        <v>2038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 s="13">
        <v>180400</v>
      </c>
      <c r="E695" s="13">
        <v>115396</v>
      </c>
      <c r="F695" s="13">
        <f t="shared" si="40"/>
        <v>64</v>
      </c>
      <c r="G695" t="s">
        <v>14</v>
      </c>
      <c r="H695" s="13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">
        <v>2041</v>
      </c>
      <c r="T695" t="s">
        <v>2042</v>
      </c>
    </row>
    <row r="696" spans="1:20" x14ac:dyDescent="0.3">
      <c r="A696">
        <v>694</v>
      </c>
      <c r="B696" s="4" t="s">
        <v>1427</v>
      </c>
      <c r="C696" s="3" t="s">
        <v>1428</v>
      </c>
      <c r="D696" s="13">
        <v>9100</v>
      </c>
      <c r="E696" s="13">
        <v>7656</v>
      </c>
      <c r="F696" s="13">
        <f t="shared" si="40"/>
        <v>84</v>
      </c>
      <c r="G696" t="s">
        <v>14</v>
      </c>
      <c r="H696" s="13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">
        <v>2041</v>
      </c>
      <c r="T696" t="s">
        <v>2042</v>
      </c>
    </row>
    <row r="697" spans="1:20" x14ac:dyDescent="0.3">
      <c r="A697">
        <v>695</v>
      </c>
      <c r="B697" s="4" t="s">
        <v>1429</v>
      </c>
      <c r="C697" s="3" t="s">
        <v>1430</v>
      </c>
      <c r="D697" s="13">
        <v>9200</v>
      </c>
      <c r="E697" s="13">
        <v>12322</v>
      </c>
      <c r="F697" s="13">
        <f t="shared" si="40"/>
        <v>134</v>
      </c>
      <c r="G697" t="s">
        <v>20</v>
      </c>
      <c r="H697" s="13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">
        <v>2037</v>
      </c>
      <c r="T697" t="s">
        <v>2038</v>
      </c>
    </row>
    <row r="698" spans="1:20" x14ac:dyDescent="0.3">
      <c r="A698">
        <v>696</v>
      </c>
      <c r="B698" s="4" t="s">
        <v>1431</v>
      </c>
      <c r="C698" s="3" t="s">
        <v>1432</v>
      </c>
      <c r="D698" s="13">
        <v>164100</v>
      </c>
      <c r="E698" s="13">
        <v>96888</v>
      </c>
      <c r="F698" s="13">
        <f t="shared" si="40"/>
        <v>59</v>
      </c>
      <c r="G698" t="s">
        <v>14</v>
      </c>
      <c r="H698" s="13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">
        <v>2041</v>
      </c>
      <c r="T698" t="s">
        <v>2042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 s="13">
        <v>128900</v>
      </c>
      <c r="E699" s="13">
        <v>196960</v>
      </c>
      <c r="F699" s="13">
        <f t="shared" si="40"/>
        <v>153</v>
      </c>
      <c r="G699" t="s">
        <v>20</v>
      </c>
      <c r="H699" s="13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">
        <v>2037</v>
      </c>
      <c r="T699" t="s">
        <v>2045</v>
      </c>
    </row>
    <row r="700" spans="1:20" x14ac:dyDescent="0.3">
      <c r="A700">
        <v>698</v>
      </c>
      <c r="B700" s="4" t="s">
        <v>1435</v>
      </c>
      <c r="C700" s="3" t="s">
        <v>1436</v>
      </c>
      <c r="D700" s="13">
        <v>42100</v>
      </c>
      <c r="E700" s="13">
        <v>188057</v>
      </c>
      <c r="F700" s="13">
        <f t="shared" si="40"/>
        <v>447</v>
      </c>
      <c r="G700" t="s">
        <v>20</v>
      </c>
      <c r="H700" s="13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">
        <v>2039</v>
      </c>
      <c r="T700" t="s">
        <v>2048</v>
      </c>
    </row>
    <row r="701" spans="1:20" x14ac:dyDescent="0.3">
      <c r="A701">
        <v>699</v>
      </c>
      <c r="B701" s="4" t="s">
        <v>444</v>
      </c>
      <c r="C701" s="3" t="s">
        <v>1437</v>
      </c>
      <c r="D701" s="13">
        <v>7400</v>
      </c>
      <c r="E701" s="13">
        <v>6245</v>
      </c>
      <c r="F701" s="13">
        <f t="shared" si="40"/>
        <v>84</v>
      </c>
      <c r="G701" t="s">
        <v>14</v>
      </c>
      <c r="H701" s="13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2046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 s="13">
        <v>100</v>
      </c>
      <c r="E702" s="13">
        <v>3</v>
      </c>
      <c r="F702" s="13">
        <f t="shared" si="40"/>
        <v>3</v>
      </c>
      <c r="G702" t="s">
        <v>14</v>
      </c>
      <c r="H702" s="13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">
        <v>2039</v>
      </c>
      <c r="T702" t="s">
        <v>2048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 s="13">
        <v>52000</v>
      </c>
      <c r="E703" s="13">
        <v>91014</v>
      </c>
      <c r="F703" s="13">
        <f t="shared" si="40"/>
        <v>175</v>
      </c>
      <c r="G703" t="s">
        <v>20</v>
      </c>
      <c r="H703" s="1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">
        <v>2041</v>
      </c>
      <c r="T703" t="s">
        <v>2042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 s="13">
        <v>8700</v>
      </c>
      <c r="E704" s="13">
        <v>4710</v>
      </c>
      <c r="F704" s="13">
        <f t="shared" si="40"/>
        <v>54</v>
      </c>
      <c r="G704" t="s">
        <v>14</v>
      </c>
      <c r="H704" s="13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">
        <v>2039</v>
      </c>
      <c r="T704" t="s">
        <v>2048</v>
      </c>
    </row>
    <row r="705" spans="1:20" x14ac:dyDescent="0.3">
      <c r="A705">
        <v>703</v>
      </c>
      <c r="B705" s="4" t="s">
        <v>1444</v>
      </c>
      <c r="C705" s="3" t="s">
        <v>1445</v>
      </c>
      <c r="D705" s="13">
        <v>63400</v>
      </c>
      <c r="E705" s="13">
        <v>197728</v>
      </c>
      <c r="F705" s="13">
        <f t="shared" si="40"/>
        <v>312</v>
      </c>
      <c r="G705" t="s">
        <v>20</v>
      </c>
      <c r="H705" s="13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2049</v>
      </c>
      <c r="T705" t="s">
        <v>2061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 s="13">
        <v>8700</v>
      </c>
      <c r="E706" s="13">
        <v>10682</v>
      </c>
      <c r="F706" s="13">
        <f t="shared" si="40"/>
        <v>123</v>
      </c>
      <c r="G706" t="s">
        <v>20</v>
      </c>
      <c r="H706" s="13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2051</v>
      </c>
    </row>
    <row r="707" spans="1:20" x14ac:dyDescent="0.3">
      <c r="A707">
        <v>705</v>
      </c>
      <c r="B707" s="4" t="s">
        <v>1448</v>
      </c>
      <c r="C707" s="3" t="s">
        <v>1449</v>
      </c>
      <c r="D707" s="13">
        <v>169700</v>
      </c>
      <c r="E707" s="13">
        <v>168048</v>
      </c>
      <c r="F707" s="13">
        <f t="shared" ref="F707:F770" si="44">ROUND((E707/D707)*100,0)</f>
        <v>99</v>
      </c>
      <c r="G707" t="s">
        <v>14</v>
      </c>
      <c r="H707" s="13">
        <v>2025</v>
      </c>
      <c r="I707" s="6">
        <f t="shared" ref="I707:I770" si="45">+IF(H707,E707/H707,0)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(((L707/60)/60/24)+DATE(1970,1,1))</f>
        <v>41619.25</v>
      </c>
      <c r="O707" s="9">
        <f t="shared" ref="O707:O770" si="47">(((M707/60)/60/24)+DATE(1970,1,1))</f>
        <v>41623.25</v>
      </c>
      <c r="P707" t="b">
        <v>0</v>
      </c>
      <c r="Q707" t="b">
        <v>0</v>
      </c>
      <c r="R707" t="s">
        <v>68</v>
      </c>
      <c r="S707" t="s">
        <v>2049</v>
      </c>
      <c r="T707" t="s">
        <v>2050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 s="13">
        <v>108400</v>
      </c>
      <c r="E708" s="13">
        <v>138586</v>
      </c>
      <c r="F708" s="13">
        <f t="shared" si="44"/>
        <v>128</v>
      </c>
      <c r="G708" t="s">
        <v>20</v>
      </c>
      <c r="H708" s="13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">
        <v>2039</v>
      </c>
      <c r="T708" t="s">
        <v>2040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 s="13">
        <v>7300</v>
      </c>
      <c r="E709" s="13">
        <v>11579</v>
      </c>
      <c r="F709" s="13">
        <f t="shared" si="44"/>
        <v>159</v>
      </c>
      <c r="G709" t="s">
        <v>20</v>
      </c>
      <c r="H709" s="13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2046</v>
      </c>
    </row>
    <row r="710" spans="1:20" x14ac:dyDescent="0.3">
      <c r="A710">
        <v>708</v>
      </c>
      <c r="B710" s="4" t="s">
        <v>1454</v>
      </c>
      <c r="C710" s="3" t="s">
        <v>1455</v>
      </c>
      <c r="D710" s="13">
        <v>1700</v>
      </c>
      <c r="E710" s="13">
        <v>12020</v>
      </c>
      <c r="F710" s="13">
        <f t="shared" si="44"/>
        <v>707</v>
      </c>
      <c r="G710" t="s">
        <v>20</v>
      </c>
      <c r="H710" s="13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">
        <v>2041</v>
      </c>
      <c r="T710" t="s">
        <v>2042</v>
      </c>
    </row>
    <row r="711" spans="1:20" x14ac:dyDescent="0.3">
      <c r="A711">
        <v>709</v>
      </c>
      <c r="B711" s="4" t="s">
        <v>1456</v>
      </c>
      <c r="C711" s="3" t="s">
        <v>1457</v>
      </c>
      <c r="D711" s="13">
        <v>9800</v>
      </c>
      <c r="E711" s="13">
        <v>13954</v>
      </c>
      <c r="F711" s="13">
        <f t="shared" si="44"/>
        <v>142</v>
      </c>
      <c r="G711" t="s">
        <v>20</v>
      </c>
      <c r="H711" s="13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">
        <v>2041</v>
      </c>
      <c r="T711" t="s">
        <v>2042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 s="13">
        <v>4300</v>
      </c>
      <c r="E712" s="13">
        <v>6358</v>
      </c>
      <c r="F712" s="13">
        <f t="shared" si="44"/>
        <v>148</v>
      </c>
      <c r="G712" t="s">
        <v>20</v>
      </c>
      <c r="H712" s="13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">
        <v>2041</v>
      </c>
      <c r="T712" t="s">
        <v>2042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 s="13">
        <v>6200</v>
      </c>
      <c r="E713" s="13">
        <v>1260</v>
      </c>
      <c r="F713" s="13">
        <f t="shared" si="44"/>
        <v>20</v>
      </c>
      <c r="G713" t="s">
        <v>14</v>
      </c>
      <c r="H713" s="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">
        <v>2041</v>
      </c>
      <c r="T713" t="s">
        <v>2042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 s="13">
        <v>800</v>
      </c>
      <c r="E714" s="13">
        <v>14725</v>
      </c>
      <c r="F714" s="13">
        <f t="shared" si="44"/>
        <v>1841</v>
      </c>
      <c r="G714" t="s">
        <v>20</v>
      </c>
      <c r="H714" s="13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">
        <v>2041</v>
      </c>
      <c r="T714" t="s">
        <v>2042</v>
      </c>
    </row>
    <row r="715" spans="1:20" x14ac:dyDescent="0.3">
      <c r="A715">
        <v>713</v>
      </c>
      <c r="B715" s="4" t="s">
        <v>1464</v>
      </c>
      <c r="C715" s="3" t="s">
        <v>1465</v>
      </c>
      <c r="D715" s="13">
        <v>6900</v>
      </c>
      <c r="E715" s="13">
        <v>11174</v>
      </c>
      <c r="F715" s="13">
        <f t="shared" si="44"/>
        <v>162</v>
      </c>
      <c r="G715" t="s">
        <v>20</v>
      </c>
      <c r="H715" s="13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2049</v>
      </c>
      <c r="T715" t="s">
        <v>2058</v>
      </c>
    </row>
    <row r="716" spans="1:20" x14ac:dyDescent="0.3">
      <c r="A716">
        <v>714</v>
      </c>
      <c r="B716" s="4" t="s">
        <v>1466</v>
      </c>
      <c r="C716" s="3" t="s">
        <v>1467</v>
      </c>
      <c r="D716" s="13">
        <v>38500</v>
      </c>
      <c r="E716" s="13">
        <v>182036</v>
      </c>
      <c r="F716" s="13">
        <f t="shared" si="44"/>
        <v>473</v>
      </c>
      <c r="G716" t="s">
        <v>20</v>
      </c>
      <c r="H716" s="13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">
        <v>2037</v>
      </c>
      <c r="T716" t="s">
        <v>2038</v>
      </c>
    </row>
    <row r="717" spans="1:20" x14ac:dyDescent="0.3">
      <c r="A717">
        <v>715</v>
      </c>
      <c r="B717" s="4" t="s">
        <v>1468</v>
      </c>
      <c r="C717" s="3" t="s">
        <v>1469</v>
      </c>
      <c r="D717" s="13">
        <v>118000</v>
      </c>
      <c r="E717" s="13">
        <v>28870</v>
      </c>
      <c r="F717" s="13">
        <f t="shared" si="44"/>
        <v>24</v>
      </c>
      <c r="G717" t="s">
        <v>14</v>
      </c>
      <c r="H717" s="13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2052</v>
      </c>
      <c r="T717" t="s">
        <v>2063</v>
      </c>
    </row>
    <row r="718" spans="1:20" x14ac:dyDescent="0.3">
      <c r="A718">
        <v>716</v>
      </c>
      <c r="B718" s="4" t="s">
        <v>1470</v>
      </c>
      <c r="C718" s="3" t="s">
        <v>1471</v>
      </c>
      <c r="D718" s="13">
        <v>2000</v>
      </c>
      <c r="E718" s="13">
        <v>10353</v>
      </c>
      <c r="F718" s="13">
        <f t="shared" si="44"/>
        <v>518</v>
      </c>
      <c r="G718" t="s">
        <v>20</v>
      </c>
      <c r="H718" s="13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">
        <v>2041</v>
      </c>
      <c r="T718" t="s">
        <v>2042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 s="13">
        <v>5600</v>
      </c>
      <c r="E719" s="13">
        <v>13868</v>
      </c>
      <c r="F719" s="13">
        <f t="shared" si="44"/>
        <v>248</v>
      </c>
      <c r="G719" t="s">
        <v>20</v>
      </c>
      <c r="H719" s="13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x14ac:dyDescent="0.3">
      <c r="A720">
        <v>718</v>
      </c>
      <c r="B720" s="4" t="s">
        <v>1474</v>
      </c>
      <c r="C720" s="3" t="s">
        <v>1475</v>
      </c>
      <c r="D720" s="13">
        <v>8300</v>
      </c>
      <c r="E720" s="13">
        <v>8317</v>
      </c>
      <c r="F720" s="13">
        <f t="shared" si="44"/>
        <v>100</v>
      </c>
      <c r="G720" t="s">
        <v>20</v>
      </c>
      <c r="H720" s="13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">
        <v>2039</v>
      </c>
      <c r="T720" t="s">
        <v>2048</v>
      </c>
    </row>
    <row r="721" spans="1:20" x14ac:dyDescent="0.3">
      <c r="A721">
        <v>719</v>
      </c>
      <c r="B721" s="4" t="s">
        <v>1476</v>
      </c>
      <c r="C721" s="3" t="s">
        <v>1477</v>
      </c>
      <c r="D721" s="13">
        <v>6900</v>
      </c>
      <c r="E721" s="13">
        <v>10557</v>
      </c>
      <c r="F721" s="13">
        <f t="shared" si="44"/>
        <v>153</v>
      </c>
      <c r="G721" t="s">
        <v>20</v>
      </c>
      <c r="H721" s="13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2049</v>
      </c>
      <c r="T721" t="s">
        <v>2055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 s="13">
        <v>8700</v>
      </c>
      <c r="E722" s="13">
        <v>3227</v>
      </c>
      <c r="F722" s="13">
        <f t="shared" si="44"/>
        <v>37</v>
      </c>
      <c r="G722" t="s">
        <v>74</v>
      </c>
      <c r="H722" s="13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">
        <v>2041</v>
      </c>
      <c r="T722" t="s">
        <v>2042</v>
      </c>
    </row>
    <row r="723" spans="1:20" x14ac:dyDescent="0.3">
      <c r="A723">
        <v>721</v>
      </c>
      <c r="B723" s="4" t="s">
        <v>1480</v>
      </c>
      <c r="C723" s="3" t="s">
        <v>1481</v>
      </c>
      <c r="D723" s="13">
        <v>123600</v>
      </c>
      <c r="E723" s="13">
        <v>5429</v>
      </c>
      <c r="F723" s="13">
        <f t="shared" si="44"/>
        <v>4</v>
      </c>
      <c r="G723" t="s">
        <v>74</v>
      </c>
      <c r="H723" s="1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">
        <v>2037</v>
      </c>
      <c r="T723" t="s">
        <v>2038</v>
      </c>
    </row>
    <row r="724" spans="1:20" x14ac:dyDescent="0.3">
      <c r="A724">
        <v>722</v>
      </c>
      <c r="B724" s="4" t="s">
        <v>1482</v>
      </c>
      <c r="C724" s="3" t="s">
        <v>1483</v>
      </c>
      <c r="D724" s="13">
        <v>48500</v>
      </c>
      <c r="E724" s="13">
        <v>75906</v>
      </c>
      <c r="F724" s="13">
        <f t="shared" si="44"/>
        <v>157</v>
      </c>
      <c r="G724" t="s">
        <v>20</v>
      </c>
      <c r="H724" s="13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x14ac:dyDescent="0.3">
      <c r="A725">
        <v>723</v>
      </c>
      <c r="B725" s="4" t="s">
        <v>1484</v>
      </c>
      <c r="C725" s="3" t="s">
        <v>1485</v>
      </c>
      <c r="D725" s="13">
        <v>4900</v>
      </c>
      <c r="E725" s="13">
        <v>13250</v>
      </c>
      <c r="F725" s="13">
        <f t="shared" si="44"/>
        <v>270</v>
      </c>
      <c r="G725" t="s">
        <v>20</v>
      </c>
      <c r="H725" s="13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">
        <v>2041</v>
      </c>
      <c r="T725" t="s">
        <v>2042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 s="13">
        <v>8400</v>
      </c>
      <c r="E726" s="13">
        <v>11261</v>
      </c>
      <c r="F726" s="13">
        <f t="shared" si="44"/>
        <v>134</v>
      </c>
      <c r="G726" t="s">
        <v>20</v>
      </c>
      <c r="H726" s="13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">
        <v>2041</v>
      </c>
      <c r="T726" t="s">
        <v>2042</v>
      </c>
    </row>
    <row r="727" spans="1:20" x14ac:dyDescent="0.3">
      <c r="A727">
        <v>725</v>
      </c>
      <c r="B727" s="4" t="s">
        <v>1488</v>
      </c>
      <c r="C727" s="3" t="s">
        <v>1489</v>
      </c>
      <c r="D727" s="13">
        <v>193200</v>
      </c>
      <c r="E727" s="13">
        <v>97369</v>
      </c>
      <c r="F727" s="13">
        <f t="shared" si="44"/>
        <v>50</v>
      </c>
      <c r="G727" t="s">
        <v>14</v>
      </c>
      <c r="H727" s="13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">
        <v>2052</v>
      </c>
      <c r="T727" t="s">
        <v>2063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 s="13">
        <v>54300</v>
      </c>
      <c r="E728" s="13">
        <v>48227</v>
      </c>
      <c r="F728" s="13">
        <f t="shared" si="44"/>
        <v>89</v>
      </c>
      <c r="G728" t="s">
        <v>74</v>
      </c>
      <c r="H728" s="13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">
        <v>2041</v>
      </c>
      <c r="T728" t="s">
        <v>2042</v>
      </c>
    </row>
    <row r="729" spans="1:20" x14ac:dyDescent="0.3">
      <c r="A729">
        <v>727</v>
      </c>
      <c r="B729" s="4" t="s">
        <v>1492</v>
      </c>
      <c r="C729" s="3" t="s">
        <v>1493</v>
      </c>
      <c r="D729" s="13">
        <v>8900</v>
      </c>
      <c r="E729" s="13">
        <v>14685</v>
      </c>
      <c r="F729" s="13">
        <f t="shared" si="44"/>
        <v>165</v>
      </c>
      <c r="G729" t="s">
        <v>20</v>
      </c>
      <c r="H729" s="13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">
        <v>2039</v>
      </c>
      <c r="T729" t="s">
        <v>2040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 s="13">
        <v>4200</v>
      </c>
      <c r="E730" s="13">
        <v>735</v>
      </c>
      <c r="F730" s="13">
        <f t="shared" si="44"/>
        <v>18</v>
      </c>
      <c r="G730" t="s">
        <v>14</v>
      </c>
      <c r="H730" s="13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">
        <v>2041</v>
      </c>
      <c r="T730" t="s">
        <v>2042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 s="13">
        <v>5600</v>
      </c>
      <c r="E731" s="13">
        <v>10397</v>
      </c>
      <c r="F731" s="13">
        <f t="shared" si="44"/>
        <v>186</v>
      </c>
      <c r="G731" t="s">
        <v>20</v>
      </c>
      <c r="H731" s="13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2046</v>
      </c>
    </row>
    <row r="732" spans="1:20" x14ac:dyDescent="0.3">
      <c r="A732">
        <v>730</v>
      </c>
      <c r="B732" s="4" t="s">
        <v>1498</v>
      </c>
      <c r="C732" s="3" t="s">
        <v>1499</v>
      </c>
      <c r="D732" s="13">
        <v>28800</v>
      </c>
      <c r="E732" s="13">
        <v>118847</v>
      </c>
      <c r="F732" s="13">
        <f t="shared" si="44"/>
        <v>413</v>
      </c>
      <c r="G732" t="s">
        <v>20</v>
      </c>
      <c r="H732" s="13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">
        <v>2039</v>
      </c>
      <c r="T732" t="s">
        <v>2048</v>
      </c>
    </row>
    <row r="733" spans="1:20" x14ac:dyDescent="0.3">
      <c r="A733">
        <v>731</v>
      </c>
      <c r="B733" s="4" t="s">
        <v>1500</v>
      </c>
      <c r="C733" s="3" t="s">
        <v>1501</v>
      </c>
      <c r="D733" s="13">
        <v>8000</v>
      </c>
      <c r="E733" s="13">
        <v>7220</v>
      </c>
      <c r="F733" s="13">
        <f t="shared" si="44"/>
        <v>90</v>
      </c>
      <c r="G733" t="s">
        <v>74</v>
      </c>
      <c r="H733" s="1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">
        <v>2039</v>
      </c>
      <c r="T733" t="s">
        <v>2040</v>
      </c>
    </row>
    <row r="734" spans="1:20" x14ac:dyDescent="0.3">
      <c r="A734">
        <v>732</v>
      </c>
      <c r="B734" s="4" t="s">
        <v>1502</v>
      </c>
      <c r="C734" s="3" t="s">
        <v>1503</v>
      </c>
      <c r="D734" s="13">
        <v>117000</v>
      </c>
      <c r="E734" s="13">
        <v>107622</v>
      </c>
      <c r="F734" s="13">
        <f t="shared" si="44"/>
        <v>92</v>
      </c>
      <c r="G734" t="s">
        <v>14</v>
      </c>
      <c r="H734" s="13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">
        <v>2037</v>
      </c>
      <c r="T734" t="s">
        <v>2038</v>
      </c>
    </row>
    <row r="735" spans="1:20" x14ac:dyDescent="0.3">
      <c r="A735">
        <v>733</v>
      </c>
      <c r="B735" s="4" t="s">
        <v>1504</v>
      </c>
      <c r="C735" s="3" t="s">
        <v>1505</v>
      </c>
      <c r="D735" s="13">
        <v>15800</v>
      </c>
      <c r="E735" s="13">
        <v>83267</v>
      </c>
      <c r="F735" s="13">
        <f t="shared" si="44"/>
        <v>527</v>
      </c>
      <c r="G735" t="s">
        <v>20</v>
      </c>
      <c r="H735" s="13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2037</v>
      </c>
      <c r="T735" t="s">
        <v>2059</v>
      </c>
    </row>
    <row r="736" spans="1:20" x14ac:dyDescent="0.3">
      <c r="A736">
        <v>734</v>
      </c>
      <c r="B736" s="4" t="s">
        <v>1506</v>
      </c>
      <c r="C736" s="3" t="s">
        <v>1507</v>
      </c>
      <c r="D736" s="13">
        <v>4200</v>
      </c>
      <c r="E736" s="13">
        <v>13404</v>
      </c>
      <c r="F736" s="13">
        <f t="shared" si="44"/>
        <v>319</v>
      </c>
      <c r="G736" t="s">
        <v>20</v>
      </c>
      <c r="H736" s="13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">
        <v>2041</v>
      </c>
      <c r="T736" t="s">
        <v>2042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 s="13">
        <v>37100</v>
      </c>
      <c r="E737" s="13">
        <v>131404</v>
      </c>
      <c r="F737" s="13">
        <f t="shared" si="44"/>
        <v>354</v>
      </c>
      <c r="G737" t="s">
        <v>20</v>
      </c>
      <c r="H737" s="13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2056</v>
      </c>
      <c r="T737" t="s">
        <v>2057</v>
      </c>
    </row>
    <row r="738" spans="1:20" x14ac:dyDescent="0.3">
      <c r="A738">
        <v>736</v>
      </c>
      <c r="B738" s="4" t="s">
        <v>1510</v>
      </c>
      <c r="C738" s="3" t="s">
        <v>1511</v>
      </c>
      <c r="D738" s="13">
        <v>7700</v>
      </c>
      <c r="E738" s="13">
        <v>2533</v>
      </c>
      <c r="F738" s="13">
        <f t="shared" si="44"/>
        <v>33</v>
      </c>
      <c r="G738" t="s">
        <v>74</v>
      </c>
      <c r="H738" s="13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">
        <v>2049</v>
      </c>
      <c r="T738" t="s">
        <v>2050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 s="13">
        <v>3700</v>
      </c>
      <c r="E739" s="13">
        <v>5028</v>
      </c>
      <c r="F739" s="13">
        <f t="shared" si="44"/>
        <v>136</v>
      </c>
      <c r="G739" t="s">
        <v>20</v>
      </c>
      <c r="H739" s="13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">
        <v>2037</v>
      </c>
      <c r="T739" t="s">
        <v>2047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 s="13">
        <v>74700</v>
      </c>
      <c r="E740" s="13">
        <v>1557</v>
      </c>
      <c r="F740" s="13">
        <f t="shared" si="44"/>
        <v>2</v>
      </c>
      <c r="G740" t="s">
        <v>14</v>
      </c>
      <c r="H740" s="13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">
        <v>2041</v>
      </c>
      <c r="T740" t="s">
        <v>2042</v>
      </c>
    </row>
    <row r="741" spans="1:20" x14ac:dyDescent="0.3">
      <c r="A741">
        <v>739</v>
      </c>
      <c r="B741" s="4" t="s">
        <v>1515</v>
      </c>
      <c r="C741" s="3" t="s">
        <v>1516</v>
      </c>
      <c r="D741" s="13">
        <v>10000</v>
      </c>
      <c r="E741" s="13">
        <v>6100</v>
      </c>
      <c r="F741" s="13">
        <f t="shared" si="44"/>
        <v>61</v>
      </c>
      <c r="G741" t="s">
        <v>14</v>
      </c>
      <c r="H741" s="13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">
        <v>2037</v>
      </c>
      <c r="T741" t="s">
        <v>2047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 s="13">
        <v>5300</v>
      </c>
      <c r="E742" s="13">
        <v>1592</v>
      </c>
      <c r="F742" s="13">
        <f t="shared" si="44"/>
        <v>30</v>
      </c>
      <c r="G742" t="s">
        <v>14</v>
      </c>
      <c r="H742" s="13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">
        <v>2041</v>
      </c>
      <c r="T742" t="s">
        <v>2042</v>
      </c>
    </row>
    <row r="743" spans="1:20" x14ac:dyDescent="0.3">
      <c r="A743">
        <v>741</v>
      </c>
      <c r="B743" s="4" t="s">
        <v>628</v>
      </c>
      <c r="C743" s="3" t="s">
        <v>1519</v>
      </c>
      <c r="D743" s="13">
        <v>1200</v>
      </c>
      <c r="E743" s="13">
        <v>14150</v>
      </c>
      <c r="F743" s="13">
        <f t="shared" si="44"/>
        <v>1179</v>
      </c>
      <c r="G743" t="s">
        <v>20</v>
      </c>
      <c r="H743" s="1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">
        <v>2041</v>
      </c>
      <c r="T743" t="s">
        <v>2042</v>
      </c>
    </row>
    <row r="744" spans="1:20" x14ac:dyDescent="0.3">
      <c r="A744">
        <v>742</v>
      </c>
      <c r="B744" s="4" t="s">
        <v>1520</v>
      </c>
      <c r="C744" s="3" t="s">
        <v>1521</v>
      </c>
      <c r="D744" s="13">
        <v>1200</v>
      </c>
      <c r="E744" s="13">
        <v>13513</v>
      </c>
      <c r="F744" s="13">
        <f t="shared" si="44"/>
        <v>1126</v>
      </c>
      <c r="G744" t="s">
        <v>20</v>
      </c>
      <c r="H744" s="13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">
        <v>2037</v>
      </c>
      <c r="T744" t="s">
        <v>2045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 s="13">
        <v>3900</v>
      </c>
      <c r="E745" s="13">
        <v>504</v>
      </c>
      <c r="F745" s="13">
        <f t="shared" si="44"/>
        <v>13</v>
      </c>
      <c r="G745" t="s">
        <v>14</v>
      </c>
      <c r="H745" s="13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">
        <v>2041</v>
      </c>
      <c r="T745" t="s">
        <v>2042</v>
      </c>
    </row>
    <row r="746" spans="1:20" x14ac:dyDescent="0.3">
      <c r="A746">
        <v>744</v>
      </c>
      <c r="B746" s="4" t="s">
        <v>1524</v>
      </c>
      <c r="C746" s="3" t="s">
        <v>1525</v>
      </c>
      <c r="D746" s="13">
        <v>2000</v>
      </c>
      <c r="E746" s="13">
        <v>14240</v>
      </c>
      <c r="F746" s="13">
        <f t="shared" si="44"/>
        <v>712</v>
      </c>
      <c r="G746" t="s">
        <v>20</v>
      </c>
      <c r="H746" s="13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">
        <v>2041</v>
      </c>
      <c r="T746" t="s">
        <v>2042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 s="13">
        <v>6900</v>
      </c>
      <c r="E747" s="13">
        <v>2091</v>
      </c>
      <c r="F747" s="13">
        <f t="shared" si="44"/>
        <v>30</v>
      </c>
      <c r="G747" t="s">
        <v>14</v>
      </c>
      <c r="H747" s="13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">
        <v>2039</v>
      </c>
      <c r="T747" t="s">
        <v>2048</v>
      </c>
    </row>
    <row r="748" spans="1:20" x14ac:dyDescent="0.3">
      <c r="A748">
        <v>746</v>
      </c>
      <c r="B748" s="4" t="s">
        <v>1528</v>
      </c>
      <c r="C748" s="3" t="s">
        <v>1529</v>
      </c>
      <c r="D748" s="13">
        <v>55800</v>
      </c>
      <c r="E748" s="13">
        <v>118580</v>
      </c>
      <c r="F748" s="13">
        <f t="shared" si="44"/>
        <v>213</v>
      </c>
      <c r="G748" t="s">
        <v>20</v>
      </c>
      <c r="H748" s="13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">
        <v>2039</v>
      </c>
      <c r="T748" t="s">
        <v>2040</v>
      </c>
    </row>
    <row r="749" spans="1:20" x14ac:dyDescent="0.3">
      <c r="A749">
        <v>747</v>
      </c>
      <c r="B749" s="4" t="s">
        <v>1530</v>
      </c>
      <c r="C749" s="3" t="s">
        <v>1531</v>
      </c>
      <c r="D749" s="13">
        <v>4900</v>
      </c>
      <c r="E749" s="13">
        <v>11214</v>
      </c>
      <c r="F749" s="13">
        <f t="shared" si="44"/>
        <v>229</v>
      </c>
      <c r="G749" t="s">
        <v>20</v>
      </c>
      <c r="H749" s="13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">
        <v>2041</v>
      </c>
      <c r="T749" t="s">
        <v>2042</v>
      </c>
    </row>
    <row r="750" spans="1:20" x14ac:dyDescent="0.3">
      <c r="A750">
        <v>748</v>
      </c>
      <c r="B750" s="4" t="s">
        <v>1532</v>
      </c>
      <c r="C750" s="3" t="s">
        <v>1533</v>
      </c>
      <c r="D750" s="13">
        <v>194900</v>
      </c>
      <c r="E750" s="13">
        <v>68137</v>
      </c>
      <c r="F750" s="13">
        <f t="shared" si="44"/>
        <v>35</v>
      </c>
      <c r="G750" t="s">
        <v>74</v>
      </c>
      <c r="H750" s="13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2051</v>
      </c>
    </row>
    <row r="751" spans="1:20" x14ac:dyDescent="0.3">
      <c r="A751">
        <v>749</v>
      </c>
      <c r="B751" s="4" t="s">
        <v>1534</v>
      </c>
      <c r="C751" s="3" t="s">
        <v>1535</v>
      </c>
      <c r="D751" s="13">
        <v>8600</v>
      </c>
      <c r="E751" s="13">
        <v>13527</v>
      </c>
      <c r="F751" s="13">
        <f t="shared" si="44"/>
        <v>157</v>
      </c>
      <c r="G751" t="s">
        <v>20</v>
      </c>
      <c r="H751" s="13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">
        <v>2039</v>
      </c>
      <c r="T751" t="s">
        <v>2048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 s="13">
        <v>100</v>
      </c>
      <c r="E752" s="13">
        <v>1</v>
      </c>
      <c r="F752" s="13">
        <f t="shared" si="44"/>
        <v>1</v>
      </c>
      <c r="G752" t="s">
        <v>14</v>
      </c>
      <c r="H752" s="13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">
        <v>2037</v>
      </c>
      <c r="T752" t="s">
        <v>2045</v>
      </c>
    </row>
    <row r="753" spans="1:20" x14ac:dyDescent="0.3">
      <c r="A753">
        <v>751</v>
      </c>
      <c r="B753" s="4" t="s">
        <v>1538</v>
      </c>
      <c r="C753" s="3" t="s">
        <v>1539</v>
      </c>
      <c r="D753" s="13">
        <v>3600</v>
      </c>
      <c r="E753" s="13">
        <v>8363</v>
      </c>
      <c r="F753" s="13">
        <f t="shared" si="44"/>
        <v>232</v>
      </c>
      <c r="G753" t="s">
        <v>20</v>
      </c>
      <c r="H753" s="1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">
        <v>2049</v>
      </c>
      <c r="T753" t="s">
        <v>2050</v>
      </c>
    </row>
    <row r="754" spans="1:20" x14ac:dyDescent="0.3">
      <c r="A754">
        <v>752</v>
      </c>
      <c r="B754" s="4" t="s">
        <v>1540</v>
      </c>
      <c r="C754" s="3" t="s">
        <v>1541</v>
      </c>
      <c r="D754" s="13">
        <v>5800</v>
      </c>
      <c r="E754" s="13">
        <v>5362</v>
      </c>
      <c r="F754" s="13">
        <f t="shared" si="44"/>
        <v>92</v>
      </c>
      <c r="G754" t="s">
        <v>74</v>
      </c>
      <c r="H754" s="13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">
        <v>2041</v>
      </c>
      <c r="T754" t="s">
        <v>2042</v>
      </c>
    </row>
    <row r="755" spans="1:20" x14ac:dyDescent="0.3">
      <c r="A755">
        <v>753</v>
      </c>
      <c r="B755" s="4" t="s">
        <v>1542</v>
      </c>
      <c r="C755" s="3" t="s">
        <v>1543</v>
      </c>
      <c r="D755" s="13">
        <v>4700</v>
      </c>
      <c r="E755" s="13">
        <v>12065</v>
      </c>
      <c r="F755" s="13">
        <f t="shared" si="44"/>
        <v>257</v>
      </c>
      <c r="G755" t="s">
        <v>20</v>
      </c>
      <c r="H755" s="13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2056</v>
      </c>
      <c r="T755" t="s">
        <v>2057</v>
      </c>
    </row>
    <row r="756" spans="1:20" x14ac:dyDescent="0.3">
      <c r="A756">
        <v>754</v>
      </c>
      <c r="B756" s="4" t="s">
        <v>1544</v>
      </c>
      <c r="C756" s="3" t="s">
        <v>1545</v>
      </c>
      <c r="D756" s="13">
        <v>70400</v>
      </c>
      <c r="E756" s="13">
        <v>118603</v>
      </c>
      <c r="F756" s="13">
        <f t="shared" si="44"/>
        <v>168</v>
      </c>
      <c r="G756" t="s">
        <v>20</v>
      </c>
      <c r="H756" s="13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">
        <v>2041</v>
      </c>
      <c r="T756" t="s">
        <v>2042</v>
      </c>
    </row>
    <row r="757" spans="1:20" x14ac:dyDescent="0.3">
      <c r="A757">
        <v>755</v>
      </c>
      <c r="B757" s="4" t="s">
        <v>1546</v>
      </c>
      <c r="C757" s="3" t="s">
        <v>1547</v>
      </c>
      <c r="D757" s="13">
        <v>4500</v>
      </c>
      <c r="E757" s="13">
        <v>7496</v>
      </c>
      <c r="F757" s="13">
        <f t="shared" si="44"/>
        <v>167</v>
      </c>
      <c r="G757" t="s">
        <v>20</v>
      </c>
      <c r="H757" s="13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">
        <v>2041</v>
      </c>
      <c r="T757" t="s">
        <v>2042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 s="13">
        <v>1300</v>
      </c>
      <c r="E758" s="13">
        <v>10037</v>
      </c>
      <c r="F758" s="13">
        <f t="shared" si="44"/>
        <v>772</v>
      </c>
      <c r="G758" t="s">
        <v>20</v>
      </c>
      <c r="H758" s="13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">
        <v>2041</v>
      </c>
      <c r="T758" t="s">
        <v>2042</v>
      </c>
    </row>
    <row r="759" spans="1:20" x14ac:dyDescent="0.3">
      <c r="A759">
        <v>757</v>
      </c>
      <c r="B759" s="4" t="s">
        <v>1550</v>
      </c>
      <c r="C759" s="3" t="s">
        <v>1551</v>
      </c>
      <c r="D759" s="13">
        <v>1400</v>
      </c>
      <c r="E759" s="13">
        <v>5696</v>
      </c>
      <c r="F759" s="13">
        <f t="shared" si="44"/>
        <v>407</v>
      </c>
      <c r="G759" t="s">
        <v>20</v>
      </c>
      <c r="H759" s="13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2046</v>
      </c>
    </row>
    <row r="760" spans="1:20" x14ac:dyDescent="0.3">
      <c r="A760">
        <v>758</v>
      </c>
      <c r="B760" s="4" t="s">
        <v>1552</v>
      </c>
      <c r="C760" s="3" t="s">
        <v>1553</v>
      </c>
      <c r="D760" s="13">
        <v>29600</v>
      </c>
      <c r="E760" s="13">
        <v>167005</v>
      </c>
      <c r="F760" s="13">
        <f t="shared" si="44"/>
        <v>564</v>
      </c>
      <c r="G760" t="s">
        <v>20</v>
      </c>
      <c r="H760" s="13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">
        <v>2037</v>
      </c>
      <c r="T760" t="s">
        <v>2038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 s="13">
        <v>167500</v>
      </c>
      <c r="E761" s="13">
        <v>114615</v>
      </c>
      <c r="F761" s="13">
        <f t="shared" si="44"/>
        <v>68</v>
      </c>
      <c r="G761" t="s">
        <v>14</v>
      </c>
      <c r="H761" s="13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">
        <v>2037</v>
      </c>
      <c r="T761" t="s">
        <v>2045</v>
      </c>
    </row>
    <row r="762" spans="1:20" x14ac:dyDescent="0.3">
      <c r="A762">
        <v>760</v>
      </c>
      <c r="B762" s="4" t="s">
        <v>1556</v>
      </c>
      <c r="C762" s="3" t="s">
        <v>1557</v>
      </c>
      <c r="D762" s="13">
        <v>48300</v>
      </c>
      <c r="E762" s="13">
        <v>16592</v>
      </c>
      <c r="F762" s="13">
        <f t="shared" si="44"/>
        <v>34</v>
      </c>
      <c r="G762" t="s">
        <v>14</v>
      </c>
      <c r="H762" s="13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">
        <v>2052</v>
      </c>
      <c r="T762" t="s">
        <v>2053</v>
      </c>
    </row>
    <row r="763" spans="1:20" x14ac:dyDescent="0.3">
      <c r="A763">
        <v>761</v>
      </c>
      <c r="B763" s="4" t="s">
        <v>1558</v>
      </c>
      <c r="C763" s="3" t="s">
        <v>1559</v>
      </c>
      <c r="D763" s="13">
        <v>2200</v>
      </c>
      <c r="E763" s="13">
        <v>14420</v>
      </c>
      <c r="F763" s="13">
        <f t="shared" si="44"/>
        <v>655</v>
      </c>
      <c r="G763" t="s">
        <v>20</v>
      </c>
      <c r="H763" s="1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">
        <v>2037</v>
      </c>
      <c r="T763" t="s">
        <v>2038</v>
      </c>
    </row>
    <row r="764" spans="1:20" x14ac:dyDescent="0.3">
      <c r="A764">
        <v>762</v>
      </c>
      <c r="B764" s="4" t="s">
        <v>668</v>
      </c>
      <c r="C764" s="3" t="s">
        <v>1560</v>
      </c>
      <c r="D764" s="13">
        <v>3500</v>
      </c>
      <c r="E764" s="13">
        <v>6204</v>
      </c>
      <c r="F764" s="13">
        <f t="shared" si="44"/>
        <v>177</v>
      </c>
      <c r="G764" t="s">
        <v>20</v>
      </c>
      <c r="H764" s="13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">
        <v>2037</v>
      </c>
      <c r="T764" t="s">
        <v>2060</v>
      </c>
    </row>
    <row r="765" spans="1:20" x14ac:dyDescent="0.3">
      <c r="A765">
        <v>763</v>
      </c>
      <c r="B765" s="4" t="s">
        <v>1561</v>
      </c>
      <c r="C765" s="3" t="s">
        <v>1562</v>
      </c>
      <c r="D765" s="13">
        <v>5600</v>
      </c>
      <c r="E765" s="13">
        <v>6338</v>
      </c>
      <c r="F765" s="13">
        <f t="shared" si="44"/>
        <v>113</v>
      </c>
      <c r="G765" t="s">
        <v>20</v>
      </c>
      <c r="H765" s="13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">
        <v>2041</v>
      </c>
      <c r="T765" t="s">
        <v>2042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 s="13">
        <v>1100</v>
      </c>
      <c r="E766" s="13">
        <v>8010</v>
      </c>
      <c r="F766" s="13">
        <f t="shared" si="44"/>
        <v>728</v>
      </c>
      <c r="G766" t="s">
        <v>20</v>
      </c>
      <c r="H766" s="13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">
        <v>2037</v>
      </c>
      <c r="T766" t="s">
        <v>2038</v>
      </c>
    </row>
    <row r="767" spans="1:20" x14ac:dyDescent="0.3">
      <c r="A767">
        <v>765</v>
      </c>
      <c r="B767" s="4" t="s">
        <v>1565</v>
      </c>
      <c r="C767" s="3" t="s">
        <v>1566</v>
      </c>
      <c r="D767" s="13">
        <v>3900</v>
      </c>
      <c r="E767" s="13">
        <v>8125</v>
      </c>
      <c r="F767" s="13">
        <f t="shared" si="44"/>
        <v>208</v>
      </c>
      <c r="G767" t="s">
        <v>20</v>
      </c>
      <c r="H767" s="13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">
        <v>2037</v>
      </c>
      <c r="T767" t="s">
        <v>2047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 s="13">
        <v>43800</v>
      </c>
      <c r="E768" s="13">
        <v>13653</v>
      </c>
      <c r="F768" s="13">
        <f t="shared" si="44"/>
        <v>31</v>
      </c>
      <c r="G768" t="s">
        <v>14</v>
      </c>
      <c r="H768" s="13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2065</v>
      </c>
    </row>
    <row r="769" spans="1:20" x14ac:dyDescent="0.3">
      <c r="A769">
        <v>767</v>
      </c>
      <c r="B769" s="4" t="s">
        <v>1569</v>
      </c>
      <c r="C769" s="3" t="s">
        <v>1570</v>
      </c>
      <c r="D769" s="13">
        <v>97200</v>
      </c>
      <c r="E769" s="13">
        <v>55372</v>
      </c>
      <c r="F769" s="13">
        <f t="shared" si="44"/>
        <v>57</v>
      </c>
      <c r="G769" t="s">
        <v>14</v>
      </c>
      <c r="H769" s="13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">
        <v>2049</v>
      </c>
      <c r="T769" t="s">
        <v>2061</v>
      </c>
    </row>
    <row r="770" spans="1:20" x14ac:dyDescent="0.3">
      <c r="A770">
        <v>768</v>
      </c>
      <c r="B770" s="4" t="s">
        <v>1571</v>
      </c>
      <c r="C770" s="3" t="s">
        <v>1572</v>
      </c>
      <c r="D770" s="13">
        <v>4800</v>
      </c>
      <c r="E770" s="13">
        <v>11088</v>
      </c>
      <c r="F770" s="13">
        <f t="shared" si="44"/>
        <v>231</v>
      </c>
      <c r="G770" t="s">
        <v>20</v>
      </c>
      <c r="H770" s="13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">
        <v>2041</v>
      </c>
      <c r="T770" t="s">
        <v>2042</v>
      </c>
    </row>
    <row r="771" spans="1:20" x14ac:dyDescent="0.3">
      <c r="A771">
        <v>769</v>
      </c>
      <c r="B771" s="4" t="s">
        <v>1573</v>
      </c>
      <c r="C771" s="3" t="s">
        <v>1574</v>
      </c>
      <c r="D771" s="13">
        <v>125600</v>
      </c>
      <c r="E771" s="13">
        <v>109106</v>
      </c>
      <c r="F771" s="13">
        <f t="shared" ref="F771:F834" si="48">ROUND((E771/D771)*100,0)</f>
        <v>87</v>
      </c>
      <c r="G771" t="s">
        <v>14</v>
      </c>
      <c r="H771" s="13">
        <v>3410</v>
      </c>
      <c r="I771" s="6">
        <f t="shared" ref="I771:I834" si="49">+IF(H771,E771/H771,0)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(((L771/60)/60/24)+DATE(1970,1,1))</f>
        <v>41501.208333333336</v>
      </c>
      <c r="O771" s="9">
        <f t="shared" ref="O771:O834" si="51">(((M771/60)/60/24)+DATE(1970,1,1))</f>
        <v>41527.208333333336</v>
      </c>
      <c r="P771" t="b">
        <v>0</v>
      </c>
      <c r="Q771" t="b">
        <v>0</v>
      </c>
      <c r="R771" t="s">
        <v>89</v>
      </c>
      <c r="S771" t="s">
        <v>2052</v>
      </c>
      <c r="T771" t="s">
        <v>2053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 s="13">
        <v>4300</v>
      </c>
      <c r="E772" s="13">
        <v>11642</v>
      </c>
      <c r="F772" s="13">
        <f t="shared" si="48"/>
        <v>271</v>
      </c>
      <c r="G772" t="s">
        <v>20</v>
      </c>
      <c r="H772" s="13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">
        <v>2041</v>
      </c>
      <c r="T772" t="s">
        <v>2042</v>
      </c>
    </row>
    <row r="773" spans="1:20" x14ac:dyDescent="0.3">
      <c r="A773">
        <v>771</v>
      </c>
      <c r="B773" s="4" t="s">
        <v>1577</v>
      </c>
      <c r="C773" s="3" t="s">
        <v>1578</v>
      </c>
      <c r="D773" s="13">
        <v>5600</v>
      </c>
      <c r="E773" s="13">
        <v>2769</v>
      </c>
      <c r="F773" s="13">
        <f t="shared" si="48"/>
        <v>49</v>
      </c>
      <c r="G773" t="s">
        <v>74</v>
      </c>
      <c r="H773" s="1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">
        <v>2041</v>
      </c>
      <c r="T773" t="s">
        <v>2042</v>
      </c>
    </row>
    <row r="774" spans="1:20" x14ac:dyDescent="0.3">
      <c r="A774">
        <v>772</v>
      </c>
      <c r="B774" s="4" t="s">
        <v>1579</v>
      </c>
      <c r="C774" s="3" t="s">
        <v>1580</v>
      </c>
      <c r="D774" s="13">
        <v>149600</v>
      </c>
      <c r="E774" s="13">
        <v>169586</v>
      </c>
      <c r="F774" s="13">
        <f t="shared" si="48"/>
        <v>113</v>
      </c>
      <c r="G774" t="s">
        <v>20</v>
      </c>
      <c r="H774" s="13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">
        <v>2037</v>
      </c>
      <c r="T774" t="s">
        <v>2047</v>
      </c>
    </row>
    <row r="775" spans="1:20" x14ac:dyDescent="0.3">
      <c r="A775">
        <v>773</v>
      </c>
      <c r="B775" s="4" t="s">
        <v>1581</v>
      </c>
      <c r="C775" s="3" t="s">
        <v>1582</v>
      </c>
      <c r="D775" s="13">
        <v>53100</v>
      </c>
      <c r="E775" s="13">
        <v>101185</v>
      </c>
      <c r="F775" s="13">
        <f t="shared" si="48"/>
        <v>191</v>
      </c>
      <c r="G775" t="s">
        <v>20</v>
      </c>
      <c r="H775" s="13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">
        <v>2041</v>
      </c>
      <c r="T775" t="s">
        <v>2042</v>
      </c>
    </row>
    <row r="776" spans="1:20" x14ac:dyDescent="0.3">
      <c r="A776">
        <v>774</v>
      </c>
      <c r="B776" s="4" t="s">
        <v>1583</v>
      </c>
      <c r="C776" s="3" t="s">
        <v>1584</v>
      </c>
      <c r="D776" s="13">
        <v>5000</v>
      </c>
      <c r="E776" s="13">
        <v>6775</v>
      </c>
      <c r="F776" s="13">
        <f t="shared" si="48"/>
        <v>136</v>
      </c>
      <c r="G776" t="s">
        <v>20</v>
      </c>
      <c r="H776" s="13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">
        <v>2039</v>
      </c>
      <c r="T776" t="s">
        <v>2040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 s="13">
        <v>9400</v>
      </c>
      <c r="E777" s="13">
        <v>968</v>
      </c>
      <c r="F777" s="13">
        <f t="shared" si="48"/>
        <v>10</v>
      </c>
      <c r="G777" t="s">
        <v>14</v>
      </c>
      <c r="H777" s="13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">
        <v>2037</v>
      </c>
      <c r="T777" t="s">
        <v>2038</v>
      </c>
    </row>
    <row r="778" spans="1:20" x14ac:dyDescent="0.3">
      <c r="A778">
        <v>776</v>
      </c>
      <c r="B778" s="4" t="s">
        <v>1587</v>
      </c>
      <c r="C778" s="3" t="s">
        <v>1588</v>
      </c>
      <c r="D778" s="13">
        <v>110800</v>
      </c>
      <c r="E778" s="13">
        <v>72623</v>
      </c>
      <c r="F778" s="13">
        <f t="shared" si="48"/>
        <v>66</v>
      </c>
      <c r="G778" t="s">
        <v>14</v>
      </c>
      <c r="H778" s="13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">
        <v>2041</v>
      </c>
      <c r="T778" t="s">
        <v>2042</v>
      </c>
    </row>
    <row r="779" spans="1:20" x14ac:dyDescent="0.3">
      <c r="A779">
        <v>777</v>
      </c>
      <c r="B779" s="4" t="s">
        <v>1589</v>
      </c>
      <c r="C779" s="3" t="s">
        <v>1590</v>
      </c>
      <c r="D779" s="13">
        <v>93800</v>
      </c>
      <c r="E779" s="13">
        <v>45987</v>
      </c>
      <c r="F779" s="13">
        <f t="shared" si="48"/>
        <v>49</v>
      </c>
      <c r="G779" t="s">
        <v>14</v>
      </c>
      <c r="H779" s="13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">
        <v>2041</v>
      </c>
      <c r="T779" t="s">
        <v>2042</v>
      </c>
    </row>
    <row r="780" spans="1:20" x14ac:dyDescent="0.3">
      <c r="A780">
        <v>778</v>
      </c>
      <c r="B780" s="4" t="s">
        <v>1591</v>
      </c>
      <c r="C780" s="3" t="s">
        <v>1592</v>
      </c>
      <c r="D780" s="13">
        <v>1300</v>
      </c>
      <c r="E780" s="13">
        <v>10243</v>
      </c>
      <c r="F780" s="13">
        <f t="shared" si="48"/>
        <v>788</v>
      </c>
      <c r="G780" t="s">
        <v>20</v>
      </c>
      <c r="H780" s="13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2051</v>
      </c>
    </row>
    <row r="781" spans="1:20" x14ac:dyDescent="0.3">
      <c r="A781">
        <v>779</v>
      </c>
      <c r="B781" s="4" t="s">
        <v>1593</v>
      </c>
      <c r="C781" s="3" t="s">
        <v>1594</v>
      </c>
      <c r="D781" s="13">
        <v>108700</v>
      </c>
      <c r="E781" s="13">
        <v>87293</v>
      </c>
      <c r="F781" s="13">
        <f t="shared" si="48"/>
        <v>80</v>
      </c>
      <c r="G781" t="s">
        <v>14</v>
      </c>
      <c r="H781" s="13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">
        <v>2041</v>
      </c>
      <c r="T781" t="s">
        <v>2042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 s="13">
        <v>5100</v>
      </c>
      <c r="E782" s="13">
        <v>5421</v>
      </c>
      <c r="F782" s="13">
        <f t="shared" si="48"/>
        <v>106</v>
      </c>
      <c r="G782" t="s">
        <v>20</v>
      </c>
      <c r="H782" s="13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2046</v>
      </c>
    </row>
    <row r="783" spans="1:20" x14ac:dyDescent="0.3">
      <c r="A783">
        <v>781</v>
      </c>
      <c r="B783" s="4" t="s">
        <v>1597</v>
      </c>
      <c r="C783" s="3" t="s">
        <v>1598</v>
      </c>
      <c r="D783" s="13">
        <v>8700</v>
      </c>
      <c r="E783" s="13">
        <v>4414</v>
      </c>
      <c r="F783" s="13">
        <f t="shared" si="48"/>
        <v>51</v>
      </c>
      <c r="G783" t="s">
        <v>74</v>
      </c>
      <c r="H783" s="1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">
        <v>2041</v>
      </c>
      <c r="T783" t="s">
        <v>2042</v>
      </c>
    </row>
    <row r="784" spans="1:20" x14ac:dyDescent="0.3">
      <c r="A784">
        <v>782</v>
      </c>
      <c r="B784" s="4" t="s">
        <v>1599</v>
      </c>
      <c r="C784" s="3" t="s">
        <v>1600</v>
      </c>
      <c r="D784" s="13">
        <v>5100</v>
      </c>
      <c r="E784" s="13">
        <v>10981</v>
      </c>
      <c r="F784" s="13">
        <f t="shared" si="48"/>
        <v>215</v>
      </c>
      <c r="G784" t="s">
        <v>20</v>
      </c>
      <c r="H784" s="13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2051</v>
      </c>
    </row>
    <row r="785" spans="1:20" x14ac:dyDescent="0.3">
      <c r="A785">
        <v>783</v>
      </c>
      <c r="B785" s="4" t="s">
        <v>1601</v>
      </c>
      <c r="C785" s="3" t="s">
        <v>1602</v>
      </c>
      <c r="D785" s="13">
        <v>7400</v>
      </c>
      <c r="E785" s="13">
        <v>10451</v>
      </c>
      <c r="F785" s="13">
        <f t="shared" si="48"/>
        <v>141</v>
      </c>
      <c r="G785" t="s">
        <v>20</v>
      </c>
      <c r="H785" s="13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">
        <v>2037</v>
      </c>
      <c r="T785" t="s">
        <v>2038</v>
      </c>
    </row>
    <row r="786" spans="1:20" x14ac:dyDescent="0.3">
      <c r="A786">
        <v>784</v>
      </c>
      <c r="B786" s="4" t="s">
        <v>1603</v>
      </c>
      <c r="C786" s="3" t="s">
        <v>1604</v>
      </c>
      <c r="D786" s="13">
        <v>88900</v>
      </c>
      <c r="E786" s="13">
        <v>102535</v>
      </c>
      <c r="F786" s="13">
        <f t="shared" si="48"/>
        <v>115</v>
      </c>
      <c r="G786" t="s">
        <v>20</v>
      </c>
      <c r="H786" s="13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">
        <v>2039</v>
      </c>
      <c r="T786" t="s">
        <v>2040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 s="13">
        <v>6700</v>
      </c>
      <c r="E787" s="13">
        <v>12939</v>
      </c>
      <c r="F787" s="13">
        <f t="shared" si="48"/>
        <v>193</v>
      </c>
      <c r="G787" t="s">
        <v>20</v>
      </c>
      <c r="H787" s="13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2051</v>
      </c>
    </row>
    <row r="788" spans="1:20" x14ac:dyDescent="0.3">
      <c r="A788">
        <v>786</v>
      </c>
      <c r="B788" s="4" t="s">
        <v>1607</v>
      </c>
      <c r="C788" s="3" t="s">
        <v>1608</v>
      </c>
      <c r="D788" s="13">
        <v>1500</v>
      </c>
      <c r="E788" s="13">
        <v>10946</v>
      </c>
      <c r="F788" s="13">
        <f t="shared" si="48"/>
        <v>730</v>
      </c>
      <c r="G788" t="s">
        <v>20</v>
      </c>
      <c r="H788" s="13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2037</v>
      </c>
      <c r="T788" t="s">
        <v>2060</v>
      </c>
    </row>
    <row r="789" spans="1:20" x14ac:dyDescent="0.3">
      <c r="A789">
        <v>787</v>
      </c>
      <c r="B789" s="4" t="s">
        <v>1609</v>
      </c>
      <c r="C789" s="3" t="s">
        <v>1610</v>
      </c>
      <c r="D789" s="13">
        <v>61200</v>
      </c>
      <c r="E789" s="13">
        <v>60994</v>
      </c>
      <c r="F789" s="13">
        <f t="shared" si="48"/>
        <v>100</v>
      </c>
      <c r="G789" t="s">
        <v>14</v>
      </c>
      <c r="H789" s="13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">
        <v>2037</v>
      </c>
      <c r="T789" t="s">
        <v>2038</v>
      </c>
    </row>
    <row r="790" spans="1:20" x14ac:dyDescent="0.3">
      <c r="A790">
        <v>788</v>
      </c>
      <c r="B790" s="4" t="s">
        <v>1611</v>
      </c>
      <c r="C790" s="3" t="s">
        <v>1612</v>
      </c>
      <c r="D790" s="13">
        <v>3600</v>
      </c>
      <c r="E790" s="13">
        <v>3174</v>
      </c>
      <c r="F790" s="13">
        <f t="shared" si="48"/>
        <v>88</v>
      </c>
      <c r="G790" t="s">
        <v>47</v>
      </c>
      <c r="H790" s="13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2051</v>
      </c>
    </row>
    <row r="791" spans="1:20" x14ac:dyDescent="0.3">
      <c r="A791">
        <v>789</v>
      </c>
      <c r="B791" s="4" t="s">
        <v>1613</v>
      </c>
      <c r="C791" s="3" t="s">
        <v>1614</v>
      </c>
      <c r="D791" s="13">
        <v>9000</v>
      </c>
      <c r="E791" s="13">
        <v>3351</v>
      </c>
      <c r="F791" s="13">
        <f t="shared" si="48"/>
        <v>37</v>
      </c>
      <c r="G791" t="s">
        <v>14</v>
      </c>
      <c r="H791" s="13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">
        <v>2041</v>
      </c>
      <c r="T791" t="s">
        <v>2042</v>
      </c>
    </row>
    <row r="792" spans="1:20" x14ac:dyDescent="0.3">
      <c r="A792">
        <v>790</v>
      </c>
      <c r="B792" s="4" t="s">
        <v>1615</v>
      </c>
      <c r="C792" s="3" t="s">
        <v>1616</v>
      </c>
      <c r="D792" s="13">
        <v>185900</v>
      </c>
      <c r="E792" s="13">
        <v>56774</v>
      </c>
      <c r="F792" s="13">
        <f t="shared" si="48"/>
        <v>31</v>
      </c>
      <c r="G792" t="s">
        <v>74</v>
      </c>
      <c r="H792" s="13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">
        <v>2041</v>
      </c>
      <c r="T792" t="s">
        <v>2042</v>
      </c>
    </row>
    <row r="793" spans="1:20" x14ac:dyDescent="0.3">
      <c r="A793">
        <v>791</v>
      </c>
      <c r="B793" s="4" t="s">
        <v>1617</v>
      </c>
      <c r="C793" s="3" t="s">
        <v>1618</v>
      </c>
      <c r="D793" s="13">
        <v>2100</v>
      </c>
      <c r="E793" s="13">
        <v>540</v>
      </c>
      <c r="F793" s="13">
        <f t="shared" si="48"/>
        <v>26</v>
      </c>
      <c r="G793" t="s">
        <v>14</v>
      </c>
      <c r="H793" s="1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">
        <v>2035</v>
      </c>
      <c r="T793" t="s">
        <v>2036</v>
      </c>
    </row>
    <row r="794" spans="1:20" x14ac:dyDescent="0.3">
      <c r="A794">
        <v>792</v>
      </c>
      <c r="B794" s="4" t="s">
        <v>1619</v>
      </c>
      <c r="C794" s="3" t="s">
        <v>1620</v>
      </c>
      <c r="D794" s="13">
        <v>2000</v>
      </c>
      <c r="E794" s="13">
        <v>680</v>
      </c>
      <c r="F794" s="13">
        <f t="shared" si="48"/>
        <v>34</v>
      </c>
      <c r="G794" t="s">
        <v>14</v>
      </c>
      <c r="H794" s="13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">
        <v>2041</v>
      </c>
      <c r="T794" t="s">
        <v>2042</v>
      </c>
    </row>
    <row r="795" spans="1:20" x14ac:dyDescent="0.3">
      <c r="A795">
        <v>793</v>
      </c>
      <c r="B795" s="4" t="s">
        <v>1621</v>
      </c>
      <c r="C795" s="3" t="s">
        <v>1622</v>
      </c>
      <c r="D795" s="13">
        <v>1100</v>
      </c>
      <c r="E795" s="13">
        <v>13045</v>
      </c>
      <c r="F795" s="13">
        <f t="shared" si="48"/>
        <v>1186</v>
      </c>
      <c r="G795" t="s">
        <v>20</v>
      </c>
      <c r="H795" s="13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">
        <v>2049</v>
      </c>
      <c r="T795" t="s">
        <v>2050</v>
      </c>
    </row>
    <row r="796" spans="1:20" x14ac:dyDescent="0.3">
      <c r="A796">
        <v>794</v>
      </c>
      <c r="B796" s="4" t="s">
        <v>1623</v>
      </c>
      <c r="C796" s="3" t="s">
        <v>1624</v>
      </c>
      <c r="D796" s="13">
        <v>6600</v>
      </c>
      <c r="E796" s="13">
        <v>8276</v>
      </c>
      <c r="F796" s="13">
        <f t="shared" si="48"/>
        <v>125</v>
      </c>
      <c r="G796" t="s">
        <v>20</v>
      </c>
      <c r="H796" s="13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">
        <v>2037</v>
      </c>
      <c r="T796" t="s">
        <v>2038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 s="13">
        <v>7100</v>
      </c>
      <c r="E797" s="13">
        <v>1022</v>
      </c>
      <c r="F797" s="13">
        <f t="shared" si="48"/>
        <v>14</v>
      </c>
      <c r="G797" t="s">
        <v>14</v>
      </c>
      <c r="H797" s="13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2046</v>
      </c>
    </row>
    <row r="798" spans="1:20" x14ac:dyDescent="0.3">
      <c r="A798">
        <v>796</v>
      </c>
      <c r="B798" s="4" t="s">
        <v>1627</v>
      </c>
      <c r="C798" s="3" t="s">
        <v>1628</v>
      </c>
      <c r="D798" s="13">
        <v>7800</v>
      </c>
      <c r="E798" s="13">
        <v>4275</v>
      </c>
      <c r="F798" s="13">
        <f t="shared" si="48"/>
        <v>55</v>
      </c>
      <c r="G798" t="s">
        <v>14</v>
      </c>
      <c r="H798" s="13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2052</v>
      </c>
      <c r="T798" t="s">
        <v>2063</v>
      </c>
    </row>
    <row r="799" spans="1:20" x14ac:dyDescent="0.3">
      <c r="A799">
        <v>797</v>
      </c>
      <c r="B799" s="4" t="s">
        <v>1629</v>
      </c>
      <c r="C799" s="3" t="s">
        <v>1630</v>
      </c>
      <c r="D799" s="13">
        <v>7600</v>
      </c>
      <c r="E799" s="13">
        <v>8332</v>
      </c>
      <c r="F799" s="13">
        <f t="shared" si="48"/>
        <v>110</v>
      </c>
      <c r="G799" t="s">
        <v>20</v>
      </c>
      <c r="H799" s="13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">
        <v>2039</v>
      </c>
      <c r="T799" t="s">
        <v>2040</v>
      </c>
    </row>
    <row r="800" spans="1:20" x14ac:dyDescent="0.3">
      <c r="A800">
        <v>798</v>
      </c>
      <c r="B800" s="4" t="s">
        <v>1631</v>
      </c>
      <c r="C800" s="3" t="s">
        <v>1632</v>
      </c>
      <c r="D800" s="13">
        <v>3400</v>
      </c>
      <c r="E800" s="13">
        <v>6408</v>
      </c>
      <c r="F800" s="13">
        <f t="shared" si="48"/>
        <v>188</v>
      </c>
      <c r="G800" t="s">
        <v>20</v>
      </c>
      <c r="H800" s="13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">
        <v>2041</v>
      </c>
      <c r="T800" t="s">
        <v>2042</v>
      </c>
    </row>
    <row r="801" spans="1:20" x14ac:dyDescent="0.3">
      <c r="A801">
        <v>799</v>
      </c>
      <c r="B801" s="4" t="s">
        <v>1633</v>
      </c>
      <c r="C801" s="3" t="s">
        <v>1634</v>
      </c>
      <c r="D801" s="13">
        <v>84500</v>
      </c>
      <c r="E801" s="13">
        <v>73522</v>
      </c>
      <c r="F801" s="13">
        <f t="shared" si="48"/>
        <v>87</v>
      </c>
      <c r="G801" t="s">
        <v>14</v>
      </c>
      <c r="H801" s="13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">
        <v>2041</v>
      </c>
      <c r="T801" t="s">
        <v>2042</v>
      </c>
    </row>
    <row r="802" spans="1:20" x14ac:dyDescent="0.3">
      <c r="A802">
        <v>800</v>
      </c>
      <c r="B802" s="4" t="s">
        <v>1635</v>
      </c>
      <c r="C802" s="3" t="s">
        <v>1636</v>
      </c>
      <c r="D802" s="13">
        <v>100</v>
      </c>
      <c r="E802" s="13">
        <v>1</v>
      </c>
      <c r="F802" s="13">
        <f t="shared" si="48"/>
        <v>1</v>
      </c>
      <c r="G802" t="s">
        <v>14</v>
      </c>
      <c r="H802" s="13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">
        <v>2037</v>
      </c>
      <c r="T802" t="s">
        <v>2038</v>
      </c>
    </row>
    <row r="803" spans="1:20" x14ac:dyDescent="0.3">
      <c r="A803">
        <v>801</v>
      </c>
      <c r="B803" s="4" t="s">
        <v>1637</v>
      </c>
      <c r="C803" s="3" t="s">
        <v>1638</v>
      </c>
      <c r="D803" s="13">
        <v>2300</v>
      </c>
      <c r="E803" s="13">
        <v>4667</v>
      </c>
      <c r="F803" s="13">
        <f t="shared" si="48"/>
        <v>203</v>
      </c>
      <c r="G803" t="s">
        <v>20</v>
      </c>
      <c r="H803" s="1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">
        <v>2056</v>
      </c>
      <c r="T803" t="s">
        <v>2057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 s="13">
        <v>6200</v>
      </c>
      <c r="E804" s="13">
        <v>12216</v>
      </c>
      <c r="F804" s="13">
        <f t="shared" si="48"/>
        <v>197</v>
      </c>
      <c r="G804" t="s">
        <v>20</v>
      </c>
      <c r="H804" s="13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2056</v>
      </c>
      <c r="T804" t="s">
        <v>2057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 s="13">
        <v>6100</v>
      </c>
      <c r="E805" s="13">
        <v>6527</v>
      </c>
      <c r="F805" s="13">
        <f t="shared" si="48"/>
        <v>107</v>
      </c>
      <c r="G805" t="s">
        <v>20</v>
      </c>
      <c r="H805" s="13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">
        <v>2041</v>
      </c>
      <c r="T805" t="s">
        <v>2042</v>
      </c>
    </row>
    <row r="806" spans="1:20" x14ac:dyDescent="0.3">
      <c r="A806">
        <v>804</v>
      </c>
      <c r="B806" s="4" t="s">
        <v>1643</v>
      </c>
      <c r="C806" s="3" t="s">
        <v>1644</v>
      </c>
      <c r="D806" s="13">
        <v>2600</v>
      </c>
      <c r="E806" s="13">
        <v>6987</v>
      </c>
      <c r="F806" s="13">
        <f t="shared" si="48"/>
        <v>269</v>
      </c>
      <c r="G806" t="s">
        <v>20</v>
      </c>
      <c r="H806" s="13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">
        <v>2037</v>
      </c>
      <c r="T806" t="s">
        <v>2038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 s="13">
        <v>9700</v>
      </c>
      <c r="E807" s="13">
        <v>4932</v>
      </c>
      <c r="F807" s="13">
        <f t="shared" si="48"/>
        <v>51</v>
      </c>
      <c r="G807" t="s">
        <v>14</v>
      </c>
      <c r="H807" s="13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x14ac:dyDescent="0.3">
      <c r="A808">
        <v>806</v>
      </c>
      <c r="B808" s="4" t="s">
        <v>1647</v>
      </c>
      <c r="C808" s="3" t="s">
        <v>1648</v>
      </c>
      <c r="D808" s="13">
        <v>700</v>
      </c>
      <c r="E808" s="13">
        <v>8262</v>
      </c>
      <c r="F808" s="13">
        <f t="shared" si="48"/>
        <v>1180</v>
      </c>
      <c r="G808" t="s">
        <v>20</v>
      </c>
      <c r="H808" s="13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2046</v>
      </c>
    </row>
    <row r="809" spans="1:20" x14ac:dyDescent="0.3">
      <c r="A809">
        <v>807</v>
      </c>
      <c r="B809" s="4" t="s">
        <v>1649</v>
      </c>
      <c r="C809" s="3" t="s">
        <v>1650</v>
      </c>
      <c r="D809" s="13">
        <v>700</v>
      </c>
      <c r="E809" s="13">
        <v>1848</v>
      </c>
      <c r="F809" s="13">
        <f t="shared" si="48"/>
        <v>264</v>
      </c>
      <c r="G809" t="s">
        <v>20</v>
      </c>
      <c r="H809" s="13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">
        <v>2041</v>
      </c>
      <c r="T809" t="s">
        <v>2042</v>
      </c>
    </row>
    <row r="810" spans="1:20" x14ac:dyDescent="0.3">
      <c r="A810">
        <v>808</v>
      </c>
      <c r="B810" s="4" t="s">
        <v>1651</v>
      </c>
      <c r="C810" s="3" t="s">
        <v>1652</v>
      </c>
      <c r="D810" s="13">
        <v>5200</v>
      </c>
      <c r="E810" s="13">
        <v>1583</v>
      </c>
      <c r="F810" s="13">
        <f t="shared" si="48"/>
        <v>30</v>
      </c>
      <c r="G810" t="s">
        <v>14</v>
      </c>
      <c r="H810" s="13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">
        <v>2035</v>
      </c>
      <c r="T810" t="s">
        <v>2036</v>
      </c>
    </row>
    <row r="811" spans="1:20" x14ac:dyDescent="0.3">
      <c r="A811">
        <v>809</v>
      </c>
      <c r="B811" s="4" t="s">
        <v>1599</v>
      </c>
      <c r="C811" s="3" t="s">
        <v>1653</v>
      </c>
      <c r="D811" s="13">
        <v>140800</v>
      </c>
      <c r="E811" s="13">
        <v>88536</v>
      </c>
      <c r="F811" s="13">
        <f t="shared" si="48"/>
        <v>63</v>
      </c>
      <c r="G811" t="s">
        <v>14</v>
      </c>
      <c r="H811" s="13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 s="13">
        <v>6400</v>
      </c>
      <c r="E812" s="13">
        <v>12360</v>
      </c>
      <c r="F812" s="13">
        <f t="shared" si="48"/>
        <v>193</v>
      </c>
      <c r="G812" t="s">
        <v>20</v>
      </c>
      <c r="H812" s="13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">
        <v>2041</v>
      </c>
      <c r="T812" t="s">
        <v>2042</v>
      </c>
    </row>
    <row r="813" spans="1:20" x14ac:dyDescent="0.3">
      <c r="A813">
        <v>811</v>
      </c>
      <c r="B813" s="4" t="s">
        <v>1656</v>
      </c>
      <c r="C813" s="3" t="s">
        <v>1657</v>
      </c>
      <c r="D813" s="13">
        <v>92500</v>
      </c>
      <c r="E813" s="13">
        <v>71320</v>
      </c>
      <c r="F813" s="13">
        <f t="shared" si="48"/>
        <v>77</v>
      </c>
      <c r="G813" t="s">
        <v>14</v>
      </c>
      <c r="H813" s="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">
        <v>2052</v>
      </c>
      <c r="T813" t="s">
        <v>2053</v>
      </c>
    </row>
    <row r="814" spans="1:20" x14ac:dyDescent="0.3">
      <c r="A814">
        <v>812</v>
      </c>
      <c r="B814" s="4" t="s">
        <v>1658</v>
      </c>
      <c r="C814" s="3" t="s">
        <v>1659</v>
      </c>
      <c r="D814" s="13">
        <v>59700</v>
      </c>
      <c r="E814" s="13">
        <v>134640</v>
      </c>
      <c r="F814" s="13">
        <f t="shared" si="48"/>
        <v>226</v>
      </c>
      <c r="G814" t="s">
        <v>20</v>
      </c>
      <c r="H814" s="13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">
        <v>2049</v>
      </c>
      <c r="T814" t="s">
        <v>2050</v>
      </c>
    </row>
    <row r="815" spans="1:20" x14ac:dyDescent="0.3">
      <c r="A815">
        <v>813</v>
      </c>
      <c r="B815" s="4" t="s">
        <v>1660</v>
      </c>
      <c r="C815" s="3" t="s">
        <v>1661</v>
      </c>
      <c r="D815" s="13">
        <v>3200</v>
      </c>
      <c r="E815" s="13">
        <v>7661</v>
      </c>
      <c r="F815" s="13">
        <f t="shared" si="48"/>
        <v>239</v>
      </c>
      <c r="G815" t="s">
        <v>20</v>
      </c>
      <c r="H815" s="13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">
        <v>2052</v>
      </c>
      <c r="T815" t="s">
        <v>2053</v>
      </c>
    </row>
    <row r="816" spans="1:20" x14ac:dyDescent="0.3">
      <c r="A816">
        <v>814</v>
      </c>
      <c r="B816" s="4" t="s">
        <v>1662</v>
      </c>
      <c r="C816" s="3" t="s">
        <v>1663</v>
      </c>
      <c r="D816" s="13">
        <v>3200</v>
      </c>
      <c r="E816" s="13">
        <v>2950</v>
      </c>
      <c r="F816" s="13">
        <f t="shared" si="48"/>
        <v>92</v>
      </c>
      <c r="G816" t="s">
        <v>14</v>
      </c>
      <c r="H816" s="13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">
        <v>2037</v>
      </c>
      <c r="T816" t="s">
        <v>2038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 s="13">
        <v>9000</v>
      </c>
      <c r="E817" s="13">
        <v>11721</v>
      </c>
      <c r="F817" s="13">
        <f t="shared" si="48"/>
        <v>130</v>
      </c>
      <c r="G817" t="s">
        <v>20</v>
      </c>
      <c r="H817" s="13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">
        <v>2037</v>
      </c>
      <c r="T817" t="s">
        <v>2038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 s="13">
        <v>2300</v>
      </c>
      <c r="E818" s="13">
        <v>14150</v>
      </c>
      <c r="F818" s="13">
        <f t="shared" si="48"/>
        <v>615</v>
      </c>
      <c r="G818" t="s">
        <v>20</v>
      </c>
      <c r="H818" s="13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">
        <v>2041</v>
      </c>
      <c r="T818" t="s">
        <v>2042</v>
      </c>
    </row>
    <row r="819" spans="1:20" x14ac:dyDescent="0.3">
      <c r="A819">
        <v>817</v>
      </c>
      <c r="B819" s="4" t="s">
        <v>1668</v>
      </c>
      <c r="C819" s="3" t="s">
        <v>1669</v>
      </c>
      <c r="D819" s="13">
        <v>51300</v>
      </c>
      <c r="E819" s="13">
        <v>189192</v>
      </c>
      <c r="F819" s="13">
        <f t="shared" si="48"/>
        <v>369</v>
      </c>
      <c r="G819" t="s">
        <v>20</v>
      </c>
      <c r="H819" s="13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">
        <v>2049</v>
      </c>
      <c r="T819" t="s">
        <v>2050</v>
      </c>
    </row>
    <row r="820" spans="1:20" x14ac:dyDescent="0.3">
      <c r="A820">
        <v>818</v>
      </c>
      <c r="B820" s="4" t="s">
        <v>676</v>
      </c>
      <c r="C820" s="3" t="s">
        <v>1670</v>
      </c>
      <c r="D820" s="13">
        <v>700</v>
      </c>
      <c r="E820" s="13">
        <v>7664</v>
      </c>
      <c r="F820" s="13">
        <f t="shared" si="48"/>
        <v>1095</v>
      </c>
      <c r="G820" t="s">
        <v>20</v>
      </c>
      <c r="H820" s="13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">
        <v>2041</v>
      </c>
      <c r="T820" t="s">
        <v>2042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 s="13">
        <v>8900</v>
      </c>
      <c r="E821" s="13">
        <v>4509</v>
      </c>
      <c r="F821" s="13">
        <f t="shared" si="48"/>
        <v>51</v>
      </c>
      <c r="G821" t="s">
        <v>14</v>
      </c>
      <c r="H821" s="13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">
        <v>2052</v>
      </c>
      <c r="T821" t="s">
        <v>2053</v>
      </c>
    </row>
    <row r="822" spans="1:20" x14ac:dyDescent="0.3">
      <c r="A822">
        <v>820</v>
      </c>
      <c r="B822" s="4" t="s">
        <v>1673</v>
      </c>
      <c r="C822" s="3" t="s">
        <v>1674</v>
      </c>
      <c r="D822" s="13">
        <v>1500</v>
      </c>
      <c r="E822" s="13">
        <v>12009</v>
      </c>
      <c r="F822" s="13">
        <f t="shared" si="48"/>
        <v>801</v>
      </c>
      <c r="G822" t="s">
        <v>20</v>
      </c>
      <c r="H822" s="13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">
        <v>2037</v>
      </c>
      <c r="T822" t="s">
        <v>2038</v>
      </c>
    </row>
    <row r="823" spans="1:20" x14ac:dyDescent="0.3">
      <c r="A823">
        <v>821</v>
      </c>
      <c r="B823" s="4" t="s">
        <v>1675</v>
      </c>
      <c r="C823" s="3" t="s">
        <v>1676</v>
      </c>
      <c r="D823" s="13">
        <v>4900</v>
      </c>
      <c r="E823" s="13">
        <v>14273</v>
      </c>
      <c r="F823" s="13">
        <f t="shared" si="48"/>
        <v>291</v>
      </c>
      <c r="G823" t="s">
        <v>20</v>
      </c>
      <c r="H823" s="1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x14ac:dyDescent="0.3">
      <c r="A824">
        <v>822</v>
      </c>
      <c r="B824" s="4" t="s">
        <v>1677</v>
      </c>
      <c r="C824" s="3" t="s">
        <v>1678</v>
      </c>
      <c r="D824" s="13">
        <v>54000</v>
      </c>
      <c r="E824" s="13">
        <v>188982</v>
      </c>
      <c r="F824" s="13">
        <f t="shared" si="48"/>
        <v>350</v>
      </c>
      <c r="G824" t="s">
        <v>20</v>
      </c>
      <c r="H824" s="13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">
        <v>2037</v>
      </c>
      <c r="T824" t="s">
        <v>2038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 s="13">
        <v>4100</v>
      </c>
      <c r="E825" s="13">
        <v>14640</v>
      </c>
      <c r="F825" s="13">
        <f t="shared" si="48"/>
        <v>357</v>
      </c>
      <c r="G825" t="s">
        <v>20</v>
      </c>
      <c r="H825" s="13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">
        <v>2037</v>
      </c>
      <c r="T825" t="s">
        <v>2038</v>
      </c>
    </row>
    <row r="826" spans="1:20" x14ac:dyDescent="0.3">
      <c r="A826">
        <v>824</v>
      </c>
      <c r="B826" s="4" t="s">
        <v>1681</v>
      </c>
      <c r="C826" s="3" t="s">
        <v>1682</v>
      </c>
      <c r="D826" s="13">
        <v>85000</v>
      </c>
      <c r="E826" s="13">
        <v>107516</v>
      </c>
      <c r="F826" s="13">
        <f t="shared" si="48"/>
        <v>126</v>
      </c>
      <c r="G826" t="s">
        <v>20</v>
      </c>
      <c r="H826" s="13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">
        <v>2049</v>
      </c>
      <c r="T826" t="s">
        <v>2050</v>
      </c>
    </row>
    <row r="827" spans="1:20" x14ac:dyDescent="0.3">
      <c r="A827">
        <v>825</v>
      </c>
      <c r="B827" s="4" t="s">
        <v>1683</v>
      </c>
      <c r="C827" s="3" t="s">
        <v>1684</v>
      </c>
      <c r="D827" s="13">
        <v>3600</v>
      </c>
      <c r="E827" s="13">
        <v>13950</v>
      </c>
      <c r="F827" s="13">
        <f t="shared" si="48"/>
        <v>388</v>
      </c>
      <c r="G827" t="s">
        <v>20</v>
      </c>
      <c r="H827" s="13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2054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 s="13">
        <v>2800</v>
      </c>
      <c r="E828" s="13">
        <v>12797</v>
      </c>
      <c r="F828" s="13">
        <f t="shared" si="48"/>
        <v>457</v>
      </c>
      <c r="G828" t="s">
        <v>20</v>
      </c>
      <c r="H828" s="13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">
        <v>2041</v>
      </c>
      <c r="T828" t="s">
        <v>2042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 s="13">
        <v>2300</v>
      </c>
      <c r="E829" s="13">
        <v>6134</v>
      </c>
      <c r="F829" s="13">
        <f t="shared" si="48"/>
        <v>267</v>
      </c>
      <c r="G829" t="s">
        <v>20</v>
      </c>
      <c r="H829" s="13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2046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 s="13">
        <v>7100</v>
      </c>
      <c r="E830" s="13">
        <v>4899</v>
      </c>
      <c r="F830" s="13">
        <f t="shared" si="48"/>
        <v>69</v>
      </c>
      <c r="G830" t="s">
        <v>14</v>
      </c>
      <c r="H830" s="13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">
        <v>2041</v>
      </c>
      <c r="T830" t="s">
        <v>2042</v>
      </c>
    </row>
    <row r="831" spans="1:20" x14ac:dyDescent="0.3">
      <c r="A831">
        <v>829</v>
      </c>
      <c r="B831" s="4" t="s">
        <v>1691</v>
      </c>
      <c r="C831" s="3" t="s">
        <v>1692</v>
      </c>
      <c r="D831" s="13">
        <v>9600</v>
      </c>
      <c r="E831" s="13">
        <v>4929</v>
      </c>
      <c r="F831" s="13">
        <f t="shared" si="48"/>
        <v>51</v>
      </c>
      <c r="G831" t="s">
        <v>14</v>
      </c>
      <c r="H831" s="13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">
        <v>2041</v>
      </c>
      <c r="T831" t="s">
        <v>2042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 s="13">
        <v>121600</v>
      </c>
      <c r="E832" s="13">
        <v>1424</v>
      </c>
      <c r="F832" s="13">
        <f t="shared" si="48"/>
        <v>1</v>
      </c>
      <c r="G832" t="s">
        <v>14</v>
      </c>
      <c r="H832" s="13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">
        <v>2041</v>
      </c>
      <c r="T832" t="s">
        <v>2042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 s="13">
        <v>97100</v>
      </c>
      <c r="E833" s="13">
        <v>105817</v>
      </c>
      <c r="F833" s="13">
        <f t="shared" si="48"/>
        <v>109</v>
      </c>
      <c r="G833" t="s">
        <v>20</v>
      </c>
      <c r="H833" s="1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2056</v>
      </c>
      <c r="T833" t="s">
        <v>2057</v>
      </c>
    </row>
    <row r="834" spans="1:20" x14ac:dyDescent="0.3">
      <c r="A834">
        <v>832</v>
      </c>
      <c r="B834" s="4" t="s">
        <v>1697</v>
      </c>
      <c r="C834" s="3" t="s">
        <v>1698</v>
      </c>
      <c r="D834" s="13">
        <v>43200</v>
      </c>
      <c r="E834" s="13">
        <v>136156</v>
      </c>
      <c r="F834" s="13">
        <f t="shared" si="48"/>
        <v>315</v>
      </c>
      <c r="G834" t="s">
        <v>20</v>
      </c>
      <c r="H834" s="13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">
        <v>2049</v>
      </c>
      <c r="T834" t="s">
        <v>2061</v>
      </c>
    </row>
    <row r="835" spans="1:20" x14ac:dyDescent="0.3">
      <c r="A835">
        <v>833</v>
      </c>
      <c r="B835" s="4" t="s">
        <v>1699</v>
      </c>
      <c r="C835" s="3" t="s">
        <v>1700</v>
      </c>
      <c r="D835" s="13">
        <v>6800</v>
      </c>
      <c r="E835" s="13">
        <v>10723</v>
      </c>
      <c r="F835" s="13">
        <f t="shared" ref="F835:F898" si="52">ROUND((E835/D835)*100,0)</f>
        <v>158</v>
      </c>
      <c r="G835" t="s">
        <v>20</v>
      </c>
      <c r="H835" s="13">
        <v>165</v>
      </c>
      <c r="I835" s="6">
        <f t="shared" ref="I835:I898" si="53">+IF(H835,E835/H835,0)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(((L835/60)/60/24)+DATE(1970,1,1))</f>
        <v>40588.25</v>
      </c>
      <c r="O835" s="9">
        <f t="shared" ref="O835:O898" si="55">(((M835/60)/60/24)+DATE(1970,1,1))</f>
        <v>40599.25</v>
      </c>
      <c r="P835" t="b">
        <v>0</v>
      </c>
      <c r="Q835" t="b">
        <v>0</v>
      </c>
      <c r="R835" t="s">
        <v>206</v>
      </c>
      <c r="S835" t="s">
        <v>2049</v>
      </c>
      <c r="T835" t="s">
        <v>2061</v>
      </c>
    </row>
    <row r="836" spans="1:20" x14ac:dyDescent="0.3">
      <c r="A836">
        <v>834</v>
      </c>
      <c r="B836" s="4" t="s">
        <v>1701</v>
      </c>
      <c r="C836" s="3" t="s">
        <v>1702</v>
      </c>
      <c r="D836" s="13">
        <v>7300</v>
      </c>
      <c r="E836" s="13">
        <v>11228</v>
      </c>
      <c r="F836" s="13">
        <f t="shared" si="52"/>
        <v>154</v>
      </c>
      <c r="G836" t="s">
        <v>20</v>
      </c>
      <c r="H836" s="13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">
        <v>2041</v>
      </c>
      <c r="T836" t="s">
        <v>2042</v>
      </c>
    </row>
    <row r="837" spans="1:20" x14ac:dyDescent="0.3">
      <c r="A837">
        <v>835</v>
      </c>
      <c r="B837" s="4" t="s">
        <v>1703</v>
      </c>
      <c r="C837" s="3" t="s">
        <v>1704</v>
      </c>
      <c r="D837" s="13">
        <v>86200</v>
      </c>
      <c r="E837" s="13">
        <v>77355</v>
      </c>
      <c r="F837" s="13">
        <f t="shared" si="52"/>
        <v>90</v>
      </c>
      <c r="G837" t="s">
        <v>14</v>
      </c>
      <c r="H837" s="13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">
        <v>2039</v>
      </c>
      <c r="T837" t="s">
        <v>2040</v>
      </c>
    </row>
    <row r="838" spans="1:20" x14ac:dyDescent="0.3">
      <c r="A838">
        <v>836</v>
      </c>
      <c r="B838" s="4" t="s">
        <v>1705</v>
      </c>
      <c r="C838" s="3" t="s">
        <v>1706</v>
      </c>
      <c r="D838" s="13">
        <v>8100</v>
      </c>
      <c r="E838" s="13">
        <v>6086</v>
      </c>
      <c r="F838" s="13">
        <f t="shared" si="52"/>
        <v>75</v>
      </c>
      <c r="G838" t="s">
        <v>14</v>
      </c>
      <c r="H838" s="13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">
        <v>2037</v>
      </c>
      <c r="T838" t="s">
        <v>2047</v>
      </c>
    </row>
    <row r="839" spans="1:20" x14ac:dyDescent="0.3">
      <c r="A839">
        <v>837</v>
      </c>
      <c r="B839" s="4" t="s">
        <v>1707</v>
      </c>
      <c r="C839" s="3" t="s">
        <v>1708</v>
      </c>
      <c r="D839" s="13">
        <v>17700</v>
      </c>
      <c r="E839" s="13">
        <v>150960</v>
      </c>
      <c r="F839" s="13">
        <f t="shared" si="52"/>
        <v>853</v>
      </c>
      <c r="G839" t="s">
        <v>20</v>
      </c>
      <c r="H839" s="13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2037</v>
      </c>
      <c r="T839" t="s">
        <v>2060</v>
      </c>
    </row>
    <row r="840" spans="1:20" x14ac:dyDescent="0.3">
      <c r="A840">
        <v>838</v>
      </c>
      <c r="B840" s="4" t="s">
        <v>1709</v>
      </c>
      <c r="C840" s="3" t="s">
        <v>1710</v>
      </c>
      <c r="D840" s="13">
        <v>6400</v>
      </c>
      <c r="E840" s="13">
        <v>8890</v>
      </c>
      <c r="F840" s="13">
        <f t="shared" si="52"/>
        <v>139</v>
      </c>
      <c r="G840" t="s">
        <v>20</v>
      </c>
      <c r="H840" s="13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">
        <v>2041</v>
      </c>
      <c r="T840" t="s">
        <v>2042</v>
      </c>
    </row>
    <row r="841" spans="1:20" x14ac:dyDescent="0.3">
      <c r="A841">
        <v>839</v>
      </c>
      <c r="B841" s="4" t="s">
        <v>1711</v>
      </c>
      <c r="C841" s="3" t="s">
        <v>1712</v>
      </c>
      <c r="D841" s="13">
        <v>7700</v>
      </c>
      <c r="E841" s="13">
        <v>14644</v>
      </c>
      <c r="F841" s="13">
        <f t="shared" si="52"/>
        <v>190</v>
      </c>
      <c r="G841" t="s">
        <v>20</v>
      </c>
      <c r="H841" s="13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x14ac:dyDescent="0.3">
      <c r="A842">
        <v>840</v>
      </c>
      <c r="B842" s="4" t="s">
        <v>1713</v>
      </c>
      <c r="C842" s="3" t="s">
        <v>1714</v>
      </c>
      <c r="D842" s="13">
        <v>116300</v>
      </c>
      <c r="E842" s="13">
        <v>116583</v>
      </c>
      <c r="F842" s="13">
        <f t="shared" si="52"/>
        <v>100</v>
      </c>
      <c r="G842" t="s">
        <v>20</v>
      </c>
      <c r="H842" s="13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">
        <v>2041</v>
      </c>
      <c r="T842" t="s">
        <v>2042</v>
      </c>
    </row>
    <row r="843" spans="1:20" x14ac:dyDescent="0.3">
      <c r="A843">
        <v>841</v>
      </c>
      <c r="B843" s="4" t="s">
        <v>1715</v>
      </c>
      <c r="C843" s="3" t="s">
        <v>1716</v>
      </c>
      <c r="D843" s="13">
        <v>9100</v>
      </c>
      <c r="E843" s="13">
        <v>12991</v>
      </c>
      <c r="F843" s="13">
        <f t="shared" si="52"/>
        <v>143</v>
      </c>
      <c r="G843" t="s">
        <v>20</v>
      </c>
      <c r="H843" s="1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">
        <v>2039</v>
      </c>
      <c r="T843" t="s">
        <v>2040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 s="13">
        <v>1500</v>
      </c>
      <c r="E844" s="13">
        <v>8447</v>
      </c>
      <c r="F844" s="13">
        <f t="shared" si="52"/>
        <v>563</v>
      </c>
      <c r="G844" t="s">
        <v>20</v>
      </c>
      <c r="H844" s="13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">
        <v>2039</v>
      </c>
      <c r="T844" t="s">
        <v>2048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 s="13">
        <v>8800</v>
      </c>
      <c r="E845" s="13">
        <v>2703</v>
      </c>
      <c r="F845" s="13">
        <f t="shared" si="52"/>
        <v>31</v>
      </c>
      <c r="G845" t="s">
        <v>14</v>
      </c>
      <c r="H845" s="13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2056</v>
      </c>
      <c r="T845" t="s">
        <v>2057</v>
      </c>
    </row>
    <row r="846" spans="1:20" x14ac:dyDescent="0.3">
      <c r="A846">
        <v>844</v>
      </c>
      <c r="B846" s="4" t="s">
        <v>1721</v>
      </c>
      <c r="C846" s="3" t="s">
        <v>1722</v>
      </c>
      <c r="D846" s="13">
        <v>8800</v>
      </c>
      <c r="E846" s="13">
        <v>8747</v>
      </c>
      <c r="F846" s="13">
        <f t="shared" si="52"/>
        <v>99</v>
      </c>
      <c r="G846" t="s">
        <v>74</v>
      </c>
      <c r="H846" s="13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x14ac:dyDescent="0.3">
      <c r="A847">
        <v>845</v>
      </c>
      <c r="B847" s="4" t="s">
        <v>1723</v>
      </c>
      <c r="C847" s="3" t="s">
        <v>1724</v>
      </c>
      <c r="D847" s="13">
        <v>69900</v>
      </c>
      <c r="E847" s="13">
        <v>138087</v>
      </c>
      <c r="F847" s="13">
        <f t="shared" si="52"/>
        <v>198</v>
      </c>
      <c r="G847" t="s">
        <v>20</v>
      </c>
      <c r="H847" s="13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">
        <v>2039</v>
      </c>
      <c r="T847" t="s">
        <v>2040</v>
      </c>
    </row>
    <row r="848" spans="1:20" x14ac:dyDescent="0.3">
      <c r="A848">
        <v>846</v>
      </c>
      <c r="B848" s="4" t="s">
        <v>1725</v>
      </c>
      <c r="C848" s="3" t="s">
        <v>1726</v>
      </c>
      <c r="D848" s="13">
        <v>1000</v>
      </c>
      <c r="E848" s="13">
        <v>5085</v>
      </c>
      <c r="F848" s="13">
        <f t="shared" si="52"/>
        <v>509</v>
      </c>
      <c r="G848" t="s">
        <v>20</v>
      </c>
      <c r="H848" s="13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">
        <v>2039</v>
      </c>
      <c r="T848" t="s">
        <v>2040</v>
      </c>
    </row>
    <row r="849" spans="1:20" x14ac:dyDescent="0.3">
      <c r="A849">
        <v>847</v>
      </c>
      <c r="B849" s="4" t="s">
        <v>1727</v>
      </c>
      <c r="C849" s="3" t="s">
        <v>1728</v>
      </c>
      <c r="D849" s="13">
        <v>4700</v>
      </c>
      <c r="E849" s="13">
        <v>11174</v>
      </c>
      <c r="F849" s="13">
        <f t="shared" si="52"/>
        <v>238</v>
      </c>
      <c r="G849" t="s">
        <v>20</v>
      </c>
      <c r="H849" s="13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">
        <v>2035</v>
      </c>
      <c r="T849" t="s">
        <v>2036</v>
      </c>
    </row>
    <row r="850" spans="1:20" x14ac:dyDescent="0.3">
      <c r="A850">
        <v>848</v>
      </c>
      <c r="B850" s="4" t="s">
        <v>1729</v>
      </c>
      <c r="C850" s="3" t="s">
        <v>1730</v>
      </c>
      <c r="D850" s="13">
        <v>3200</v>
      </c>
      <c r="E850" s="13">
        <v>10831</v>
      </c>
      <c r="F850" s="13">
        <f t="shared" si="52"/>
        <v>338</v>
      </c>
      <c r="G850" t="s">
        <v>20</v>
      </c>
      <c r="H850" s="13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2046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 s="13">
        <v>6700</v>
      </c>
      <c r="E851" s="13">
        <v>8917</v>
      </c>
      <c r="F851" s="13">
        <f t="shared" si="52"/>
        <v>133</v>
      </c>
      <c r="G851" t="s">
        <v>20</v>
      </c>
      <c r="H851" s="13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">
        <v>2037</v>
      </c>
      <c r="T851" t="s">
        <v>2047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 s="13">
        <v>100</v>
      </c>
      <c r="E852" s="13">
        <v>1</v>
      </c>
      <c r="F852" s="13">
        <f t="shared" si="52"/>
        <v>1</v>
      </c>
      <c r="G852" t="s">
        <v>14</v>
      </c>
      <c r="H852" s="13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">
        <v>2037</v>
      </c>
      <c r="T852" t="s">
        <v>2038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 s="13">
        <v>6000</v>
      </c>
      <c r="E853" s="13">
        <v>12468</v>
      </c>
      <c r="F853" s="13">
        <f t="shared" si="52"/>
        <v>208</v>
      </c>
      <c r="G853" t="s">
        <v>20</v>
      </c>
      <c r="H853" s="1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">
        <v>2037</v>
      </c>
      <c r="T853" t="s">
        <v>2045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 s="13">
        <v>4900</v>
      </c>
      <c r="E854" s="13">
        <v>2505</v>
      </c>
      <c r="F854" s="13">
        <f t="shared" si="52"/>
        <v>51</v>
      </c>
      <c r="G854" t="s">
        <v>14</v>
      </c>
      <c r="H854" s="13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">
        <v>2052</v>
      </c>
      <c r="T854" t="s">
        <v>2053</v>
      </c>
    </row>
    <row r="855" spans="1:20" x14ac:dyDescent="0.3">
      <c r="A855">
        <v>853</v>
      </c>
      <c r="B855" s="4" t="s">
        <v>1739</v>
      </c>
      <c r="C855" s="3" t="s">
        <v>1740</v>
      </c>
      <c r="D855" s="13">
        <v>17100</v>
      </c>
      <c r="E855" s="13">
        <v>111502</v>
      </c>
      <c r="F855" s="13">
        <f t="shared" si="52"/>
        <v>652</v>
      </c>
      <c r="G855" t="s">
        <v>20</v>
      </c>
      <c r="H855" s="13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">
        <v>2037</v>
      </c>
      <c r="T855" t="s">
        <v>2047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 s="13">
        <v>171000</v>
      </c>
      <c r="E856" s="13">
        <v>194309</v>
      </c>
      <c r="F856" s="13">
        <f t="shared" si="52"/>
        <v>114</v>
      </c>
      <c r="G856" t="s">
        <v>20</v>
      </c>
      <c r="H856" s="13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">
        <v>2049</v>
      </c>
      <c r="T856" t="s">
        <v>2055</v>
      </c>
    </row>
    <row r="857" spans="1:20" x14ac:dyDescent="0.3">
      <c r="A857">
        <v>855</v>
      </c>
      <c r="B857" s="4" t="s">
        <v>1743</v>
      </c>
      <c r="C857" s="3" t="s">
        <v>1744</v>
      </c>
      <c r="D857" s="13">
        <v>23400</v>
      </c>
      <c r="E857" s="13">
        <v>23956</v>
      </c>
      <c r="F857" s="13">
        <f t="shared" si="52"/>
        <v>102</v>
      </c>
      <c r="G857" t="s">
        <v>20</v>
      </c>
      <c r="H857" s="13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">
        <v>2041</v>
      </c>
      <c r="T857" t="s">
        <v>2042</v>
      </c>
    </row>
    <row r="858" spans="1:20" x14ac:dyDescent="0.3">
      <c r="A858">
        <v>856</v>
      </c>
      <c r="B858" s="4" t="s">
        <v>1599</v>
      </c>
      <c r="C858" s="3" t="s">
        <v>1745</v>
      </c>
      <c r="D858" s="13">
        <v>2400</v>
      </c>
      <c r="E858" s="13">
        <v>8558</v>
      </c>
      <c r="F858" s="13">
        <f t="shared" si="52"/>
        <v>357</v>
      </c>
      <c r="G858" t="s">
        <v>20</v>
      </c>
      <c r="H858" s="13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">
        <v>2035</v>
      </c>
      <c r="T858" t="s">
        <v>2036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 s="13">
        <v>5300</v>
      </c>
      <c r="E859" s="13">
        <v>7413</v>
      </c>
      <c r="F859" s="13">
        <f t="shared" si="52"/>
        <v>140</v>
      </c>
      <c r="G859" t="s">
        <v>20</v>
      </c>
      <c r="H859" s="13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2054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 s="13">
        <v>4000</v>
      </c>
      <c r="E860" s="13">
        <v>2778</v>
      </c>
      <c r="F860" s="13">
        <f t="shared" si="52"/>
        <v>69</v>
      </c>
      <c r="G860" t="s">
        <v>14</v>
      </c>
      <c r="H860" s="13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">
        <v>2035</v>
      </c>
      <c r="T860" t="s">
        <v>2036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 s="13">
        <v>7300</v>
      </c>
      <c r="E861" s="13">
        <v>2594</v>
      </c>
      <c r="F861" s="13">
        <f t="shared" si="52"/>
        <v>36</v>
      </c>
      <c r="G861" t="s">
        <v>14</v>
      </c>
      <c r="H861" s="13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">
        <v>2041</v>
      </c>
      <c r="T861" t="s">
        <v>2042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 s="13">
        <v>2000</v>
      </c>
      <c r="E862" s="13">
        <v>5033</v>
      </c>
      <c r="F862" s="13">
        <f t="shared" si="52"/>
        <v>252</v>
      </c>
      <c r="G862" t="s">
        <v>20</v>
      </c>
      <c r="H862" s="13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">
        <v>2039</v>
      </c>
      <c r="T862" t="s">
        <v>2048</v>
      </c>
    </row>
    <row r="863" spans="1:20" x14ac:dyDescent="0.3">
      <c r="A863">
        <v>861</v>
      </c>
      <c r="B863" s="4" t="s">
        <v>1754</v>
      </c>
      <c r="C863" s="3" t="s">
        <v>1755</v>
      </c>
      <c r="D863" s="13">
        <v>8800</v>
      </c>
      <c r="E863" s="13">
        <v>9317</v>
      </c>
      <c r="F863" s="13">
        <f t="shared" si="52"/>
        <v>106</v>
      </c>
      <c r="G863" t="s">
        <v>20</v>
      </c>
      <c r="H863" s="1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">
        <v>2041</v>
      </c>
      <c r="T863" t="s">
        <v>2042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 s="13">
        <v>3500</v>
      </c>
      <c r="E864" s="13">
        <v>6560</v>
      </c>
      <c r="F864" s="13">
        <f t="shared" si="52"/>
        <v>187</v>
      </c>
      <c r="G864" t="s">
        <v>20</v>
      </c>
      <c r="H864" s="13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">
        <v>2041</v>
      </c>
      <c r="T864" t="s">
        <v>2042</v>
      </c>
    </row>
    <row r="865" spans="1:20" x14ac:dyDescent="0.3">
      <c r="A865">
        <v>863</v>
      </c>
      <c r="B865" s="4" t="s">
        <v>1758</v>
      </c>
      <c r="C865" s="3" t="s">
        <v>1759</v>
      </c>
      <c r="D865" s="13">
        <v>1400</v>
      </c>
      <c r="E865" s="13">
        <v>5415</v>
      </c>
      <c r="F865" s="13">
        <f t="shared" si="52"/>
        <v>387</v>
      </c>
      <c r="G865" t="s">
        <v>20</v>
      </c>
      <c r="H865" s="13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2062</v>
      </c>
    </row>
    <row r="866" spans="1:20" x14ac:dyDescent="0.3">
      <c r="A866">
        <v>864</v>
      </c>
      <c r="B866" s="4" t="s">
        <v>1760</v>
      </c>
      <c r="C866" s="3" t="s">
        <v>1761</v>
      </c>
      <c r="D866" s="13">
        <v>4200</v>
      </c>
      <c r="E866" s="13">
        <v>14577</v>
      </c>
      <c r="F866" s="13">
        <f t="shared" si="52"/>
        <v>347</v>
      </c>
      <c r="G866" t="s">
        <v>20</v>
      </c>
      <c r="H866" s="13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2054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 s="13">
        <v>81000</v>
      </c>
      <c r="E867" s="13">
        <v>150515</v>
      </c>
      <c r="F867" s="13">
        <f t="shared" si="52"/>
        <v>186</v>
      </c>
      <c r="G867" t="s">
        <v>20</v>
      </c>
      <c r="H867" s="13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">
        <v>2041</v>
      </c>
      <c r="T867" t="s">
        <v>2042</v>
      </c>
    </row>
    <row r="868" spans="1:20" x14ac:dyDescent="0.3">
      <c r="A868">
        <v>866</v>
      </c>
      <c r="B868" s="4" t="s">
        <v>1764</v>
      </c>
      <c r="C868" s="3" t="s">
        <v>1765</v>
      </c>
      <c r="D868" s="13">
        <v>182800</v>
      </c>
      <c r="E868" s="13">
        <v>79045</v>
      </c>
      <c r="F868" s="13">
        <f t="shared" si="52"/>
        <v>43</v>
      </c>
      <c r="G868" t="s">
        <v>74</v>
      </c>
      <c r="H868" s="13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2056</v>
      </c>
      <c r="T868" t="s">
        <v>2057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 s="13">
        <v>4800</v>
      </c>
      <c r="E869" s="13">
        <v>7797</v>
      </c>
      <c r="F869" s="13">
        <f t="shared" si="52"/>
        <v>162</v>
      </c>
      <c r="G869" t="s">
        <v>20</v>
      </c>
      <c r="H869" s="13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">
        <v>2035</v>
      </c>
      <c r="T869" t="s">
        <v>2036</v>
      </c>
    </row>
    <row r="870" spans="1:20" x14ac:dyDescent="0.3">
      <c r="A870">
        <v>868</v>
      </c>
      <c r="B870" s="4" t="s">
        <v>1768</v>
      </c>
      <c r="C870" s="3" t="s">
        <v>1769</v>
      </c>
      <c r="D870" s="13">
        <v>7000</v>
      </c>
      <c r="E870" s="13">
        <v>12939</v>
      </c>
      <c r="F870" s="13">
        <f t="shared" si="52"/>
        <v>185</v>
      </c>
      <c r="G870" t="s">
        <v>20</v>
      </c>
      <c r="H870" s="13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">
        <v>2041</v>
      </c>
      <c r="T870" t="s">
        <v>2042</v>
      </c>
    </row>
    <row r="871" spans="1:20" x14ac:dyDescent="0.3">
      <c r="A871">
        <v>869</v>
      </c>
      <c r="B871" s="4" t="s">
        <v>1770</v>
      </c>
      <c r="C871" s="3" t="s">
        <v>1771</v>
      </c>
      <c r="D871" s="13">
        <v>161900</v>
      </c>
      <c r="E871" s="13">
        <v>38376</v>
      </c>
      <c r="F871" s="13">
        <f t="shared" si="52"/>
        <v>24</v>
      </c>
      <c r="G871" t="s">
        <v>14</v>
      </c>
      <c r="H871" s="13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2046</v>
      </c>
    </row>
    <row r="872" spans="1:20" x14ac:dyDescent="0.3">
      <c r="A872">
        <v>870</v>
      </c>
      <c r="B872" s="4" t="s">
        <v>1772</v>
      </c>
      <c r="C872" s="3" t="s">
        <v>1773</v>
      </c>
      <c r="D872" s="13">
        <v>7700</v>
      </c>
      <c r="E872" s="13">
        <v>6920</v>
      </c>
      <c r="F872" s="13">
        <f t="shared" si="52"/>
        <v>90</v>
      </c>
      <c r="G872" t="s">
        <v>14</v>
      </c>
      <c r="H872" s="13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">
        <v>2041</v>
      </c>
      <c r="T872" t="s">
        <v>2042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 s="13">
        <v>71500</v>
      </c>
      <c r="E873" s="13">
        <v>194912</v>
      </c>
      <c r="F873" s="13">
        <f t="shared" si="52"/>
        <v>273</v>
      </c>
      <c r="G873" t="s">
        <v>20</v>
      </c>
      <c r="H873" s="1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">
        <v>2041</v>
      </c>
      <c r="T873" t="s">
        <v>2042</v>
      </c>
    </row>
    <row r="874" spans="1:20" x14ac:dyDescent="0.3">
      <c r="A874">
        <v>872</v>
      </c>
      <c r="B874" s="4" t="s">
        <v>1776</v>
      </c>
      <c r="C874" s="3" t="s">
        <v>1777</v>
      </c>
      <c r="D874" s="13">
        <v>4700</v>
      </c>
      <c r="E874" s="13">
        <v>7992</v>
      </c>
      <c r="F874" s="13">
        <f t="shared" si="52"/>
        <v>170</v>
      </c>
      <c r="G874" t="s">
        <v>20</v>
      </c>
      <c r="H874" s="13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2065</v>
      </c>
    </row>
    <row r="875" spans="1:20" x14ac:dyDescent="0.3">
      <c r="A875">
        <v>873</v>
      </c>
      <c r="B875" s="4" t="s">
        <v>1778</v>
      </c>
      <c r="C875" s="3" t="s">
        <v>1779</v>
      </c>
      <c r="D875" s="13">
        <v>42100</v>
      </c>
      <c r="E875" s="13">
        <v>79268</v>
      </c>
      <c r="F875" s="13">
        <f t="shared" si="52"/>
        <v>188</v>
      </c>
      <c r="G875" t="s">
        <v>20</v>
      </c>
      <c r="H875" s="13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">
        <v>2056</v>
      </c>
      <c r="T875" t="s">
        <v>2057</v>
      </c>
    </row>
    <row r="876" spans="1:20" x14ac:dyDescent="0.3">
      <c r="A876">
        <v>874</v>
      </c>
      <c r="B876" s="4" t="s">
        <v>1780</v>
      </c>
      <c r="C876" s="3" t="s">
        <v>1781</v>
      </c>
      <c r="D876" s="13">
        <v>40200</v>
      </c>
      <c r="E876" s="13">
        <v>139468</v>
      </c>
      <c r="F876" s="13">
        <f t="shared" si="52"/>
        <v>347</v>
      </c>
      <c r="G876" t="s">
        <v>20</v>
      </c>
      <c r="H876" s="13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2056</v>
      </c>
      <c r="T876" t="s">
        <v>2057</v>
      </c>
    </row>
    <row r="877" spans="1:20" x14ac:dyDescent="0.3">
      <c r="A877">
        <v>875</v>
      </c>
      <c r="B877" s="4" t="s">
        <v>1782</v>
      </c>
      <c r="C877" s="3" t="s">
        <v>1783</v>
      </c>
      <c r="D877" s="13">
        <v>7900</v>
      </c>
      <c r="E877" s="13">
        <v>5465</v>
      </c>
      <c r="F877" s="13">
        <f t="shared" si="52"/>
        <v>69</v>
      </c>
      <c r="G877" t="s">
        <v>14</v>
      </c>
      <c r="H877" s="13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">
        <v>2037</v>
      </c>
      <c r="T877" t="s">
        <v>2038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 s="13">
        <v>8300</v>
      </c>
      <c r="E878" s="13">
        <v>2111</v>
      </c>
      <c r="F878" s="13">
        <f t="shared" si="52"/>
        <v>25</v>
      </c>
      <c r="G878" t="s">
        <v>14</v>
      </c>
      <c r="H878" s="13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2056</v>
      </c>
      <c r="T878" t="s">
        <v>2057</v>
      </c>
    </row>
    <row r="879" spans="1:20" x14ac:dyDescent="0.3">
      <c r="A879">
        <v>877</v>
      </c>
      <c r="B879" s="4" t="s">
        <v>1786</v>
      </c>
      <c r="C879" s="3" t="s">
        <v>1787</v>
      </c>
      <c r="D879" s="13">
        <v>163600</v>
      </c>
      <c r="E879" s="13">
        <v>126628</v>
      </c>
      <c r="F879" s="13">
        <f t="shared" si="52"/>
        <v>77</v>
      </c>
      <c r="G879" t="s">
        <v>14</v>
      </c>
      <c r="H879" s="13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">
        <v>2035</v>
      </c>
      <c r="T879" t="s">
        <v>2036</v>
      </c>
    </row>
    <row r="880" spans="1:20" x14ac:dyDescent="0.3">
      <c r="A880">
        <v>878</v>
      </c>
      <c r="B880" s="4" t="s">
        <v>1788</v>
      </c>
      <c r="C880" s="3" t="s">
        <v>1789</v>
      </c>
      <c r="D880" s="13">
        <v>2700</v>
      </c>
      <c r="E880" s="13">
        <v>1012</v>
      </c>
      <c r="F880" s="13">
        <f t="shared" si="52"/>
        <v>37</v>
      </c>
      <c r="G880" t="s">
        <v>14</v>
      </c>
      <c r="H880" s="13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">
        <v>2037</v>
      </c>
      <c r="T880" t="s">
        <v>2059</v>
      </c>
    </row>
    <row r="881" spans="1:20" x14ac:dyDescent="0.3">
      <c r="A881">
        <v>879</v>
      </c>
      <c r="B881" s="4" t="s">
        <v>1790</v>
      </c>
      <c r="C881" s="3" t="s">
        <v>1791</v>
      </c>
      <c r="D881" s="13">
        <v>1000</v>
      </c>
      <c r="E881" s="13">
        <v>5438</v>
      </c>
      <c r="F881" s="13">
        <f t="shared" si="52"/>
        <v>544</v>
      </c>
      <c r="G881" t="s">
        <v>20</v>
      </c>
      <c r="H881" s="13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">
        <v>2049</v>
      </c>
      <c r="T881" t="s">
        <v>2050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 s="13">
        <v>84500</v>
      </c>
      <c r="E882" s="13">
        <v>193101</v>
      </c>
      <c r="F882" s="13">
        <f t="shared" si="52"/>
        <v>229</v>
      </c>
      <c r="G882" t="s">
        <v>20</v>
      </c>
      <c r="H882" s="13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">
        <v>2037</v>
      </c>
      <c r="T882" t="s">
        <v>2045</v>
      </c>
    </row>
    <row r="883" spans="1:20" x14ac:dyDescent="0.3">
      <c r="A883">
        <v>881</v>
      </c>
      <c r="B883" s="4" t="s">
        <v>1794</v>
      </c>
      <c r="C883" s="3" t="s">
        <v>1795</v>
      </c>
      <c r="D883" s="13">
        <v>81300</v>
      </c>
      <c r="E883" s="13">
        <v>31665</v>
      </c>
      <c r="F883" s="13">
        <f t="shared" si="52"/>
        <v>39</v>
      </c>
      <c r="G883" t="s">
        <v>14</v>
      </c>
      <c r="H883" s="1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">
        <v>2041</v>
      </c>
      <c r="T883" t="s">
        <v>2042</v>
      </c>
    </row>
    <row r="884" spans="1:20" x14ac:dyDescent="0.3">
      <c r="A884">
        <v>882</v>
      </c>
      <c r="B884" s="4" t="s">
        <v>1796</v>
      </c>
      <c r="C884" s="3" t="s">
        <v>1797</v>
      </c>
      <c r="D884" s="13">
        <v>800</v>
      </c>
      <c r="E884" s="13">
        <v>2960</v>
      </c>
      <c r="F884" s="13">
        <f t="shared" si="52"/>
        <v>370</v>
      </c>
      <c r="G884" t="s">
        <v>20</v>
      </c>
      <c r="H884" s="13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">
        <v>2041</v>
      </c>
      <c r="T884" t="s">
        <v>2042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 s="13">
        <v>3400</v>
      </c>
      <c r="E885" s="13">
        <v>8089</v>
      </c>
      <c r="F885" s="13">
        <f t="shared" si="52"/>
        <v>238</v>
      </c>
      <c r="G885" t="s">
        <v>20</v>
      </c>
      <c r="H885" s="13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2054</v>
      </c>
    </row>
    <row r="886" spans="1:20" x14ac:dyDescent="0.3">
      <c r="A886">
        <v>884</v>
      </c>
      <c r="B886" s="4" t="s">
        <v>1800</v>
      </c>
      <c r="C886" s="3" t="s">
        <v>1801</v>
      </c>
      <c r="D886" s="13">
        <v>170800</v>
      </c>
      <c r="E886" s="13">
        <v>109374</v>
      </c>
      <c r="F886" s="13">
        <f t="shared" si="52"/>
        <v>64</v>
      </c>
      <c r="G886" t="s">
        <v>14</v>
      </c>
      <c r="H886" s="13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">
        <v>2041</v>
      </c>
      <c r="T886" t="s">
        <v>2042</v>
      </c>
    </row>
    <row r="887" spans="1:20" x14ac:dyDescent="0.3">
      <c r="A887">
        <v>885</v>
      </c>
      <c r="B887" s="4" t="s">
        <v>1802</v>
      </c>
      <c r="C887" s="3" t="s">
        <v>1803</v>
      </c>
      <c r="D887" s="13">
        <v>1800</v>
      </c>
      <c r="E887" s="13">
        <v>2129</v>
      </c>
      <c r="F887" s="13">
        <f t="shared" si="52"/>
        <v>118</v>
      </c>
      <c r="G887" t="s">
        <v>20</v>
      </c>
      <c r="H887" s="13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">
        <v>2041</v>
      </c>
      <c r="T887" t="s">
        <v>2042</v>
      </c>
    </row>
    <row r="888" spans="1:20" x14ac:dyDescent="0.3">
      <c r="A888">
        <v>886</v>
      </c>
      <c r="B888" s="4" t="s">
        <v>1804</v>
      </c>
      <c r="C888" s="3" t="s">
        <v>1805</v>
      </c>
      <c r="D888" s="13">
        <v>150600</v>
      </c>
      <c r="E888" s="13">
        <v>127745</v>
      </c>
      <c r="F888" s="13">
        <f t="shared" si="52"/>
        <v>85</v>
      </c>
      <c r="G888" t="s">
        <v>14</v>
      </c>
      <c r="H888" s="13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">
        <v>2037</v>
      </c>
      <c r="T888" t="s">
        <v>2047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 s="13">
        <v>7800</v>
      </c>
      <c r="E889" s="13">
        <v>2289</v>
      </c>
      <c r="F889" s="13">
        <f t="shared" si="52"/>
        <v>29</v>
      </c>
      <c r="G889" t="s">
        <v>14</v>
      </c>
      <c r="H889" s="13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">
        <v>2041</v>
      </c>
      <c r="T889" t="s">
        <v>2042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 s="13">
        <v>5800</v>
      </c>
      <c r="E890" s="13">
        <v>12174</v>
      </c>
      <c r="F890" s="13">
        <f t="shared" si="52"/>
        <v>210</v>
      </c>
      <c r="G890" t="s">
        <v>20</v>
      </c>
      <c r="H890" s="13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">
        <v>2041</v>
      </c>
      <c r="T890" t="s">
        <v>2042</v>
      </c>
    </row>
    <row r="891" spans="1:20" x14ac:dyDescent="0.3">
      <c r="A891">
        <v>889</v>
      </c>
      <c r="B891" s="4" t="s">
        <v>1810</v>
      </c>
      <c r="C891" s="3" t="s">
        <v>1811</v>
      </c>
      <c r="D891" s="13">
        <v>5600</v>
      </c>
      <c r="E891" s="13">
        <v>9508</v>
      </c>
      <c r="F891" s="13">
        <f t="shared" si="52"/>
        <v>170</v>
      </c>
      <c r="G891" t="s">
        <v>20</v>
      </c>
      <c r="H891" s="13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">
        <v>2037</v>
      </c>
      <c r="T891" t="s">
        <v>2045</v>
      </c>
    </row>
    <row r="892" spans="1:20" x14ac:dyDescent="0.3">
      <c r="A892">
        <v>890</v>
      </c>
      <c r="B892" s="4" t="s">
        <v>1812</v>
      </c>
      <c r="C892" s="3" t="s">
        <v>1813</v>
      </c>
      <c r="D892" s="13">
        <v>134400</v>
      </c>
      <c r="E892" s="13">
        <v>155849</v>
      </c>
      <c r="F892" s="13">
        <f t="shared" si="52"/>
        <v>116</v>
      </c>
      <c r="G892" t="s">
        <v>20</v>
      </c>
      <c r="H892" s="13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">
        <v>2037</v>
      </c>
      <c r="T892" t="s">
        <v>2047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 s="13">
        <v>3000</v>
      </c>
      <c r="E893" s="13">
        <v>7758</v>
      </c>
      <c r="F893" s="13">
        <f t="shared" si="52"/>
        <v>259</v>
      </c>
      <c r="G893" t="s">
        <v>20</v>
      </c>
      <c r="H893" s="1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x14ac:dyDescent="0.3">
      <c r="A894">
        <v>892</v>
      </c>
      <c r="B894" s="4" t="s">
        <v>1816</v>
      </c>
      <c r="C894" s="3" t="s">
        <v>1817</v>
      </c>
      <c r="D894" s="13">
        <v>6000</v>
      </c>
      <c r="E894" s="13">
        <v>13835</v>
      </c>
      <c r="F894" s="13">
        <f t="shared" si="52"/>
        <v>231</v>
      </c>
      <c r="G894" t="s">
        <v>20</v>
      </c>
      <c r="H894" s="13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2049</v>
      </c>
      <c r="T894" t="s">
        <v>2061</v>
      </c>
    </row>
    <row r="895" spans="1:20" x14ac:dyDescent="0.3">
      <c r="A895">
        <v>893</v>
      </c>
      <c r="B895" s="4" t="s">
        <v>1818</v>
      </c>
      <c r="C895" s="3" t="s">
        <v>1819</v>
      </c>
      <c r="D895" s="13">
        <v>8400</v>
      </c>
      <c r="E895" s="13">
        <v>10770</v>
      </c>
      <c r="F895" s="13">
        <f t="shared" si="52"/>
        <v>128</v>
      </c>
      <c r="G895" t="s">
        <v>20</v>
      </c>
      <c r="H895" s="13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x14ac:dyDescent="0.3">
      <c r="A896">
        <v>894</v>
      </c>
      <c r="B896" s="4" t="s">
        <v>1820</v>
      </c>
      <c r="C896" s="3" t="s">
        <v>1821</v>
      </c>
      <c r="D896" s="13">
        <v>1700</v>
      </c>
      <c r="E896" s="13">
        <v>3208</v>
      </c>
      <c r="F896" s="13">
        <f t="shared" si="52"/>
        <v>189</v>
      </c>
      <c r="G896" t="s">
        <v>20</v>
      </c>
      <c r="H896" s="13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2062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 s="13">
        <v>159800</v>
      </c>
      <c r="E897" s="13">
        <v>11108</v>
      </c>
      <c r="F897" s="13">
        <f t="shared" si="52"/>
        <v>7</v>
      </c>
      <c r="G897" t="s">
        <v>14</v>
      </c>
      <c r="H897" s="13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">
        <v>2041</v>
      </c>
      <c r="T897" t="s">
        <v>2042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 s="13">
        <v>19800</v>
      </c>
      <c r="E898" s="13">
        <v>153338</v>
      </c>
      <c r="F898" s="13">
        <f t="shared" si="52"/>
        <v>774</v>
      </c>
      <c r="G898" t="s">
        <v>20</v>
      </c>
      <c r="H898" s="13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">
        <v>2035</v>
      </c>
      <c r="T898" t="s">
        <v>2036</v>
      </c>
    </row>
    <row r="899" spans="1:20" x14ac:dyDescent="0.3">
      <c r="A899">
        <v>897</v>
      </c>
      <c r="B899" s="4" t="s">
        <v>1826</v>
      </c>
      <c r="C899" s="3" t="s">
        <v>1827</v>
      </c>
      <c r="D899" s="13">
        <v>8800</v>
      </c>
      <c r="E899" s="13">
        <v>2437</v>
      </c>
      <c r="F899" s="13">
        <f t="shared" ref="F899:F962" si="56">ROUND((E899/D899)*100,0)</f>
        <v>28</v>
      </c>
      <c r="G899" t="s">
        <v>14</v>
      </c>
      <c r="H899" s="13">
        <v>27</v>
      </c>
      <c r="I899" s="6">
        <f t="shared" ref="I899:I962" si="57">+IF(H899,E899/H899,0)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(((L899/60)/60/24)+DATE(1970,1,1))</f>
        <v>43583.208333333328</v>
      </c>
      <c r="O899" s="9">
        <f t="shared" ref="O899:O962" si="59">(((M899/60)/60/24)+DATE(1970,1,1))</f>
        <v>43585.208333333328</v>
      </c>
      <c r="P899" t="b">
        <v>0</v>
      </c>
      <c r="Q899" t="b">
        <v>0</v>
      </c>
      <c r="R899" t="s">
        <v>33</v>
      </c>
      <c r="S899" t="s">
        <v>2041</v>
      </c>
      <c r="T899" t="s">
        <v>2042</v>
      </c>
    </row>
    <row r="900" spans="1:20" x14ac:dyDescent="0.3">
      <c r="A900">
        <v>898</v>
      </c>
      <c r="B900" s="4" t="s">
        <v>1828</v>
      </c>
      <c r="C900" s="3" t="s">
        <v>1829</v>
      </c>
      <c r="D900" s="13">
        <v>179100</v>
      </c>
      <c r="E900" s="13">
        <v>93991</v>
      </c>
      <c r="F900" s="13">
        <f t="shared" si="56"/>
        <v>52</v>
      </c>
      <c r="G900" t="s">
        <v>14</v>
      </c>
      <c r="H900" s="13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x14ac:dyDescent="0.3">
      <c r="A901">
        <v>899</v>
      </c>
      <c r="B901" s="4" t="s">
        <v>1830</v>
      </c>
      <c r="C901" s="3" t="s">
        <v>1831</v>
      </c>
      <c r="D901" s="13">
        <v>3100</v>
      </c>
      <c r="E901" s="13">
        <v>12620</v>
      </c>
      <c r="F901" s="13">
        <f t="shared" si="56"/>
        <v>407</v>
      </c>
      <c r="G901" t="s">
        <v>20</v>
      </c>
      <c r="H901" s="13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2037</v>
      </c>
      <c r="T901" t="s">
        <v>2060</v>
      </c>
    </row>
    <row r="902" spans="1:20" x14ac:dyDescent="0.3">
      <c r="A902">
        <v>900</v>
      </c>
      <c r="B902" s="4" t="s">
        <v>1832</v>
      </c>
      <c r="C902" s="3" t="s">
        <v>1833</v>
      </c>
      <c r="D902" s="13">
        <v>100</v>
      </c>
      <c r="E902" s="13">
        <v>2</v>
      </c>
      <c r="F902" s="13">
        <f t="shared" si="56"/>
        <v>2</v>
      </c>
      <c r="G902" t="s">
        <v>14</v>
      </c>
      <c r="H902" s="13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">
        <v>2039</v>
      </c>
      <c r="T902" t="s">
        <v>2040</v>
      </c>
    </row>
    <row r="903" spans="1:20" x14ac:dyDescent="0.3">
      <c r="A903">
        <v>901</v>
      </c>
      <c r="B903" s="4" t="s">
        <v>1834</v>
      </c>
      <c r="C903" s="3" t="s">
        <v>1835</v>
      </c>
      <c r="D903" s="13">
        <v>5600</v>
      </c>
      <c r="E903" s="13">
        <v>8746</v>
      </c>
      <c r="F903" s="13">
        <f t="shared" si="56"/>
        <v>156</v>
      </c>
      <c r="G903" t="s">
        <v>20</v>
      </c>
      <c r="H903" s="1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">
        <v>2037</v>
      </c>
      <c r="T903" t="s">
        <v>2038</v>
      </c>
    </row>
    <row r="904" spans="1:20" x14ac:dyDescent="0.3">
      <c r="A904">
        <v>902</v>
      </c>
      <c r="B904" s="4" t="s">
        <v>1836</v>
      </c>
      <c r="C904" s="3" t="s">
        <v>1837</v>
      </c>
      <c r="D904" s="13">
        <v>1400</v>
      </c>
      <c r="E904" s="13">
        <v>3534</v>
      </c>
      <c r="F904" s="13">
        <f t="shared" si="56"/>
        <v>252</v>
      </c>
      <c r="G904" t="s">
        <v>20</v>
      </c>
      <c r="H904" s="13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">
        <v>2039</v>
      </c>
      <c r="T904" t="s">
        <v>2040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 s="13">
        <v>41000</v>
      </c>
      <c r="E905" s="13">
        <v>709</v>
      </c>
      <c r="F905" s="13">
        <f t="shared" si="56"/>
        <v>2</v>
      </c>
      <c r="G905" t="s">
        <v>47</v>
      </c>
      <c r="H905" s="13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">
        <v>2049</v>
      </c>
      <c r="T905" t="s">
        <v>2050</v>
      </c>
    </row>
    <row r="906" spans="1:20" x14ac:dyDescent="0.3">
      <c r="A906">
        <v>904</v>
      </c>
      <c r="B906" s="4" t="s">
        <v>1840</v>
      </c>
      <c r="C906" s="3" t="s">
        <v>1841</v>
      </c>
      <c r="D906" s="13">
        <v>6500</v>
      </c>
      <c r="E906" s="13">
        <v>795</v>
      </c>
      <c r="F906" s="13">
        <f t="shared" si="56"/>
        <v>12</v>
      </c>
      <c r="G906" t="s">
        <v>14</v>
      </c>
      <c r="H906" s="13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2049</v>
      </c>
      <c r="T906" t="s">
        <v>2058</v>
      </c>
    </row>
    <row r="907" spans="1:20" x14ac:dyDescent="0.3">
      <c r="A907">
        <v>905</v>
      </c>
      <c r="B907" s="4" t="s">
        <v>1842</v>
      </c>
      <c r="C907" s="3" t="s">
        <v>1843</v>
      </c>
      <c r="D907" s="13">
        <v>7900</v>
      </c>
      <c r="E907" s="13">
        <v>12955</v>
      </c>
      <c r="F907" s="13">
        <f t="shared" si="56"/>
        <v>164</v>
      </c>
      <c r="G907" t="s">
        <v>20</v>
      </c>
      <c r="H907" s="13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">
        <v>2041</v>
      </c>
      <c r="T907" t="s">
        <v>2042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 s="13">
        <v>5500</v>
      </c>
      <c r="E908" s="13">
        <v>8964</v>
      </c>
      <c r="F908" s="13">
        <f t="shared" si="56"/>
        <v>163</v>
      </c>
      <c r="G908" t="s">
        <v>20</v>
      </c>
      <c r="H908" s="13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x14ac:dyDescent="0.3">
      <c r="A909">
        <v>907</v>
      </c>
      <c r="B909" s="4" t="s">
        <v>1846</v>
      </c>
      <c r="C909" s="3" t="s">
        <v>1847</v>
      </c>
      <c r="D909" s="13">
        <v>9100</v>
      </c>
      <c r="E909" s="13">
        <v>1843</v>
      </c>
      <c r="F909" s="13">
        <f t="shared" si="56"/>
        <v>20</v>
      </c>
      <c r="G909" t="s">
        <v>14</v>
      </c>
      <c r="H909" s="13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">
        <v>2041</v>
      </c>
      <c r="T909" t="s">
        <v>2042</v>
      </c>
    </row>
    <row r="910" spans="1:20" x14ac:dyDescent="0.3">
      <c r="A910">
        <v>908</v>
      </c>
      <c r="B910" s="4" t="s">
        <v>1848</v>
      </c>
      <c r="C910" s="3" t="s">
        <v>1849</v>
      </c>
      <c r="D910" s="13">
        <v>38200</v>
      </c>
      <c r="E910" s="13">
        <v>121950</v>
      </c>
      <c r="F910" s="13">
        <f t="shared" si="56"/>
        <v>319</v>
      </c>
      <c r="G910" t="s">
        <v>20</v>
      </c>
      <c r="H910" s="13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">
        <v>2052</v>
      </c>
      <c r="T910" t="s">
        <v>2053</v>
      </c>
    </row>
    <row r="911" spans="1:20" x14ac:dyDescent="0.3">
      <c r="A911">
        <v>909</v>
      </c>
      <c r="B911" s="4" t="s">
        <v>1850</v>
      </c>
      <c r="C911" s="3" t="s">
        <v>1851</v>
      </c>
      <c r="D911" s="13">
        <v>1800</v>
      </c>
      <c r="E911" s="13">
        <v>8621</v>
      </c>
      <c r="F911" s="13">
        <f t="shared" si="56"/>
        <v>479</v>
      </c>
      <c r="G911" t="s">
        <v>20</v>
      </c>
      <c r="H911" s="13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">
        <v>2041</v>
      </c>
      <c r="T911" t="s">
        <v>2042</v>
      </c>
    </row>
    <row r="912" spans="1:20" x14ac:dyDescent="0.3">
      <c r="A912">
        <v>910</v>
      </c>
      <c r="B912" s="4" t="s">
        <v>1852</v>
      </c>
      <c r="C912" s="3" t="s">
        <v>1853</v>
      </c>
      <c r="D912" s="13">
        <v>154500</v>
      </c>
      <c r="E912" s="13">
        <v>30215</v>
      </c>
      <c r="F912" s="13">
        <f t="shared" si="56"/>
        <v>20</v>
      </c>
      <c r="G912" t="s">
        <v>74</v>
      </c>
      <c r="H912" s="13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">
        <v>2041</v>
      </c>
      <c r="T912" t="s">
        <v>2042</v>
      </c>
    </row>
    <row r="913" spans="1:20" x14ac:dyDescent="0.3">
      <c r="A913">
        <v>911</v>
      </c>
      <c r="B913" s="4" t="s">
        <v>1854</v>
      </c>
      <c r="C913" s="3" t="s">
        <v>1855</v>
      </c>
      <c r="D913" s="13">
        <v>5800</v>
      </c>
      <c r="E913" s="13">
        <v>11539</v>
      </c>
      <c r="F913" s="13">
        <f t="shared" si="56"/>
        <v>199</v>
      </c>
      <c r="G913" t="s">
        <v>20</v>
      </c>
      <c r="H913" s="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">
        <v>2039</v>
      </c>
      <c r="T913" t="s">
        <v>2040</v>
      </c>
    </row>
    <row r="914" spans="1:20" x14ac:dyDescent="0.3">
      <c r="A914">
        <v>912</v>
      </c>
      <c r="B914" s="4" t="s">
        <v>1856</v>
      </c>
      <c r="C914" s="3" t="s">
        <v>1857</v>
      </c>
      <c r="D914" s="13">
        <v>1800</v>
      </c>
      <c r="E914" s="13">
        <v>14310</v>
      </c>
      <c r="F914" s="13">
        <f t="shared" si="56"/>
        <v>795</v>
      </c>
      <c r="G914" t="s">
        <v>20</v>
      </c>
      <c r="H914" s="13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2046</v>
      </c>
    </row>
    <row r="915" spans="1:20" x14ac:dyDescent="0.3">
      <c r="A915">
        <v>913</v>
      </c>
      <c r="B915" s="4" t="s">
        <v>1858</v>
      </c>
      <c r="C915" s="3" t="s">
        <v>1859</v>
      </c>
      <c r="D915" s="13">
        <v>70200</v>
      </c>
      <c r="E915" s="13">
        <v>35536</v>
      </c>
      <c r="F915" s="13">
        <f t="shared" si="56"/>
        <v>51</v>
      </c>
      <c r="G915" t="s">
        <v>14</v>
      </c>
      <c r="H915" s="13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2046</v>
      </c>
    </row>
    <row r="916" spans="1:20" x14ac:dyDescent="0.3">
      <c r="A916">
        <v>914</v>
      </c>
      <c r="B916" s="4" t="s">
        <v>1860</v>
      </c>
      <c r="C916" s="3" t="s">
        <v>1861</v>
      </c>
      <c r="D916" s="13">
        <v>6400</v>
      </c>
      <c r="E916" s="13">
        <v>3676</v>
      </c>
      <c r="F916" s="13">
        <f t="shared" si="56"/>
        <v>57</v>
      </c>
      <c r="G916" t="s">
        <v>14</v>
      </c>
      <c r="H916" s="13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">
        <v>2041</v>
      </c>
      <c r="T916" t="s">
        <v>2042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 s="13">
        <v>125900</v>
      </c>
      <c r="E917" s="13">
        <v>195936</v>
      </c>
      <c r="F917" s="13">
        <f t="shared" si="56"/>
        <v>156</v>
      </c>
      <c r="G917" t="s">
        <v>20</v>
      </c>
      <c r="H917" s="13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2062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 s="13">
        <v>3700</v>
      </c>
      <c r="E918" s="13">
        <v>1343</v>
      </c>
      <c r="F918" s="13">
        <f t="shared" si="56"/>
        <v>36</v>
      </c>
      <c r="G918" t="s">
        <v>14</v>
      </c>
      <c r="H918" s="13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">
        <v>2056</v>
      </c>
      <c r="T918" t="s">
        <v>2057</v>
      </c>
    </row>
    <row r="919" spans="1:20" x14ac:dyDescent="0.3">
      <c r="A919">
        <v>917</v>
      </c>
      <c r="B919" s="4" t="s">
        <v>1866</v>
      </c>
      <c r="C919" s="3" t="s">
        <v>1867</v>
      </c>
      <c r="D919" s="13">
        <v>3600</v>
      </c>
      <c r="E919" s="13">
        <v>2097</v>
      </c>
      <c r="F919" s="13">
        <f t="shared" si="56"/>
        <v>58</v>
      </c>
      <c r="G919" t="s">
        <v>47</v>
      </c>
      <c r="H919" s="13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2054</v>
      </c>
    </row>
    <row r="920" spans="1:20" x14ac:dyDescent="0.3">
      <c r="A920">
        <v>918</v>
      </c>
      <c r="B920" s="4" t="s">
        <v>1868</v>
      </c>
      <c r="C920" s="3" t="s">
        <v>1869</v>
      </c>
      <c r="D920" s="13">
        <v>3800</v>
      </c>
      <c r="E920" s="13">
        <v>9021</v>
      </c>
      <c r="F920" s="13">
        <f t="shared" si="56"/>
        <v>237</v>
      </c>
      <c r="G920" t="s">
        <v>20</v>
      </c>
      <c r="H920" s="13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2049</v>
      </c>
      <c r="T920" t="s">
        <v>2058</v>
      </c>
    </row>
    <row r="921" spans="1:20" x14ac:dyDescent="0.3">
      <c r="A921">
        <v>919</v>
      </c>
      <c r="B921" s="4" t="s">
        <v>1870</v>
      </c>
      <c r="C921" s="3" t="s">
        <v>1871</v>
      </c>
      <c r="D921" s="13">
        <v>35600</v>
      </c>
      <c r="E921" s="13">
        <v>20915</v>
      </c>
      <c r="F921" s="13">
        <f t="shared" si="56"/>
        <v>59</v>
      </c>
      <c r="G921" t="s">
        <v>14</v>
      </c>
      <c r="H921" s="13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">
        <v>2041</v>
      </c>
      <c r="T921" t="s">
        <v>2042</v>
      </c>
    </row>
    <row r="922" spans="1:20" x14ac:dyDescent="0.3">
      <c r="A922">
        <v>920</v>
      </c>
      <c r="B922" s="4" t="s">
        <v>1872</v>
      </c>
      <c r="C922" s="3" t="s">
        <v>1873</v>
      </c>
      <c r="D922" s="13">
        <v>5300</v>
      </c>
      <c r="E922" s="13">
        <v>9676</v>
      </c>
      <c r="F922" s="13">
        <f t="shared" si="56"/>
        <v>183</v>
      </c>
      <c r="G922" t="s">
        <v>20</v>
      </c>
      <c r="H922" s="13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2051</v>
      </c>
    </row>
    <row r="923" spans="1:20" x14ac:dyDescent="0.3">
      <c r="A923">
        <v>921</v>
      </c>
      <c r="B923" s="4" t="s">
        <v>1874</v>
      </c>
      <c r="C923" s="3" t="s">
        <v>1875</v>
      </c>
      <c r="D923" s="13">
        <v>160400</v>
      </c>
      <c r="E923" s="13">
        <v>1210</v>
      </c>
      <c r="F923" s="13">
        <f t="shared" si="56"/>
        <v>1</v>
      </c>
      <c r="G923" t="s">
        <v>14</v>
      </c>
      <c r="H923" s="1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">
        <v>2039</v>
      </c>
      <c r="T923" t="s">
        <v>2040</v>
      </c>
    </row>
    <row r="924" spans="1:20" x14ac:dyDescent="0.3">
      <c r="A924">
        <v>922</v>
      </c>
      <c r="B924" s="4" t="s">
        <v>1876</v>
      </c>
      <c r="C924" s="3" t="s">
        <v>1877</v>
      </c>
      <c r="D924" s="13">
        <v>51400</v>
      </c>
      <c r="E924" s="13">
        <v>90440</v>
      </c>
      <c r="F924" s="13">
        <f t="shared" si="56"/>
        <v>176</v>
      </c>
      <c r="G924" t="s">
        <v>20</v>
      </c>
      <c r="H924" s="13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">
        <v>2037</v>
      </c>
      <c r="T924" t="s">
        <v>2064</v>
      </c>
    </row>
    <row r="925" spans="1:20" x14ac:dyDescent="0.3">
      <c r="A925">
        <v>923</v>
      </c>
      <c r="B925" s="4" t="s">
        <v>1878</v>
      </c>
      <c r="C925" s="3" t="s">
        <v>1879</v>
      </c>
      <c r="D925" s="13">
        <v>1700</v>
      </c>
      <c r="E925" s="13">
        <v>4044</v>
      </c>
      <c r="F925" s="13">
        <f t="shared" si="56"/>
        <v>238</v>
      </c>
      <c r="G925" t="s">
        <v>20</v>
      </c>
      <c r="H925" s="13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">
        <v>2041</v>
      </c>
      <c r="T925" t="s">
        <v>2042</v>
      </c>
    </row>
    <row r="926" spans="1:20" x14ac:dyDescent="0.3">
      <c r="A926">
        <v>924</v>
      </c>
      <c r="B926" s="4" t="s">
        <v>1880</v>
      </c>
      <c r="C926" s="3" t="s">
        <v>1881</v>
      </c>
      <c r="D926" s="13">
        <v>39400</v>
      </c>
      <c r="E926" s="13">
        <v>192292</v>
      </c>
      <c r="F926" s="13">
        <f t="shared" si="56"/>
        <v>488</v>
      </c>
      <c r="G926" t="s">
        <v>20</v>
      </c>
      <c r="H926" s="13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">
        <v>2041</v>
      </c>
      <c r="T926" t="s">
        <v>2042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 s="13">
        <v>3000</v>
      </c>
      <c r="E927" s="13">
        <v>6722</v>
      </c>
      <c r="F927" s="13">
        <f t="shared" si="56"/>
        <v>224</v>
      </c>
      <c r="G927" t="s">
        <v>20</v>
      </c>
      <c r="H927" s="13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">
        <v>2041</v>
      </c>
      <c r="T927" t="s">
        <v>2042</v>
      </c>
    </row>
    <row r="928" spans="1:20" x14ac:dyDescent="0.3">
      <c r="A928">
        <v>926</v>
      </c>
      <c r="B928" s="4" t="s">
        <v>1884</v>
      </c>
      <c r="C928" s="3" t="s">
        <v>1885</v>
      </c>
      <c r="D928" s="13">
        <v>8700</v>
      </c>
      <c r="E928" s="13">
        <v>1577</v>
      </c>
      <c r="F928" s="13">
        <f t="shared" si="56"/>
        <v>18</v>
      </c>
      <c r="G928" t="s">
        <v>14</v>
      </c>
      <c r="H928" s="13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">
        <v>2035</v>
      </c>
      <c r="T928" t="s">
        <v>2036</v>
      </c>
    </row>
    <row r="929" spans="1:20" x14ac:dyDescent="0.3">
      <c r="A929">
        <v>927</v>
      </c>
      <c r="B929" s="4" t="s">
        <v>1886</v>
      </c>
      <c r="C929" s="3" t="s">
        <v>1887</v>
      </c>
      <c r="D929" s="13">
        <v>7200</v>
      </c>
      <c r="E929" s="13">
        <v>3301</v>
      </c>
      <c r="F929" s="13">
        <f t="shared" si="56"/>
        <v>46</v>
      </c>
      <c r="G929" t="s">
        <v>14</v>
      </c>
      <c r="H929" s="13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">
        <v>2041</v>
      </c>
      <c r="T929" t="s">
        <v>2042</v>
      </c>
    </row>
    <row r="930" spans="1:20" x14ac:dyDescent="0.3">
      <c r="A930">
        <v>928</v>
      </c>
      <c r="B930" s="4" t="s">
        <v>1888</v>
      </c>
      <c r="C930" s="3" t="s">
        <v>1889</v>
      </c>
      <c r="D930" s="13">
        <v>167400</v>
      </c>
      <c r="E930" s="13">
        <v>196386</v>
      </c>
      <c r="F930" s="13">
        <f t="shared" si="56"/>
        <v>117</v>
      </c>
      <c r="G930" t="s">
        <v>20</v>
      </c>
      <c r="H930" s="13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">
        <v>2039</v>
      </c>
      <c r="T930" t="s">
        <v>2040</v>
      </c>
    </row>
    <row r="931" spans="1:20" x14ac:dyDescent="0.3">
      <c r="A931">
        <v>929</v>
      </c>
      <c r="B931" s="4" t="s">
        <v>1890</v>
      </c>
      <c r="C931" s="3" t="s">
        <v>1891</v>
      </c>
      <c r="D931" s="13">
        <v>5500</v>
      </c>
      <c r="E931" s="13">
        <v>11952</v>
      </c>
      <c r="F931" s="13">
        <f t="shared" si="56"/>
        <v>217</v>
      </c>
      <c r="G931" t="s">
        <v>20</v>
      </c>
      <c r="H931" s="13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">
        <v>2041</v>
      </c>
      <c r="T931" t="s">
        <v>2042</v>
      </c>
    </row>
    <row r="932" spans="1:20" x14ac:dyDescent="0.3">
      <c r="A932">
        <v>930</v>
      </c>
      <c r="B932" s="4" t="s">
        <v>1892</v>
      </c>
      <c r="C932" s="3" t="s">
        <v>1893</v>
      </c>
      <c r="D932" s="13">
        <v>3500</v>
      </c>
      <c r="E932" s="13">
        <v>3930</v>
      </c>
      <c r="F932" s="13">
        <f t="shared" si="56"/>
        <v>112</v>
      </c>
      <c r="G932" t="s">
        <v>20</v>
      </c>
      <c r="H932" s="13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">
        <v>2041</v>
      </c>
      <c r="T932" t="s">
        <v>2042</v>
      </c>
    </row>
    <row r="933" spans="1:20" x14ac:dyDescent="0.3">
      <c r="A933">
        <v>931</v>
      </c>
      <c r="B933" s="4" t="s">
        <v>1894</v>
      </c>
      <c r="C933" s="3" t="s">
        <v>1895</v>
      </c>
      <c r="D933" s="13">
        <v>7900</v>
      </c>
      <c r="E933" s="13">
        <v>5729</v>
      </c>
      <c r="F933" s="13">
        <f t="shared" si="56"/>
        <v>73</v>
      </c>
      <c r="G933" t="s">
        <v>14</v>
      </c>
      <c r="H933" s="1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">
        <v>2041</v>
      </c>
      <c r="T933" t="s">
        <v>2042</v>
      </c>
    </row>
    <row r="934" spans="1:20" x14ac:dyDescent="0.3">
      <c r="A934">
        <v>932</v>
      </c>
      <c r="B934" s="4" t="s">
        <v>1896</v>
      </c>
      <c r="C934" s="3" t="s">
        <v>1897</v>
      </c>
      <c r="D934" s="13">
        <v>2300</v>
      </c>
      <c r="E934" s="13">
        <v>4883</v>
      </c>
      <c r="F934" s="13">
        <f t="shared" si="56"/>
        <v>212</v>
      </c>
      <c r="G934" t="s">
        <v>20</v>
      </c>
      <c r="H934" s="13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">
        <v>2037</v>
      </c>
      <c r="T934" t="s">
        <v>2038</v>
      </c>
    </row>
    <row r="935" spans="1:20" x14ac:dyDescent="0.3">
      <c r="A935">
        <v>933</v>
      </c>
      <c r="B935" s="4" t="s">
        <v>1898</v>
      </c>
      <c r="C935" s="3" t="s">
        <v>1899</v>
      </c>
      <c r="D935" s="13">
        <v>73000</v>
      </c>
      <c r="E935" s="13">
        <v>175015</v>
      </c>
      <c r="F935" s="13">
        <f t="shared" si="56"/>
        <v>240</v>
      </c>
      <c r="G935" t="s">
        <v>20</v>
      </c>
      <c r="H935" s="13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">
        <v>2041</v>
      </c>
      <c r="T935" t="s">
        <v>2042</v>
      </c>
    </row>
    <row r="936" spans="1:20" x14ac:dyDescent="0.3">
      <c r="A936">
        <v>934</v>
      </c>
      <c r="B936" s="4" t="s">
        <v>1900</v>
      </c>
      <c r="C936" s="3" t="s">
        <v>1901</v>
      </c>
      <c r="D936" s="13">
        <v>6200</v>
      </c>
      <c r="E936" s="13">
        <v>11280</v>
      </c>
      <c r="F936" s="13">
        <f t="shared" si="56"/>
        <v>182</v>
      </c>
      <c r="G936" t="s">
        <v>20</v>
      </c>
      <c r="H936" s="13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">
        <v>2041</v>
      </c>
      <c r="T936" t="s">
        <v>2042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 s="13">
        <v>6100</v>
      </c>
      <c r="E937" s="13">
        <v>10012</v>
      </c>
      <c r="F937" s="13">
        <f t="shared" si="56"/>
        <v>164</v>
      </c>
      <c r="G937" t="s">
        <v>20</v>
      </c>
      <c r="H937" s="13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">
        <v>2041</v>
      </c>
      <c r="T937" t="s">
        <v>2042</v>
      </c>
    </row>
    <row r="938" spans="1:20" x14ac:dyDescent="0.3">
      <c r="A938">
        <v>936</v>
      </c>
      <c r="B938" s="4" t="s">
        <v>1246</v>
      </c>
      <c r="C938" s="3" t="s">
        <v>1904</v>
      </c>
      <c r="D938" s="13">
        <v>103200</v>
      </c>
      <c r="E938" s="13">
        <v>1690</v>
      </c>
      <c r="F938" s="13">
        <f t="shared" si="56"/>
        <v>2</v>
      </c>
      <c r="G938" t="s">
        <v>14</v>
      </c>
      <c r="H938" s="13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">
        <v>2041</v>
      </c>
      <c r="T938" t="s">
        <v>2042</v>
      </c>
    </row>
    <row r="939" spans="1:20" x14ac:dyDescent="0.3">
      <c r="A939">
        <v>937</v>
      </c>
      <c r="B939" s="4" t="s">
        <v>1905</v>
      </c>
      <c r="C939" s="3" t="s">
        <v>1906</v>
      </c>
      <c r="D939" s="13">
        <v>171000</v>
      </c>
      <c r="E939" s="13">
        <v>84891</v>
      </c>
      <c r="F939" s="13">
        <f t="shared" si="56"/>
        <v>50</v>
      </c>
      <c r="G939" t="s">
        <v>74</v>
      </c>
      <c r="H939" s="13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x14ac:dyDescent="0.3">
      <c r="A940">
        <v>938</v>
      </c>
      <c r="B940" s="4" t="s">
        <v>1907</v>
      </c>
      <c r="C940" s="3" t="s">
        <v>1908</v>
      </c>
      <c r="D940" s="13">
        <v>9200</v>
      </c>
      <c r="E940" s="13">
        <v>10093</v>
      </c>
      <c r="F940" s="13">
        <f t="shared" si="56"/>
        <v>110</v>
      </c>
      <c r="G940" t="s">
        <v>20</v>
      </c>
      <c r="H940" s="13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2049</v>
      </c>
      <c r="T940" t="s">
        <v>2055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 s="13">
        <v>7800</v>
      </c>
      <c r="E941" s="13">
        <v>3839</v>
      </c>
      <c r="F941" s="13">
        <f t="shared" si="56"/>
        <v>49</v>
      </c>
      <c r="G941" t="s">
        <v>14</v>
      </c>
      <c r="H941" s="13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">
        <v>2052</v>
      </c>
      <c r="T941" t="s">
        <v>2053</v>
      </c>
    </row>
    <row r="942" spans="1:20" x14ac:dyDescent="0.3">
      <c r="A942">
        <v>940</v>
      </c>
      <c r="B942" s="4" t="s">
        <v>1911</v>
      </c>
      <c r="C942" s="3" t="s">
        <v>1912</v>
      </c>
      <c r="D942" s="13">
        <v>9900</v>
      </c>
      <c r="E942" s="13">
        <v>6161</v>
      </c>
      <c r="F942" s="13">
        <f t="shared" si="56"/>
        <v>62</v>
      </c>
      <c r="G942" t="s">
        <v>47</v>
      </c>
      <c r="H942" s="13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">
        <v>2039</v>
      </c>
      <c r="T942" t="s">
        <v>2040</v>
      </c>
    </row>
    <row r="943" spans="1:20" x14ac:dyDescent="0.3">
      <c r="A943">
        <v>941</v>
      </c>
      <c r="B943" s="4" t="s">
        <v>1913</v>
      </c>
      <c r="C943" s="3" t="s">
        <v>1914</v>
      </c>
      <c r="D943" s="13">
        <v>43000</v>
      </c>
      <c r="E943" s="13">
        <v>5615</v>
      </c>
      <c r="F943" s="13">
        <f t="shared" si="56"/>
        <v>13</v>
      </c>
      <c r="G943" t="s">
        <v>14</v>
      </c>
      <c r="H943" s="1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">
        <v>2041</v>
      </c>
      <c r="T943" t="s">
        <v>2042</v>
      </c>
    </row>
    <row r="944" spans="1:20" x14ac:dyDescent="0.3">
      <c r="A944">
        <v>942</v>
      </c>
      <c r="B944" s="4" t="s">
        <v>1907</v>
      </c>
      <c r="C944" s="3" t="s">
        <v>1915</v>
      </c>
      <c r="D944" s="13">
        <v>9600</v>
      </c>
      <c r="E944" s="13">
        <v>6205</v>
      </c>
      <c r="F944" s="13">
        <f t="shared" si="56"/>
        <v>65</v>
      </c>
      <c r="G944" t="s">
        <v>14</v>
      </c>
      <c r="H944" s="13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">
        <v>2041</v>
      </c>
      <c r="T944" t="s">
        <v>2042</v>
      </c>
    </row>
    <row r="945" spans="1:20" x14ac:dyDescent="0.3">
      <c r="A945">
        <v>943</v>
      </c>
      <c r="B945" s="4" t="s">
        <v>1916</v>
      </c>
      <c r="C945" s="3" t="s">
        <v>1917</v>
      </c>
      <c r="D945" s="13">
        <v>7500</v>
      </c>
      <c r="E945" s="13">
        <v>11969</v>
      </c>
      <c r="F945" s="13">
        <f t="shared" si="56"/>
        <v>160</v>
      </c>
      <c r="G945" t="s">
        <v>20</v>
      </c>
      <c r="H945" s="13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">
        <v>2035</v>
      </c>
      <c r="T945" t="s">
        <v>2036</v>
      </c>
    </row>
    <row r="946" spans="1:20" x14ac:dyDescent="0.3">
      <c r="A946">
        <v>944</v>
      </c>
      <c r="B946" s="4" t="s">
        <v>1918</v>
      </c>
      <c r="C946" s="3" t="s">
        <v>1919</v>
      </c>
      <c r="D946" s="13">
        <v>10000</v>
      </c>
      <c r="E946" s="13">
        <v>8142</v>
      </c>
      <c r="F946" s="13">
        <f t="shared" si="56"/>
        <v>81</v>
      </c>
      <c r="G946" t="s">
        <v>14</v>
      </c>
      <c r="H946" s="13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">
        <v>2056</v>
      </c>
      <c r="T946" t="s">
        <v>2057</v>
      </c>
    </row>
    <row r="947" spans="1:20" x14ac:dyDescent="0.3">
      <c r="A947">
        <v>945</v>
      </c>
      <c r="B947" s="4" t="s">
        <v>1920</v>
      </c>
      <c r="C947" s="3" t="s">
        <v>1921</v>
      </c>
      <c r="D947" s="13">
        <v>172000</v>
      </c>
      <c r="E947" s="13">
        <v>55805</v>
      </c>
      <c r="F947" s="13">
        <f t="shared" si="56"/>
        <v>32</v>
      </c>
      <c r="G947" t="s">
        <v>14</v>
      </c>
      <c r="H947" s="13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2056</v>
      </c>
      <c r="T947" t="s">
        <v>2057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 s="13">
        <v>153700</v>
      </c>
      <c r="E948" s="13">
        <v>15238</v>
      </c>
      <c r="F948" s="13">
        <f t="shared" si="56"/>
        <v>10</v>
      </c>
      <c r="G948" t="s">
        <v>14</v>
      </c>
      <c r="H948" s="13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">
        <v>2041</v>
      </c>
      <c r="T948" t="s">
        <v>2042</v>
      </c>
    </row>
    <row r="949" spans="1:20" x14ac:dyDescent="0.3">
      <c r="A949">
        <v>947</v>
      </c>
      <c r="B949" s="4" t="s">
        <v>1924</v>
      </c>
      <c r="C949" s="3" t="s">
        <v>1925</v>
      </c>
      <c r="D949" s="13">
        <v>3600</v>
      </c>
      <c r="E949" s="13">
        <v>961</v>
      </c>
      <c r="F949" s="13">
        <f t="shared" si="56"/>
        <v>27</v>
      </c>
      <c r="G949" t="s">
        <v>14</v>
      </c>
      <c r="H949" s="13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">
        <v>2041</v>
      </c>
      <c r="T949" t="s">
        <v>2042</v>
      </c>
    </row>
    <row r="950" spans="1:20" x14ac:dyDescent="0.3">
      <c r="A950">
        <v>948</v>
      </c>
      <c r="B950" s="4" t="s">
        <v>1926</v>
      </c>
      <c r="C950" s="3" t="s">
        <v>1927</v>
      </c>
      <c r="D950" s="13">
        <v>9400</v>
      </c>
      <c r="E950" s="13">
        <v>5918</v>
      </c>
      <c r="F950" s="13">
        <f t="shared" si="56"/>
        <v>63</v>
      </c>
      <c r="G950" t="s">
        <v>74</v>
      </c>
      <c r="H950" s="13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 s="13">
        <v>5900</v>
      </c>
      <c r="E951" s="13">
        <v>9520</v>
      </c>
      <c r="F951" s="13">
        <f t="shared" si="56"/>
        <v>161</v>
      </c>
      <c r="G951" t="s">
        <v>20</v>
      </c>
      <c r="H951" s="13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">
        <v>2039</v>
      </c>
      <c r="T951" t="s">
        <v>2040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 s="13">
        <v>100</v>
      </c>
      <c r="E952" s="13">
        <v>5</v>
      </c>
      <c r="F952" s="13">
        <f t="shared" si="56"/>
        <v>5</v>
      </c>
      <c r="G952" t="s">
        <v>14</v>
      </c>
      <c r="H952" s="13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">
        <v>2041</v>
      </c>
      <c r="T952" t="s">
        <v>2042</v>
      </c>
    </row>
    <row r="953" spans="1:20" x14ac:dyDescent="0.3">
      <c r="A953">
        <v>951</v>
      </c>
      <c r="B953" s="4" t="s">
        <v>1932</v>
      </c>
      <c r="C953" s="3" t="s">
        <v>1933</v>
      </c>
      <c r="D953" s="13">
        <v>14500</v>
      </c>
      <c r="E953" s="13">
        <v>159056</v>
      </c>
      <c r="F953" s="13">
        <f t="shared" si="56"/>
        <v>1097</v>
      </c>
      <c r="G953" t="s">
        <v>20</v>
      </c>
      <c r="H953" s="1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">
        <v>2037</v>
      </c>
      <c r="T953" t="s">
        <v>2038</v>
      </c>
    </row>
    <row r="954" spans="1:20" x14ac:dyDescent="0.3">
      <c r="A954">
        <v>952</v>
      </c>
      <c r="B954" s="4" t="s">
        <v>1934</v>
      </c>
      <c r="C954" s="3" t="s">
        <v>1935</v>
      </c>
      <c r="D954" s="13">
        <v>145500</v>
      </c>
      <c r="E954" s="13">
        <v>101987</v>
      </c>
      <c r="F954" s="13">
        <f t="shared" si="56"/>
        <v>70</v>
      </c>
      <c r="G954" t="s">
        <v>74</v>
      </c>
      <c r="H954" s="13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 s="13">
        <v>3300</v>
      </c>
      <c r="E955" s="13">
        <v>1980</v>
      </c>
      <c r="F955" s="13">
        <f t="shared" si="56"/>
        <v>60</v>
      </c>
      <c r="G955" t="s">
        <v>14</v>
      </c>
      <c r="H955" s="13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2065</v>
      </c>
    </row>
    <row r="956" spans="1:20" x14ac:dyDescent="0.3">
      <c r="A956">
        <v>954</v>
      </c>
      <c r="B956" s="4" t="s">
        <v>1938</v>
      </c>
      <c r="C956" s="3" t="s">
        <v>1939</v>
      </c>
      <c r="D956" s="13">
        <v>42600</v>
      </c>
      <c r="E956" s="13">
        <v>156384</v>
      </c>
      <c r="F956" s="13">
        <f t="shared" si="56"/>
        <v>367</v>
      </c>
      <c r="G956" t="s">
        <v>20</v>
      </c>
      <c r="H956" s="13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">
        <v>2039</v>
      </c>
      <c r="T956" t="s">
        <v>2040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 s="13">
        <v>700</v>
      </c>
      <c r="E957" s="13">
        <v>7763</v>
      </c>
      <c r="F957" s="13">
        <f t="shared" si="56"/>
        <v>1109</v>
      </c>
      <c r="G957" t="s">
        <v>20</v>
      </c>
      <c r="H957" s="13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">
        <v>2041</v>
      </c>
      <c r="T957" t="s">
        <v>2042</v>
      </c>
    </row>
    <row r="958" spans="1:20" x14ac:dyDescent="0.3">
      <c r="A958">
        <v>956</v>
      </c>
      <c r="B958" s="4" t="s">
        <v>1942</v>
      </c>
      <c r="C958" s="3" t="s">
        <v>1943</v>
      </c>
      <c r="D958" s="13">
        <v>187600</v>
      </c>
      <c r="E958" s="13">
        <v>35698</v>
      </c>
      <c r="F958" s="13">
        <f t="shared" si="56"/>
        <v>19</v>
      </c>
      <c r="G958" t="s">
        <v>14</v>
      </c>
      <c r="H958" s="13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2065</v>
      </c>
    </row>
    <row r="959" spans="1:20" x14ac:dyDescent="0.3">
      <c r="A959">
        <v>957</v>
      </c>
      <c r="B959" s="4" t="s">
        <v>1944</v>
      </c>
      <c r="C959" s="3" t="s">
        <v>1945</v>
      </c>
      <c r="D959" s="13">
        <v>9800</v>
      </c>
      <c r="E959" s="13">
        <v>12434</v>
      </c>
      <c r="F959" s="13">
        <f t="shared" si="56"/>
        <v>127</v>
      </c>
      <c r="G959" t="s">
        <v>20</v>
      </c>
      <c r="H959" s="13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">
        <v>2041</v>
      </c>
      <c r="T959" t="s">
        <v>2042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 s="13">
        <v>1100</v>
      </c>
      <c r="E960" s="13">
        <v>8081</v>
      </c>
      <c r="F960" s="13">
        <f t="shared" si="56"/>
        <v>735</v>
      </c>
      <c r="G960" t="s">
        <v>20</v>
      </c>
      <c r="H960" s="13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2051</v>
      </c>
    </row>
    <row r="961" spans="1:20" x14ac:dyDescent="0.3">
      <c r="A961">
        <v>959</v>
      </c>
      <c r="B961" s="4" t="s">
        <v>1948</v>
      </c>
      <c r="C961" s="3" t="s">
        <v>1949</v>
      </c>
      <c r="D961" s="13">
        <v>145000</v>
      </c>
      <c r="E961" s="13">
        <v>6631</v>
      </c>
      <c r="F961" s="13">
        <f t="shared" si="56"/>
        <v>5</v>
      </c>
      <c r="G961" t="s">
        <v>14</v>
      </c>
      <c r="H961" s="13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2049</v>
      </c>
      <c r="T961" t="s">
        <v>2061</v>
      </c>
    </row>
    <row r="962" spans="1:20" x14ac:dyDescent="0.3">
      <c r="A962">
        <v>960</v>
      </c>
      <c r="B962" s="4" t="s">
        <v>1950</v>
      </c>
      <c r="C962" s="3" t="s">
        <v>1951</v>
      </c>
      <c r="D962" s="13">
        <v>5500</v>
      </c>
      <c r="E962" s="13">
        <v>4678</v>
      </c>
      <c r="F962" s="13">
        <f t="shared" si="56"/>
        <v>85</v>
      </c>
      <c r="G962" t="s">
        <v>14</v>
      </c>
      <c r="H962" s="13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">
        <v>2039</v>
      </c>
      <c r="T962" t="s">
        <v>2040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 s="13">
        <v>5700</v>
      </c>
      <c r="E963" s="13">
        <v>6800</v>
      </c>
      <c r="F963" s="13">
        <f t="shared" ref="F963:F1001" si="60">ROUND((E963/D963)*100,0)</f>
        <v>119</v>
      </c>
      <c r="G963" t="s">
        <v>20</v>
      </c>
      <c r="H963" s="13">
        <v>155</v>
      </c>
      <c r="I963" s="6">
        <f t="shared" ref="I963:I1001" si="61">+IF(H963,E963/H963,0)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(((L963/60)/60/24)+DATE(1970,1,1))</f>
        <v>40591.25</v>
      </c>
      <c r="O963" s="9">
        <f t="shared" ref="O963:O1001" si="63">(((M963/60)/60/24)+DATE(1970,1,1))</f>
        <v>40595.25</v>
      </c>
      <c r="P963" t="b">
        <v>0</v>
      </c>
      <c r="Q963" t="b">
        <v>0</v>
      </c>
      <c r="R963" t="s">
        <v>206</v>
      </c>
      <c r="S963" t="s">
        <v>2049</v>
      </c>
      <c r="T963" t="s">
        <v>2061</v>
      </c>
    </row>
    <row r="964" spans="1:20" x14ac:dyDescent="0.3">
      <c r="A964">
        <v>962</v>
      </c>
      <c r="B964" s="4" t="s">
        <v>1954</v>
      </c>
      <c r="C964" s="3" t="s">
        <v>1955</v>
      </c>
      <c r="D964" s="13">
        <v>3600</v>
      </c>
      <c r="E964" s="13">
        <v>10657</v>
      </c>
      <c r="F964" s="13">
        <f t="shared" si="60"/>
        <v>296</v>
      </c>
      <c r="G964" t="s">
        <v>20</v>
      </c>
      <c r="H964" s="13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">
        <v>2035</v>
      </c>
      <c r="T964" t="s">
        <v>2036</v>
      </c>
    </row>
    <row r="965" spans="1:20" x14ac:dyDescent="0.3">
      <c r="A965">
        <v>963</v>
      </c>
      <c r="B965" s="4" t="s">
        <v>1956</v>
      </c>
      <c r="C965" s="3" t="s">
        <v>1957</v>
      </c>
      <c r="D965" s="13">
        <v>5900</v>
      </c>
      <c r="E965" s="13">
        <v>4997</v>
      </c>
      <c r="F965" s="13">
        <f t="shared" si="60"/>
        <v>85</v>
      </c>
      <c r="G965" t="s">
        <v>14</v>
      </c>
      <c r="H965" s="13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">
        <v>2056</v>
      </c>
      <c r="T965" t="s">
        <v>2057</v>
      </c>
    </row>
    <row r="966" spans="1:20" x14ac:dyDescent="0.3">
      <c r="A966">
        <v>964</v>
      </c>
      <c r="B966" s="4" t="s">
        <v>1958</v>
      </c>
      <c r="C966" s="3" t="s">
        <v>1959</v>
      </c>
      <c r="D966" s="13">
        <v>3700</v>
      </c>
      <c r="E966" s="13">
        <v>13164</v>
      </c>
      <c r="F966" s="13">
        <f t="shared" si="60"/>
        <v>356</v>
      </c>
      <c r="G966" t="s">
        <v>20</v>
      </c>
      <c r="H966" s="13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">
        <v>2041</v>
      </c>
      <c r="T966" t="s">
        <v>2042</v>
      </c>
    </row>
    <row r="967" spans="1:20" x14ac:dyDescent="0.3">
      <c r="A967">
        <v>965</v>
      </c>
      <c r="B967" s="4" t="s">
        <v>1960</v>
      </c>
      <c r="C967" s="3" t="s">
        <v>1961</v>
      </c>
      <c r="D967" s="13">
        <v>2200</v>
      </c>
      <c r="E967" s="13">
        <v>8501</v>
      </c>
      <c r="F967" s="13">
        <f t="shared" si="60"/>
        <v>386</v>
      </c>
      <c r="G967" t="s">
        <v>20</v>
      </c>
      <c r="H967" s="13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">
        <v>2037</v>
      </c>
      <c r="T967" t="s">
        <v>2038</v>
      </c>
    </row>
    <row r="968" spans="1:20" x14ac:dyDescent="0.3">
      <c r="A968">
        <v>966</v>
      </c>
      <c r="B968" s="4" t="s">
        <v>878</v>
      </c>
      <c r="C968" s="3" t="s">
        <v>1962</v>
      </c>
      <c r="D968" s="13">
        <v>1700</v>
      </c>
      <c r="E968" s="13">
        <v>13468</v>
      </c>
      <c r="F968" s="13">
        <f t="shared" si="60"/>
        <v>792</v>
      </c>
      <c r="G968" t="s">
        <v>20</v>
      </c>
      <c r="H968" s="13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">
        <v>2041</v>
      </c>
      <c r="T968" t="s">
        <v>2042</v>
      </c>
    </row>
    <row r="969" spans="1:20" x14ac:dyDescent="0.3">
      <c r="A969">
        <v>967</v>
      </c>
      <c r="B969" s="4" t="s">
        <v>1963</v>
      </c>
      <c r="C969" s="3" t="s">
        <v>1964</v>
      </c>
      <c r="D969" s="13">
        <v>88400</v>
      </c>
      <c r="E969" s="13">
        <v>121138</v>
      </c>
      <c r="F969" s="13">
        <f t="shared" si="60"/>
        <v>137</v>
      </c>
      <c r="G969" t="s">
        <v>20</v>
      </c>
      <c r="H969" s="13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2037</v>
      </c>
      <c r="T969" t="s">
        <v>2064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 s="13">
        <v>2400</v>
      </c>
      <c r="E970" s="13">
        <v>8117</v>
      </c>
      <c r="F970" s="13">
        <f t="shared" si="60"/>
        <v>338</v>
      </c>
      <c r="G970" t="s">
        <v>20</v>
      </c>
      <c r="H970" s="13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">
        <v>2035</v>
      </c>
      <c r="T970" t="s">
        <v>2036</v>
      </c>
    </row>
    <row r="971" spans="1:20" x14ac:dyDescent="0.3">
      <c r="A971">
        <v>969</v>
      </c>
      <c r="B971" s="4" t="s">
        <v>1967</v>
      </c>
      <c r="C971" s="3" t="s">
        <v>1968</v>
      </c>
      <c r="D971" s="13">
        <v>7900</v>
      </c>
      <c r="E971" s="13">
        <v>8550</v>
      </c>
      <c r="F971" s="13">
        <f t="shared" si="60"/>
        <v>108</v>
      </c>
      <c r="G971" t="s">
        <v>20</v>
      </c>
      <c r="H971" s="13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">
        <v>2041</v>
      </c>
      <c r="T971" t="s">
        <v>2042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 s="13">
        <v>94900</v>
      </c>
      <c r="E972" s="13">
        <v>57659</v>
      </c>
      <c r="F972" s="13">
        <f t="shared" si="60"/>
        <v>61</v>
      </c>
      <c r="G972" t="s">
        <v>14</v>
      </c>
      <c r="H972" s="13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">
        <v>2041</v>
      </c>
      <c r="T972" t="s">
        <v>2042</v>
      </c>
    </row>
    <row r="973" spans="1:20" x14ac:dyDescent="0.3">
      <c r="A973">
        <v>971</v>
      </c>
      <c r="B973" s="4" t="s">
        <v>1971</v>
      </c>
      <c r="C973" s="3" t="s">
        <v>1972</v>
      </c>
      <c r="D973" s="13">
        <v>5100</v>
      </c>
      <c r="E973" s="13">
        <v>1414</v>
      </c>
      <c r="F973" s="13">
        <f t="shared" si="60"/>
        <v>28</v>
      </c>
      <c r="G973" t="s">
        <v>14</v>
      </c>
      <c r="H973" s="1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2062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 s="13">
        <v>42700</v>
      </c>
      <c r="E974" s="13">
        <v>97524</v>
      </c>
      <c r="F974" s="13">
        <f t="shared" si="60"/>
        <v>228</v>
      </c>
      <c r="G974" t="s">
        <v>20</v>
      </c>
      <c r="H974" s="13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">
        <v>2039</v>
      </c>
      <c r="T974" t="s">
        <v>2040</v>
      </c>
    </row>
    <row r="975" spans="1:20" x14ac:dyDescent="0.3">
      <c r="A975">
        <v>973</v>
      </c>
      <c r="B975" s="4" t="s">
        <v>1975</v>
      </c>
      <c r="C975" s="3" t="s">
        <v>1976</v>
      </c>
      <c r="D975" s="13">
        <v>121100</v>
      </c>
      <c r="E975" s="13">
        <v>26176</v>
      </c>
      <c r="F975" s="13">
        <f t="shared" si="60"/>
        <v>22</v>
      </c>
      <c r="G975" t="s">
        <v>14</v>
      </c>
      <c r="H975" s="13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">
        <v>2041</v>
      </c>
      <c r="T975" t="s">
        <v>2042</v>
      </c>
    </row>
    <row r="976" spans="1:20" x14ac:dyDescent="0.3">
      <c r="A976">
        <v>974</v>
      </c>
      <c r="B976" s="4" t="s">
        <v>1977</v>
      </c>
      <c r="C976" s="3" t="s">
        <v>1978</v>
      </c>
      <c r="D976" s="13">
        <v>800</v>
      </c>
      <c r="E976" s="13">
        <v>2991</v>
      </c>
      <c r="F976" s="13">
        <f t="shared" si="60"/>
        <v>374</v>
      </c>
      <c r="G976" t="s">
        <v>20</v>
      </c>
      <c r="H976" s="13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">
        <v>2037</v>
      </c>
      <c r="T976" t="s">
        <v>2047</v>
      </c>
    </row>
    <row r="977" spans="1:20" x14ac:dyDescent="0.3">
      <c r="A977">
        <v>975</v>
      </c>
      <c r="B977" s="4" t="s">
        <v>1979</v>
      </c>
      <c r="C977" s="3" t="s">
        <v>1980</v>
      </c>
      <c r="D977" s="13">
        <v>5400</v>
      </c>
      <c r="E977" s="13">
        <v>8366</v>
      </c>
      <c r="F977" s="13">
        <f t="shared" si="60"/>
        <v>155</v>
      </c>
      <c r="G977" t="s">
        <v>20</v>
      </c>
      <c r="H977" s="13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">
        <v>2041</v>
      </c>
      <c r="T977" t="s">
        <v>2042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 s="13">
        <v>4000</v>
      </c>
      <c r="E978" s="13">
        <v>12886</v>
      </c>
      <c r="F978" s="13">
        <f t="shared" si="60"/>
        <v>322</v>
      </c>
      <c r="G978" t="s">
        <v>20</v>
      </c>
      <c r="H978" s="13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">
        <v>2041</v>
      </c>
      <c r="T978" t="s">
        <v>2042</v>
      </c>
    </row>
    <row r="979" spans="1:20" x14ac:dyDescent="0.3">
      <c r="A979">
        <v>977</v>
      </c>
      <c r="B979" s="4" t="s">
        <v>1258</v>
      </c>
      <c r="C979" s="3" t="s">
        <v>1983</v>
      </c>
      <c r="D979" s="13">
        <v>7000</v>
      </c>
      <c r="E979" s="13">
        <v>5177</v>
      </c>
      <c r="F979" s="13">
        <f t="shared" si="60"/>
        <v>74</v>
      </c>
      <c r="G979" t="s">
        <v>14</v>
      </c>
      <c r="H979" s="13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">
        <v>2035</v>
      </c>
      <c r="T979" t="s">
        <v>2036</v>
      </c>
    </row>
    <row r="980" spans="1:20" x14ac:dyDescent="0.3">
      <c r="A980">
        <v>978</v>
      </c>
      <c r="B980" s="4" t="s">
        <v>1984</v>
      </c>
      <c r="C980" s="3" t="s">
        <v>1985</v>
      </c>
      <c r="D980" s="13">
        <v>1000</v>
      </c>
      <c r="E980" s="13">
        <v>8641</v>
      </c>
      <c r="F980" s="13">
        <f t="shared" si="60"/>
        <v>864</v>
      </c>
      <c r="G980" t="s">
        <v>20</v>
      </c>
      <c r="H980" s="13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">
        <v>2052</v>
      </c>
      <c r="T980" t="s">
        <v>2053</v>
      </c>
    </row>
    <row r="981" spans="1:20" x14ac:dyDescent="0.3">
      <c r="A981">
        <v>979</v>
      </c>
      <c r="B981" s="4" t="s">
        <v>1986</v>
      </c>
      <c r="C981" s="3" t="s">
        <v>1987</v>
      </c>
      <c r="D981" s="13">
        <v>60200</v>
      </c>
      <c r="E981" s="13">
        <v>86244</v>
      </c>
      <c r="F981" s="13">
        <f t="shared" si="60"/>
        <v>143</v>
      </c>
      <c r="G981" t="s">
        <v>20</v>
      </c>
      <c r="H981" s="13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">
        <v>2041</v>
      </c>
      <c r="T981" t="s">
        <v>2042</v>
      </c>
    </row>
    <row r="982" spans="1:20" x14ac:dyDescent="0.3">
      <c r="A982">
        <v>980</v>
      </c>
      <c r="B982" s="4" t="s">
        <v>1988</v>
      </c>
      <c r="C982" s="3" t="s">
        <v>1989</v>
      </c>
      <c r="D982" s="13">
        <v>195200</v>
      </c>
      <c r="E982" s="13">
        <v>78630</v>
      </c>
      <c r="F982" s="13">
        <f t="shared" si="60"/>
        <v>40</v>
      </c>
      <c r="G982" t="s">
        <v>14</v>
      </c>
      <c r="H982" s="13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">
        <v>2049</v>
      </c>
      <c r="T982" t="s">
        <v>2050</v>
      </c>
    </row>
    <row r="983" spans="1:20" x14ac:dyDescent="0.3">
      <c r="A983">
        <v>981</v>
      </c>
      <c r="B983" s="4" t="s">
        <v>1990</v>
      </c>
      <c r="C983" s="3" t="s">
        <v>1991</v>
      </c>
      <c r="D983" s="13">
        <v>6700</v>
      </c>
      <c r="E983" s="13">
        <v>11941</v>
      </c>
      <c r="F983" s="13">
        <f t="shared" si="60"/>
        <v>178</v>
      </c>
      <c r="G983" t="s">
        <v>20</v>
      </c>
      <c r="H983" s="1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">
        <v>2039</v>
      </c>
      <c r="T983" t="s">
        <v>2040</v>
      </c>
    </row>
    <row r="984" spans="1:20" x14ac:dyDescent="0.3">
      <c r="A984">
        <v>982</v>
      </c>
      <c r="B984" s="4" t="s">
        <v>1992</v>
      </c>
      <c r="C984" s="3" t="s">
        <v>1993</v>
      </c>
      <c r="D984" s="13">
        <v>7200</v>
      </c>
      <c r="E984" s="13">
        <v>6115</v>
      </c>
      <c r="F984" s="13">
        <f t="shared" si="60"/>
        <v>85</v>
      </c>
      <c r="G984" t="s">
        <v>14</v>
      </c>
      <c r="H984" s="13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x14ac:dyDescent="0.3">
      <c r="A985">
        <v>983</v>
      </c>
      <c r="B985" s="4" t="s">
        <v>1994</v>
      </c>
      <c r="C985" s="3" t="s">
        <v>1995</v>
      </c>
      <c r="D985" s="13">
        <v>129100</v>
      </c>
      <c r="E985" s="13">
        <v>188404</v>
      </c>
      <c r="F985" s="13">
        <f t="shared" si="60"/>
        <v>146</v>
      </c>
      <c r="G985" t="s">
        <v>20</v>
      </c>
      <c r="H985" s="13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 s="13">
        <v>6500</v>
      </c>
      <c r="E986" s="13">
        <v>9910</v>
      </c>
      <c r="F986" s="13">
        <f t="shared" si="60"/>
        <v>152</v>
      </c>
      <c r="G986" t="s">
        <v>20</v>
      </c>
      <c r="H986" s="13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">
        <v>2041</v>
      </c>
      <c r="T986" t="s">
        <v>2042</v>
      </c>
    </row>
    <row r="987" spans="1:20" x14ac:dyDescent="0.3">
      <c r="A987">
        <v>985</v>
      </c>
      <c r="B987" s="4" t="s">
        <v>1998</v>
      </c>
      <c r="C987" s="3" t="s">
        <v>1999</v>
      </c>
      <c r="D987" s="13">
        <v>170600</v>
      </c>
      <c r="E987" s="13">
        <v>114523</v>
      </c>
      <c r="F987" s="13">
        <f t="shared" si="60"/>
        <v>67</v>
      </c>
      <c r="G987" t="s">
        <v>14</v>
      </c>
      <c r="H987" s="13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">
        <v>2037</v>
      </c>
      <c r="T987" t="s">
        <v>2038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 s="13">
        <v>7800</v>
      </c>
      <c r="E988" s="13">
        <v>3144</v>
      </c>
      <c r="F988" s="13">
        <f t="shared" si="60"/>
        <v>40</v>
      </c>
      <c r="G988" t="s">
        <v>14</v>
      </c>
      <c r="H988" s="13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">
        <v>2037</v>
      </c>
      <c r="T988" t="s">
        <v>2038</v>
      </c>
    </row>
    <row r="989" spans="1:20" x14ac:dyDescent="0.3">
      <c r="A989">
        <v>987</v>
      </c>
      <c r="B989" s="4" t="s">
        <v>2002</v>
      </c>
      <c r="C989" s="3" t="s">
        <v>2003</v>
      </c>
      <c r="D989" s="13">
        <v>6200</v>
      </c>
      <c r="E989" s="13">
        <v>13441</v>
      </c>
      <c r="F989" s="13">
        <f t="shared" si="60"/>
        <v>217</v>
      </c>
      <c r="G989" t="s">
        <v>20</v>
      </c>
      <c r="H989" s="13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x14ac:dyDescent="0.3">
      <c r="A990">
        <v>988</v>
      </c>
      <c r="B990" s="4" t="s">
        <v>2004</v>
      </c>
      <c r="C990" s="3" t="s">
        <v>2005</v>
      </c>
      <c r="D990" s="13">
        <v>9400</v>
      </c>
      <c r="E990" s="13">
        <v>4899</v>
      </c>
      <c r="F990" s="13">
        <f t="shared" si="60"/>
        <v>52</v>
      </c>
      <c r="G990" t="s">
        <v>14</v>
      </c>
      <c r="H990" s="13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">
        <v>2049</v>
      </c>
      <c r="T990" t="s">
        <v>2058</v>
      </c>
    </row>
    <row r="991" spans="1:20" x14ac:dyDescent="0.3">
      <c r="A991">
        <v>989</v>
      </c>
      <c r="B991" s="4" t="s">
        <v>2006</v>
      </c>
      <c r="C991" s="3" t="s">
        <v>2007</v>
      </c>
      <c r="D991" s="13">
        <v>2400</v>
      </c>
      <c r="E991" s="13">
        <v>11990</v>
      </c>
      <c r="F991" s="13">
        <f t="shared" si="60"/>
        <v>500</v>
      </c>
      <c r="G991" t="s">
        <v>20</v>
      </c>
      <c r="H991" s="13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2049</v>
      </c>
      <c r="T991" t="s">
        <v>2061</v>
      </c>
    </row>
    <row r="992" spans="1:20" x14ac:dyDescent="0.3">
      <c r="A992">
        <v>990</v>
      </c>
      <c r="B992" s="4" t="s">
        <v>2008</v>
      </c>
      <c r="C992" s="3" t="s">
        <v>2009</v>
      </c>
      <c r="D992" s="13">
        <v>7800</v>
      </c>
      <c r="E992" s="13">
        <v>6839</v>
      </c>
      <c r="F992" s="13">
        <f t="shared" si="60"/>
        <v>88</v>
      </c>
      <c r="G992" t="s">
        <v>14</v>
      </c>
      <c r="H992" s="13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2046</v>
      </c>
    </row>
    <row r="993" spans="1:20" x14ac:dyDescent="0.3">
      <c r="A993">
        <v>991</v>
      </c>
      <c r="B993" s="4" t="s">
        <v>1080</v>
      </c>
      <c r="C993" s="3" t="s">
        <v>2010</v>
      </c>
      <c r="D993" s="13">
        <v>9800</v>
      </c>
      <c r="E993" s="13">
        <v>11091</v>
      </c>
      <c r="F993" s="13">
        <f t="shared" si="60"/>
        <v>113</v>
      </c>
      <c r="G993" t="s">
        <v>20</v>
      </c>
      <c r="H993" s="1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">
        <v>2037</v>
      </c>
      <c r="T993" t="s">
        <v>2038</v>
      </c>
    </row>
    <row r="994" spans="1:20" x14ac:dyDescent="0.3">
      <c r="A994">
        <v>992</v>
      </c>
      <c r="B994" s="4" t="s">
        <v>2011</v>
      </c>
      <c r="C994" s="3" t="s">
        <v>2012</v>
      </c>
      <c r="D994" s="13">
        <v>3100</v>
      </c>
      <c r="E994" s="13">
        <v>13223</v>
      </c>
      <c r="F994" s="13">
        <f t="shared" si="60"/>
        <v>427</v>
      </c>
      <c r="G994" t="s">
        <v>20</v>
      </c>
      <c r="H994" s="13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2046</v>
      </c>
    </row>
    <row r="995" spans="1:20" x14ac:dyDescent="0.3">
      <c r="A995">
        <v>993</v>
      </c>
      <c r="B995" s="4" t="s">
        <v>2013</v>
      </c>
      <c r="C995" s="3" t="s">
        <v>2014</v>
      </c>
      <c r="D995" s="13">
        <v>9800</v>
      </c>
      <c r="E995" s="13">
        <v>7608</v>
      </c>
      <c r="F995" s="13">
        <f t="shared" si="60"/>
        <v>78</v>
      </c>
      <c r="G995" t="s">
        <v>74</v>
      </c>
      <c r="H995" s="13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">
        <v>2056</v>
      </c>
      <c r="T995" t="s">
        <v>2057</v>
      </c>
    </row>
    <row r="996" spans="1:20" x14ac:dyDescent="0.3">
      <c r="A996">
        <v>994</v>
      </c>
      <c r="B996" s="4" t="s">
        <v>2015</v>
      </c>
      <c r="C996" s="3" t="s">
        <v>2016</v>
      </c>
      <c r="D996" s="13">
        <v>141100</v>
      </c>
      <c r="E996" s="13">
        <v>74073</v>
      </c>
      <c r="F996" s="13">
        <f t="shared" si="60"/>
        <v>52</v>
      </c>
      <c r="G996" t="s">
        <v>14</v>
      </c>
      <c r="H996" s="13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2049</v>
      </c>
      <c r="T996" t="s">
        <v>2061</v>
      </c>
    </row>
    <row r="997" spans="1:20" x14ac:dyDescent="0.3">
      <c r="A997">
        <v>995</v>
      </c>
      <c r="B997" s="4" t="s">
        <v>2017</v>
      </c>
      <c r="C997" s="3" t="s">
        <v>2018</v>
      </c>
      <c r="D997" s="13">
        <v>97300</v>
      </c>
      <c r="E997" s="13">
        <v>153216</v>
      </c>
      <c r="F997" s="13">
        <f t="shared" si="60"/>
        <v>157</v>
      </c>
      <c r="G997" t="s">
        <v>20</v>
      </c>
      <c r="H997" s="13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">
        <v>2035</v>
      </c>
      <c r="T997" t="s">
        <v>2036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 s="13">
        <v>6600</v>
      </c>
      <c r="E998" s="13">
        <v>4814</v>
      </c>
      <c r="F998" s="13">
        <f t="shared" si="60"/>
        <v>73</v>
      </c>
      <c r="G998" t="s">
        <v>14</v>
      </c>
      <c r="H998" s="13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">
        <v>2041</v>
      </c>
      <c r="T998" t="s">
        <v>2042</v>
      </c>
    </row>
    <row r="999" spans="1:20" x14ac:dyDescent="0.3">
      <c r="A999">
        <v>997</v>
      </c>
      <c r="B999" s="4" t="s">
        <v>2021</v>
      </c>
      <c r="C999" s="3" t="s">
        <v>2022</v>
      </c>
      <c r="D999" s="13">
        <v>7600</v>
      </c>
      <c r="E999" s="13">
        <v>4603</v>
      </c>
      <c r="F999" s="13">
        <f t="shared" si="60"/>
        <v>61</v>
      </c>
      <c r="G999" t="s">
        <v>74</v>
      </c>
      <c r="H999" s="13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">
        <v>2041</v>
      </c>
      <c r="T999" t="s">
        <v>2042</v>
      </c>
    </row>
    <row r="1000" spans="1:20" x14ac:dyDescent="0.3">
      <c r="A1000">
        <v>998</v>
      </c>
      <c r="B1000" s="4" t="s">
        <v>2023</v>
      </c>
      <c r="C1000" s="3" t="s">
        <v>2024</v>
      </c>
      <c r="D1000" s="13">
        <v>66600</v>
      </c>
      <c r="E1000" s="13">
        <v>37823</v>
      </c>
      <c r="F1000" s="13">
        <f t="shared" si="60"/>
        <v>57</v>
      </c>
      <c r="G1000" t="s">
        <v>14</v>
      </c>
      <c r="H1000" s="13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">
        <v>2037</v>
      </c>
      <c r="T1000" t="s">
        <v>2047</v>
      </c>
    </row>
    <row r="1001" spans="1:20" x14ac:dyDescent="0.3">
      <c r="A1001">
        <v>999</v>
      </c>
      <c r="B1001" s="4" t="s">
        <v>2025</v>
      </c>
      <c r="C1001" s="3" t="s">
        <v>2026</v>
      </c>
      <c r="D1001" s="13">
        <v>111100</v>
      </c>
      <c r="E1001" s="13">
        <v>62819</v>
      </c>
      <c r="F1001" s="13">
        <f t="shared" si="60"/>
        <v>57</v>
      </c>
      <c r="G1001" t="s">
        <v>74</v>
      </c>
      <c r="H1001" s="13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2035</v>
      </c>
      <c r="T1001" t="s">
        <v>2036</v>
      </c>
    </row>
  </sheetData>
  <autoFilter ref="A1:T1001" xr:uid="{00000000-0001-0000-0000-000000000000}"/>
  <conditionalFormatting sqref="G2:G1001">
    <cfRule type="containsText" dxfId="3" priority="2" operator="containsText" text="canceled">
      <formula>NOT(ISERROR(SEARCH("canceled",G2)))</formula>
    </cfRule>
    <cfRule type="containsText" dxfId="2" priority="3" operator="containsText" text="live">
      <formula>NOT(ISERROR(SEARCH("live",G2)))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C93E-1D17-4802-BB93-CB263B96327E}">
  <dimension ref="A1:F14"/>
  <sheetViews>
    <sheetView workbookViewId="0">
      <selection activeCell="B5" sqref="B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2069</v>
      </c>
    </row>
    <row r="3" spans="1:6" x14ac:dyDescent="0.3">
      <c r="A3" s="7" t="s">
        <v>2070</v>
      </c>
      <c r="B3" s="7" t="s">
        <v>2068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2043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3">
      <c r="A6" s="8" t="s">
        <v>2035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3">
      <c r="A7" s="8" t="s">
        <v>2052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3">
      <c r="A8" s="8" t="s">
        <v>2066</v>
      </c>
      <c r="B8" s="5"/>
      <c r="C8" s="5"/>
      <c r="D8" s="5"/>
      <c r="E8" s="5">
        <v>4</v>
      </c>
      <c r="F8" s="5">
        <v>4</v>
      </c>
    </row>
    <row r="9" spans="1:6" x14ac:dyDescent="0.3">
      <c r="A9" s="8" t="s">
        <v>2037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3">
      <c r="A10" s="8" t="s">
        <v>2056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3">
      <c r="A11" s="8" t="s">
        <v>2049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3">
      <c r="A12" s="8" t="s">
        <v>2039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3">
      <c r="A13" s="8" t="s">
        <v>2041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3">
      <c r="A14" s="8" t="s">
        <v>2034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5708-21C3-4F0B-B24E-2DAA7EB88E89}">
  <dimension ref="A1:F30"/>
  <sheetViews>
    <sheetView workbookViewId="0">
      <selection activeCell="K5" sqref="K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2069</v>
      </c>
    </row>
    <row r="2" spans="1:6" x14ac:dyDescent="0.3">
      <c r="A2" s="7" t="s">
        <v>2030</v>
      </c>
      <c r="B2" t="s">
        <v>2069</v>
      </c>
    </row>
    <row r="4" spans="1:6" x14ac:dyDescent="0.3">
      <c r="A4" s="7" t="s">
        <v>2070</v>
      </c>
      <c r="B4" s="7" t="s">
        <v>2068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2051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3">
      <c r="A7" s="8" t="s">
        <v>2067</v>
      </c>
      <c r="B7" s="5"/>
      <c r="C7" s="5"/>
      <c r="D7" s="5"/>
      <c r="E7" s="5">
        <v>4</v>
      </c>
      <c r="F7" s="5">
        <v>4</v>
      </c>
    </row>
    <row r="8" spans="1:6" x14ac:dyDescent="0.3">
      <c r="A8" s="8" t="s">
        <v>2044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3">
      <c r="A9" s="8" t="s">
        <v>2046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3">
      <c r="A10" s="8" t="s">
        <v>2045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3">
      <c r="A11" s="8" t="s">
        <v>2055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3">
      <c r="A12" s="8" t="s">
        <v>2036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3">
      <c r="A13" s="8" t="s">
        <v>2047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3">
      <c r="A14" s="8" t="s">
        <v>2060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3">
      <c r="A15" s="8" t="s">
        <v>2059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3">
      <c r="A16" s="8" t="s">
        <v>2063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3">
      <c r="A17" s="8" t="s">
        <v>2050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3">
      <c r="A18" s="8" t="s">
        <v>2057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3">
      <c r="A19" s="8" t="s">
        <v>2042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3">
      <c r="A20" s="8" t="s">
        <v>2058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3">
      <c r="A21" s="8" t="s">
        <v>2038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3">
      <c r="A22" s="8" t="s">
        <v>2065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3">
      <c r="A23" s="8" t="s">
        <v>2054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3">
      <c r="A24" s="8" t="s">
        <v>2062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3">
      <c r="A25" s="8" t="s">
        <v>2061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3">
      <c r="A26" s="8" t="s">
        <v>2053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3">
      <c r="A27" s="8" t="s">
        <v>2048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3">
      <c r="A28" s="8" t="s">
        <v>2040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3">
      <c r="A29" s="8" t="s">
        <v>2064</v>
      </c>
      <c r="B29" s="5"/>
      <c r="C29" s="5"/>
      <c r="D29" s="5"/>
      <c r="E29" s="5">
        <v>3</v>
      </c>
      <c r="F29" s="5">
        <v>3</v>
      </c>
    </row>
    <row r="30" spans="1:6" x14ac:dyDescent="0.3">
      <c r="A30" s="8" t="s">
        <v>2034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4AD6-5C73-47F3-8298-D7F070130D0B}">
  <dimension ref="A1:F18"/>
  <sheetViews>
    <sheetView workbookViewId="0">
      <selection activeCell="A41" sqref="A4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2030</v>
      </c>
      <c r="B1" t="s">
        <v>2069</v>
      </c>
    </row>
    <row r="2" spans="1:6" x14ac:dyDescent="0.3">
      <c r="A2" s="7" t="s">
        <v>2083</v>
      </c>
      <c r="B2" t="s">
        <v>2069</v>
      </c>
    </row>
    <row r="4" spans="1:6" x14ac:dyDescent="0.3">
      <c r="A4" s="7" t="s">
        <v>2070</v>
      </c>
      <c r="B4" s="7" t="s">
        <v>2068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0" t="s">
        <v>2071</v>
      </c>
      <c r="B6" s="5">
        <v>6</v>
      </c>
      <c r="C6" s="5">
        <v>36</v>
      </c>
      <c r="D6" s="5">
        <v>1</v>
      </c>
      <c r="E6" s="5">
        <v>49</v>
      </c>
      <c r="F6" s="5">
        <v>92</v>
      </c>
    </row>
    <row r="7" spans="1:6" x14ac:dyDescent="0.3">
      <c r="A7" s="10" t="s">
        <v>2072</v>
      </c>
      <c r="B7" s="5">
        <v>7</v>
      </c>
      <c r="C7" s="5">
        <v>28</v>
      </c>
      <c r="D7" s="5"/>
      <c r="E7" s="5">
        <v>44</v>
      </c>
      <c r="F7" s="5">
        <v>79</v>
      </c>
    </row>
    <row r="8" spans="1:6" x14ac:dyDescent="0.3">
      <c r="A8" s="10" t="s">
        <v>2073</v>
      </c>
      <c r="B8" s="5">
        <v>4</v>
      </c>
      <c r="C8" s="5">
        <v>33</v>
      </c>
      <c r="D8" s="5"/>
      <c r="E8" s="5">
        <v>49</v>
      </c>
      <c r="F8" s="5">
        <v>86</v>
      </c>
    </row>
    <row r="9" spans="1:6" x14ac:dyDescent="0.3">
      <c r="A9" s="10" t="s">
        <v>2074</v>
      </c>
      <c r="B9" s="5">
        <v>1</v>
      </c>
      <c r="C9" s="5">
        <v>30</v>
      </c>
      <c r="D9" s="5">
        <v>1</v>
      </c>
      <c r="E9" s="5">
        <v>46</v>
      </c>
      <c r="F9" s="5">
        <v>78</v>
      </c>
    </row>
    <row r="10" spans="1:6" x14ac:dyDescent="0.3">
      <c r="A10" s="10" t="s">
        <v>2075</v>
      </c>
      <c r="B10" s="5">
        <v>3</v>
      </c>
      <c r="C10" s="5">
        <v>35</v>
      </c>
      <c r="D10" s="5">
        <v>2</v>
      </c>
      <c r="E10" s="5">
        <v>46</v>
      </c>
      <c r="F10" s="5">
        <v>86</v>
      </c>
    </row>
    <row r="11" spans="1:6" x14ac:dyDescent="0.3">
      <c r="A11" s="10" t="s">
        <v>2076</v>
      </c>
      <c r="B11" s="5">
        <v>3</v>
      </c>
      <c r="C11" s="5">
        <v>28</v>
      </c>
      <c r="D11" s="5">
        <v>1</v>
      </c>
      <c r="E11" s="5">
        <v>55</v>
      </c>
      <c r="F11" s="5">
        <v>87</v>
      </c>
    </row>
    <row r="12" spans="1:6" x14ac:dyDescent="0.3">
      <c r="A12" s="10" t="s">
        <v>2077</v>
      </c>
      <c r="B12" s="5">
        <v>4</v>
      </c>
      <c r="C12" s="5">
        <v>31</v>
      </c>
      <c r="D12" s="5">
        <v>1</v>
      </c>
      <c r="E12" s="5">
        <v>58</v>
      </c>
      <c r="F12" s="5">
        <v>94</v>
      </c>
    </row>
    <row r="13" spans="1:6" x14ac:dyDescent="0.3">
      <c r="A13" s="10" t="s">
        <v>2078</v>
      </c>
      <c r="B13" s="5">
        <v>8</v>
      </c>
      <c r="C13" s="5">
        <v>35</v>
      </c>
      <c r="D13" s="5">
        <v>1</v>
      </c>
      <c r="E13" s="5">
        <v>41</v>
      </c>
      <c r="F13" s="5">
        <v>85</v>
      </c>
    </row>
    <row r="14" spans="1:6" x14ac:dyDescent="0.3">
      <c r="A14" s="10" t="s">
        <v>2079</v>
      </c>
      <c r="B14" s="5">
        <v>5</v>
      </c>
      <c r="C14" s="5">
        <v>23</v>
      </c>
      <c r="D14" s="5"/>
      <c r="E14" s="5">
        <v>45</v>
      </c>
      <c r="F14" s="5">
        <v>73</v>
      </c>
    </row>
    <row r="15" spans="1:6" x14ac:dyDescent="0.3">
      <c r="A15" s="10" t="s">
        <v>2080</v>
      </c>
      <c r="B15" s="5">
        <v>6</v>
      </c>
      <c r="C15" s="5">
        <v>26</v>
      </c>
      <c r="D15" s="5">
        <v>1</v>
      </c>
      <c r="E15" s="5">
        <v>45</v>
      </c>
      <c r="F15" s="5">
        <v>78</v>
      </c>
    </row>
    <row r="16" spans="1:6" x14ac:dyDescent="0.3">
      <c r="A16" s="10" t="s">
        <v>2081</v>
      </c>
      <c r="B16" s="5">
        <v>3</v>
      </c>
      <c r="C16" s="5">
        <v>27</v>
      </c>
      <c r="D16" s="5">
        <v>3</v>
      </c>
      <c r="E16" s="5">
        <v>45</v>
      </c>
      <c r="F16" s="5">
        <v>78</v>
      </c>
    </row>
    <row r="17" spans="1:6" x14ac:dyDescent="0.3">
      <c r="A17" s="10" t="s">
        <v>2082</v>
      </c>
      <c r="B17" s="5">
        <v>7</v>
      </c>
      <c r="C17" s="5">
        <v>32</v>
      </c>
      <c r="D17" s="5">
        <v>3</v>
      </c>
      <c r="E17" s="5">
        <v>42</v>
      </c>
      <c r="F17" s="5">
        <v>84</v>
      </c>
    </row>
    <row r="18" spans="1:6" x14ac:dyDescent="0.3">
      <c r="A18" s="10" t="s">
        <v>2034</v>
      </c>
      <c r="B18" s="5">
        <v>57</v>
      </c>
      <c r="C18" s="5">
        <v>364</v>
      </c>
      <c r="D18" s="5">
        <v>14</v>
      </c>
      <c r="E18" s="5">
        <v>565</v>
      </c>
      <c r="F18" s="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F057-17B5-4487-847A-A6A27AD5A9D9}">
  <dimension ref="A1:H13"/>
  <sheetViews>
    <sheetView workbookViewId="0">
      <selection activeCell="B3" sqref="B3"/>
    </sheetView>
  </sheetViews>
  <sheetFormatPr defaultRowHeight="15.6" x14ac:dyDescent="0.3"/>
  <cols>
    <col min="1" max="1" width="28.09765625" customWidth="1"/>
    <col min="2" max="2" width="17.69921875" customWidth="1"/>
    <col min="3" max="3" width="13.296875" bestFit="1" customWidth="1"/>
    <col min="4" max="4" width="15.898437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8.5" bestFit="1" customWidth="1"/>
    <col min="9" max="9" width="9.59765625" customWidth="1"/>
  </cols>
  <sheetData>
    <row r="1" spans="1:8" x14ac:dyDescent="0.3">
      <c r="A1" s="11" t="s">
        <v>2084</v>
      </c>
      <c r="B1" s="11" t="s">
        <v>2085</v>
      </c>
      <c r="C1" s="11" t="s">
        <v>2086</v>
      </c>
      <c r="D1" s="11" t="s">
        <v>2087</v>
      </c>
      <c r="E1" s="11" t="s">
        <v>2088</v>
      </c>
      <c r="F1" s="11" t="s">
        <v>2089</v>
      </c>
      <c r="G1" s="11" t="s">
        <v>2090</v>
      </c>
      <c r="H1" s="11" t="s">
        <v>2091</v>
      </c>
    </row>
    <row r="2" spans="1:8" x14ac:dyDescent="0.3">
      <c r="A2" t="s">
        <v>2092</v>
      </c>
      <c r="B2">
        <f>COUNTIFS(Crowdfunding!$G$1:$G$1001,"successful",Crowdfunding!$D$1:$D$1001,"&lt;1000")</f>
        <v>30</v>
      </c>
      <c r="C2">
        <f>COUNTIFS(Crowdfunding!$G$1:$G$1001,"failed",Crowdfunding!$D$1:$D$1001,"&lt;1000")</f>
        <v>20</v>
      </c>
      <c r="D2">
        <f>COUNTIFS(Crowdfunding!$G$1:$G$1001,"canceled",Crowdfunding!$D$1:$D$1001,"&lt;1000")</f>
        <v>1</v>
      </c>
      <c r="E2">
        <f>SUM(B2:D2)</f>
        <v>51</v>
      </c>
      <c r="F2" s="12">
        <f>(B2/E2)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2093</v>
      </c>
      <c r="B3">
        <f>COUNTIFS(Crowdfunding!$G$1:$G$1001,"successful",Crowdfunding!$D$1:$D$1001,"&gt;=1000",Crowdfunding!$D$1:$D$1001,"&lt;4999")</f>
        <v>191</v>
      </c>
      <c r="C3">
        <f>COUNTIFS(Crowdfunding!$G$1:$G$1001,"failed",Crowdfunding!$D$1:$D$1001,"&gt;=1000",Crowdfunding!$D$1:$D$1001,"&lt;4999")</f>
        <v>38</v>
      </c>
      <c r="D3">
        <f>COUNTIFS(Crowdfunding!$G$1:$G$1001,"canceled",Crowdfunding!$D$1:$D$1001,"&gt;=1000",Crowdfunding!$D$1:$D$1001,"&lt;4999")</f>
        <v>2</v>
      </c>
      <c r="E3">
        <f t="shared" ref="E3:E13" si="0">SUM(B3:D3)</f>
        <v>231</v>
      </c>
      <c r="F3" s="12">
        <f t="shared" ref="F3:F13" si="1">(B3/E3)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2094</v>
      </c>
      <c r="B4">
        <f>COUNTIFS(Crowdfunding!$G$1:$G$1001,"successful",Crowdfunding!$D$1:$D$1001,"&gt;=5000",Crowdfunding!$D$1:$D$1001,"&lt;9999")</f>
        <v>164</v>
      </c>
      <c r="C4">
        <f>COUNTIFS(Crowdfunding!$G$1:$G$1001,"failed",Crowdfunding!$D$1:$D$1001,"&gt;=5000",Crowdfunding!$D$1:$D$1001,"&lt;9999")</f>
        <v>126</v>
      </c>
      <c r="D4">
        <f>COUNTIFS(Crowdfunding!$G$1:$G$1001,"canceled",Crowdfunding!$D$1:$D$1001,"&gt;=5000",Crowdfunding!$D$1:$D$1001,"&lt;9999")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2095</v>
      </c>
      <c r="B5">
        <f>COUNTIFS(Crowdfunding!$G$1:$G$1001,"successful",Crowdfunding!$D$1:$D$1001,"&gt;=10000",Crowdfunding!$D$1:$D$1001,"&lt;14999")</f>
        <v>4</v>
      </c>
      <c r="C5">
        <f>COUNTIFS(Crowdfunding!$G$1:$G$1001,"failed",Crowdfunding!$D$1:$D$1001,"&gt;=10000",Crowdfunding!$D$1:$D$1001,"&lt;14999")</f>
        <v>5</v>
      </c>
      <c r="D5">
        <f>COUNTIFS(Crowdfunding!$G$1:$G$1001,"canceled",Crowdfunding!$D$1:$D$1001,"&gt;=10000",Crowdfunding!$D$1:$D$1001,"&lt;14999")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2096</v>
      </c>
      <c r="B6">
        <f>COUNTIFS(Crowdfunding!$G$1:$G$1001,"successful",Crowdfunding!$D$1:$D$1001,"&gt;=15000",Crowdfunding!$D$1:$D$1001,"&lt;19999")</f>
        <v>10</v>
      </c>
      <c r="C6">
        <f>COUNTIFS(Crowdfunding!$G$1:$G$1001,"failed",Crowdfunding!$D$1:$D$1001,"&gt;=15000",Crowdfunding!$D$1:$D$1001,"&lt;19999")</f>
        <v>0</v>
      </c>
      <c r="D6">
        <f>COUNTIFS(Crowdfunding!$G$1:$G$1001,"canceled",Crowdfunding!$D$1:$D$1001,"&gt;=15000",Crowdfunding!$D$1:$D$1001,"&lt;19999")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2097</v>
      </c>
      <c r="B7">
        <f>COUNTIFS(Crowdfunding!$G$1:$G$1001,"successful",Crowdfunding!$D$1:$D$1001,"&gt;=20000",Crowdfunding!$D$1:$D$1001,"&lt;24999")</f>
        <v>7</v>
      </c>
      <c r="C7">
        <f>COUNTIFS(Crowdfunding!$G$1:$G$1001,"failed",Crowdfunding!$D$1:$D$1001,"&gt;=20000",Crowdfunding!$D$1:$D$1001,"&lt;24999")</f>
        <v>0</v>
      </c>
      <c r="D7">
        <f>COUNTIFS(Crowdfunding!$G$1:$G$1001,"canceled",Crowdfunding!$D$1:$D$1001,"&gt;=20000",Crowdfunding!$D$1:$D$1001,"&lt;24999")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2098</v>
      </c>
      <c r="B8">
        <f>COUNTIFS(Crowdfunding!$G$1:$G$1001,"successful",Crowdfunding!$D$1:$D$1001,"&gt;=25000",Crowdfunding!$D$1:$D$1001,"&lt;29999")</f>
        <v>11</v>
      </c>
      <c r="C8">
        <f>COUNTIFS(Crowdfunding!$G$1:$G$1001,"failed",Crowdfunding!$D$1:$D$1001,"&gt;=25000",Crowdfunding!$D$1:$D$1001,"&lt;29999")</f>
        <v>3</v>
      </c>
      <c r="D8">
        <f>COUNTIFS(Crowdfunding!$G$1:$G$1001,"canceled",Crowdfunding!$D$1:$D$1001,"&gt;=25000",Crowdfunding!$D$1:$D$1001,"&lt;29999")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2099</v>
      </c>
      <c r="B9">
        <f>COUNTIFS(Crowdfunding!$G$1:$G$1001,"successful",Crowdfunding!$D$1:$D$1001,"&gt;=30000",Crowdfunding!$D$1:$D$1001,"&lt;34999")</f>
        <v>7</v>
      </c>
      <c r="C9">
        <f>COUNTIFS(Crowdfunding!$G$1:$G$1001,"failed",Crowdfunding!$D$1:$D$1001,"&gt;=30000",Crowdfunding!$D$1:$D$1001,"&lt;34999")</f>
        <v>0</v>
      </c>
      <c r="D9">
        <f>COUNTIFS(Crowdfunding!$G$1:$G$1001,"canceled",Crowdfunding!$D$1:$D$1001,"&gt;=30000",Crowdfunding!$D$1:$D$1001,"&lt;34999")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2100</v>
      </c>
      <c r="B10">
        <f>COUNTIFS(Crowdfunding!$G$1:$G$1001,"successful",Crowdfunding!$D$1:$D$1001,"&gt;=35000",Crowdfunding!$D$1:$D$1001,"&lt;39999")</f>
        <v>8</v>
      </c>
      <c r="C10">
        <f>COUNTIFS(Crowdfunding!$G$1:$G$1001,"failed",Crowdfunding!$D$1:$D$1001,"&gt;=35000",Crowdfunding!$D$1:$D$1001,"&lt;39999")</f>
        <v>3</v>
      </c>
      <c r="D10">
        <f>COUNTIFS(Crowdfunding!$G$1:$G$1001,"canceled",Crowdfunding!$D$1:$D$1001,"&gt;=35000",Crowdfunding!$D$1:$D$1001,"&lt;39999")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2101</v>
      </c>
      <c r="B11">
        <f>COUNTIFS(Crowdfunding!$G$1:$G$1001,"successful",Crowdfunding!$D$1:$D$1001,"&gt;=40000",Crowdfunding!$D$1:$D$1001,"&lt;44999")</f>
        <v>11</v>
      </c>
      <c r="C11">
        <f>COUNTIFS(Crowdfunding!$G$1:$G$1001,"failed",Crowdfunding!$D$1:$D$1001,"&gt;=40000",Crowdfunding!$D$1:$D$1001,"&lt;44999")</f>
        <v>3</v>
      </c>
      <c r="D11">
        <f>COUNTIFS(Crowdfunding!$G$1:$G$1001,"canceled",Crowdfunding!$D$1:$D$1001,"&gt;=40000",Crowdfunding!$D$1:$D$1001,"&lt;44999")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2102</v>
      </c>
      <c r="B12">
        <f>COUNTIFS(Crowdfunding!$G$1:$G$1001,"successful",Crowdfunding!$D$1:$D$1001,"&gt;=45000",Crowdfunding!$D$1:$D$1001,"&lt;49999")</f>
        <v>8</v>
      </c>
      <c r="C12">
        <f>COUNTIFS(Crowdfunding!$G$1:$G$1001,"failed",Crowdfunding!$D$1:$D$1001,"&gt;=45000",Crowdfunding!$D$1:$D$1001,"&lt;49999")</f>
        <v>3</v>
      </c>
      <c r="D12">
        <f>COUNTIFS(Crowdfunding!$G$1:$G$1001,"canceled",Crowdfunding!$D$1:$D$1001,"&gt;=45000",Crowdfunding!$D$1:$D$1001,"&lt;49999")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2103</v>
      </c>
      <c r="B13">
        <f>COUNTIFS(Crowdfunding!$G$1:$G$1001,"successful",Crowdfunding!$D$1:$D$1001,"&gt;=50000")</f>
        <v>114</v>
      </c>
      <c r="C13">
        <f>COUNTIFS(Crowdfunding!$G$1:$G$1001,"failed",Crowdfunding!$D$1:$D$1001,"&gt;=50000")</f>
        <v>163</v>
      </c>
      <c r="D13">
        <f>COUNTIFS(Crowdfunding!$G$1:$G$1001,"canceled",Crowdfunding!$D$1:$D$1001,"&gt;=50000")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4100-465A-4BEB-9EC5-081433B49C9C}">
  <dimension ref="A1:P566"/>
  <sheetViews>
    <sheetView workbookViewId="0">
      <selection activeCell="K10" sqref="K10"/>
    </sheetView>
  </sheetViews>
  <sheetFormatPr defaultRowHeight="15.6" x14ac:dyDescent="0.3"/>
  <cols>
    <col min="1" max="2" width="9.19921875" bestFit="1" customWidth="1"/>
    <col min="3" max="3" width="13.19921875" bestFit="1" customWidth="1"/>
    <col min="5" max="5" width="8.59765625" bestFit="1" customWidth="1"/>
    <col min="6" max="6" width="9.69921875" customWidth="1"/>
    <col min="7" max="7" width="13.19921875" bestFit="1" customWidth="1"/>
    <col min="11" max="11" width="12.09765625" bestFit="1" customWidth="1"/>
    <col min="12" max="12" width="10.3984375" bestFit="1" customWidth="1"/>
    <col min="13" max="13" width="9.3984375" bestFit="1" customWidth="1"/>
    <col min="14" max="14" width="11.3984375" bestFit="1" customWidth="1"/>
    <col min="15" max="15" width="14.5" bestFit="1" customWidth="1"/>
    <col min="16" max="16" width="17.5" bestFit="1" customWidth="1"/>
  </cols>
  <sheetData>
    <row r="1" spans="1:16" x14ac:dyDescent="0.3">
      <c r="A1" s="11" t="s">
        <v>2104</v>
      </c>
      <c r="B1" s="11" t="s">
        <v>2027</v>
      </c>
      <c r="C1" s="11" t="s">
        <v>5</v>
      </c>
      <c r="D1" s="11"/>
      <c r="E1" s="11" t="s">
        <v>2104</v>
      </c>
      <c r="F1" s="11" t="s">
        <v>2027</v>
      </c>
      <c r="G1" s="11" t="s">
        <v>5</v>
      </c>
    </row>
    <row r="2" spans="1:16" x14ac:dyDescent="0.3">
      <c r="A2" t="s">
        <v>20</v>
      </c>
      <c r="B2" s="14" cm="1">
        <f t="array" ref="B2:B566">_xlfn._xlws.FILTER(Crowdfunding!A:A,Crowdfunding!G:G=A2)</f>
        <v>1</v>
      </c>
      <c r="C2" s="14">
        <f>VLOOKUP(B2,Crowdfunding!$A$1:$H$1001,8,0)</f>
        <v>158</v>
      </c>
      <c r="D2" s="11"/>
      <c r="E2" s="14" t="s">
        <v>14</v>
      </c>
      <c r="F2" s="14" cm="1">
        <f t="array" ref="F2:F365">_xlfn._xlws.FILTER(Crowdfunding!A:A,Crowdfunding!G:G=Stat_analysis!E2)</f>
        <v>0</v>
      </c>
      <c r="G2">
        <f>VLOOKUP(F2,Crowdfunding!$A$1:$H$1001,8,0)</f>
        <v>0</v>
      </c>
      <c r="J2" s="15"/>
      <c r="K2" s="16" t="s">
        <v>2105</v>
      </c>
      <c r="L2" s="16" t="s">
        <v>2106</v>
      </c>
      <c r="M2" s="16" t="s">
        <v>2107</v>
      </c>
      <c r="N2" s="16" t="s">
        <v>2108</v>
      </c>
      <c r="O2" s="16" t="s">
        <v>2109</v>
      </c>
      <c r="P2" s="17" t="s">
        <v>2110</v>
      </c>
    </row>
    <row r="3" spans="1:16" x14ac:dyDescent="0.3">
      <c r="A3" t="s">
        <v>20</v>
      </c>
      <c r="B3">
        <v>2</v>
      </c>
      <c r="C3" s="14">
        <f>VLOOKUP(B3,Crowdfunding!$A$1:$H$1001,8,0)</f>
        <v>1425</v>
      </c>
      <c r="E3" s="14" t="s">
        <v>14</v>
      </c>
      <c r="F3" s="14">
        <v>3</v>
      </c>
      <c r="G3">
        <f>VLOOKUP(F3,Crowdfunding!$A$1:$H$1001,8,0)</f>
        <v>24</v>
      </c>
      <c r="J3" s="18" t="s">
        <v>2111</v>
      </c>
      <c r="K3" s="20">
        <f>AVERAGE(C2:C566)</f>
        <v>851.14690265486729</v>
      </c>
      <c r="L3" s="20">
        <f>MEDIAN(C2:C566)</f>
        <v>201</v>
      </c>
      <c r="M3" s="20">
        <f>MIN(C2:C566)</f>
        <v>16</v>
      </c>
      <c r="N3" s="20">
        <f>MAX(C2:C566)</f>
        <v>7295</v>
      </c>
      <c r="O3" s="20">
        <f>_xlfn.VAR.P(C2:C566)</f>
        <v>1603373.7324019109</v>
      </c>
      <c r="P3" s="21">
        <f>_xlfn.STDEV.P(C2:C566)</f>
        <v>1266.2439466397898</v>
      </c>
    </row>
    <row r="4" spans="1:16" x14ac:dyDescent="0.3">
      <c r="A4" t="s">
        <v>20</v>
      </c>
      <c r="B4">
        <v>5</v>
      </c>
      <c r="C4" s="14">
        <f>VLOOKUP(B4,Crowdfunding!$A$1:$H$1001,8,0)</f>
        <v>174</v>
      </c>
      <c r="E4" s="14" t="s">
        <v>14</v>
      </c>
      <c r="F4" s="14">
        <v>4</v>
      </c>
      <c r="G4">
        <f>VLOOKUP(F4,Crowdfunding!$A$1:$H$1001,8,0)</f>
        <v>53</v>
      </c>
      <c r="J4" s="19" t="s">
        <v>2112</v>
      </c>
      <c r="K4" s="22">
        <f>AVERAGE(G2:G365)</f>
        <v>585.61538461538464</v>
      </c>
      <c r="L4" s="22">
        <f>MEDIAN(G2:G365)</f>
        <v>114.5</v>
      </c>
      <c r="M4" s="22">
        <f>MIN(G2:G365)</f>
        <v>0</v>
      </c>
      <c r="N4" s="22">
        <f>MAX(G2:G365)</f>
        <v>6080</v>
      </c>
      <c r="O4" s="22">
        <f>_xlfn.VAR.P(G2:G365)</f>
        <v>921574.68174133555</v>
      </c>
      <c r="P4" s="23">
        <f>_xlfn.STDEV.P(G2:G365)</f>
        <v>959.98681331637863</v>
      </c>
    </row>
    <row r="5" spans="1:16" x14ac:dyDescent="0.3">
      <c r="A5" t="s">
        <v>20</v>
      </c>
      <c r="B5">
        <v>7</v>
      </c>
      <c r="C5" s="14">
        <f>VLOOKUP(B5,Crowdfunding!$A$1:$H$1001,8,0)</f>
        <v>227</v>
      </c>
      <c r="E5" s="14" t="s">
        <v>14</v>
      </c>
      <c r="F5" s="14">
        <v>6</v>
      </c>
      <c r="G5">
        <f>VLOOKUP(F5,Crowdfunding!$A$1:$H$1001,8,0)</f>
        <v>18</v>
      </c>
    </row>
    <row r="6" spans="1:16" x14ac:dyDescent="0.3">
      <c r="A6" t="s">
        <v>20</v>
      </c>
      <c r="B6">
        <v>10</v>
      </c>
      <c r="C6" s="14">
        <f>VLOOKUP(B6,Crowdfunding!$A$1:$H$1001,8,0)</f>
        <v>220</v>
      </c>
      <c r="E6" s="14" t="s">
        <v>14</v>
      </c>
      <c r="F6" s="14">
        <v>9</v>
      </c>
      <c r="G6">
        <f>VLOOKUP(F6,Crowdfunding!$A$1:$H$1001,8,0)</f>
        <v>44</v>
      </c>
    </row>
    <row r="7" spans="1:16" x14ac:dyDescent="0.3">
      <c r="A7" t="s">
        <v>20</v>
      </c>
      <c r="B7">
        <v>13</v>
      </c>
      <c r="C7" s="14">
        <f>VLOOKUP(B7,Crowdfunding!$A$1:$H$1001,8,0)</f>
        <v>98</v>
      </c>
      <c r="E7" s="14" t="s">
        <v>14</v>
      </c>
      <c r="F7" s="14">
        <v>11</v>
      </c>
      <c r="G7">
        <f>VLOOKUP(F7,Crowdfunding!$A$1:$H$1001,8,0)</f>
        <v>27</v>
      </c>
    </row>
    <row r="8" spans="1:16" x14ac:dyDescent="0.3">
      <c r="A8" t="s">
        <v>20</v>
      </c>
      <c r="B8">
        <v>16</v>
      </c>
      <c r="C8" s="14">
        <f>VLOOKUP(B8,Crowdfunding!$A$1:$H$1001,8,0)</f>
        <v>100</v>
      </c>
      <c r="E8" s="14" t="s">
        <v>14</v>
      </c>
      <c r="F8" s="14">
        <v>12</v>
      </c>
      <c r="G8">
        <f>VLOOKUP(F8,Crowdfunding!$A$1:$H$1001,8,0)</f>
        <v>55</v>
      </c>
    </row>
    <row r="9" spans="1:16" x14ac:dyDescent="0.3">
      <c r="A9" t="s">
        <v>20</v>
      </c>
      <c r="B9">
        <v>17</v>
      </c>
      <c r="C9" s="14">
        <f>VLOOKUP(B9,Crowdfunding!$A$1:$H$1001,8,0)</f>
        <v>1249</v>
      </c>
      <c r="E9" s="14" t="s">
        <v>14</v>
      </c>
      <c r="F9" s="14">
        <v>14</v>
      </c>
      <c r="G9">
        <f>VLOOKUP(F9,Crowdfunding!$A$1:$H$1001,8,0)</f>
        <v>200</v>
      </c>
    </row>
    <row r="10" spans="1:16" x14ac:dyDescent="0.3">
      <c r="A10" t="s">
        <v>20</v>
      </c>
      <c r="B10">
        <v>20</v>
      </c>
      <c r="C10" s="14">
        <f>VLOOKUP(B10,Crowdfunding!$A$1:$H$1001,8,0)</f>
        <v>1396</v>
      </c>
      <c r="E10" s="14" t="s">
        <v>14</v>
      </c>
      <c r="F10" s="14">
        <v>15</v>
      </c>
      <c r="G10">
        <f>VLOOKUP(F10,Crowdfunding!$A$1:$H$1001,8,0)</f>
        <v>452</v>
      </c>
    </row>
    <row r="11" spans="1:16" x14ac:dyDescent="0.3">
      <c r="A11" t="s">
        <v>20</v>
      </c>
      <c r="B11">
        <v>22</v>
      </c>
      <c r="C11" s="14">
        <f>VLOOKUP(B11,Crowdfunding!$A$1:$H$1001,8,0)</f>
        <v>890</v>
      </c>
      <c r="E11" s="14" t="s">
        <v>14</v>
      </c>
      <c r="F11" s="14">
        <v>19</v>
      </c>
      <c r="G11">
        <f>VLOOKUP(F11,Crowdfunding!$A$1:$H$1001,8,0)</f>
        <v>674</v>
      </c>
    </row>
    <row r="12" spans="1:16" x14ac:dyDescent="0.3">
      <c r="A12" t="s">
        <v>20</v>
      </c>
      <c r="B12">
        <v>23</v>
      </c>
      <c r="C12" s="14">
        <f>VLOOKUP(B12,Crowdfunding!$A$1:$H$1001,8,0)</f>
        <v>142</v>
      </c>
      <c r="E12" s="14" t="s">
        <v>14</v>
      </c>
      <c r="F12" s="14">
        <v>21</v>
      </c>
      <c r="G12">
        <f>VLOOKUP(F12,Crowdfunding!$A$1:$H$1001,8,0)</f>
        <v>558</v>
      </c>
    </row>
    <row r="13" spans="1:16" x14ac:dyDescent="0.3">
      <c r="A13" t="s">
        <v>20</v>
      </c>
      <c r="B13">
        <v>24</v>
      </c>
      <c r="C13" s="14">
        <f>VLOOKUP(B13,Crowdfunding!$A$1:$H$1001,8,0)</f>
        <v>2673</v>
      </c>
      <c r="E13" s="14" t="s">
        <v>14</v>
      </c>
      <c r="F13" s="14">
        <v>27</v>
      </c>
      <c r="G13">
        <f>VLOOKUP(F13,Crowdfunding!$A$1:$H$1001,8,0)</f>
        <v>15</v>
      </c>
    </row>
    <row r="14" spans="1:16" x14ac:dyDescent="0.3">
      <c r="A14" t="s">
        <v>20</v>
      </c>
      <c r="B14">
        <v>25</v>
      </c>
      <c r="C14" s="14">
        <f>VLOOKUP(B14,Crowdfunding!$A$1:$H$1001,8,0)</f>
        <v>163</v>
      </c>
      <c r="E14" s="14" t="s">
        <v>14</v>
      </c>
      <c r="F14" s="14">
        <v>32</v>
      </c>
      <c r="G14">
        <f>VLOOKUP(F14,Crowdfunding!$A$1:$H$1001,8,0)</f>
        <v>2307</v>
      </c>
    </row>
    <row r="15" spans="1:16" x14ac:dyDescent="0.3">
      <c r="A15" t="s">
        <v>20</v>
      </c>
      <c r="B15">
        <v>28</v>
      </c>
      <c r="C15" s="14">
        <f>VLOOKUP(B15,Crowdfunding!$A$1:$H$1001,8,0)</f>
        <v>2220</v>
      </c>
      <c r="E15" s="14" t="s">
        <v>14</v>
      </c>
      <c r="F15" s="14">
        <v>39</v>
      </c>
      <c r="G15">
        <f>VLOOKUP(F15,Crowdfunding!$A$1:$H$1001,8,0)</f>
        <v>88</v>
      </c>
    </row>
    <row r="16" spans="1:16" x14ac:dyDescent="0.3">
      <c r="A16" t="s">
        <v>20</v>
      </c>
      <c r="B16">
        <v>29</v>
      </c>
      <c r="C16" s="14">
        <f>VLOOKUP(B16,Crowdfunding!$A$1:$H$1001,8,0)</f>
        <v>1606</v>
      </c>
      <c r="E16" s="14" t="s">
        <v>14</v>
      </c>
      <c r="F16" s="14">
        <v>45</v>
      </c>
      <c r="G16">
        <f>VLOOKUP(F16,Crowdfunding!$A$1:$H$1001,8,0)</f>
        <v>48</v>
      </c>
    </row>
    <row r="17" spans="1:7" x14ac:dyDescent="0.3">
      <c r="A17" t="s">
        <v>20</v>
      </c>
      <c r="B17">
        <v>30</v>
      </c>
      <c r="C17" s="14">
        <f>VLOOKUP(B17,Crowdfunding!$A$1:$H$1001,8,0)</f>
        <v>129</v>
      </c>
      <c r="E17" s="14" t="s">
        <v>14</v>
      </c>
      <c r="F17" s="14">
        <v>50</v>
      </c>
      <c r="G17">
        <f>VLOOKUP(F17,Crowdfunding!$A$1:$H$1001,8,0)</f>
        <v>1</v>
      </c>
    </row>
    <row r="18" spans="1:7" x14ac:dyDescent="0.3">
      <c r="A18" t="s">
        <v>20</v>
      </c>
      <c r="B18">
        <v>31</v>
      </c>
      <c r="C18" s="14">
        <f>VLOOKUP(B18,Crowdfunding!$A$1:$H$1001,8,0)</f>
        <v>226</v>
      </c>
      <c r="E18" s="14" t="s">
        <v>14</v>
      </c>
      <c r="F18" s="14">
        <v>51</v>
      </c>
      <c r="G18">
        <f>VLOOKUP(F18,Crowdfunding!$A$1:$H$1001,8,0)</f>
        <v>1467</v>
      </c>
    </row>
    <row r="19" spans="1:7" x14ac:dyDescent="0.3">
      <c r="A19" t="s">
        <v>20</v>
      </c>
      <c r="B19">
        <v>33</v>
      </c>
      <c r="C19" s="14">
        <f>VLOOKUP(B19,Crowdfunding!$A$1:$H$1001,8,0)</f>
        <v>5419</v>
      </c>
      <c r="E19" s="14" t="s">
        <v>14</v>
      </c>
      <c r="F19" s="14">
        <v>52</v>
      </c>
      <c r="G19">
        <f>VLOOKUP(F19,Crowdfunding!$A$1:$H$1001,8,0)</f>
        <v>75</v>
      </c>
    </row>
    <row r="20" spans="1:7" x14ac:dyDescent="0.3">
      <c r="A20" t="s">
        <v>20</v>
      </c>
      <c r="B20">
        <v>34</v>
      </c>
      <c r="C20" s="14">
        <f>VLOOKUP(B20,Crowdfunding!$A$1:$H$1001,8,0)</f>
        <v>165</v>
      </c>
      <c r="E20" s="14" t="s">
        <v>14</v>
      </c>
      <c r="F20" s="14">
        <v>54</v>
      </c>
      <c r="G20">
        <f>VLOOKUP(F20,Crowdfunding!$A$1:$H$1001,8,0)</f>
        <v>120</v>
      </c>
    </row>
    <row r="21" spans="1:7" x14ac:dyDescent="0.3">
      <c r="A21" t="s">
        <v>20</v>
      </c>
      <c r="B21">
        <v>35</v>
      </c>
      <c r="C21" s="14">
        <f>VLOOKUP(B21,Crowdfunding!$A$1:$H$1001,8,0)</f>
        <v>1965</v>
      </c>
      <c r="E21" s="14" t="s">
        <v>14</v>
      </c>
      <c r="F21" s="14">
        <v>61</v>
      </c>
      <c r="G21">
        <f>VLOOKUP(F21,Crowdfunding!$A$1:$H$1001,8,0)</f>
        <v>2253</v>
      </c>
    </row>
    <row r="22" spans="1:7" x14ac:dyDescent="0.3">
      <c r="A22" t="s">
        <v>20</v>
      </c>
      <c r="B22">
        <v>36</v>
      </c>
      <c r="C22" s="14">
        <f>VLOOKUP(B22,Crowdfunding!$A$1:$H$1001,8,0)</f>
        <v>16</v>
      </c>
      <c r="E22" s="14" t="s">
        <v>14</v>
      </c>
      <c r="F22" s="14">
        <v>63</v>
      </c>
      <c r="G22">
        <f>VLOOKUP(F22,Crowdfunding!$A$1:$H$1001,8,0)</f>
        <v>5</v>
      </c>
    </row>
    <row r="23" spans="1:7" x14ac:dyDescent="0.3">
      <c r="A23" t="s">
        <v>20</v>
      </c>
      <c r="B23">
        <v>37</v>
      </c>
      <c r="C23" s="14">
        <f>VLOOKUP(B23,Crowdfunding!$A$1:$H$1001,8,0)</f>
        <v>107</v>
      </c>
      <c r="E23" s="14" t="s">
        <v>14</v>
      </c>
      <c r="F23" s="14">
        <v>64</v>
      </c>
      <c r="G23">
        <f>VLOOKUP(F23,Crowdfunding!$A$1:$H$1001,8,0)</f>
        <v>38</v>
      </c>
    </row>
    <row r="24" spans="1:7" x14ac:dyDescent="0.3">
      <c r="A24" t="s">
        <v>20</v>
      </c>
      <c r="B24">
        <v>38</v>
      </c>
      <c r="C24" s="14">
        <f>VLOOKUP(B24,Crowdfunding!$A$1:$H$1001,8,0)</f>
        <v>134</v>
      </c>
      <c r="E24" s="14" t="s">
        <v>14</v>
      </c>
      <c r="F24" s="14">
        <v>66</v>
      </c>
      <c r="G24">
        <f>VLOOKUP(F24,Crowdfunding!$A$1:$H$1001,8,0)</f>
        <v>12</v>
      </c>
    </row>
    <row r="25" spans="1:7" x14ac:dyDescent="0.3">
      <c r="A25" t="s">
        <v>20</v>
      </c>
      <c r="B25">
        <v>40</v>
      </c>
      <c r="C25" s="14">
        <f>VLOOKUP(B25,Crowdfunding!$A$1:$H$1001,8,0)</f>
        <v>198</v>
      </c>
      <c r="E25" s="14" t="s">
        <v>14</v>
      </c>
      <c r="F25" s="14">
        <v>76</v>
      </c>
      <c r="G25">
        <f>VLOOKUP(F25,Crowdfunding!$A$1:$H$1001,8,0)</f>
        <v>1684</v>
      </c>
    </row>
    <row r="26" spans="1:7" x14ac:dyDescent="0.3">
      <c r="A26" t="s">
        <v>20</v>
      </c>
      <c r="B26">
        <v>41</v>
      </c>
      <c r="C26" s="14">
        <f>VLOOKUP(B26,Crowdfunding!$A$1:$H$1001,8,0)</f>
        <v>111</v>
      </c>
      <c r="E26" s="14" t="s">
        <v>14</v>
      </c>
      <c r="F26" s="14">
        <v>77</v>
      </c>
      <c r="G26">
        <f>VLOOKUP(F26,Crowdfunding!$A$1:$H$1001,8,0)</f>
        <v>56</v>
      </c>
    </row>
    <row r="27" spans="1:7" x14ac:dyDescent="0.3">
      <c r="A27" t="s">
        <v>20</v>
      </c>
      <c r="B27">
        <v>42</v>
      </c>
      <c r="C27" s="14">
        <f>VLOOKUP(B27,Crowdfunding!$A$1:$H$1001,8,0)</f>
        <v>222</v>
      </c>
      <c r="E27" s="14" t="s">
        <v>14</v>
      </c>
      <c r="F27" s="14">
        <v>79</v>
      </c>
      <c r="G27">
        <f>VLOOKUP(F27,Crowdfunding!$A$1:$H$1001,8,0)</f>
        <v>838</v>
      </c>
    </row>
    <row r="28" spans="1:7" x14ac:dyDescent="0.3">
      <c r="A28" t="s">
        <v>20</v>
      </c>
      <c r="B28">
        <v>43</v>
      </c>
      <c r="C28" s="14">
        <f>VLOOKUP(B28,Crowdfunding!$A$1:$H$1001,8,0)</f>
        <v>6212</v>
      </c>
      <c r="E28" s="14" t="s">
        <v>14</v>
      </c>
      <c r="F28" s="14">
        <v>83</v>
      </c>
      <c r="G28">
        <f>VLOOKUP(F28,Crowdfunding!$A$1:$H$1001,8,0)</f>
        <v>1000</v>
      </c>
    </row>
    <row r="29" spans="1:7" x14ac:dyDescent="0.3">
      <c r="A29" t="s">
        <v>20</v>
      </c>
      <c r="B29">
        <v>44</v>
      </c>
      <c r="C29" s="14">
        <f>VLOOKUP(B29,Crowdfunding!$A$1:$H$1001,8,0)</f>
        <v>98</v>
      </c>
      <c r="E29" s="14" t="s">
        <v>14</v>
      </c>
      <c r="F29" s="14">
        <v>87</v>
      </c>
      <c r="G29">
        <f>VLOOKUP(F29,Crowdfunding!$A$1:$H$1001,8,0)</f>
        <v>1482</v>
      </c>
    </row>
    <row r="30" spans="1:7" x14ac:dyDescent="0.3">
      <c r="A30" t="s">
        <v>20</v>
      </c>
      <c r="B30">
        <v>46</v>
      </c>
      <c r="C30" s="14">
        <f>VLOOKUP(B30,Crowdfunding!$A$1:$H$1001,8,0)</f>
        <v>92</v>
      </c>
      <c r="E30" s="14" t="s">
        <v>14</v>
      </c>
      <c r="F30" s="14">
        <v>90</v>
      </c>
      <c r="G30">
        <f>VLOOKUP(F30,Crowdfunding!$A$1:$H$1001,8,0)</f>
        <v>106</v>
      </c>
    </row>
    <row r="31" spans="1:7" x14ac:dyDescent="0.3">
      <c r="A31" t="s">
        <v>20</v>
      </c>
      <c r="B31">
        <v>47</v>
      </c>
      <c r="C31" s="14">
        <f>VLOOKUP(B31,Crowdfunding!$A$1:$H$1001,8,0)</f>
        <v>149</v>
      </c>
      <c r="E31" s="14" t="s">
        <v>14</v>
      </c>
      <c r="F31" s="14">
        <v>91</v>
      </c>
      <c r="G31">
        <f>VLOOKUP(F31,Crowdfunding!$A$1:$H$1001,8,0)</f>
        <v>679</v>
      </c>
    </row>
    <row r="32" spans="1:7" x14ac:dyDescent="0.3">
      <c r="A32" t="s">
        <v>20</v>
      </c>
      <c r="B32">
        <v>48</v>
      </c>
      <c r="C32" s="14">
        <f>VLOOKUP(B32,Crowdfunding!$A$1:$H$1001,8,0)</f>
        <v>2431</v>
      </c>
      <c r="E32" s="14" t="s">
        <v>14</v>
      </c>
      <c r="F32" s="14">
        <v>98</v>
      </c>
      <c r="G32">
        <f>VLOOKUP(F32,Crowdfunding!$A$1:$H$1001,8,0)</f>
        <v>1220</v>
      </c>
    </row>
    <row r="33" spans="1:7" x14ac:dyDescent="0.3">
      <c r="A33" t="s">
        <v>20</v>
      </c>
      <c r="B33">
        <v>49</v>
      </c>
      <c r="C33" s="14">
        <f>VLOOKUP(B33,Crowdfunding!$A$1:$H$1001,8,0)</f>
        <v>303</v>
      </c>
      <c r="E33" s="14" t="s">
        <v>14</v>
      </c>
      <c r="F33" s="14">
        <v>100</v>
      </c>
      <c r="G33">
        <f>VLOOKUP(F33,Crowdfunding!$A$1:$H$1001,8,0)</f>
        <v>1</v>
      </c>
    </row>
    <row r="34" spans="1:7" x14ac:dyDescent="0.3">
      <c r="A34" t="s">
        <v>20</v>
      </c>
      <c r="B34">
        <v>53</v>
      </c>
      <c r="C34" s="14">
        <f>VLOOKUP(B34,Crowdfunding!$A$1:$H$1001,8,0)</f>
        <v>209</v>
      </c>
      <c r="E34" s="14" t="s">
        <v>14</v>
      </c>
      <c r="F34" s="14">
        <v>103</v>
      </c>
      <c r="G34">
        <f>VLOOKUP(F34,Crowdfunding!$A$1:$H$1001,8,0)</f>
        <v>37</v>
      </c>
    </row>
    <row r="35" spans="1:7" x14ac:dyDescent="0.3">
      <c r="A35" t="s">
        <v>20</v>
      </c>
      <c r="B35">
        <v>55</v>
      </c>
      <c r="C35" s="14">
        <f>VLOOKUP(B35,Crowdfunding!$A$1:$H$1001,8,0)</f>
        <v>131</v>
      </c>
      <c r="E35" s="14" t="s">
        <v>14</v>
      </c>
      <c r="F35" s="14">
        <v>109</v>
      </c>
      <c r="G35">
        <f>VLOOKUP(F35,Crowdfunding!$A$1:$H$1001,8,0)</f>
        <v>60</v>
      </c>
    </row>
    <row r="36" spans="1:7" x14ac:dyDescent="0.3">
      <c r="A36" t="s">
        <v>20</v>
      </c>
      <c r="B36">
        <v>56</v>
      </c>
      <c r="C36" s="14">
        <f>VLOOKUP(B36,Crowdfunding!$A$1:$H$1001,8,0)</f>
        <v>164</v>
      </c>
      <c r="E36" s="14" t="s">
        <v>14</v>
      </c>
      <c r="F36" s="14">
        <v>110</v>
      </c>
      <c r="G36">
        <f>VLOOKUP(F36,Crowdfunding!$A$1:$H$1001,8,0)</f>
        <v>296</v>
      </c>
    </row>
    <row r="37" spans="1:7" x14ac:dyDescent="0.3">
      <c r="A37" t="s">
        <v>20</v>
      </c>
      <c r="B37">
        <v>57</v>
      </c>
      <c r="C37" s="14">
        <f>VLOOKUP(B37,Crowdfunding!$A$1:$H$1001,8,0)</f>
        <v>201</v>
      </c>
      <c r="E37" s="14" t="s">
        <v>14</v>
      </c>
      <c r="F37" s="14">
        <v>115</v>
      </c>
      <c r="G37">
        <f>VLOOKUP(F37,Crowdfunding!$A$1:$H$1001,8,0)</f>
        <v>3304</v>
      </c>
    </row>
    <row r="38" spans="1:7" x14ac:dyDescent="0.3">
      <c r="A38" t="s">
        <v>20</v>
      </c>
      <c r="B38">
        <v>58</v>
      </c>
      <c r="C38" s="14">
        <f>VLOOKUP(B38,Crowdfunding!$A$1:$H$1001,8,0)</f>
        <v>211</v>
      </c>
      <c r="E38" s="14" t="s">
        <v>14</v>
      </c>
      <c r="F38" s="14">
        <v>116</v>
      </c>
      <c r="G38">
        <f>VLOOKUP(F38,Crowdfunding!$A$1:$H$1001,8,0)</f>
        <v>73</v>
      </c>
    </row>
    <row r="39" spans="1:7" x14ac:dyDescent="0.3">
      <c r="A39" t="s">
        <v>20</v>
      </c>
      <c r="B39">
        <v>59</v>
      </c>
      <c r="C39" s="14">
        <f>VLOOKUP(B39,Crowdfunding!$A$1:$H$1001,8,0)</f>
        <v>128</v>
      </c>
      <c r="E39" s="14" t="s">
        <v>14</v>
      </c>
      <c r="F39" s="14">
        <v>122</v>
      </c>
      <c r="G39">
        <f>VLOOKUP(F39,Crowdfunding!$A$1:$H$1001,8,0)</f>
        <v>3387</v>
      </c>
    </row>
    <row r="40" spans="1:7" x14ac:dyDescent="0.3">
      <c r="A40" t="s">
        <v>20</v>
      </c>
      <c r="B40">
        <v>60</v>
      </c>
      <c r="C40" s="14">
        <f>VLOOKUP(B40,Crowdfunding!$A$1:$H$1001,8,0)</f>
        <v>1600</v>
      </c>
      <c r="E40" s="14" t="s">
        <v>14</v>
      </c>
      <c r="F40" s="14">
        <v>123</v>
      </c>
      <c r="G40">
        <f>VLOOKUP(F40,Crowdfunding!$A$1:$H$1001,8,0)</f>
        <v>662</v>
      </c>
    </row>
    <row r="41" spans="1:7" x14ac:dyDescent="0.3">
      <c r="A41" t="s">
        <v>20</v>
      </c>
      <c r="B41">
        <v>62</v>
      </c>
      <c r="C41" s="14">
        <f>VLOOKUP(B41,Crowdfunding!$A$1:$H$1001,8,0)</f>
        <v>249</v>
      </c>
      <c r="E41" s="14" t="s">
        <v>14</v>
      </c>
      <c r="F41" s="14">
        <v>126</v>
      </c>
      <c r="G41">
        <f>VLOOKUP(F41,Crowdfunding!$A$1:$H$1001,8,0)</f>
        <v>774</v>
      </c>
    </row>
    <row r="42" spans="1:7" x14ac:dyDescent="0.3">
      <c r="A42" t="s">
        <v>20</v>
      </c>
      <c r="B42">
        <v>65</v>
      </c>
      <c r="C42" s="14">
        <f>VLOOKUP(B42,Crowdfunding!$A$1:$H$1001,8,0)</f>
        <v>236</v>
      </c>
      <c r="E42" s="14" t="s">
        <v>14</v>
      </c>
      <c r="F42" s="14">
        <v>127</v>
      </c>
      <c r="G42">
        <f>VLOOKUP(F42,Crowdfunding!$A$1:$H$1001,8,0)</f>
        <v>672</v>
      </c>
    </row>
    <row r="43" spans="1:7" x14ac:dyDescent="0.3">
      <c r="A43" t="s">
        <v>20</v>
      </c>
      <c r="B43">
        <v>67</v>
      </c>
      <c r="C43" s="14">
        <f>VLOOKUP(B43,Crowdfunding!$A$1:$H$1001,8,0)</f>
        <v>4065</v>
      </c>
      <c r="E43" s="14" t="s">
        <v>14</v>
      </c>
      <c r="F43" s="14">
        <v>134</v>
      </c>
      <c r="G43">
        <f>VLOOKUP(F43,Crowdfunding!$A$1:$H$1001,8,0)</f>
        <v>940</v>
      </c>
    </row>
    <row r="44" spans="1:7" x14ac:dyDescent="0.3">
      <c r="A44" t="s">
        <v>20</v>
      </c>
      <c r="B44">
        <v>68</v>
      </c>
      <c r="C44" s="14">
        <f>VLOOKUP(B44,Crowdfunding!$A$1:$H$1001,8,0)</f>
        <v>246</v>
      </c>
      <c r="E44" s="14" t="s">
        <v>14</v>
      </c>
      <c r="F44" s="14">
        <v>135</v>
      </c>
      <c r="G44">
        <f>VLOOKUP(F44,Crowdfunding!$A$1:$H$1001,8,0)</f>
        <v>117</v>
      </c>
    </row>
    <row r="45" spans="1:7" x14ac:dyDescent="0.3">
      <c r="A45" t="s">
        <v>20</v>
      </c>
      <c r="B45">
        <v>70</v>
      </c>
      <c r="C45" s="14">
        <f>VLOOKUP(B45,Crowdfunding!$A$1:$H$1001,8,0)</f>
        <v>2475</v>
      </c>
      <c r="E45" s="14" t="s">
        <v>14</v>
      </c>
      <c r="F45" s="14">
        <v>138</v>
      </c>
      <c r="G45">
        <f>VLOOKUP(F45,Crowdfunding!$A$1:$H$1001,8,0)</f>
        <v>115</v>
      </c>
    </row>
    <row r="46" spans="1:7" x14ac:dyDescent="0.3">
      <c r="A46" t="s">
        <v>20</v>
      </c>
      <c r="B46">
        <v>71</v>
      </c>
      <c r="C46" s="14">
        <f>VLOOKUP(B46,Crowdfunding!$A$1:$H$1001,8,0)</f>
        <v>76</v>
      </c>
      <c r="E46" s="14" t="s">
        <v>14</v>
      </c>
      <c r="F46" s="14">
        <v>139</v>
      </c>
      <c r="G46">
        <f>VLOOKUP(F46,Crowdfunding!$A$1:$H$1001,8,0)</f>
        <v>326</v>
      </c>
    </row>
    <row r="47" spans="1:7" x14ac:dyDescent="0.3">
      <c r="A47" t="s">
        <v>20</v>
      </c>
      <c r="B47">
        <v>72</v>
      </c>
      <c r="C47" s="14">
        <f>VLOOKUP(B47,Crowdfunding!$A$1:$H$1001,8,0)</f>
        <v>54</v>
      </c>
      <c r="E47" s="14" t="s">
        <v>14</v>
      </c>
      <c r="F47" s="14">
        <v>150</v>
      </c>
      <c r="G47">
        <f>VLOOKUP(F47,Crowdfunding!$A$1:$H$1001,8,0)</f>
        <v>1</v>
      </c>
    </row>
    <row r="48" spans="1:7" x14ac:dyDescent="0.3">
      <c r="A48" t="s">
        <v>20</v>
      </c>
      <c r="B48">
        <v>73</v>
      </c>
      <c r="C48" s="14">
        <f>VLOOKUP(B48,Crowdfunding!$A$1:$H$1001,8,0)</f>
        <v>88</v>
      </c>
      <c r="E48" s="14" t="s">
        <v>14</v>
      </c>
      <c r="F48" s="14">
        <v>151</v>
      </c>
      <c r="G48">
        <f>VLOOKUP(F48,Crowdfunding!$A$1:$H$1001,8,0)</f>
        <v>1467</v>
      </c>
    </row>
    <row r="49" spans="1:7" x14ac:dyDescent="0.3">
      <c r="A49" t="s">
        <v>20</v>
      </c>
      <c r="B49">
        <v>74</v>
      </c>
      <c r="C49" s="14">
        <f>VLOOKUP(B49,Crowdfunding!$A$1:$H$1001,8,0)</f>
        <v>85</v>
      </c>
      <c r="E49" s="14" t="s">
        <v>14</v>
      </c>
      <c r="F49" s="14">
        <v>153</v>
      </c>
      <c r="G49">
        <f>VLOOKUP(F49,Crowdfunding!$A$1:$H$1001,8,0)</f>
        <v>5681</v>
      </c>
    </row>
    <row r="50" spans="1:7" x14ac:dyDescent="0.3">
      <c r="A50" t="s">
        <v>20</v>
      </c>
      <c r="B50">
        <v>75</v>
      </c>
      <c r="C50" s="14">
        <f>VLOOKUP(B50,Crowdfunding!$A$1:$H$1001,8,0)</f>
        <v>170</v>
      </c>
      <c r="E50" s="14" t="s">
        <v>14</v>
      </c>
      <c r="F50" s="14">
        <v>154</v>
      </c>
      <c r="G50">
        <f>VLOOKUP(F50,Crowdfunding!$A$1:$H$1001,8,0)</f>
        <v>1059</v>
      </c>
    </row>
    <row r="51" spans="1:7" x14ac:dyDescent="0.3">
      <c r="A51" t="s">
        <v>20</v>
      </c>
      <c r="B51">
        <v>78</v>
      </c>
      <c r="C51" s="14">
        <f>VLOOKUP(B51,Crowdfunding!$A$1:$H$1001,8,0)</f>
        <v>330</v>
      </c>
      <c r="E51" s="14" t="s">
        <v>14</v>
      </c>
      <c r="F51" s="14">
        <v>155</v>
      </c>
      <c r="G51">
        <f>VLOOKUP(F51,Crowdfunding!$A$1:$H$1001,8,0)</f>
        <v>1194</v>
      </c>
    </row>
    <row r="52" spans="1:7" x14ac:dyDescent="0.3">
      <c r="A52" t="s">
        <v>20</v>
      </c>
      <c r="B52">
        <v>80</v>
      </c>
      <c r="C52" s="14">
        <f>VLOOKUP(B52,Crowdfunding!$A$1:$H$1001,8,0)</f>
        <v>127</v>
      </c>
      <c r="E52" s="14" t="s">
        <v>14</v>
      </c>
      <c r="F52" s="14">
        <v>157</v>
      </c>
      <c r="G52">
        <f>VLOOKUP(F52,Crowdfunding!$A$1:$H$1001,8,0)</f>
        <v>30</v>
      </c>
    </row>
    <row r="53" spans="1:7" x14ac:dyDescent="0.3">
      <c r="A53" t="s">
        <v>20</v>
      </c>
      <c r="B53">
        <v>81</v>
      </c>
      <c r="C53" s="14">
        <f>VLOOKUP(B53,Crowdfunding!$A$1:$H$1001,8,0)</f>
        <v>411</v>
      </c>
      <c r="E53" s="14" t="s">
        <v>14</v>
      </c>
      <c r="F53" s="14">
        <v>161</v>
      </c>
      <c r="G53">
        <f>VLOOKUP(F53,Crowdfunding!$A$1:$H$1001,8,0)</f>
        <v>75</v>
      </c>
    </row>
    <row r="54" spans="1:7" x14ac:dyDescent="0.3">
      <c r="A54" t="s">
        <v>20</v>
      </c>
      <c r="B54">
        <v>82</v>
      </c>
      <c r="C54" s="14">
        <f>VLOOKUP(B54,Crowdfunding!$A$1:$H$1001,8,0)</f>
        <v>180</v>
      </c>
      <c r="E54" s="14" t="s">
        <v>14</v>
      </c>
      <c r="F54" s="14">
        <v>168</v>
      </c>
      <c r="G54">
        <f>VLOOKUP(F54,Crowdfunding!$A$1:$H$1001,8,0)</f>
        <v>955</v>
      </c>
    </row>
    <row r="55" spans="1:7" x14ac:dyDescent="0.3">
      <c r="A55" t="s">
        <v>20</v>
      </c>
      <c r="B55">
        <v>84</v>
      </c>
      <c r="C55" s="14">
        <f>VLOOKUP(B55,Crowdfunding!$A$1:$H$1001,8,0)</f>
        <v>374</v>
      </c>
      <c r="E55" s="14" t="s">
        <v>14</v>
      </c>
      <c r="F55" s="14">
        <v>170</v>
      </c>
      <c r="G55">
        <f>VLOOKUP(F55,Crowdfunding!$A$1:$H$1001,8,0)</f>
        <v>67</v>
      </c>
    </row>
    <row r="56" spans="1:7" x14ac:dyDescent="0.3">
      <c r="A56" t="s">
        <v>20</v>
      </c>
      <c r="B56">
        <v>85</v>
      </c>
      <c r="C56" s="14">
        <f>VLOOKUP(B56,Crowdfunding!$A$1:$H$1001,8,0)</f>
        <v>71</v>
      </c>
      <c r="E56" s="14" t="s">
        <v>14</v>
      </c>
      <c r="F56" s="14">
        <v>171</v>
      </c>
      <c r="G56">
        <f>VLOOKUP(F56,Crowdfunding!$A$1:$H$1001,8,0)</f>
        <v>5</v>
      </c>
    </row>
    <row r="57" spans="1:7" x14ac:dyDescent="0.3">
      <c r="A57" t="s">
        <v>20</v>
      </c>
      <c r="B57">
        <v>86</v>
      </c>
      <c r="C57" s="14">
        <f>VLOOKUP(B57,Crowdfunding!$A$1:$H$1001,8,0)</f>
        <v>203</v>
      </c>
      <c r="E57" s="14" t="s">
        <v>14</v>
      </c>
      <c r="F57" s="14">
        <v>172</v>
      </c>
      <c r="G57">
        <f>VLOOKUP(F57,Crowdfunding!$A$1:$H$1001,8,0)</f>
        <v>26</v>
      </c>
    </row>
    <row r="58" spans="1:7" x14ac:dyDescent="0.3">
      <c r="A58" t="s">
        <v>20</v>
      </c>
      <c r="B58">
        <v>88</v>
      </c>
      <c r="C58" s="14">
        <f>VLOOKUP(B58,Crowdfunding!$A$1:$H$1001,8,0)</f>
        <v>113</v>
      </c>
      <c r="E58" s="14" t="s">
        <v>14</v>
      </c>
      <c r="F58" s="14">
        <v>175</v>
      </c>
      <c r="G58">
        <f>VLOOKUP(F58,Crowdfunding!$A$1:$H$1001,8,0)</f>
        <v>1130</v>
      </c>
    </row>
    <row r="59" spans="1:7" x14ac:dyDescent="0.3">
      <c r="A59" t="s">
        <v>20</v>
      </c>
      <c r="B59">
        <v>89</v>
      </c>
      <c r="C59" s="14">
        <f>VLOOKUP(B59,Crowdfunding!$A$1:$H$1001,8,0)</f>
        <v>96</v>
      </c>
      <c r="E59" s="14" t="s">
        <v>14</v>
      </c>
      <c r="F59" s="14">
        <v>176</v>
      </c>
      <c r="G59">
        <f>VLOOKUP(F59,Crowdfunding!$A$1:$H$1001,8,0)</f>
        <v>782</v>
      </c>
    </row>
    <row r="60" spans="1:7" x14ac:dyDescent="0.3">
      <c r="A60" t="s">
        <v>20</v>
      </c>
      <c r="B60">
        <v>92</v>
      </c>
      <c r="C60" s="14">
        <f>VLOOKUP(B60,Crowdfunding!$A$1:$H$1001,8,0)</f>
        <v>498</v>
      </c>
      <c r="E60" s="14" t="s">
        <v>14</v>
      </c>
      <c r="F60" s="14">
        <v>178</v>
      </c>
      <c r="G60">
        <f>VLOOKUP(F60,Crowdfunding!$A$1:$H$1001,8,0)</f>
        <v>210</v>
      </c>
    </row>
    <row r="61" spans="1:7" x14ac:dyDescent="0.3">
      <c r="A61" t="s">
        <v>20</v>
      </c>
      <c r="B61">
        <v>94</v>
      </c>
      <c r="C61" s="14">
        <f>VLOOKUP(B61,Crowdfunding!$A$1:$H$1001,8,0)</f>
        <v>180</v>
      </c>
      <c r="E61" s="14" t="s">
        <v>14</v>
      </c>
      <c r="F61" s="14">
        <v>181</v>
      </c>
      <c r="G61">
        <f>VLOOKUP(F61,Crowdfunding!$A$1:$H$1001,8,0)</f>
        <v>136</v>
      </c>
    </row>
    <row r="62" spans="1:7" x14ac:dyDescent="0.3">
      <c r="A62" t="s">
        <v>20</v>
      </c>
      <c r="B62">
        <v>95</v>
      </c>
      <c r="C62" s="14">
        <f>VLOOKUP(B62,Crowdfunding!$A$1:$H$1001,8,0)</f>
        <v>27</v>
      </c>
      <c r="E62" s="14" t="s">
        <v>14</v>
      </c>
      <c r="F62" s="14">
        <v>183</v>
      </c>
      <c r="G62">
        <f>VLOOKUP(F62,Crowdfunding!$A$1:$H$1001,8,0)</f>
        <v>86</v>
      </c>
    </row>
    <row r="63" spans="1:7" x14ac:dyDescent="0.3">
      <c r="A63" t="s">
        <v>20</v>
      </c>
      <c r="B63">
        <v>96</v>
      </c>
      <c r="C63" s="14">
        <f>VLOOKUP(B63,Crowdfunding!$A$1:$H$1001,8,0)</f>
        <v>2331</v>
      </c>
      <c r="E63" s="14" t="s">
        <v>14</v>
      </c>
      <c r="F63" s="14">
        <v>185</v>
      </c>
      <c r="G63">
        <f>VLOOKUP(F63,Crowdfunding!$A$1:$H$1001,8,0)</f>
        <v>19</v>
      </c>
    </row>
    <row r="64" spans="1:7" x14ac:dyDescent="0.3">
      <c r="A64" t="s">
        <v>20</v>
      </c>
      <c r="B64">
        <v>97</v>
      </c>
      <c r="C64" s="14">
        <f>VLOOKUP(B64,Crowdfunding!$A$1:$H$1001,8,0)</f>
        <v>113</v>
      </c>
      <c r="E64" s="14" t="s">
        <v>14</v>
      </c>
      <c r="F64" s="14">
        <v>186</v>
      </c>
      <c r="G64">
        <f>VLOOKUP(F64,Crowdfunding!$A$1:$H$1001,8,0)</f>
        <v>886</v>
      </c>
    </row>
    <row r="65" spans="1:7" x14ac:dyDescent="0.3">
      <c r="A65" t="s">
        <v>20</v>
      </c>
      <c r="B65">
        <v>99</v>
      </c>
      <c r="C65" s="14">
        <f>VLOOKUP(B65,Crowdfunding!$A$1:$H$1001,8,0)</f>
        <v>164</v>
      </c>
      <c r="E65" s="14" t="s">
        <v>14</v>
      </c>
      <c r="F65" s="14">
        <v>188</v>
      </c>
      <c r="G65">
        <f>VLOOKUP(F65,Crowdfunding!$A$1:$H$1001,8,0)</f>
        <v>35</v>
      </c>
    </row>
    <row r="66" spans="1:7" x14ac:dyDescent="0.3">
      <c r="A66" t="s">
        <v>20</v>
      </c>
      <c r="B66">
        <v>101</v>
      </c>
      <c r="C66" s="14">
        <f>VLOOKUP(B66,Crowdfunding!$A$1:$H$1001,8,0)</f>
        <v>164</v>
      </c>
      <c r="E66" s="14" t="s">
        <v>14</v>
      </c>
      <c r="F66" s="14">
        <v>190</v>
      </c>
      <c r="G66">
        <f>VLOOKUP(F66,Crowdfunding!$A$1:$H$1001,8,0)</f>
        <v>24</v>
      </c>
    </row>
    <row r="67" spans="1:7" x14ac:dyDescent="0.3">
      <c r="A67" t="s">
        <v>20</v>
      </c>
      <c r="B67">
        <v>102</v>
      </c>
      <c r="C67" s="14">
        <f>VLOOKUP(B67,Crowdfunding!$A$1:$H$1001,8,0)</f>
        <v>336</v>
      </c>
      <c r="E67" s="14" t="s">
        <v>14</v>
      </c>
      <c r="F67" s="14">
        <v>191</v>
      </c>
      <c r="G67">
        <f>VLOOKUP(F67,Crowdfunding!$A$1:$H$1001,8,0)</f>
        <v>86</v>
      </c>
    </row>
    <row r="68" spans="1:7" x14ac:dyDescent="0.3">
      <c r="A68" t="s">
        <v>20</v>
      </c>
      <c r="B68">
        <v>104</v>
      </c>
      <c r="C68" s="14">
        <f>VLOOKUP(B68,Crowdfunding!$A$1:$H$1001,8,0)</f>
        <v>1917</v>
      </c>
      <c r="E68" s="14" t="s">
        <v>14</v>
      </c>
      <c r="F68" s="14">
        <v>192</v>
      </c>
      <c r="G68">
        <f>VLOOKUP(F68,Crowdfunding!$A$1:$H$1001,8,0)</f>
        <v>243</v>
      </c>
    </row>
    <row r="69" spans="1:7" x14ac:dyDescent="0.3">
      <c r="A69" t="s">
        <v>20</v>
      </c>
      <c r="B69">
        <v>105</v>
      </c>
      <c r="C69" s="14">
        <f>VLOOKUP(B69,Crowdfunding!$A$1:$H$1001,8,0)</f>
        <v>95</v>
      </c>
      <c r="E69" s="14" t="s">
        <v>14</v>
      </c>
      <c r="F69" s="14">
        <v>193</v>
      </c>
      <c r="G69">
        <f>VLOOKUP(F69,Crowdfunding!$A$1:$H$1001,8,0)</f>
        <v>65</v>
      </c>
    </row>
    <row r="70" spans="1:7" x14ac:dyDescent="0.3">
      <c r="A70" t="s">
        <v>20</v>
      </c>
      <c r="B70">
        <v>106</v>
      </c>
      <c r="C70" s="14">
        <f>VLOOKUP(B70,Crowdfunding!$A$1:$H$1001,8,0)</f>
        <v>147</v>
      </c>
      <c r="E70" s="14" t="s">
        <v>14</v>
      </c>
      <c r="F70" s="14">
        <v>196</v>
      </c>
      <c r="G70">
        <f>VLOOKUP(F70,Crowdfunding!$A$1:$H$1001,8,0)</f>
        <v>100</v>
      </c>
    </row>
    <row r="71" spans="1:7" x14ac:dyDescent="0.3">
      <c r="A71" t="s">
        <v>20</v>
      </c>
      <c r="B71">
        <v>107</v>
      </c>
      <c r="C71" s="14">
        <f>VLOOKUP(B71,Crowdfunding!$A$1:$H$1001,8,0)</f>
        <v>86</v>
      </c>
      <c r="E71" s="14" t="s">
        <v>14</v>
      </c>
      <c r="F71" s="14">
        <v>198</v>
      </c>
      <c r="G71">
        <f>VLOOKUP(F71,Crowdfunding!$A$1:$H$1001,8,0)</f>
        <v>168</v>
      </c>
    </row>
    <row r="72" spans="1:7" x14ac:dyDescent="0.3">
      <c r="A72" t="s">
        <v>20</v>
      </c>
      <c r="B72">
        <v>108</v>
      </c>
      <c r="C72" s="14">
        <f>VLOOKUP(B72,Crowdfunding!$A$1:$H$1001,8,0)</f>
        <v>83</v>
      </c>
      <c r="E72" s="14" t="s">
        <v>14</v>
      </c>
      <c r="F72" s="14">
        <v>199</v>
      </c>
      <c r="G72">
        <f>VLOOKUP(F72,Crowdfunding!$A$1:$H$1001,8,0)</f>
        <v>13</v>
      </c>
    </row>
    <row r="73" spans="1:7" x14ac:dyDescent="0.3">
      <c r="A73" t="s">
        <v>20</v>
      </c>
      <c r="B73">
        <v>111</v>
      </c>
      <c r="C73" s="14">
        <f>VLOOKUP(B73,Crowdfunding!$A$1:$H$1001,8,0)</f>
        <v>676</v>
      </c>
      <c r="E73" s="14" t="s">
        <v>14</v>
      </c>
      <c r="F73" s="14">
        <v>200</v>
      </c>
      <c r="G73">
        <f>VLOOKUP(F73,Crowdfunding!$A$1:$H$1001,8,0)</f>
        <v>1</v>
      </c>
    </row>
    <row r="74" spans="1:7" x14ac:dyDescent="0.3">
      <c r="A74" t="s">
        <v>20</v>
      </c>
      <c r="B74">
        <v>112</v>
      </c>
      <c r="C74" s="14">
        <f>VLOOKUP(B74,Crowdfunding!$A$1:$H$1001,8,0)</f>
        <v>361</v>
      </c>
      <c r="E74" s="14" t="s">
        <v>14</v>
      </c>
      <c r="F74" s="14">
        <v>204</v>
      </c>
      <c r="G74">
        <f>VLOOKUP(F74,Crowdfunding!$A$1:$H$1001,8,0)</f>
        <v>40</v>
      </c>
    </row>
    <row r="75" spans="1:7" x14ac:dyDescent="0.3">
      <c r="A75" t="s">
        <v>20</v>
      </c>
      <c r="B75">
        <v>113</v>
      </c>
      <c r="C75" s="14">
        <f>VLOOKUP(B75,Crowdfunding!$A$1:$H$1001,8,0)</f>
        <v>131</v>
      </c>
      <c r="E75" s="14" t="s">
        <v>14</v>
      </c>
      <c r="F75" s="14">
        <v>210</v>
      </c>
      <c r="G75">
        <f>VLOOKUP(F75,Crowdfunding!$A$1:$H$1001,8,0)</f>
        <v>226</v>
      </c>
    </row>
    <row r="76" spans="1:7" x14ac:dyDescent="0.3">
      <c r="A76" t="s">
        <v>20</v>
      </c>
      <c r="B76">
        <v>114</v>
      </c>
      <c r="C76" s="14">
        <f>VLOOKUP(B76,Crowdfunding!$A$1:$H$1001,8,0)</f>
        <v>126</v>
      </c>
      <c r="E76" s="14" t="s">
        <v>14</v>
      </c>
      <c r="F76" s="14">
        <v>211</v>
      </c>
      <c r="G76">
        <f>VLOOKUP(F76,Crowdfunding!$A$1:$H$1001,8,0)</f>
        <v>1625</v>
      </c>
    </row>
    <row r="77" spans="1:7" x14ac:dyDescent="0.3">
      <c r="A77" t="s">
        <v>20</v>
      </c>
      <c r="B77">
        <v>117</v>
      </c>
      <c r="C77" s="14">
        <f>VLOOKUP(B77,Crowdfunding!$A$1:$H$1001,8,0)</f>
        <v>275</v>
      </c>
      <c r="E77" s="14" t="s">
        <v>14</v>
      </c>
      <c r="F77" s="14">
        <v>215</v>
      </c>
      <c r="G77">
        <f>VLOOKUP(F77,Crowdfunding!$A$1:$H$1001,8,0)</f>
        <v>143</v>
      </c>
    </row>
    <row r="78" spans="1:7" x14ac:dyDescent="0.3">
      <c r="A78" t="s">
        <v>20</v>
      </c>
      <c r="B78">
        <v>118</v>
      </c>
      <c r="C78" s="14">
        <f>VLOOKUP(B78,Crowdfunding!$A$1:$H$1001,8,0)</f>
        <v>67</v>
      </c>
      <c r="E78" s="14" t="s">
        <v>14</v>
      </c>
      <c r="F78" s="14">
        <v>217</v>
      </c>
      <c r="G78">
        <f>VLOOKUP(F78,Crowdfunding!$A$1:$H$1001,8,0)</f>
        <v>934</v>
      </c>
    </row>
    <row r="79" spans="1:7" x14ac:dyDescent="0.3">
      <c r="A79" t="s">
        <v>20</v>
      </c>
      <c r="B79">
        <v>119</v>
      </c>
      <c r="C79" s="14">
        <f>VLOOKUP(B79,Crowdfunding!$A$1:$H$1001,8,0)</f>
        <v>154</v>
      </c>
      <c r="E79" s="14" t="s">
        <v>14</v>
      </c>
      <c r="F79" s="14">
        <v>220</v>
      </c>
      <c r="G79">
        <f>VLOOKUP(F79,Crowdfunding!$A$1:$H$1001,8,0)</f>
        <v>17</v>
      </c>
    </row>
    <row r="80" spans="1:7" x14ac:dyDescent="0.3">
      <c r="A80" t="s">
        <v>20</v>
      </c>
      <c r="B80">
        <v>120</v>
      </c>
      <c r="C80" s="14">
        <f>VLOOKUP(B80,Crowdfunding!$A$1:$H$1001,8,0)</f>
        <v>1782</v>
      </c>
      <c r="E80" s="14" t="s">
        <v>14</v>
      </c>
      <c r="F80" s="14">
        <v>221</v>
      </c>
      <c r="G80">
        <f>VLOOKUP(F80,Crowdfunding!$A$1:$H$1001,8,0)</f>
        <v>2179</v>
      </c>
    </row>
    <row r="81" spans="1:7" x14ac:dyDescent="0.3">
      <c r="A81" t="s">
        <v>20</v>
      </c>
      <c r="B81">
        <v>121</v>
      </c>
      <c r="C81" s="14">
        <f>VLOOKUP(B81,Crowdfunding!$A$1:$H$1001,8,0)</f>
        <v>903</v>
      </c>
      <c r="E81" s="14" t="s">
        <v>14</v>
      </c>
      <c r="F81" s="14">
        <v>223</v>
      </c>
      <c r="G81">
        <f>VLOOKUP(F81,Crowdfunding!$A$1:$H$1001,8,0)</f>
        <v>931</v>
      </c>
    </row>
    <row r="82" spans="1:7" x14ac:dyDescent="0.3">
      <c r="A82" t="s">
        <v>20</v>
      </c>
      <c r="B82">
        <v>124</v>
      </c>
      <c r="C82" s="14">
        <f>VLOOKUP(B82,Crowdfunding!$A$1:$H$1001,8,0)</f>
        <v>94</v>
      </c>
      <c r="E82" s="14" t="s">
        <v>14</v>
      </c>
      <c r="F82" s="14">
        <v>235</v>
      </c>
      <c r="G82">
        <f>VLOOKUP(F82,Crowdfunding!$A$1:$H$1001,8,0)</f>
        <v>92</v>
      </c>
    </row>
    <row r="83" spans="1:7" x14ac:dyDescent="0.3">
      <c r="A83" t="s">
        <v>20</v>
      </c>
      <c r="B83">
        <v>125</v>
      </c>
      <c r="C83" s="14">
        <f>VLOOKUP(B83,Crowdfunding!$A$1:$H$1001,8,0)</f>
        <v>180</v>
      </c>
      <c r="E83" s="14" t="s">
        <v>14</v>
      </c>
      <c r="F83" s="14">
        <v>236</v>
      </c>
      <c r="G83">
        <f>VLOOKUP(F83,Crowdfunding!$A$1:$H$1001,8,0)</f>
        <v>57</v>
      </c>
    </row>
    <row r="84" spans="1:7" x14ac:dyDescent="0.3">
      <c r="A84" t="s">
        <v>20</v>
      </c>
      <c r="B84">
        <v>130</v>
      </c>
      <c r="C84" s="14">
        <f>VLOOKUP(B84,Crowdfunding!$A$1:$H$1001,8,0)</f>
        <v>533</v>
      </c>
      <c r="E84" s="14" t="s">
        <v>14</v>
      </c>
      <c r="F84" s="14">
        <v>239</v>
      </c>
      <c r="G84">
        <f>VLOOKUP(F84,Crowdfunding!$A$1:$H$1001,8,0)</f>
        <v>41</v>
      </c>
    </row>
    <row r="85" spans="1:7" x14ac:dyDescent="0.3">
      <c r="A85" t="s">
        <v>20</v>
      </c>
      <c r="B85">
        <v>131</v>
      </c>
      <c r="C85" s="14">
        <f>VLOOKUP(B85,Crowdfunding!$A$1:$H$1001,8,0)</f>
        <v>2443</v>
      </c>
      <c r="E85" s="14" t="s">
        <v>14</v>
      </c>
      <c r="F85" s="14">
        <v>250</v>
      </c>
      <c r="G85">
        <f>VLOOKUP(F85,Crowdfunding!$A$1:$H$1001,8,0)</f>
        <v>1</v>
      </c>
    </row>
    <row r="86" spans="1:7" x14ac:dyDescent="0.3">
      <c r="A86" t="s">
        <v>20</v>
      </c>
      <c r="B86">
        <v>132</v>
      </c>
      <c r="C86" s="14">
        <f>VLOOKUP(B86,Crowdfunding!$A$1:$H$1001,8,0)</f>
        <v>89</v>
      </c>
      <c r="E86" s="14" t="s">
        <v>14</v>
      </c>
      <c r="F86" s="14">
        <v>251</v>
      </c>
      <c r="G86">
        <f>VLOOKUP(F86,Crowdfunding!$A$1:$H$1001,8,0)</f>
        <v>101</v>
      </c>
    </row>
    <row r="87" spans="1:7" x14ac:dyDescent="0.3">
      <c r="A87" t="s">
        <v>20</v>
      </c>
      <c r="B87">
        <v>133</v>
      </c>
      <c r="C87" s="14">
        <f>VLOOKUP(B87,Crowdfunding!$A$1:$H$1001,8,0)</f>
        <v>159</v>
      </c>
      <c r="E87" s="14" t="s">
        <v>14</v>
      </c>
      <c r="F87" s="14">
        <v>253</v>
      </c>
      <c r="G87">
        <f>VLOOKUP(F87,Crowdfunding!$A$1:$H$1001,8,0)</f>
        <v>1335</v>
      </c>
    </row>
    <row r="88" spans="1:7" x14ac:dyDescent="0.3">
      <c r="A88" t="s">
        <v>20</v>
      </c>
      <c r="B88">
        <v>137</v>
      </c>
      <c r="C88" s="14">
        <f>VLOOKUP(B88,Crowdfunding!$A$1:$H$1001,8,0)</f>
        <v>50</v>
      </c>
      <c r="E88" s="14" t="s">
        <v>14</v>
      </c>
      <c r="F88" s="14">
        <v>256</v>
      </c>
      <c r="G88">
        <f>VLOOKUP(F88,Crowdfunding!$A$1:$H$1001,8,0)</f>
        <v>15</v>
      </c>
    </row>
    <row r="89" spans="1:7" x14ac:dyDescent="0.3">
      <c r="A89" t="s">
        <v>20</v>
      </c>
      <c r="B89">
        <v>140</v>
      </c>
      <c r="C89" s="14">
        <f>VLOOKUP(B89,Crowdfunding!$A$1:$H$1001,8,0)</f>
        <v>186</v>
      </c>
      <c r="E89" s="14" t="s">
        <v>14</v>
      </c>
      <c r="F89" s="14">
        <v>261</v>
      </c>
      <c r="G89">
        <f>VLOOKUP(F89,Crowdfunding!$A$1:$H$1001,8,0)</f>
        <v>454</v>
      </c>
    </row>
    <row r="90" spans="1:7" x14ac:dyDescent="0.3">
      <c r="A90" t="s">
        <v>20</v>
      </c>
      <c r="B90">
        <v>141</v>
      </c>
      <c r="C90" s="14">
        <f>VLOOKUP(B90,Crowdfunding!$A$1:$H$1001,8,0)</f>
        <v>1071</v>
      </c>
      <c r="E90" s="14" t="s">
        <v>14</v>
      </c>
      <c r="F90" s="14">
        <v>266</v>
      </c>
      <c r="G90">
        <f>VLOOKUP(F90,Crowdfunding!$A$1:$H$1001,8,0)</f>
        <v>3182</v>
      </c>
    </row>
    <row r="91" spans="1:7" x14ac:dyDescent="0.3">
      <c r="A91" t="s">
        <v>20</v>
      </c>
      <c r="B91">
        <v>142</v>
      </c>
      <c r="C91" s="14">
        <f>VLOOKUP(B91,Crowdfunding!$A$1:$H$1001,8,0)</f>
        <v>117</v>
      </c>
      <c r="E91" s="14" t="s">
        <v>14</v>
      </c>
      <c r="F91" s="14">
        <v>274</v>
      </c>
      <c r="G91">
        <f>VLOOKUP(F91,Crowdfunding!$A$1:$H$1001,8,0)</f>
        <v>15</v>
      </c>
    </row>
    <row r="92" spans="1:7" x14ac:dyDescent="0.3">
      <c r="A92" t="s">
        <v>20</v>
      </c>
      <c r="B92">
        <v>143</v>
      </c>
      <c r="C92" s="14">
        <f>VLOOKUP(B92,Crowdfunding!$A$1:$H$1001,8,0)</f>
        <v>70</v>
      </c>
      <c r="E92" s="14" t="s">
        <v>14</v>
      </c>
      <c r="F92" s="14">
        <v>276</v>
      </c>
      <c r="G92">
        <f>VLOOKUP(F92,Crowdfunding!$A$1:$H$1001,8,0)</f>
        <v>133</v>
      </c>
    </row>
    <row r="93" spans="1:7" x14ac:dyDescent="0.3">
      <c r="A93" t="s">
        <v>20</v>
      </c>
      <c r="B93">
        <v>144</v>
      </c>
      <c r="C93" s="14">
        <f>VLOOKUP(B93,Crowdfunding!$A$1:$H$1001,8,0)</f>
        <v>135</v>
      </c>
      <c r="E93" s="14" t="s">
        <v>14</v>
      </c>
      <c r="F93" s="14">
        <v>281</v>
      </c>
      <c r="G93">
        <f>VLOOKUP(F93,Crowdfunding!$A$1:$H$1001,8,0)</f>
        <v>2062</v>
      </c>
    </row>
    <row r="94" spans="1:7" x14ac:dyDescent="0.3">
      <c r="A94" t="s">
        <v>20</v>
      </c>
      <c r="B94">
        <v>145</v>
      </c>
      <c r="C94" s="14">
        <f>VLOOKUP(B94,Crowdfunding!$A$1:$H$1001,8,0)</f>
        <v>768</v>
      </c>
      <c r="E94" s="14" t="s">
        <v>14</v>
      </c>
      <c r="F94" s="14">
        <v>283</v>
      </c>
      <c r="G94">
        <f>VLOOKUP(F94,Crowdfunding!$A$1:$H$1001,8,0)</f>
        <v>29</v>
      </c>
    </row>
    <row r="95" spans="1:7" x14ac:dyDescent="0.3">
      <c r="A95" t="s">
        <v>20</v>
      </c>
      <c r="B95">
        <v>147</v>
      </c>
      <c r="C95" s="14">
        <f>VLOOKUP(B95,Crowdfunding!$A$1:$H$1001,8,0)</f>
        <v>199</v>
      </c>
      <c r="E95" s="14" t="s">
        <v>14</v>
      </c>
      <c r="F95" s="14">
        <v>284</v>
      </c>
      <c r="G95">
        <f>VLOOKUP(F95,Crowdfunding!$A$1:$H$1001,8,0)</f>
        <v>132</v>
      </c>
    </row>
    <row r="96" spans="1:7" x14ac:dyDescent="0.3">
      <c r="A96" t="s">
        <v>20</v>
      </c>
      <c r="B96">
        <v>148</v>
      </c>
      <c r="C96" s="14">
        <f>VLOOKUP(B96,Crowdfunding!$A$1:$H$1001,8,0)</f>
        <v>107</v>
      </c>
      <c r="E96" s="14" t="s">
        <v>14</v>
      </c>
      <c r="F96" s="14">
        <v>288</v>
      </c>
      <c r="G96">
        <f>VLOOKUP(F96,Crowdfunding!$A$1:$H$1001,8,0)</f>
        <v>137</v>
      </c>
    </row>
    <row r="97" spans="1:7" x14ac:dyDescent="0.3">
      <c r="A97" t="s">
        <v>20</v>
      </c>
      <c r="B97">
        <v>149</v>
      </c>
      <c r="C97" s="14">
        <f>VLOOKUP(B97,Crowdfunding!$A$1:$H$1001,8,0)</f>
        <v>195</v>
      </c>
      <c r="E97" s="14" t="s">
        <v>14</v>
      </c>
      <c r="F97" s="14">
        <v>290</v>
      </c>
      <c r="G97">
        <f>VLOOKUP(F97,Crowdfunding!$A$1:$H$1001,8,0)</f>
        <v>908</v>
      </c>
    </row>
    <row r="98" spans="1:7" x14ac:dyDescent="0.3">
      <c r="A98" t="s">
        <v>20</v>
      </c>
      <c r="B98">
        <v>152</v>
      </c>
      <c r="C98" s="14">
        <f>VLOOKUP(B98,Crowdfunding!$A$1:$H$1001,8,0)</f>
        <v>3376</v>
      </c>
      <c r="E98" s="14" t="s">
        <v>14</v>
      </c>
      <c r="F98" s="14">
        <v>292</v>
      </c>
      <c r="G98">
        <f>VLOOKUP(F98,Crowdfunding!$A$1:$H$1001,8,0)</f>
        <v>10</v>
      </c>
    </row>
    <row r="99" spans="1:7" x14ac:dyDescent="0.3">
      <c r="A99" t="s">
        <v>20</v>
      </c>
      <c r="B99">
        <v>158</v>
      </c>
      <c r="C99" s="14">
        <f>VLOOKUP(B99,Crowdfunding!$A$1:$H$1001,8,0)</f>
        <v>41</v>
      </c>
      <c r="E99" s="14" t="s">
        <v>14</v>
      </c>
      <c r="F99" s="14">
        <v>295</v>
      </c>
      <c r="G99">
        <f>VLOOKUP(F99,Crowdfunding!$A$1:$H$1001,8,0)</f>
        <v>1910</v>
      </c>
    </row>
    <row r="100" spans="1:7" x14ac:dyDescent="0.3">
      <c r="A100" t="s">
        <v>20</v>
      </c>
      <c r="B100">
        <v>159</v>
      </c>
      <c r="C100" s="14">
        <f>VLOOKUP(B100,Crowdfunding!$A$1:$H$1001,8,0)</f>
        <v>1821</v>
      </c>
      <c r="E100" s="14" t="s">
        <v>14</v>
      </c>
      <c r="F100" s="14">
        <v>296</v>
      </c>
      <c r="G100">
        <f>VLOOKUP(F100,Crowdfunding!$A$1:$H$1001,8,0)</f>
        <v>38</v>
      </c>
    </row>
    <row r="101" spans="1:7" x14ac:dyDescent="0.3">
      <c r="A101" t="s">
        <v>20</v>
      </c>
      <c r="B101">
        <v>160</v>
      </c>
      <c r="C101" s="14">
        <f>VLOOKUP(B101,Crowdfunding!$A$1:$H$1001,8,0)</f>
        <v>164</v>
      </c>
      <c r="E101" s="14" t="s">
        <v>14</v>
      </c>
      <c r="F101" s="14">
        <v>297</v>
      </c>
      <c r="G101">
        <f>VLOOKUP(F101,Crowdfunding!$A$1:$H$1001,8,0)</f>
        <v>104</v>
      </c>
    </row>
    <row r="102" spans="1:7" x14ac:dyDescent="0.3">
      <c r="A102" t="s">
        <v>20</v>
      </c>
      <c r="B102">
        <v>162</v>
      </c>
      <c r="C102" s="14">
        <f>VLOOKUP(B102,Crowdfunding!$A$1:$H$1001,8,0)</f>
        <v>157</v>
      </c>
      <c r="E102" s="14" t="s">
        <v>14</v>
      </c>
      <c r="F102" s="14">
        <v>299</v>
      </c>
      <c r="G102">
        <f>VLOOKUP(F102,Crowdfunding!$A$1:$H$1001,8,0)</f>
        <v>49</v>
      </c>
    </row>
    <row r="103" spans="1:7" x14ac:dyDescent="0.3">
      <c r="A103" t="s">
        <v>20</v>
      </c>
      <c r="B103">
        <v>163</v>
      </c>
      <c r="C103" s="14">
        <f>VLOOKUP(B103,Crowdfunding!$A$1:$H$1001,8,0)</f>
        <v>246</v>
      </c>
      <c r="E103" s="14" t="s">
        <v>14</v>
      </c>
      <c r="F103" s="14">
        <v>300</v>
      </c>
      <c r="G103">
        <f>VLOOKUP(F103,Crowdfunding!$A$1:$H$1001,8,0)</f>
        <v>1</v>
      </c>
    </row>
    <row r="104" spans="1:7" x14ac:dyDescent="0.3">
      <c r="A104" t="s">
        <v>20</v>
      </c>
      <c r="B104">
        <v>164</v>
      </c>
      <c r="C104" s="14">
        <f>VLOOKUP(B104,Crowdfunding!$A$1:$H$1001,8,0)</f>
        <v>1396</v>
      </c>
      <c r="E104" s="14" t="s">
        <v>14</v>
      </c>
      <c r="F104" s="14">
        <v>302</v>
      </c>
      <c r="G104">
        <f>VLOOKUP(F104,Crowdfunding!$A$1:$H$1001,8,0)</f>
        <v>245</v>
      </c>
    </row>
    <row r="105" spans="1:7" x14ac:dyDescent="0.3">
      <c r="A105" t="s">
        <v>20</v>
      </c>
      <c r="B105">
        <v>165</v>
      </c>
      <c r="C105" s="14">
        <f>VLOOKUP(B105,Crowdfunding!$A$1:$H$1001,8,0)</f>
        <v>2506</v>
      </c>
      <c r="E105" s="14" t="s">
        <v>14</v>
      </c>
      <c r="F105" s="14">
        <v>303</v>
      </c>
      <c r="G105">
        <f>VLOOKUP(F105,Crowdfunding!$A$1:$H$1001,8,0)</f>
        <v>32</v>
      </c>
    </row>
    <row r="106" spans="1:7" x14ac:dyDescent="0.3">
      <c r="A106" t="s">
        <v>20</v>
      </c>
      <c r="B106">
        <v>166</v>
      </c>
      <c r="C106" s="14">
        <f>VLOOKUP(B106,Crowdfunding!$A$1:$H$1001,8,0)</f>
        <v>244</v>
      </c>
      <c r="E106" s="14" t="s">
        <v>14</v>
      </c>
      <c r="F106" s="14">
        <v>306</v>
      </c>
      <c r="G106">
        <f>VLOOKUP(F106,Crowdfunding!$A$1:$H$1001,8,0)</f>
        <v>7</v>
      </c>
    </row>
    <row r="107" spans="1:7" x14ac:dyDescent="0.3">
      <c r="A107" t="s">
        <v>20</v>
      </c>
      <c r="B107">
        <v>167</v>
      </c>
      <c r="C107" s="14">
        <f>VLOOKUP(B107,Crowdfunding!$A$1:$H$1001,8,0)</f>
        <v>146</v>
      </c>
      <c r="E107" s="14" t="s">
        <v>14</v>
      </c>
      <c r="F107" s="14">
        <v>308</v>
      </c>
      <c r="G107">
        <f>VLOOKUP(F107,Crowdfunding!$A$1:$H$1001,8,0)</f>
        <v>803</v>
      </c>
    </row>
    <row r="108" spans="1:7" x14ac:dyDescent="0.3">
      <c r="A108" t="s">
        <v>20</v>
      </c>
      <c r="B108">
        <v>169</v>
      </c>
      <c r="C108" s="14">
        <f>VLOOKUP(B108,Crowdfunding!$A$1:$H$1001,8,0)</f>
        <v>1267</v>
      </c>
      <c r="E108" s="14" t="s">
        <v>14</v>
      </c>
      <c r="F108" s="14">
        <v>310</v>
      </c>
      <c r="G108">
        <f>VLOOKUP(F108,Crowdfunding!$A$1:$H$1001,8,0)</f>
        <v>16</v>
      </c>
    </row>
    <row r="109" spans="1:7" x14ac:dyDescent="0.3">
      <c r="A109" t="s">
        <v>20</v>
      </c>
      <c r="B109">
        <v>173</v>
      </c>
      <c r="C109" s="14">
        <f>VLOOKUP(B109,Crowdfunding!$A$1:$H$1001,8,0)</f>
        <v>1561</v>
      </c>
      <c r="E109" s="14" t="s">
        <v>14</v>
      </c>
      <c r="F109" s="14">
        <v>315</v>
      </c>
      <c r="G109">
        <f>VLOOKUP(F109,Crowdfunding!$A$1:$H$1001,8,0)</f>
        <v>31</v>
      </c>
    </row>
    <row r="110" spans="1:7" x14ac:dyDescent="0.3">
      <c r="A110" t="s">
        <v>20</v>
      </c>
      <c r="B110">
        <v>174</v>
      </c>
      <c r="C110" s="14">
        <f>VLOOKUP(B110,Crowdfunding!$A$1:$H$1001,8,0)</f>
        <v>48</v>
      </c>
      <c r="E110" s="14" t="s">
        <v>14</v>
      </c>
      <c r="F110" s="14">
        <v>316</v>
      </c>
      <c r="G110">
        <f>VLOOKUP(F110,Crowdfunding!$A$1:$H$1001,8,0)</f>
        <v>108</v>
      </c>
    </row>
    <row r="111" spans="1:7" x14ac:dyDescent="0.3">
      <c r="A111" t="s">
        <v>20</v>
      </c>
      <c r="B111">
        <v>177</v>
      </c>
      <c r="C111" s="14">
        <f>VLOOKUP(B111,Crowdfunding!$A$1:$H$1001,8,0)</f>
        <v>2739</v>
      </c>
      <c r="E111" s="14" t="s">
        <v>14</v>
      </c>
      <c r="F111" s="14">
        <v>317</v>
      </c>
      <c r="G111">
        <f>VLOOKUP(F111,Crowdfunding!$A$1:$H$1001,8,0)</f>
        <v>30</v>
      </c>
    </row>
    <row r="112" spans="1:7" x14ac:dyDescent="0.3">
      <c r="A112" t="s">
        <v>20</v>
      </c>
      <c r="B112">
        <v>179</v>
      </c>
      <c r="C112" s="14">
        <f>VLOOKUP(B112,Crowdfunding!$A$1:$H$1001,8,0)</f>
        <v>3537</v>
      </c>
      <c r="E112" s="14" t="s">
        <v>14</v>
      </c>
      <c r="F112" s="14">
        <v>318</v>
      </c>
      <c r="G112">
        <f>VLOOKUP(F112,Crowdfunding!$A$1:$H$1001,8,0)</f>
        <v>17</v>
      </c>
    </row>
    <row r="113" spans="1:7" x14ac:dyDescent="0.3">
      <c r="A113" t="s">
        <v>20</v>
      </c>
      <c r="B113">
        <v>180</v>
      </c>
      <c r="C113" s="14">
        <f>VLOOKUP(B113,Crowdfunding!$A$1:$H$1001,8,0)</f>
        <v>2107</v>
      </c>
      <c r="E113" s="14" t="s">
        <v>14</v>
      </c>
      <c r="F113" s="14">
        <v>320</v>
      </c>
      <c r="G113">
        <f>VLOOKUP(F113,Crowdfunding!$A$1:$H$1001,8,0)</f>
        <v>80</v>
      </c>
    </row>
    <row r="114" spans="1:7" x14ac:dyDescent="0.3">
      <c r="A114" t="s">
        <v>20</v>
      </c>
      <c r="B114">
        <v>182</v>
      </c>
      <c r="C114" s="14">
        <f>VLOOKUP(B114,Crowdfunding!$A$1:$H$1001,8,0)</f>
        <v>3318</v>
      </c>
      <c r="E114" s="14" t="s">
        <v>14</v>
      </c>
      <c r="F114" s="14">
        <v>321</v>
      </c>
      <c r="G114">
        <f>VLOOKUP(F114,Crowdfunding!$A$1:$H$1001,8,0)</f>
        <v>2468</v>
      </c>
    </row>
    <row r="115" spans="1:7" x14ac:dyDescent="0.3">
      <c r="A115" t="s">
        <v>20</v>
      </c>
      <c r="B115">
        <v>184</v>
      </c>
      <c r="C115" s="14">
        <f>VLOOKUP(B115,Crowdfunding!$A$1:$H$1001,8,0)</f>
        <v>340</v>
      </c>
      <c r="E115" s="14" t="s">
        <v>14</v>
      </c>
      <c r="F115" s="14">
        <v>323</v>
      </c>
      <c r="G115">
        <f>VLOOKUP(F115,Crowdfunding!$A$1:$H$1001,8,0)</f>
        <v>26</v>
      </c>
    </row>
    <row r="116" spans="1:7" x14ac:dyDescent="0.3">
      <c r="A116" t="s">
        <v>20</v>
      </c>
      <c r="B116">
        <v>187</v>
      </c>
      <c r="C116" s="14">
        <f>VLOOKUP(B116,Crowdfunding!$A$1:$H$1001,8,0)</f>
        <v>1442</v>
      </c>
      <c r="E116" s="14" t="s">
        <v>14</v>
      </c>
      <c r="F116" s="14">
        <v>325</v>
      </c>
      <c r="G116">
        <f>VLOOKUP(F116,Crowdfunding!$A$1:$H$1001,8,0)</f>
        <v>73</v>
      </c>
    </row>
    <row r="117" spans="1:7" x14ac:dyDescent="0.3">
      <c r="A117" t="s">
        <v>20</v>
      </c>
      <c r="B117">
        <v>194</v>
      </c>
      <c r="C117" s="14">
        <f>VLOOKUP(B117,Crowdfunding!$A$1:$H$1001,8,0)</f>
        <v>126</v>
      </c>
      <c r="E117" s="14" t="s">
        <v>14</v>
      </c>
      <c r="F117" s="14">
        <v>326</v>
      </c>
      <c r="G117">
        <f>VLOOKUP(F117,Crowdfunding!$A$1:$H$1001,8,0)</f>
        <v>128</v>
      </c>
    </row>
    <row r="118" spans="1:7" x14ac:dyDescent="0.3">
      <c r="A118" t="s">
        <v>20</v>
      </c>
      <c r="B118">
        <v>195</v>
      </c>
      <c r="C118" s="14">
        <f>VLOOKUP(B118,Crowdfunding!$A$1:$H$1001,8,0)</f>
        <v>524</v>
      </c>
      <c r="E118" s="14" t="s">
        <v>14</v>
      </c>
      <c r="F118" s="14">
        <v>327</v>
      </c>
      <c r="G118">
        <f>VLOOKUP(F118,Crowdfunding!$A$1:$H$1001,8,0)</f>
        <v>33</v>
      </c>
    </row>
    <row r="119" spans="1:7" x14ac:dyDescent="0.3">
      <c r="A119" t="s">
        <v>20</v>
      </c>
      <c r="B119">
        <v>197</v>
      </c>
      <c r="C119" s="14">
        <f>VLOOKUP(B119,Crowdfunding!$A$1:$H$1001,8,0)</f>
        <v>1989</v>
      </c>
      <c r="E119" s="14" t="s">
        <v>14</v>
      </c>
      <c r="F119" s="14">
        <v>336</v>
      </c>
      <c r="G119">
        <f>VLOOKUP(F119,Crowdfunding!$A$1:$H$1001,8,0)</f>
        <v>1072</v>
      </c>
    </row>
    <row r="120" spans="1:7" x14ac:dyDescent="0.3">
      <c r="A120" t="s">
        <v>20</v>
      </c>
      <c r="B120">
        <v>201</v>
      </c>
      <c r="C120" s="14">
        <f>VLOOKUP(B120,Crowdfunding!$A$1:$H$1001,8,0)</f>
        <v>157</v>
      </c>
      <c r="E120" s="14" t="s">
        <v>14</v>
      </c>
      <c r="F120" s="14">
        <v>340</v>
      </c>
      <c r="G120">
        <f>VLOOKUP(F120,Crowdfunding!$A$1:$H$1001,8,0)</f>
        <v>393</v>
      </c>
    </row>
    <row r="121" spans="1:7" x14ac:dyDescent="0.3">
      <c r="A121" t="s">
        <v>20</v>
      </c>
      <c r="B121">
        <v>203</v>
      </c>
      <c r="C121" s="14">
        <f>VLOOKUP(B121,Crowdfunding!$A$1:$H$1001,8,0)</f>
        <v>4498</v>
      </c>
      <c r="E121" s="14" t="s">
        <v>14</v>
      </c>
      <c r="F121" s="14">
        <v>341</v>
      </c>
      <c r="G121">
        <f>VLOOKUP(F121,Crowdfunding!$A$1:$H$1001,8,0)</f>
        <v>1257</v>
      </c>
    </row>
    <row r="122" spans="1:7" x14ac:dyDescent="0.3">
      <c r="A122" t="s">
        <v>20</v>
      </c>
      <c r="B122">
        <v>205</v>
      </c>
      <c r="C122" s="14">
        <f>VLOOKUP(B122,Crowdfunding!$A$1:$H$1001,8,0)</f>
        <v>80</v>
      </c>
      <c r="E122" s="14" t="s">
        <v>14</v>
      </c>
      <c r="F122" s="14">
        <v>342</v>
      </c>
      <c r="G122">
        <f>VLOOKUP(F122,Crowdfunding!$A$1:$H$1001,8,0)</f>
        <v>328</v>
      </c>
    </row>
    <row r="123" spans="1:7" x14ac:dyDescent="0.3">
      <c r="A123" t="s">
        <v>20</v>
      </c>
      <c r="B123">
        <v>207</v>
      </c>
      <c r="C123" s="14">
        <f>VLOOKUP(B123,Crowdfunding!$A$1:$H$1001,8,0)</f>
        <v>43</v>
      </c>
      <c r="E123" s="14" t="s">
        <v>14</v>
      </c>
      <c r="F123" s="14">
        <v>343</v>
      </c>
      <c r="G123">
        <f>VLOOKUP(F123,Crowdfunding!$A$1:$H$1001,8,0)</f>
        <v>147</v>
      </c>
    </row>
    <row r="124" spans="1:7" x14ac:dyDescent="0.3">
      <c r="A124" t="s">
        <v>20</v>
      </c>
      <c r="B124">
        <v>208</v>
      </c>
      <c r="C124" s="14">
        <f>VLOOKUP(B124,Crowdfunding!$A$1:$H$1001,8,0)</f>
        <v>2053</v>
      </c>
      <c r="E124" s="14" t="s">
        <v>14</v>
      </c>
      <c r="F124" s="14">
        <v>344</v>
      </c>
      <c r="G124">
        <f>VLOOKUP(F124,Crowdfunding!$A$1:$H$1001,8,0)</f>
        <v>830</v>
      </c>
    </row>
    <row r="125" spans="1:7" x14ac:dyDescent="0.3">
      <c r="A125" t="s">
        <v>20</v>
      </c>
      <c r="B125">
        <v>212</v>
      </c>
      <c r="C125" s="14">
        <f>VLOOKUP(B125,Crowdfunding!$A$1:$H$1001,8,0)</f>
        <v>168</v>
      </c>
      <c r="E125" s="14" t="s">
        <v>14</v>
      </c>
      <c r="F125" s="14">
        <v>345</v>
      </c>
      <c r="G125">
        <f>VLOOKUP(F125,Crowdfunding!$A$1:$H$1001,8,0)</f>
        <v>331</v>
      </c>
    </row>
    <row r="126" spans="1:7" x14ac:dyDescent="0.3">
      <c r="A126" t="s">
        <v>20</v>
      </c>
      <c r="B126">
        <v>213</v>
      </c>
      <c r="C126" s="14">
        <f>VLOOKUP(B126,Crowdfunding!$A$1:$H$1001,8,0)</f>
        <v>4289</v>
      </c>
      <c r="E126" s="14" t="s">
        <v>14</v>
      </c>
      <c r="F126" s="14">
        <v>346</v>
      </c>
      <c r="G126">
        <f>VLOOKUP(F126,Crowdfunding!$A$1:$H$1001,8,0)</f>
        <v>25</v>
      </c>
    </row>
    <row r="127" spans="1:7" x14ac:dyDescent="0.3">
      <c r="A127" t="s">
        <v>20</v>
      </c>
      <c r="B127">
        <v>214</v>
      </c>
      <c r="C127" s="14">
        <f>VLOOKUP(B127,Crowdfunding!$A$1:$H$1001,8,0)</f>
        <v>165</v>
      </c>
      <c r="E127" s="14" t="s">
        <v>14</v>
      </c>
      <c r="F127" s="14">
        <v>348</v>
      </c>
      <c r="G127">
        <f>VLOOKUP(F127,Crowdfunding!$A$1:$H$1001,8,0)</f>
        <v>3483</v>
      </c>
    </row>
    <row r="128" spans="1:7" x14ac:dyDescent="0.3">
      <c r="A128" t="s">
        <v>20</v>
      </c>
      <c r="B128">
        <v>216</v>
      </c>
      <c r="C128" s="14">
        <f>VLOOKUP(B128,Crowdfunding!$A$1:$H$1001,8,0)</f>
        <v>1815</v>
      </c>
      <c r="E128" s="14" t="s">
        <v>14</v>
      </c>
      <c r="F128" s="14">
        <v>349</v>
      </c>
      <c r="G128">
        <f>VLOOKUP(F128,Crowdfunding!$A$1:$H$1001,8,0)</f>
        <v>923</v>
      </c>
    </row>
    <row r="129" spans="1:7" x14ac:dyDescent="0.3">
      <c r="A129" t="s">
        <v>20</v>
      </c>
      <c r="B129">
        <v>218</v>
      </c>
      <c r="C129" s="14">
        <f>VLOOKUP(B129,Crowdfunding!$A$1:$H$1001,8,0)</f>
        <v>397</v>
      </c>
      <c r="E129" s="14" t="s">
        <v>14</v>
      </c>
      <c r="F129" s="14">
        <v>350</v>
      </c>
      <c r="G129">
        <f>VLOOKUP(F129,Crowdfunding!$A$1:$H$1001,8,0)</f>
        <v>1</v>
      </c>
    </row>
    <row r="130" spans="1:7" x14ac:dyDescent="0.3">
      <c r="A130" t="s">
        <v>20</v>
      </c>
      <c r="B130">
        <v>219</v>
      </c>
      <c r="C130" s="14">
        <f>VLOOKUP(B130,Crowdfunding!$A$1:$H$1001,8,0)</f>
        <v>1539</v>
      </c>
      <c r="E130" s="14" t="s">
        <v>14</v>
      </c>
      <c r="F130" s="14">
        <v>352</v>
      </c>
      <c r="G130">
        <f>VLOOKUP(F130,Crowdfunding!$A$1:$H$1001,8,0)</f>
        <v>33</v>
      </c>
    </row>
    <row r="131" spans="1:7" x14ac:dyDescent="0.3">
      <c r="A131" t="s">
        <v>20</v>
      </c>
      <c r="B131">
        <v>222</v>
      </c>
      <c r="C131" s="14">
        <f>VLOOKUP(B131,Crowdfunding!$A$1:$H$1001,8,0)</f>
        <v>138</v>
      </c>
      <c r="E131" s="14" t="s">
        <v>14</v>
      </c>
      <c r="F131" s="14">
        <v>356</v>
      </c>
      <c r="G131">
        <f>VLOOKUP(F131,Crowdfunding!$A$1:$H$1001,8,0)</f>
        <v>40</v>
      </c>
    </row>
    <row r="132" spans="1:7" x14ac:dyDescent="0.3">
      <c r="A132" t="s">
        <v>20</v>
      </c>
      <c r="B132">
        <v>224</v>
      </c>
      <c r="C132" s="14">
        <f>VLOOKUP(B132,Crowdfunding!$A$1:$H$1001,8,0)</f>
        <v>3594</v>
      </c>
      <c r="E132" s="14" t="s">
        <v>14</v>
      </c>
      <c r="F132" s="14">
        <v>358</v>
      </c>
      <c r="G132">
        <f>VLOOKUP(F132,Crowdfunding!$A$1:$H$1001,8,0)</f>
        <v>23</v>
      </c>
    </row>
    <row r="133" spans="1:7" x14ac:dyDescent="0.3">
      <c r="A133" t="s">
        <v>20</v>
      </c>
      <c r="B133">
        <v>225</v>
      </c>
      <c r="C133" s="14">
        <f>VLOOKUP(B133,Crowdfunding!$A$1:$H$1001,8,0)</f>
        <v>5880</v>
      </c>
      <c r="E133" s="14" t="s">
        <v>14</v>
      </c>
      <c r="F133" s="14">
        <v>367</v>
      </c>
      <c r="G133">
        <f>VLOOKUP(F133,Crowdfunding!$A$1:$H$1001,8,0)</f>
        <v>75</v>
      </c>
    </row>
    <row r="134" spans="1:7" x14ac:dyDescent="0.3">
      <c r="A134" t="s">
        <v>20</v>
      </c>
      <c r="B134">
        <v>226</v>
      </c>
      <c r="C134" s="14">
        <f>VLOOKUP(B134,Crowdfunding!$A$1:$H$1001,8,0)</f>
        <v>112</v>
      </c>
      <c r="E134" s="14" t="s">
        <v>14</v>
      </c>
      <c r="F134" s="14">
        <v>371</v>
      </c>
      <c r="G134">
        <f>VLOOKUP(F134,Crowdfunding!$A$1:$H$1001,8,0)</f>
        <v>2176</v>
      </c>
    </row>
    <row r="135" spans="1:7" x14ac:dyDescent="0.3">
      <c r="A135" t="s">
        <v>20</v>
      </c>
      <c r="B135">
        <v>227</v>
      </c>
      <c r="C135" s="14">
        <f>VLOOKUP(B135,Crowdfunding!$A$1:$H$1001,8,0)</f>
        <v>943</v>
      </c>
      <c r="E135" s="14" t="s">
        <v>14</v>
      </c>
      <c r="F135" s="14">
        <v>374</v>
      </c>
      <c r="G135">
        <f>VLOOKUP(F135,Crowdfunding!$A$1:$H$1001,8,0)</f>
        <v>441</v>
      </c>
    </row>
    <row r="136" spans="1:7" x14ac:dyDescent="0.3">
      <c r="A136" t="s">
        <v>20</v>
      </c>
      <c r="B136">
        <v>228</v>
      </c>
      <c r="C136" s="14">
        <f>VLOOKUP(B136,Crowdfunding!$A$1:$H$1001,8,0)</f>
        <v>2468</v>
      </c>
      <c r="E136" s="14" t="s">
        <v>14</v>
      </c>
      <c r="F136" s="14">
        <v>375</v>
      </c>
      <c r="G136">
        <f>VLOOKUP(F136,Crowdfunding!$A$1:$H$1001,8,0)</f>
        <v>25</v>
      </c>
    </row>
    <row r="137" spans="1:7" x14ac:dyDescent="0.3">
      <c r="A137" t="s">
        <v>20</v>
      </c>
      <c r="B137">
        <v>229</v>
      </c>
      <c r="C137" s="14">
        <f>VLOOKUP(B137,Crowdfunding!$A$1:$H$1001,8,0)</f>
        <v>2551</v>
      </c>
      <c r="E137" s="14" t="s">
        <v>14</v>
      </c>
      <c r="F137" s="14">
        <v>377</v>
      </c>
      <c r="G137">
        <f>VLOOKUP(F137,Crowdfunding!$A$1:$H$1001,8,0)</f>
        <v>127</v>
      </c>
    </row>
    <row r="138" spans="1:7" x14ac:dyDescent="0.3">
      <c r="A138" t="s">
        <v>20</v>
      </c>
      <c r="B138">
        <v>230</v>
      </c>
      <c r="C138" s="14">
        <f>VLOOKUP(B138,Crowdfunding!$A$1:$H$1001,8,0)</f>
        <v>101</v>
      </c>
      <c r="E138" s="14" t="s">
        <v>14</v>
      </c>
      <c r="F138" s="14">
        <v>378</v>
      </c>
      <c r="G138">
        <f>VLOOKUP(F138,Crowdfunding!$A$1:$H$1001,8,0)</f>
        <v>355</v>
      </c>
    </row>
    <row r="139" spans="1:7" x14ac:dyDescent="0.3">
      <c r="A139" t="s">
        <v>20</v>
      </c>
      <c r="B139">
        <v>232</v>
      </c>
      <c r="C139" s="14">
        <f>VLOOKUP(B139,Crowdfunding!$A$1:$H$1001,8,0)</f>
        <v>92</v>
      </c>
      <c r="E139" s="14" t="s">
        <v>14</v>
      </c>
      <c r="F139" s="14">
        <v>379</v>
      </c>
      <c r="G139">
        <f>VLOOKUP(F139,Crowdfunding!$A$1:$H$1001,8,0)</f>
        <v>44</v>
      </c>
    </row>
    <row r="140" spans="1:7" x14ac:dyDescent="0.3">
      <c r="A140" t="s">
        <v>20</v>
      </c>
      <c r="B140">
        <v>233</v>
      </c>
      <c r="C140" s="14">
        <f>VLOOKUP(B140,Crowdfunding!$A$1:$H$1001,8,0)</f>
        <v>62</v>
      </c>
      <c r="E140" s="14" t="s">
        <v>14</v>
      </c>
      <c r="F140" s="14">
        <v>382</v>
      </c>
      <c r="G140">
        <f>VLOOKUP(F140,Crowdfunding!$A$1:$H$1001,8,0)</f>
        <v>67</v>
      </c>
    </row>
    <row r="141" spans="1:7" x14ac:dyDescent="0.3">
      <c r="A141" t="s">
        <v>20</v>
      </c>
      <c r="B141">
        <v>234</v>
      </c>
      <c r="C141" s="14">
        <f>VLOOKUP(B141,Crowdfunding!$A$1:$H$1001,8,0)</f>
        <v>149</v>
      </c>
      <c r="E141" s="14" t="s">
        <v>14</v>
      </c>
      <c r="F141" s="14">
        <v>386</v>
      </c>
      <c r="G141">
        <f>VLOOKUP(F141,Crowdfunding!$A$1:$H$1001,8,0)</f>
        <v>1068</v>
      </c>
    </row>
    <row r="142" spans="1:7" x14ac:dyDescent="0.3">
      <c r="A142" t="s">
        <v>20</v>
      </c>
      <c r="B142">
        <v>237</v>
      </c>
      <c r="C142" s="14">
        <f>VLOOKUP(B142,Crowdfunding!$A$1:$H$1001,8,0)</f>
        <v>329</v>
      </c>
      <c r="E142" s="14" t="s">
        <v>14</v>
      </c>
      <c r="F142" s="14">
        <v>387</v>
      </c>
      <c r="G142">
        <f>VLOOKUP(F142,Crowdfunding!$A$1:$H$1001,8,0)</f>
        <v>424</v>
      </c>
    </row>
    <row r="143" spans="1:7" x14ac:dyDescent="0.3">
      <c r="A143" t="s">
        <v>20</v>
      </c>
      <c r="B143">
        <v>238</v>
      </c>
      <c r="C143" s="14">
        <f>VLOOKUP(B143,Crowdfunding!$A$1:$H$1001,8,0)</f>
        <v>97</v>
      </c>
      <c r="E143" s="14" t="s">
        <v>14</v>
      </c>
      <c r="F143" s="14">
        <v>391</v>
      </c>
      <c r="G143">
        <f>VLOOKUP(F143,Crowdfunding!$A$1:$H$1001,8,0)</f>
        <v>151</v>
      </c>
    </row>
    <row r="144" spans="1:7" x14ac:dyDescent="0.3">
      <c r="A144" t="s">
        <v>20</v>
      </c>
      <c r="B144">
        <v>240</v>
      </c>
      <c r="C144" s="14">
        <f>VLOOKUP(B144,Crowdfunding!$A$1:$H$1001,8,0)</f>
        <v>1784</v>
      </c>
      <c r="E144" s="14" t="s">
        <v>14</v>
      </c>
      <c r="F144" s="14">
        <v>392</v>
      </c>
      <c r="G144">
        <f>VLOOKUP(F144,Crowdfunding!$A$1:$H$1001,8,0)</f>
        <v>1608</v>
      </c>
    </row>
    <row r="145" spans="1:7" x14ac:dyDescent="0.3">
      <c r="A145" t="s">
        <v>20</v>
      </c>
      <c r="B145">
        <v>241</v>
      </c>
      <c r="C145" s="14">
        <f>VLOOKUP(B145,Crowdfunding!$A$1:$H$1001,8,0)</f>
        <v>1684</v>
      </c>
      <c r="E145" s="14" t="s">
        <v>14</v>
      </c>
      <c r="F145" s="14">
        <v>399</v>
      </c>
      <c r="G145">
        <f>VLOOKUP(F145,Crowdfunding!$A$1:$H$1001,8,0)</f>
        <v>941</v>
      </c>
    </row>
    <row r="146" spans="1:7" x14ac:dyDescent="0.3">
      <c r="A146" t="s">
        <v>20</v>
      </c>
      <c r="B146">
        <v>242</v>
      </c>
      <c r="C146" s="14">
        <f>VLOOKUP(B146,Crowdfunding!$A$1:$H$1001,8,0)</f>
        <v>250</v>
      </c>
      <c r="E146" s="14" t="s">
        <v>14</v>
      </c>
      <c r="F146" s="14">
        <v>400</v>
      </c>
      <c r="G146">
        <f>VLOOKUP(F146,Crowdfunding!$A$1:$H$1001,8,0)</f>
        <v>1</v>
      </c>
    </row>
    <row r="147" spans="1:7" x14ac:dyDescent="0.3">
      <c r="A147" t="s">
        <v>20</v>
      </c>
      <c r="B147">
        <v>243</v>
      </c>
      <c r="C147" s="14">
        <f>VLOOKUP(B147,Crowdfunding!$A$1:$H$1001,8,0)</f>
        <v>238</v>
      </c>
      <c r="E147" s="14" t="s">
        <v>14</v>
      </c>
      <c r="F147" s="14">
        <v>402</v>
      </c>
      <c r="G147">
        <f>VLOOKUP(F147,Crowdfunding!$A$1:$H$1001,8,0)</f>
        <v>40</v>
      </c>
    </row>
    <row r="148" spans="1:7" x14ac:dyDescent="0.3">
      <c r="A148" t="s">
        <v>20</v>
      </c>
      <c r="B148">
        <v>244</v>
      </c>
      <c r="C148" s="14">
        <f>VLOOKUP(B148,Crowdfunding!$A$1:$H$1001,8,0)</f>
        <v>53</v>
      </c>
      <c r="E148" s="14" t="s">
        <v>14</v>
      </c>
      <c r="F148" s="14">
        <v>403</v>
      </c>
      <c r="G148">
        <f>VLOOKUP(F148,Crowdfunding!$A$1:$H$1001,8,0)</f>
        <v>3015</v>
      </c>
    </row>
    <row r="149" spans="1:7" x14ac:dyDescent="0.3">
      <c r="A149" t="s">
        <v>20</v>
      </c>
      <c r="B149">
        <v>245</v>
      </c>
      <c r="C149" s="14">
        <f>VLOOKUP(B149,Crowdfunding!$A$1:$H$1001,8,0)</f>
        <v>214</v>
      </c>
      <c r="E149" s="14" t="s">
        <v>14</v>
      </c>
      <c r="F149" s="14">
        <v>405</v>
      </c>
      <c r="G149">
        <f>VLOOKUP(F149,Crowdfunding!$A$1:$H$1001,8,0)</f>
        <v>435</v>
      </c>
    </row>
    <row r="150" spans="1:7" x14ac:dyDescent="0.3">
      <c r="A150" t="s">
        <v>20</v>
      </c>
      <c r="B150">
        <v>246</v>
      </c>
      <c r="C150" s="14">
        <f>VLOOKUP(B150,Crowdfunding!$A$1:$H$1001,8,0)</f>
        <v>222</v>
      </c>
      <c r="E150" s="14" t="s">
        <v>14</v>
      </c>
      <c r="F150" s="14">
        <v>409</v>
      </c>
      <c r="G150">
        <f>VLOOKUP(F150,Crowdfunding!$A$1:$H$1001,8,0)</f>
        <v>714</v>
      </c>
    </row>
    <row r="151" spans="1:7" x14ac:dyDescent="0.3">
      <c r="A151" t="s">
        <v>20</v>
      </c>
      <c r="B151">
        <v>247</v>
      </c>
      <c r="C151" s="14">
        <f>VLOOKUP(B151,Crowdfunding!$A$1:$H$1001,8,0)</f>
        <v>1884</v>
      </c>
      <c r="E151" s="14" t="s">
        <v>14</v>
      </c>
      <c r="F151" s="14">
        <v>414</v>
      </c>
      <c r="G151">
        <f>VLOOKUP(F151,Crowdfunding!$A$1:$H$1001,8,0)</f>
        <v>5497</v>
      </c>
    </row>
    <row r="152" spans="1:7" x14ac:dyDescent="0.3">
      <c r="A152" t="s">
        <v>20</v>
      </c>
      <c r="B152">
        <v>248</v>
      </c>
      <c r="C152" s="14">
        <f>VLOOKUP(B152,Crowdfunding!$A$1:$H$1001,8,0)</f>
        <v>218</v>
      </c>
      <c r="E152" s="14" t="s">
        <v>14</v>
      </c>
      <c r="F152" s="14">
        <v>415</v>
      </c>
      <c r="G152">
        <f>VLOOKUP(F152,Crowdfunding!$A$1:$H$1001,8,0)</f>
        <v>418</v>
      </c>
    </row>
    <row r="153" spans="1:7" x14ac:dyDescent="0.3">
      <c r="A153" t="s">
        <v>20</v>
      </c>
      <c r="B153">
        <v>249</v>
      </c>
      <c r="C153" s="14">
        <f>VLOOKUP(B153,Crowdfunding!$A$1:$H$1001,8,0)</f>
        <v>6465</v>
      </c>
      <c r="E153" s="14" t="s">
        <v>14</v>
      </c>
      <c r="F153" s="14">
        <v>416</v>
      </c>
      <c r="G153">
        <f>VLOOKUP(F153,Crowdfunding!$A$1:$H$1001,8,0)</f>
        <v>1439</v>
      </c>
    </row>
    <row r="154" spans="1:7" x14ac:dyDescent="0.3">
      <c r="A154" t="s">
        <v>20</v>
      </c>
      <c r="B154">
        <v>252</v>
      </c>
      <c r="C154" s="14">
        <f>VLOOKUP(B154,Crowdfunding!$A$1:$H$1001,8,0)</f>
        <v>59</v>
      </c>
      <c r="E154" s="14" t="s">
        <v>14</v>
      </c>
      <c r="F154" s="14">
        <v>417</v>
      </c>
      <c r="G154">
        <f>VLOOKUP(F154,Crowdfunding!$A$1:$H$1001,8,0)</f>
        <v>15</v>
      </c>
    </row>
    <row r="155" spans="1:7" x14ac:dyDescent="0.3">
      <c r="A155" t="s">
        <v>20</v>
      </c>
      <c r="B155">
        <v>254</v>
      </c>
      <c r="C155" s="14">
        <f>VLOOKUP(B155,Crowdfunding!$A$1:$H$1001,8,0)</f>
        <v>88</v>
      </c>
      <c r="E155" s="14" t="s">
        <v>14</v>
      </c>
      <c r="F155" s="14">
        <v>418</v>
      </c>
      <c r="G155">
        <f>VLOOKUP(F155,Crowdfunding!$A$1:$H$1001,8,0)</f>
        <v>1999</v>
      </c>
    </row>
    <row r="156" spans="1:7" x14ac:dyDescent="0.3">
      <c r="A156" t="s">
        <v>20</v>
      </c>
      <c r="B156">
        <v>255</v>
      </c>
      <c r="C156" s="14">
        <f>VLOOKUP(B156,Crowdfunding!$A$1:$H$1001,8,0)</f>
        <v>1697</v>
      </c>
      <c r="E156" s="14" t="s">
        <v>14</v>
      </c>
      <c r="F156" s="14">
        <v>421</v>
      </c>
      <c r="G156">
        <f>VLOOKUP(F156,Crowdfunding!$A$1:$H$1001,8,0)</f>
        <v>118</v>
      </c>
    </row>
    <row r="157" spans="1:7" x14ac:dyDescent="0.3">
      <c r="A157" t="s">
        <v>20</v>
      </c>
      <c r="B157">
        <v>257</v>
      </c>
      <c r="C157" s="14">
        <f>VLOOKUP(B157,Crowdfunding!$A$1:$H$1001,8,0)</f>
        <v>92</v>
      </c>
      <c r="E157" s="14" t="s">
        <v>14</v>
      </c>
      <c r="F157" s="14">
        <v>423</v>
      </c>
      <c r="G157">
        <f>VLOOKUP(F157,Crowdfunding!$A$1:$H$1001,8,0)</f>
        <v>162</v>
      </c>
    </row>
    <row r="158" spans="1:7" x14ac:dyDescent="0.3">
      <c r="A158" t="s">
        <v>20</v>
      </c>
      <c r="B158">
        <v>258</v>
      </c>
      <c r="C158" s="14">
        <f>VLOOKUP(B158,Crowdfunding!$A$1:$H$1001,8,0)</f>
        <v>186</v>
      </c>
      <c r="E158" s="14" t="s">
        <v>14</v>
      </c>
      <c r="F158" s="14">
        <v>424</v>
      </c>
      <c r="G158">
        <f>VLOOKUP(F158,Crowdfunding!$A$1:$H$1001,8,0)</f>
        <v>83</v>
      </c>
    </row>
    <row r="159" spans="1:7" x14ac:dyDescent="0.3">
      <c r="A159" t="s">
        <v>20</v>
      </c>
      <c r="B159">
        <v>259</v>
      </c>
      <c r="C159" s="14">
        <f>VLOOKUP(B159,Crowdfunding!$A$1:$H$1001,8,0)</f>
        <v>138</v>
      </c>
      <c r="E159" s="14" t="s">
        <v>14</v>
      </c>
      <c r="F159" s="14">
        <v>428</v>
      </c>
      <c r="G159">
        <f>VLOOKUP(F159,Crowdfunding!$A$1:$H$1001,8,0)</f>
        <v>747</v>
      </c>
    </row>
    <row r="160" spans="1:7" x14ac:dyDescent="0.3">
      <c r="A160" t="s">
        <v>20</v>
      </c>
      <c r="B160">
        <v>260</v>
      </c>
      <c r="C160" s="14">
        <f>VLOOKUP(B160,Crowdfunding!$A$1:$H$1001,8,0)</f>
        <v>261</v>
      </c>
      <c r="E160" s="14" t="s">
        <v>14</v>
      </c>
      <c r="F160" s="14">
        <v>430</v>
      </c>
      <c r="G160">
        <f>VLOOKUP(F160,Crowdfunding!$A$1:$H$1001,8,0)</f>
        <v>84</v>
      </c>
    </row>
    <row r="161" spans="1:7" x14ac:dyDescent="0.3">
      <c r="A161" t="s">
        <v>20</v>
      </c>
      <c r="B161">
        <v>262</v>
      </c>
      <c r="C161" s="14">
        <f>VLOOKUP(B161,Crowdfunding!$A$1:$H$1001,8,0)</f>
        <v>107</v>
      </c>
      <c r="E161" s="14" t="s">
        <v>14</v>
      </c>
      <c r="F161" s="14">
        <v>432</v>
      </c>
      <c r="G161">
        <f>VLOOKUP(F161,Crowdfunding!$A$1:$H$1001,8,0)</f>
        <v>91</v>
      </c>
    </row>
    <row r="162" spans="1:7" x14ac:dyDescent="0.3">
      <c r="A162" t="s">
        <v>20</v>
      </c>
      <c r="B162">
        <v>263</v>
      </c>
      <c r="C162" s="14">
        <f>VLOOKUP(B162,Crowdfunding!$A$1:$H$1001,8,0)</f>
        <v>199</v>
      </c>
      <c r="E162" s="14" t="s">
        <v>14</v>
      </c>
      <c r="F162" s="14">
        <v>433</v>
      </c>
      <c r="G162">
        <f>VLOOKUP(F162,Crowdfunding!$A$1:$H$1001,8,0)</f>
        <v>792</v>
      </c>
    </row>
    <row r="163" spans="1:7" x14ac:dyDescent="0.3">
      <c r="A163" t="s">
        <v>20</v>
      </c>
      <c r="B163">
        <v>264</v>
      </c>
      <c r="C163" s="14">
        <f>VLOOKUP(B163,Crowdfunding!$A$1:$H$1001,8,0)</f>
        <v>5512</v>
      </c>
      <c r="E163" s="14" t="s">
        <v>14</v>
      </c>
      <c r="F163" s="14">
        <v>441</v>
      </c>
      <c r="G163">
        <f>VLOOKUP(F163,Crowdfunding!$A$1:$H$1001,8,0)</f>
        <v>32</v>
      </c>
    </row>
    <row r="164" spans="1:7" x14ac:dyDescent="0.3">
      <c r="A164" t="s">
        <v>20</v>
      </c>
      <c r="B164">
        <v>265</v>
      </c>
      <c r="C164" s="14">
        <f>VLOOKUP(B164,Crowdfunding!$A$1:$H$1001,8,0)</f>
        <v>86</v>
      </c>
      <c r="E164" s="14" t="s">
        <v>14</v>
      </c>
      <c r="F164" s="14">
        <v>446</v>
      </c>
      <c r="G164">
        <f>VLOOKUP(F164,Crowdfunding!$A$1:$H$1001,8,0)</f>
        <v>186</v>
      </c>
    </row>
    <row r="165" spans="1:7" x14ac:dyDescent="0.3">
      <c r="A165" t="s">
        <v>20</v>
      </c>
      <c r="B165">
        <v>267</v>
      </c>
      <c r="C165" s="14">
        <f>VLOOKUP(B165,Crowdfunding!$A$1:$H$1001,8,0)</f>
        <v>2768</v>
      </c>
      <c r="E165" s="14" t="s">
        <v>14</v>
      </c>
      <c r="F165" s="14">
        <v>448</v>
      </c>
      <c r="G165">
        <f>VLOOKUP(F165,Crowdfunding!$A$1:$H$1001,8,0)</f>
        <v>605</v>
      </c>
    </row>
    <row r="166" spans="1:7" x14ac:dyDescent="0.3">
      <c r="A166" t="s">
        <v>20</v>
      </c>
      <c r="B166">
        <v>268</v>
      </c>
      <c r="C166" s="14">
        <f>VLOOKUP(B166,Crowdfunding!$A$1:$H$1001,8,0)</f>
        <v>48</v>
      </c>
      <c r="E166" s="14" t="s">
        <v>14</v>
      </c>
      <c r="F166" s="14">
        <v>450</v>
      </c>
      <c r="G166">
        <f>VLOOKUP(F166,Crowdfunding!$A$1:$H$1001,8,0)</f>
        <v>1</v>
      </c>
    </row>
    <row r="167" spans="1:7" x14ac:dyDescent="0.3">
      <c r="A167" t="s">
        <v>20</v>
      </c>
      <c r="B167">
        <v>269</v>
      </c>
      <c r="C167" s="14">
        <f>VLOOKUP(B167,Crowdfunding!$A$1:$H$1001,8,0)</f>
        <v>87</v>
      </c>
      <c r="E167" s="14" t="s">
        <v>14</v>
      </c>
      <c r="F167" s="14">
        <v>452</v>
      </c>
      <c r="G167">
        <f>VLOOKUP(F167,Crowdfunding!$A$1:$H$1001,8,0)</f>
        <v>31</v>
      </c>
    </row>
    <row r="168" spans="1:7" x14ac:dyDescent="0.3">
      <c r="A168" t="s">
        <v>20</v>
      </c>
      <c r="B168">
        <v>272</v>
      </c>
      <c r="C168" s="14">
        <f>VLOOKUP(B168,Crowdfunding!$A$1:$H$1001,8,0)</f>
        <v>1894</v>
      </c>
      <c r="E168" s="14" t="s">
        <v>14</v>
      </c>
      <c r="F168" s="14">
        <v>453</v>
      </c>
      <c r="G168">
        <f>VLOOKUP(F168,Crowdfunding!$A$1:$H$1001,8,0)</f>
        <v>1181</v>
      </c>
    </row>
    <row r="169" spans="1:7" x14ac:dyDescent="0.3">
      <c r="A169" t="s">
        <v>20</v>
      </c>
      <c r="B169">
        <v>273</v>
      </c>
      <c r="C169" s="14">
        <f>VLOOKUP(B169,Crowdfunding!$A$1:$H$1001,8,0)</f>
        <v>282</v>
      </c>
      <c r="E169" s="14" t="s">
        <v>14</v>
      </c>
      <c r="F169" s="14">
        <v>454</v>
      </c>
      <c r="G169">
        <f>VLOOKUP(F169,Crowdfunding!$A$1:$H$1001,8,0)</f>
        <v>39</v>
      </c>
    </row>
    <row r="170" spans="1:7" x14ac:dyDescent="0.3">
      <c r="A170" t="s">
        <v>20</v>
      </c>
      <c r="B170">
        <v>275</v>
      </c>
      <c r="C170" s="14">
        <f>VLOOKUP(B170,Crowdfunding!$A$1:$H$1001,8,0)</f>
        <v>116</v>
      </c>
      <c r="E170" s="14" t="s">
        <v>14</v>
      </c>
      <c r="F170" s="14">
        <v>457</v>
      </c>
      <c r="G170">
        <f>VLOOKUP(F170,Crowdfunding!$A$1:$H$1001,8,0)</f>
        <v>46</v>
      </c>
    </row>
    <row r="171" spans="1:7" x14ac:dyDescent="0.3">
      <c r="A171" t="s">
        <v>20</v>
      </c>
      <c r="B171">
        <v>277</v>
      </c>
      <c r="C171" s="14">
        <f>VLOOKUP(B171,Crowdfunding!$A$1:$H$1001,8,0)</f>
        <v>83</v>
      </c>
      <c r="E171" s="14" t="s">
        <v>14</v>
      </c>
      <c r="F171" s="14">
        <v>459</v>
      </c>
      <c r="G171">
        <f>VLOOKUP(F171,Crowdfunding!$A$1:$H$1001,8,0)</f>
        <v>105</v>
      </c>
    </row>
    <row r="172" spans="1:7" x14ac:dyDescent="0.3">
      <c r="A172" t="s">
        <v>20</v>
      </c>
      <c r="B172">
        <v>278</v>
      </c>
      <c r="C172" s="14">
        <f>VLOOKUP(B172,Crowdfunding!$A$1:$H$1001,8,0)</f>
        <v>91</v>
      </c>
      <c r="E172" s="14" t="s">
        <v>14</v>
      </c>
      <c r="F172" s="14">
        <v>462</v>
      </c>
      <c r="G172">
        <f>VLOOKUP(F172,Crowdfunding!$A$1:$H$1001,8,0)</f>
        <v>535</v>
      </c>
    </row>
    <row r="173" spans="1:7" x14ac:dyDescent="0.3">
      <c r="A173" t="s">
        <v>20</v>
      </c>
      <c r="B173">
        <v>279</v>
      </c>
      <c r="C173" s="14">
        <f>VLOOKUP(B173,Crowdfunding!$A$1:$H$1001,8,0)</f>
        <v>546</v>
      </c>
      <c r="E173" s="14" t="s">
        <v>14</v>
      </c>
      <c r="F173" s="14">
        <v>468</v>
      </c>
      <c r="G173">
        <f>VLOOKUP(F173,Crowdfunding!$A$1:$H$1001,8,0)</f>
        <v>16</v>
      </c>
    </row>
    <row r="174" spans="1:7" x14ac:dyDescent="0.3">
      <c r="A174" t="s">
        <v>20</v>
      </c>
      <c r="B174">
        <v>280</v>
      </c>
      <c r="C174" s="14">
        <f>VLOOKUP(B174,Crowdfunding!$A$1:$H$1001,8,0)</f>
        <v>393</v>
      </c>
      <c r="E174" s="14" t="s">
        <v>14</v>
      </c>
      <c r="F174" s="14">
        <v>472</v>
      </c>
      <c r="G174">
        <f>VLOOKUP(F174,Crowdfunding!$A$1:$H$1001,8,0)</f>
        <v>575</v>
      </c>
    </row>
    <row r="175" spans="1:7" x14ac:dyDescent="0.3">
      <c r="A175" t="s">
        <v>20</v>
      </c>
      <c r="B175">
        <v>282</v>
      </c>
      <c r="C175" s="14">
        <f>VLOOKUP(B175,Crowdfunding!$A$1:$H$1001,8,0)</f>
        <v>133</v>
      </c>
      <c r="E175" s="14" t="s">
        <v>14</v>
      </c>
      <c r="F175" s="14">
        <v>476</v>
      </c>
      <c r="G175">
        <f>VLOOKUP(F175,Crowdfunding!$A$1:$H$1001,8,0)</f>
        <v>1120</v>
      </c>
    </row>
    <row r="176" spans="1:7" x14ac:dyDescent="0.3">
      <c r="A176" t="s">
        <v>20</v>
      </c>
      <c r="B176">
        <v>285</v>
      </c>
      <c r="C176" s="14">
        <f>VLOOKUP(B176,Crowdfunding!$A$1:$H$1001,8,0)</f>
        <v>254</v>
      </c>
      <c r="E176" s="14" t="s">
        <v>14</v>
      </c>
      <c r="F176" s="14">
        <v>477</v>
      </c>
      <c r="G176">
        <f>VLOOKUP(F176,Crowdfunding!$A$1:$H$1001,8,0)</f>
        <v>113</v>
      </c>
    </row>
    <row r="177" spans="1:7" x14ac:dyDescent="0.3">
      <c r="A177" t="s">
        <v>20</v>
      </c>
      <c r="B177">
        <v>287</v>
      </c>
      <c r="C177" s="14">
        <f>VLOOKUP(B177,Crowdfunding!$A$1:$H$1001,8,0)</f>
        <v>176</v>
      </c>
      <c r="E177" s="14" t="s">
        <v>14</v>
      </c>
      <c r="F177" s="14">
        <v>481</v>
      </c>
      <c r="G177">
        <f>VLOOKUP(F177,Crowdfunding!$A$1:$H$1001,8,0)</f>
        <v>1538</v>
      </c>
    </row>
    <row r="178" spans="1:7" x14ac:dyDescent="0.3">
      <c r="A178" t="s">
        <v>20</v>
      </c>
      <c r="B178">
        <v>289</v>
      </c>
      <c r="C178" s="14">
        <f>VLOOKUP(B178,Crowdfunding!$A$1:$H$1001,8,0)</f>
        <v>337</v>
      </c>
      <c r="E178" s="14" t="s">
        <v>14</v>
      </c>
      <c r="F178" s="14">
        <v>482</v>
      </c>
      <c r="G178">
        <f>VLOOKUP(F178,Crowdfunding!$A$1:$H$1001,8,0)</f>
        <v>9</v>
      </c>
    </row>
    <row r="179" spans="1:7" x14ac:dyDescent="0.3">
      <c r="A179" t="s">
        <v>20</v>
      </c>
      <c r="B179">
        <v>291</v>
      </c>
      <c r="C179" s="14">
        <f>VLOOKUP(B179,Crowdfunding!$A$1:$H$1001,8,0)</f>
        <v>107</v>
      </c>
      <c r="E179" s="14" t="s">
        <v>14</v>
      </c>
      <c r="F179" s="14">
        <v>483</v>
      </c>
      <c r="G179">
        <f>VLOOKUP(F179,Crowdfunding!$A$1:$H$1001,8,0)</f>
        <v>554</v>
      </c>
    </row>
    <row r="180" spans="1:7" x14ac:dyDescent="0.3">
      <c r="A180" t="s">
        <v>20</v>
      </c>
      <c r="B180">
        <v>294</v>
      </c>
      <c r="C180" s="14">
        <f>VLOOKUP(B180,Crowdfunding!$A$1:$H$1001,8,0)</f>
        <v>183</v>
      </c>
      <c r="E180" s="14" t="s">
        <v>14</v>
      </c>
      <c r="F180" s="14">
        <v>485</v>
      </c>
      <c r="G180">
        <f>VLOOKUP(F180,Crowdfunding!$A$1:$H$1001,8,0)</f>
        <v>648</v>
      </c>
    </row>
    <row r="181" spans="1:7" x14ac:dyDescent="0.3">
      <c r="A181" t="s">
        <v>20</v>
      </c>
      <c r="B181">
        <v>298</v>
      </c>
      <c r="C181" s="14">
        <f>VLOOKUP(B181,Crowdfunding!$A$1:$H$1001,8,0)</f>
        <v>72</v>
      </c>
      <c r="E181" s="14" t="s">
        <v>14</v>
      </c>
      <c r="F181" s="14">
        <v>486</v>
      </c>
      <c r="G181">
        <f>VLOOKUP(F181,Crowdfunding!$A$1:$H$1001,8,0)</f>
        <v>21</v>
      </c>
    </row>
    <row r="182" spans="1:7" x14ac:dyDescent="0.3">
      <c r="A182" t="s">
        <v>20</v>
      </c>
      <c r="B182">
        <v>301</v>
      </c>
      <c r="C182" s="14">
        <f>VLOOKUP(B182,Crowdfunding!$A$1:$H$1001,8,0)</f>
        <v>295</v>
      </c>
      <c r="E182" s="14" t="s">
        <v>14</v>
      </c>
      <c r="F182" s="14">
        <v>496</v>
      </c>
      <c r="G182">
        <f>VLOOKUP(F182,Crowdfunding!$A$1:$H$1001,8,0)</f>
        <v>54</v>
      </c>
    </row>
    <row r="183" spans="1:7" x14ac:dyDescent="0.3">
      <c r="A183" t="s">
        <v>20</v>
      </c>
      <c r="B183">
        <v>304</v>
      </c>
      <c r="C183" s="14">
        <f>VLOOKUP(B183,Crowdfunding!$A$1:$H$1001,8,0)</f>
        <v>142</v>
      </c>
      <c r="E183" s="14" t="s">
        <v>14</v>
      </c>
      <c r="F183" s="14">
        <v>497</v>
      </c>
      <c r="G183">
        <f>VLOOKUP(F183,Crowdfunding!$A$1:$H$1001,8,0)</f>
        <v>120</v>
      </c>
    </row>
    <row r="184" spans="1:7" x14ac:dyDescent="0.3">
      <c r="A184" t="s">
        <v>20</v>
      </c>
      <c r="B184">
        <v>305</v>
      </c>
      <c r="C184" s="14">
        <f>VLOOKUP(B184,Crowdfunding!$A$1:$H$1001,8,0)</f>
        <v>85</v>
      </c>
      <c r="E184" s="14" t="s">
        <v>14</v>
      </c>
      <c r="F184" s="14">
        <v>498</v>
      </c>
      <c r="G184">
        <f>VLOOKUP(F184,Crowdfunding!$A$1:$H$1001,8,0)</f>
        <v>579</v>
      </c>
    </row>
    <row r="185" spans="1:7" x14ac:dyDescent="0.3">
      <c r="A185" t="s">
        <v>20</v>
      </c>
      <c r="B185">
        <v>307</v>
      </c>
      <c r="C185" s="14">
        <f>VLOOKUP(B185,Crowdfunding!$A$1:$H$1001,8,0)</f>
        <v>659</v>
      </c>
      <c r="E185" s="14" t="s">
        <v>14</v>
      </c>
      <c r="F185" s="14">
        <v>499</v>
      </c>
      <c r="G185">
        <f>VLOOKUP(F185,Crowdfunding!$A$1:$H$1001,8,0)</f>
        <v>2072</v>
      </c>
    </row>
    <row r="186" spans="1:7" x14ac:dyDescent="0.3">
      <c r="A186" t="s">
        <v>20</v>
      </c>
      <c r="B186">
        <v>311</v>
      </c>
      <c r="C186" s="14">
        <f>VLOOKUP(B186,Crowdfunding!$A$1:$H$1001,8,0)</f>
        <v>121</v>
      </c>
      <c r="E186" s="14" t="s">
        <v>14</v>
      </c>
      <c r="F186" s="14">
        <v>500</v>
      </c>
      <c r="G186">
        <f>VLOOKUP(F186,Crowdfunding!$A$1:$H$1001,8,0)</f>
        <v>0</v>
      </c>
    </row>
    <row r="187" spans="1:7" x14ac:dyDescent="0.3">
      <c r="A187" t="s">
        <v>20</v>
      </c>
      <c r="B187">
        <v>312</v>
      </c>
      <c r="C187" s="14">
        <f>VLOOKUP(B187,Crowdfunding!$A$1:$H$1001,8,0)</f>
        <v>3742</v>
      </c>
      <c r="E187" s="14" t="s">
        <v>14</v>
      </c>
      <c r="F187" s="14">
        <v>501</v>
      </c>
      <c r="G187">
        <f>VLOOKUP(F187,Crowdfunding!$A$1:$H$1001,8,0)</f>
        <v>1796</v>
      </c>
    </row>
    <row r="188" spans="1:7" x14ac:dyDescent="0.3">
      <c r="A188" t="s">
        <v>20</v>
      </c>
      <c r="B188">
        <v>313</v>
      </c>
      <c r="C188" s="14">
        <f>VLOOKUP(B188,Crowdfunding!$A$1:$H$1001,8,0)</f>
        <v>223</v>
      </c>
      <c r="E188" s="14" t="s">
        <v>14</v>
      </c>
      <c r="F188" s="14">
        <v>504</v>
      </c>
      <c r="G188">
        <f>VLOOKUP(F188,Crowdfunding!$A$1:$H$1001,8,0)</f>
        <v>62</v>
      </c>
    </row>
    <row r="189" spans="1:7" x14ac:dyDescent="0.3">
      <c r="A189" t="s">
        <v>20</v>
      </c>
      <c r="B189">
        <v>314</v>
      </c>
      <c r="C189" s="14">
        <f>VLOOKUP(B189,Crowdfunding!$A$1:$H$1001,8,0)</f>
        <v>133</v>
      </c>
      <c r="E189" s="14" t="s">
        <v>14</v>
      </c>
      <c r="F189" s="14">
        <v>505</v>
      </c>
      <c r="G189">
        <f>VLOOKUP(F189,Crowdfunding!$A$1:$H$1001,8,0)</f>
        <v>347</v>
      </c>
    </row>
    <row r="190" spans="1:7" x14ac:dyDescent="0.3">
      <c r="A190" t="s">
        <v>20</v>
      </c>
      <c r="B190">
        <v>322</v>
      </c>
      <c r="C190" s="14">
        <f>VLOOKUP(B190,Crowdfunding!$A$1:$H$1001,8,0)</f>
        <v>5168</v>
      </c>
      <c r="E190" s="14" t="s">
        <v>14</v>
      </c>
      <c r="F190" s="14">
        <v>507</v>
      </c>
      <c r="G190">
        <f>VLOOKUP(F190,Crowdfunding!$A$1:$H$1001,8,0)</f>
        <v>19</v>
      </c>
    </row>
    <row r="191" spans="1:7" x14ac:dyDescent="0.3">
      <c r="A191" t="s">
        <v>20</v>
      </c>
      <c r="B191">
        <v>324</v>
      </c>
      <c r="C191" s="14">
        <f>VLOOKUP(B191,Crowdfunding!$A$1:$H$1001,8,0)</f>
        <v>307</v>
      </c>
      <c r="E191" s="14" t="s">
        <v>14</v>
      </c>
      <c r="F191" s="14">
        <v>509</v>
      </c>
      <c r="G191">
        <f>VLOOKUP(F191,Crowdfunding!$A$1:$H$1001,8,0)</f>
        <v>1258</v>
      </c>
    </row>
    <row r="192" spans="1:7" x14ac:dyDescent="0.3">
      <c r="A192" t="s">
        <v>20</v>
      </c>
      <c r="B192">
        <v>328</v>
      </c>
      <c r="C192" s="14">
        <f>VLOOKUP(B192,Crowdfunding!$A$1:$H$1001,8,0)</f>
        <v>2441</v>
      </c>
      <c r="E192" s="14" t="s">
        <v>14</v>
      </c>
      <c r="F192" s="14">
        <v>511</v>
      </c>
      <c r="G192">
        <f>VLOOKUP(F192,Crowdfunding!$A$1:$H$1001,8,0)</f>
        <v>362</v>
      </c>
    </row>
    <row r="193" spans="1:7" x14ac:dyDescent="0.3">
      <c r="A193" t="s">
        <v>20</v>
      </c>
      <c r="B193">
        <v>330</v>
      </c>
      <c r="C193" s="14">
        <f>VLOOKUP(B193,Crowdfunding!$A$1:$H$1001,8,0)</f>
        <v>1385</v>
      </c>
      <c r="E193" s="14" t="s">
        <v>14</v>
      </c>
      <c r="F193" s="14">
        <v>515</v>
      </c>
      <c r="G193">
        <f>VLOOKUP(F193,Crowdfunding!$A$1:$H$1001,8,0)</f>
        <v>133</v>
      </c>
    </row>
    <row r="194" spans="1:7" x14ac:dyDescent="0.3">
      <c r="A194" t="s">
        <v>20</v>
      </c>
      <c r="B194">
        <v>331</v>
      </c>
      <c r="C194" s="14">
        <f>VLOOKUP(B194,Crowdfunding!$A$1:$H$1001,8,0)</f>
        <v>190</v>
      </c>
      <c r="E194" s="14" t="s">
        <v>14</v>
      </c>
      <c r="F194" s="14">
        <v>516</v>
      </c>
      <c r="G194">
        <f>VLOOKUP(F194,Crowdfunding!$A$1:$H$1001,8,0)</f>
        <v>846</v>
      </c>
    </row>
    <row r="195" spans="1:7" x14ac:dyDescent="0.3">
      <c r="A195" t="s">
        <v>20</v>
      </c>
      <c r="B195">
        <v>332</v>
      </c>
      <c r="C195" s="14">
        <f>VLOOKUP(B195,Crowdfunding!$A$1:$H$1001,8,0)</f>
        <v>470</v>
      </c>
      <c r="E195" s="14" t="s">
        <v>14</v>
      </c>
      <c r="F195" s="14">
        <v>518</v>
      </c>
      <c r="G195">
        <f>VLOOKUP(F195,Crowdfunding!$A$1:$H$1001,8,0)</f>
        <v>10</v>
      </c>
    </row>
    <row r="196" spans="1:7" x14ac:dyDescent="0.3">
      <c r="A196" t="s">
        <v>20</v>
      </c>
      <c r="B196">
        <v>333</v>
      </c>
      <c r="C196" s="14">
        <f>VLOOKUP(B196,Crowdfunding!$A$1:$H$1001,8,0)</f>
        <v>253</v>
      </c>
      <c r="E196" s="14" t="s">
        <v>14</v>
      </c>
      <c r="F196" s="14">
        <v>522</v>
      </c>
      <c r="G196">
        <f>VLOOKUP(F196,Crowdfunding!$A$1:$H$1001,8,0)</f>
        <v>191</v>
      </c>
    </row>
    <row r="197" spans="1:7" x14ac:dyDescent="0.3">
      <c r="A197" t="s">
        <v>20</v>
      </c>
      <c r="B197">
        <v>334</v>
      </c>
      <c r="C197" s="14">
        <f>VLOOKUP(B197,Crowdfunding!$A$1:$H$1001,8,0)</f>
        <v>1113</v>
      </c>
      <c r="E197" s="14" t="s">
        <v>14</v>
      </c>
      <c r="F197" s="14">
        <v>524</v>
      </c>
      <c r="G197">
        <f>VLOOKUP(F197,Crowdfunding!$A$1:$H$1001,8,0)</f>
        <v>1979</v>
      </c>
    </row>
    <row r="198" spans="1:7" x14ac:dyDescent="0.3">
      <c r="A198" t="s">
        <v>20</v>
      </c>
      <c r="B198">
        <v>335</v>
      </c>
      <c r="C198" s="14">
        <f>VLOOKUP(B198,Crowdfunding!$A$1:$H$1001,8,0)</f>
        <v>2283</v>
      </c>
      <c r="E198" s="14" t="s">
        <v>14</v>
      </c>
      <c r="F198" s="14">
        <v>525</v>
      </c>
      <c r="G198">
        <f>VLOOKUP(F198,Crowdfunding!$A$1:$H$1001,8,0)</f>
        <v>63</v>
      </c>
    </row>
    <row r="199" spans="1:7" x14ac:dyDescent="0.3">
      <c r="A199" t="s">
        <v>20</v>
      </c>
      <c r="B199">
        <v>337</v>
      </c>
      <c r="C199" s="14">
        <f>VLOOKUP(B199,Crowdfunding!$A$1:$H$1001,8,0)</f>
        <v>1095</v>
      </c>
      <c r="E199" s="14" t="s">
        <v>14</v>
      </c>
      <c r="F199" s="14">
        <v>527</v>
      </c>
      <c r="G199">
        <f>VLOOKUP(F199,Crowdfunding!$A$1:$H$1001,8,0)</f>
        <v>6080</v>
      </c>
    </row>
    <row r="200" spans="1:7" x14ac:dyDescent="0.3">
      <c r="A200" t="s">
        <v>20</v>
      </c>
      <c r="B200">
        <v>338</v>
      </c>
      <c r="C200" s="14">
        <f>VLOOKUP(B200,Crowdfunding!$A$1:$H$1001,8,0)</f>
        <v>1690</v>
      </c>
      <c r="E200" s="14" t="s">
        <v>14</v>
      </c>
      <c r="F200" s="14">
        <v>528</v>
      </c>
      <c r="G200">
        <f>VLOOKUP(F200,Crowdfunding!$A$1:$H$1001,8,0)</f>
        <v>80</v>
      </c>
    </row>
    <row r="201" spans="1:7" x14ac:dyDescent="0.3">
      <c r="A201" t="s">
        <v>20</v>
      </c>
      <c r="B201">
        <v>347</v>
      </c>
      <c r="C201" s="14">
        <f>VLOOKUP(B201,Crowdfunding!$A$1:$H$1001,8,0)</f>
        <v>191</v>
      </c>
      <c r="E201" s="14" t="s">
        <v>14</v>
      </c>
      <c r="F201" s="14">
        <v>529</v>
      </c>
      <c r="G201">
        <f>VLOOKUP(F201,Crowdfunding!$A$1:$H$1001,8,0)</f>
        <v>9</v>
      </c>
    </row>
    <row r="202" spans="1:7" x14ac:dyDescent="0.3">
      <c r="A202" t="s">
        <v>20</v>
      </c>
      <c r="B202">
        <v>351</v>
      </c>
      <c r="C202" s="14">
        <f>VLOOKUP(B202,Crowdfunding!$A$1:$H$1001,8,0)</f>
        <v>2013</v>
      </c>
      <c r="E202" s="14" t="s">
        <v>14</v>
      </c>
      <c r="F202" s="14">
        <v>530</v>
      </c>
      <c r="G202">
        <f>VLOOKUP(F202,Crowdfunding!$A$1:$H$1001,8,0)</f>
        <v>1784</v>
      </c>
    </row>
    <row r="203" spans="1:7" x14ac:dyDescent="0.3">
      <c r="A203" t="s">
        <v>20</v>
      </c>
      <c r="B203">
        <v>353</v>
      </c>
      <c r="C203" s="14">
        <f>VLOOKUP(B203,Crowdfunding!$A$1:$H$1001,8,0)</f>
        <v>1703</v>
      </c>
      <c r="E203" s="14" t="s">
        <v>14</v>
      </c>
      <c r="F203" s="14">
        <v>534</v>
      </c>
      <c r="G203">
        <f>VLOOKUP(F203,Crowdfunding!$A$1:$H$1001,8,0)</f>
        <v>243</v>
      </c>
    </row>
    <row r="204" spans="1:7" x14ac:dyDescent="0.3">
      <c r="A204" t="s">
        <v>20</v>
      </c>
      <c r="B204">
        <v>354</v>
      </c>
      <c r="C204" s="14">
        <f>VLOOKUP(B204,Crowdfunding!$A$1:$H$1001,8,0)</f>
        <v>80</v>
      </c>
      <c r="E204" s="14" t="s">
        <v>14</v>
      </c>
      <c r="F204" s="14">
        <v>538</v>
      </c>
      <c r="G204">
        <f>VLOOKUP(F204,Crowdfunding!$A$1:$H$1001,8,0)</f>
        <v>1296</v>
      </c>
    </row>
    <row r="205" spans="1:7" x14ac:dyDescent="0.3">
      <c r="A205" t="s">
        <v>20</v>
      </c>
      <c r="B205">
        <v>357</v>
      </c>
      <c r="C205" s="14">
        <f>VLOOKUP(B205,Crowdfunding!$A$1:$H$1001,8,0)</f>
        <v>41</v>
      </c>
      <c r="E205" s="14" t="s">
        <v>14</v>
      </c>
      <c r="F205" s="14">
        <v>539</v>
      </c>
      <c r="G205">
        <f>VLOOKUP(F205,Crowdfunding!$A$1:$H$1001,8,0)</f>
        <v>77</v>
      </c>
    </row>
    <row r="206" spans="1:7" x14ac:dyDescent="0.3">
      <c r="A206" t="s">
        <v>20</v>
      </c>
      <c r="B206">
        <v>359</v>
      </c>
      <c r="C206" s="14">
        <f>VLOOKUP(B206,Crowdfunding!$A$1:$H$1001,8,0)</f>
        <v>187</v>
      </c>
      <c r="E206" s="14" t="s">
        <v>14</v>
      </c>
      <c r="F206" s="14">
        <v>541</v>
      </c>
      <c r="G206">
        <f>VLOOKUP(F206,Crowdfunding!$A$1:$H$1001,8,0)</f>
        <v>395</v>
      </c>
    </row>
    <row r="207" spans="1:7" x14ac:dyDescent="0.3">
      <c r="A207" t="s">
        <v>20</v>
      </c>
      <c r="B207">
        <v>360</v>
      </c>
      <c r="C207" s="14">
        <f>VLOOKUP(B207,Crowdfunding!$A$1:$H$1001,8,0)</f>
        <v>2875</v>
      </c>
      <c r="E207" s="14" t="s">
        <v>14</v>
      </c>
      <c r="F207" s="14">
        <v>542</v>
      </c>
      <c r="G207">
        <f>VLOOKUP(F207,Crowdfunding!$A$1:$H$1001,8,0)</f>
        <v>49</v>
      </c>
    </row>
    <row r="208" spans="1:7" x14ac:dyDescent="0.3">
      <c r="A208" t="s">
        <v>20</v>
      </c>
      <c r="B208">
        <v>361</v>
      </c>
      <c r="C208" s="14">
        <f>VLOOKUP(B208,Crowdfunding!$A$1:$H$1001,8,0)</f>
        <v>88</v>
      </c>
      <c r="E208" s="14" t="s">
        <v>14</v>
      </c>
      <c r="F208" s="14">
        <v>543</v>
      </c>
      <c r="G208">
        <f>VLOOKUP(F208,Crowdfunding!$A$1:$H$1001,8,0)</f>
        <v>180</v>
      </c>
    </row>
    <row r="209" spans="1:7" x14ac:dyDescent="0.3">
      <c r="A209" t="s">
        <v>20</v>
      </c>
      <c r="B209">
        <v>362</v>
      </c>
      <c r="C209" s="14">
        <f>VLOOKUP(B209,Crowdfunding!$A$1:$H$1001,8,0)</f>
        <v>191</v>
      </c>
      <c r="E209" s="14" t="s">
        <v>14</v>
      </c>
      <c r="F209" s="14">
        <v>545</v>
      </c>
      <c r="G209">
        <f>VLOOKUP(F209,Crowdfunding!$A$1:$H$1001,8,0)</f>
        <v>2690</v>
      </c>
    </row>
    <row r="210" spans="1:7" x14ac:dyDescent="0.3">
      <c r="A210" t="s">
        <v>20</v>
      </c>
      <c r="B210">
        <v>363</v>
      </c>
      <c r="C210" s="14">
        <f>VLOOKUP(B210,Crowdfunding!$A$1:$H$1001,8,0)</f>
        <v>139</v>
      </c>
      <c r="E210" s="14" t="s">
        <v>14</v>
      </c>
      <c r="F210" s="14">
        <v>551</v>
      </c>
      <c r="G210">
        <f>VLOOKUP(F210,Crowdfunding!$A$1:$H$1001,8,0)</f>
        <v>2779</v>
      </c>
    </row>
    <row r="211" spans="1:7" x14ac:dyDescent="0.3">
      <c r="A211" t="s">
        <v>20</v>
      </c>
      <c r="B211">
        <v>364</v>
      </c>
      <c r="C211" s="14">
        <f>VLOOKUP(B211,Crowdfunding!$A$1:$H$1001,8,0)</f>
        <v>186</v>
      </c>
      <c r="E211" s="14" t="s">
        <v>14</v>
      </c>
      <c r="F211" s="14">
        <v>552</v>
      </c>
      <c r="G211">
        <f>VLOOKUP(F211,Crowdfunding!$A$1:$H$1001,8,0)</f>
        <v>92</v>
      </c>
    </row>
    <row r="212" spans="1:7" x14ac:dyDescent="0.3">
      <c r="A212" t="s">
        <v>20</v>
      </c>
      <c r="B212">
        <v>365</v>
      </c>
      <c r="C212" s="14">
        <f>VLOOKUP(B212,Crowdfunding!$A$1:$H$1001,8,0)</f>
        <v>112</v>
      </c>
      <c r="E212" s="14" t="s">
        <v>14</v>
      </c>
      <c r="F212" s="14">
        <v>553</v>
      </c>
      <c r="G212">
        <f>VLOOKUP(F212,Crowdfunding!$A$1:$H$1001,8,0)</f>
        <v>1028</v>
      </c>
    </row>
    <row r="213" spans="1:7" x14ac:dyDescent="0.3">
      <c r="A213" t="s">
        <v>20</v>
      </c>
      <c r="B213">
        <v>366</v>
      </c>
      <c r="C213" s="14">
        <f>VLOOKUP(B213,Crowdfunding!$A$1:$H$1001,8,0)</f>
        <v>101</v>
      </c>
      <c r="E213" s="14" t="s">
        <v>14</v>
      </c>
      <c r="F213" s="14">
        <v>562</v>
      </c>
      <c r="G213">
        <f>VLOOKUP(F213,Crowdfunding!$A$1:$H$1001,8,0)</f>
        <v>26</v>
      </c>
    </row>
    <row r="214" spans="1:7" x14ac:dyDescent="0.3">
      <c r="A214" t="s">
        <v>20</v>
      </c>
      <c r="B214">
        <v>368</v>
      </c>
      <c r="C214" s="14">
        <f>VLOOKUP(B214,Crowdfunding!$A$1:$H$1001,8,0)</f>
        <v>206</v>
      </c>
      <c r="E214" s="14" t="s">
        <v>14</v>
      </c>
      <c r="F214" s="14">
        <v>564</v>
      </c>
      <c r="G214">
        <f>VLOOKUP(F214,Crowdfunding!$A$1:$H$1001,8,0)</f>
        <v>1790</v>
      </c>
    </row>
    <row r="215" spans="1:7" x14ac:dyDescent="0.3">
      <c r="A215" t="s">
        <v>20</v>
      </c>
      <c r="B215">
        <v>369</v>
      </c>
      <c r="C215" s="14">
        <f>VLOOKUP(B215,Crowdfunding!$A$1:$H$1001,8,0)</f>
        <v>154</v>
      </c>
      <c r="E215" s="14" t="s">
        <v>14</v>
      </c>
      <c r="F215" s="14">
        <v>566</v>
      </c>
      <c r="G215">
        <f>VLOOKUP(F215,Crowdfunding!$A$1:$H$1001,8,0)</f>
        <v>37</v>
      </c>
    </row>
    <row r="216" spans="1:7" x14ac:dyDescent="0.3">
      <c r="A216" t="s">
        <v>20</v>
      </c>
      <c r="B216">
        <v>370</v>
      </c>
      <c r="C216" s="14">
        <f>VLOOKUP(B216,Crowdfunding!$A$1:$H$1001,8,0)</f>
        <v>5966</v>
      </c>
      <c r="E216" s="14" t="s">
        <v>14</v>
      </c>
      <c r="F216" s="14">
        <v>571</v>
      </c>
      <c r="G216">
        <f>VLOOKUP(F216,Crowdfunding!$A$1:$H$1001,8,0)</f>
        <v>35</v>
      </c>
    </row>
    <row r="217" spans="1:7" x14ac:dyDescent="0.3">
      <c r="A217" t="s">
        <v>20</v>
      </c>
      <c r="B217">
        <v>372</v>
      </c>
      <c r="C217" s="14">
        <f>VLOOKUP(B217,Crowdfunding!$A$1:$H$1001,8,0)</f>
        <v>169</v>
      </c>
      <c r="E217" s="14" t="s">
        <v>14</v>
      </c>
      <c r="F217" s="14">
        <v>575</v>
      </c>
      <c r="G217">
        <f>VLOOKUP(F217,Crowdfunding!$A$1:$H$1001,8,0)</f>
        <v>558</v>
      </c>
    </row>
    <row r="218" spans="1:7" x14ac:dyDescent="0.3">
      <c r="A218" t="s">
        <v>20</v>
      </c>
      <c r="B218">
        <v>373</v>
      </c>
      <c r="C218" s="14">
        <f>VLOOKUP(B218,Crowdfunding!$A$1:$H$1001,8,0)</f>
        <v>2106</v>
      </c>
      <c r="E218" s="14" t="s">
        <v>14</v>
      </c>
      <c r="F218" s="14">
        <v>576</v>
      </c>
      <c r="G218">
        <f>VLOOKUP(F218,Crowdfunding!$A$1:$H$1001,8,0)</f>
        <v>64</v>
      </c>
    </row>
    <row r="219" spans="1:7" x14ac:dyDescent="0.3">
      <c r="A219" t="s">
        <v>20</v>
      </c>
      <c r="B219">
        <v>376</v>
      </c>
      <c r="C219" s="14">
        <f>VLOOKUP(B219,Crowdfunding!$A$1:$H$1001,8,0)</f>
        <v>131</v>
      </c>
      <c r="E219" s="14" t="s">
        <v>14</v>
      </c>
      <c r="F219" s="14">
        <v>578</v>
      </c>
      <c r="G219">
        <f>VLOOKUP(F219,Crowdfunding!$A$1:$H$1001,8,0)</f>
        <v>245</v>
      </c>
    </row>
    <row r="220" spans="1:7" x14ac:dyDescent="0.3">
      <c r="A220" t="s">
        <v>20</v>
      </c>
      <c r="B220">
        <v>380</v>
      </c>
      <c r="C220" s="14">
        <f>VLOOKUP(B220,Crowdfunding!$A$1:$H$1001,8,0)</f>
        <v>84</v>
      </c>
      <c r="E220" s="14" t="s">
        <v>14</v>
      </c>
      <c r="F220" s="14">
        <v>581</v>
      </c>
      <c r="G220">
        <f>VLOOKUP(F220,Crowdfunding!$A$1:$H$1001,8,0)</f>
        <v>71</v>
      </c>
    </row>
    <row r="221" spans="1:7" x14ac:dyDescent="0.3">
      <c r="A221" t="s">
        <v>20</v>
      </c>
      <c r="B221">
        <v>381</v>
      </c>
      <c r="C221" s="14">
        <f>VLOOKUP(B221,Crowdfunding!$A$1:$H$1001,8,0)</f>
        <v>155</v>
      </c>
      <c r="E221" s="14" t="s">
        <v>14</v>
      </c>
      <c r="F221" s="14">
        <v>582</v>
      </c>
      <c r="G221">
        <f>VLOOKUP(F221,Crowdfunding!$A$1:$H$1001,8,0)</f>
        <v>42</v>
      </c>
    </row>
    <row r="222" spans="1:7" x14ac:dyDescent="0.3">
      <c r="A222" t="s">
        <v>20</v>
      </c>
      <c r="B222">
        <v>383</v>
      </c>
      <c r="C222" s="14">
        <f>VLOOKUP(B222,Crowdfunding!$A$1:$H$1001,8,0)</f>
        <v>189</v>
      </c>
      <c r="E222" s="14" t="s">
        <v>14</v>
      </c>
      <c r="F222" s="14">
        <v>587</v>
      </c>
      <c r="G222">
        <f>VLOOKUP(F222,Crowdfunding!$A$1:$H$1001,8,0)</f>
        <v>156</v>
      </c>
    </row>
    <row r="223" spans="1:7" x14ac:dyDescent="0.3">
      <c r="A223" t="s">
        <v>20</v>
      </c>
      <c r="B223">
        <v>384</v>
      </c>
      <c r="C223" s="14">
        <f>VLOOKUP(B223,Crowdfunding!$A$1:$H$1001,8,0)</f>
        <v>4799</v>
      </c>
      <c r="E223" s="14" t="s">
        <v>14</v>
      </c>
      <c r="F223" s="14">
        <v>588</v>
      </c>
      <c r="G223">
        <f>VLOOKUP(F223,Crowdfunding!$A$1:$H$1001,8,0)</f>
        <v>1368</v>
      </c>
    </row>
    <row r="224" spans="1:7" x14ac:dyDescent="0.3">
      <c r="A224" t="s">
        <v>20</v>
      </c>
      <c r="B224">
        <v>385</v>
      </c>
      <c r="C224" s="14">
        <f>VLOOKUP(B224,Crowdfunding!$A$1:$H$1001,8,0)</f>
        <v>1137</v>
      </c>
      <c r="E224" s="14" t="s">
        <v>14</v>
      </c>
      <c r="F224" s="14">
        <v>589</v>
      </c>
      <c r="G224">
        <f>VLOOKUP(F224,Crowdfunding!$A$1:$H$1001,8,0)</f>
        <v>102</v>
      </c>
    </row>
    <row r="225" spans="1:7" x14ac:dyDescent="0.3">
      <c r="A225" t="s">
        <v>20</v>
      </c>
      <c r="B225">
        <v>389</v>
      </c>
      <c r="C225" s="14">
        <f>VLOOKUP(B225,Crowdfunding!$A$1:$H$1001,8,0)</f>
        <v>1152</v>
      </c>
      <c r="E225" s="14" t="s">
        <v>14</v>
      </c>
      <c r="F225" s="14">
        <v>590</v>
      </c>
      <c r="G225">
        <f>VLOOKUP(F225,Crowdfunding!$A$1:$H$1001,8,0)</f>
        <v>86</v>
      </c>
    </row>
    <row r="226" spans="1:7" x14ac:dyDescent="0.3">
      <c r="A226" t="s">
        <v>20</v>
      </c>
      <c r="B226">
        <v>390</v>
      </c>
      <c r="C226" s="14">
        <f>VLOOKUP(B226,Crowdfunding!$A$1:$H$1001,8,0)</f>
        <v>50</v>
      </c>
      <c r="E226" s="14" t="s">
        <v>14</v>
      </c>
      <c r="F226" s="14">
        <v>592</v>
      </c>
      <c r="G226">
        <f>VLOOKUP(F226,Crowdfunding!$A$1:$H$1001,8,0)</f>
        <v>253</v>
      </c>
    </row>
    <row r="227" spans="1:7" x14ac:dyDescent="0.3">
      <c r="A227" t="s">
        <v>20</v>
      </c>
      <c r="B227">
        <v>393</v>
      </c>
      <c r="C227" s="14">
        <f>VLOOKUP(B227,Crowdfunding!$A$1:$H$1001,8,0)</f>
        <v>3059</v>
      </c>
      <c r="E227" s="14" t="s">
        <v>14</v>
      </c>
      <c r="F227" s="14">
        <v>594</v>
      </c>
      <c r="G227">
        <f>VLOOKUP(F227,Crowdfunding!$A$1:$H$1001,8,0)</f>
        <v>157</v>
      </c>
    </row>
    <row r="228" spans="1:7" x14ac:dyDescent="0.3">
      <c r="A228" t="s">
        <v>20</v>
      </c>
      <c r="B228">
        <v>394</v>
      </c>
      <c r="C228" s="14">
        <f>VLOOKUP(B228,Crowdfunding!$A$1:$H$1001,8,0)</f>
        <v>34</v>
      </c>
      <c r="E228" s="14" t="s">
        <v>14</v>
      </c>
      <c r="F228" s="14">
        <v>596</v>
      </c>
      <c r="G228">
        <f>VLOOKUP(F228,Crowdfunding!$A$1:$H$1001,8,0)</f>
        <v>183</v>
      </c>
    </row>
    <row r="229" spans="1:7" x14ac:dyDescent="0.3">
      <c r="A229" t="s">
        <v>20</v>
      </c>
      <c r="B229">
        <v>395</v>
      </c>
      <c r="C229" s="14">
        <f>VLOOKUP(B229,Crowdfunding!$A$1:$H$1001,8,0)</f>
        <v>220</v>
      </c>
      <c r="E229" s="14" t="s">
        <v>14</v>
      </c>
      <c r="F229" s="14">
        <v>599</v>
      </c>
      <c r="G229">
        <f>VLOOKUP(F229,Crowdfunding!$A$1:$H$1001,8,0)</f>
        <v>82</v>
      </c>
    </row>
    <row r="230" spans="1:7" x14ac:dyDescent="0.3">
      <c r="A230" t="s">
        <v>20</v>
      </c>
      <c r="B230">
        <v>396</v>
      </c>
      <c r="C230" s="14">
        <f>VLOOKUP(B230,Crowdfunding!$A$1:$H$1001,8,0)</f>
        <v>1604</v>
      </c>
      <c r="E230" s="14" t="s">
        <v>14</v>
      </c>
      <c r="F230" s="14">
        <v>600</v>
      </c>
      <c r="G230">
        <f>VLOOKUP(F230,Crowdfunding!$A$1:$H$1001,8,0)</f>
        <v>1</v>
      </c>
    </row>
    <row r="231" spans="1:7" x14ac:dyDescent="0.3">
      <c r="A231" t="s">
        <v>20</v>
      </c>
      <c r="B231">
        <v>397</v>
      </c>
      <c r="C231" s="14">
        <f>VLOOKUP(B231,Crowdfunding!$A$1:$H$1001,8,0)</f>
        <v>454</v>
      </c>
      <c r="E231" s="14" t="s">
        <v>14</v>
      </c>
      <c r="F231" s="14">
        <v>618</v>
      </c>
      <c r="G231">
        <f>VLOOKUP(F231,Crowdfunding!$A$1:$H$1001,8,0)</f>
        <v>1198</v>
      </c>
    </row>
    <row r="232" spans="1:7" x14ac:dyDescent="0.3">
      <c r="A232" t="s">
        <v>20</v>
      </c>
      <c r="B232">
        <v>398</v>
      </c>
      <c r="C232" s="14">
        <f>VLOOKUP(B232,Crowdfunding!$A$1:$H$1001,8,0)</f>
        <v>123</v>
      </c>
      <c r="E232" s="14" t="s">
        <v>14</v>
      </c>
      <c r="F232" s="14">
        <v>619</v>
      </c>
      <c r="G232">
        <f>VLOOKUP(F232,Crowdfunding!$A$1:$H$1001,8,0)</f>
        <v>648</v>
      </c>
    </row>
    <row r="233" spans="1:7" x14ac:dyDescent="0.3">
      <c r="A233" t="s">
        <v>20</v>
      </c>
      <c r="B233">
        <v>401</v>
      </c>
      <c r="C233" s="14">
        <f>VLOOKUP(B233,Crowdfunding!$A$1:$H$1001,8,0)</f>
        <v>299</v>
      </c>
      <c r="E233" s="14" t="s">
        <v>14</v>
      </c>
      <c r="F233" s="14">
        <v>622</v>
      </c>
      <c r="G233">
        <f>VLOOKUP(F233,Crowdfunding!$A$1:$H$1001,8,0)</f>
        <v>64</v>
      </c>
    </row>
    <row r="234" spans="1:7" x14ac:dyDescent="0.3">
      <c r="A234" t="s">
        <v>20</v>
      </c>
      <c r="B234">
        <v>404</v>
      </c>
      <c r="C234" s="14">
        <f>VLOOKUP(B234,Crowdfunding!$A$1:$H$1001,8,0)</f>
        <v>2237</v>
      </c>
      <c r="E234" s="14" t="s">
        <v>14</v>
      </c>
      <c r="F234" s="14">
        <v>625</v>
      </c>
      <c r="G234">
        <f>VLOOKUP(F234,Crowdfunding!$A$1:$H$1001,8,0)</f>
        <v>62</v>
      </c>
    </row>
    <row r="235" spans="1:7" x14ac:dyDescent="0.3">
      <c r="A235" t="s">
        <v>20</v>
      </c>
      <c r="B235">
        <v>406</v>
      </c>
      <c r="C235" s="14">
        <f>VLOOKUP(B235,Crowdfunding!$A$1:$H$1001,8,0)</f>
        <v>645</v>
      </c>
      <c r="E235" s="14" t="s">
        <v>14</v>
      </c>
      <c r="F235" s="14">
        <v>629</v>
      </c>
      <c r="G235">
        <f>VLOOKUP(F235,Crowdfunding!$A$1:$H$1001,8,0)</f>
        <v>750</v>
      </c>
    </row>
    <row r="236" spans="1:7" x14ac:dyDescent="0.3">
      <c r="A236" t="s">
        <v>20</v>
      </c>
      <c r="B236">
        <v>407</v>
      </c>
      <c r="C236" s="14">
        <f>VLOOKUP(B236,Crowdfunding!$A$1:$H$1001,8,0)</f>
        <v>484</v>
      </c>
      <c r="E236" s="14" t="s">
        <v>14</v>
      </c>
      <c r="F236" s="14">
        <v>633</v>
      </c>
      <c r="G236">
        <f>VLOOKUP(F236,Crowdfunding!$A$1:$H$1001,8,0)</f>
        <v>105</v>
      </c>
    </row>
    <row r="237" spans="1:7" x14ac:dyDescent="0.3">
      <c r="A237" t="s">
        <v>20</v>
      </c>
      <c r="B237">
        <v>408</v>
      </c>
      <c r="C237" s="14">
        <f>VLOOKUP(B237,Crowdfunding!$A$1:$H$1001,8,0)</f>
        <v>154</v>
      </c>
      <c r="E237" s="14" t="s">
        <v>14</v>
      </c>
      <c r="F237" s="14">
        <v>636</v>
      </c>
      <c r="G237">
        <f>VLOOKUP(F237,Crowdfunding!$A$1:$H$1001,8,0)</f>
        <v>2604</v>
      </c>
    </row>
    <row r="238" spans="1:7" x14ac:dyDescent="0.3">
      <c r="A238" t="s">
        <v>20</v>
      </c>
      <c r="B238">
        <v>411</v>
      </c>
      <c r="C238" s="14">
        <f>VLOOKUP(B238,Crowdfunding!$A$1:$H$1001,8,0)</f>
        <v>82</v>
      </c>
      <c r="E238" s="14" t="s">
        <v>14</v>
      </c>
      <c r="F238" s="14">
        <v>637</v>
      </c>
      <c r="G238">
        <f>VLOOKUP(F238,Crowdfunding!$A$1:$H$1001,8,0)</f>
        <v>65</v>
      </c>
    </row>
    <row r="239" spans="1:7" x14ac:dyDescent="0.3">
      <c r="A239" t="s">
        <v>20</v>
      </c>
      <c r="B239">
        <v>412</v>
      </c>
      <c r="C239" s="14">
        <f>VLOOKUP(B239,Crowdfunding!$A$1:$H$1001,8,0)</f>
        <v>134</v>
      </c>
      <c r="E239" s="14" t="s">
        <v>14</v>
      </c>
      <c r="F239" s="14">
        <v>638</v>
      </c>
      <c r="G239">
        <f>VLOOKUP(F239,Crowdfunding!$A$1:$H$1001,8,0)</f>
        <v>94</v>
      </c>
    </row>
    <row r="240" spans="1:7" x14ac:dyDescent="0.3">
      <c r="A240" t="s">
        <v>20</v>
      </c>
      <c r="B240">
        <v>419</v>
      </c>
      <c r="C240" s="14">
        <f>VLOOKUP(B240,Crowdfunding!$A$1:$H$1001,8,0)</f>
        <v>5203</v>
      </c>
      <c r="E240" s="14" t="s">
        <v>14</v>
      </c>
      <c r="F240" s="14">
        <v>640</v>
      </c>
      <c r="G240">
        <f>VLOOKUP(F240,Crowdfunding!$A$1:$H$1001,8,0)</f>
        <v>257</v>
      </c>
    </row>
    <row r="241" spans="1:7" x14ac:dyDescent="0.3">
      <c r="A241" t="s">
        <v>20</v>
      </c>
      <c r="B241">
        <v>420</v>
      </c>
      <c r="C241" s="14">
        <f>VLOOKUP(B241,Crowdfunding!$A$1:$H$1001,8,0)</f>
        <v>94</v>
      </c>
      <c r="E241" s="14" t="s">
        <v>14</v>
      </c>
      <c r="F241" s="14">
        <v>644</v>
      </c>
      <c r="G241">
        <f>VLOOKUP(F241,Crowdfunding!$A$1:$H$1001,8,0)</f>
        <v>2928</v>
      </c>
    </row>
    <row r="242" spans="1:7" x14ac:dyDescent="0.3">
      <c r="A242" t="s">
        <v>20</v>
      </c>
      <c r="B242">
        <v>422</v>
      </c>
      <c r="C242" s="14">
        <f>VLOOKUP(B242,Crowdfunding!$A$1:$H$1001,8,0)</f>
        <v>205</v>
      </c>
      <c r="E242" s="14" t="s">
        <v>14</v>
      </c>
      <c r="F242" s="14">
        <v>645</v>
      </c>
      <c r="G242">
        <f>VLOOKUP(F242,Crowdfunding!$A$1:$H$1001,8,0)</f>
        <v>4697</v>
      </c>
    </row>
    <row r="243" spans="1:7" x14ac:dyDescent="0.3">
      <c r="A243" t="s">
        <v>20</v>
      </c>
      <c r="B243">
        <v>425</v>
      </c>
      <c r="C243" s="14">
        <f>VLOOKUP(B243,Crowdfunding!$A$1:$H$1001,8,0)</f>
        <v>92</v>
      </c>
      <c r="E243" s="14" t="s">
        <v>14</v>
      </c>
      <c r="F243" s="14">
        <v>646</v>
      </c>
      <c r="G243">
        <f>VLOOKUP(F243,Crowdfunding!$A$1:$H$1001,8,0)</f>
        <v>2915</v>
      </c>
    </row>
    <row r="244" spans="1:7" x14ac:dyDescent="0.3">
      <c r="A244" t="s">
        <v>20</v>
      </c>
      <c r="B244">
        <v>426</v>
      </c>
      <c r="C244" s="14">
        <f>VLOOKUP(B244,Crowdfunding!$A$1:$H$1001,8,0)</f>
        <v>219</v>
      </c>
      <c r="E244" s="14" t="s">
        <v>14</v>
      </c>
      <c r="F244" s="14">
        <v>647</v>
      </c>
      <c r="G244">
        <f>VLOOKUP(F244,Crowdfunding!$A$1:$H$1001,8,0)</f>
        <v>18</v>
      </c>
    </row>
    <row r="245" spans="1:7" x14ac:dyDescent="0.3">
      <c r="A245" t="s">
        <v>20</v>
      </c>
      <c r="B245">
        <v>427</v>
      </c>
      <c r="C245" s="14">
        <f>VLOOKUP(B245,Crowdfunding!$A$1:$H$1001,8,0)</f>
        <v>2526</v>
      </c>
      <c r="E245" s="14" t="s">
        <v>14</v>
      </c>
      <c r="F245" s="14">
        <v>649</v>
      </c>
      <c r="G245">
        <f>VLOOKUP(F245,Crowdfunding!$A$1:$H$1001,8,0)</f>
        <v>602</v>
      </c>
    </row>
    <row r="246" spans="1:7" x14ac:dyDescent="0.3">
      <c r="A246" t="s">
        <v>20</v>
      </c>
      <c r="B246">
        <v>431</v>
      </c>
      <c r="C246" s="14">
        <f>VLOOKUP(B246,Crowdfunding!$A$1:$H$1001,8,0)</f>
        <v>94</v>
      </c>
      <c r="E246" s="14" t="s">
        <v>14</v>
      </c>
      <c r="F246" s="14">
        <v>650</v>
      </c>
      <c r="G246">
        <f>VLOOKUP(F246,Crowdfunding!$A$1:$H$1001,8,0)</f>
        <v>1</v>
      </c>
    </row>
    <row r="247" spans="1:7" x14ac:dyDescent="0.3">
      <c r="A247" t="s">
        <v>20</v>
      </c>
      <c r="B247">
        <v>435</v>
      </c>
      <c r="C247" s="14">
        <f>VLOOKUP(B247,Crowdfunding!$A$1:$H$1001,8,0)</f>
        <v>1713</v>
      </c>
      <c r="E247" s="14" t="s">
        <v>14</v>
      </c>
      <c r="F247" s="14">
        <v>651</v>
      </c>
      <c r="G247">
        <f>VLOOKUP(F247,Crowdfunding!$A$1:$H$1001,8,0)</f>
        <v>3868</v>
      </c>
    </row>
    <row r="248" spans="1:7" x14ac:dyDescent="0.3">
      <c r="A248" t="s">
        <v>20</v>
      </c>
      <c r="B248">
        <v>436</v>
      </c>
      <c r="C248" s="14">
        <f>VLOOKUP(B248,Crowdfunding!$A$1:$H$1001,8,0)</f>
        <v>249</v>
      </c>
      <c r="E248" s="14" t="s">
        <v>14</v>
      </c>
      <c r="F248" s="14">
        <v>656</v>
      </c>
      <c r="G248">
        <f>VLOOKUP(F248,Crowdfunding!$A$1:$H$1001,8,0)</f>
        <v>504</v>
      </c>
    </row>
    <row r="249" spans="1:7" x14ac:dyDescent="0.3">
      <c r="A249" t="s">
        <v>20</v>
      </c>
      <c r="B249">
        <v>437</v>
      </c>
      <c r="C249" s="14">
        <f>VLOOKUP(B249,Crowdfunding!$A$1:$H$1001,8,0)</f>
        <v>192</v>
      </c>
      <c r="E249" s="14" t="s">
        <v>14</v>
      </c>
      <c r="F249" s="14">
        <v>657</v>
      </c>
      <c r="G249">
        <f>VLOOKUP(F249,Crowdfunding!$A$1:$H$1001,8,0)</f>
        <v>14</v>
      </c>
    </row>
    <row r="250" spans="1:7" x14ac:dyDescent="0.3">
      <c r="A250" t="s">
        <v>20</v>
      </c>
      <c r="B250">
        <v>438</v>
      </c>
      <c r="C250" s="14">
        <f>VLOOKUP(B250,Crowdfunding!$A$1:$H$1001,8,0)</f>
        <v>247</v>
      </c>
      <c r="E250" s="14" t="s">
        <v>14</v>
      </c>
      <c r="F250" s="14">
        <v>659</v>
      </c>
      <c r="G250">
        <f>VLOOKUP(F250,Crowdfunding!$A$1:$H$1001,8,0)</f>
        <v>750</v>
      </c>
    </row>
    <row r="251" spans="1:7" x14ac:dyDescent="0.3">
      <c r="A251" t="s">
        <v>20</v>
      </c>
      <c r="B251">
        <v>439</v>
      </c>
      <c r="C251" s="14">
        <f>VLOOKUP(B251,Crowdfunding!$A$1:$H$1001,8,0)</f>
        <v>2293</v>
      </c>
      <c r="E251" s="14" t="s">
        <v>14</v>
      </c>
      <c r="F251" s="14">
        <v>660</v>
      </c>
      <c r="G251">
        <f>VLOOKUP(F251,Crowdfunding!$A$1:$H$1001,8,0)</f>
        <v>77</v>
      </c>
    </row>
    <row r="252" spans="1:7" x14ac:dyDescent="0.3">
      <c r="A252" t="s">
        <v>20</v>
      </c>
      <c r="B252">
        <v>440</v>
      </c>
      <c r="C252" s="14">
        <f>VLOOKUP(B252,Crowdfunding!$A$1:$H$1001,8,0)</f>
        <v>3131</v>
      </c>
      <c r="E252" s="14" t="s">
        <v>14</v>
      </c>
      <c r="F252" s="14">
        <v>661</v>
      </c>
      <c r="G252">
        <f>VLOOKUP(F252,Crowdfunding!$A$1:$H$1001,8,0)</f>
        <v>752</v>
      </c>
    </row>
    <row r="253" spans="1:7" x14ac:dyDescent="0.3">
      <c r="A253" t="s">
        <v>20</v>
      </c>
      <c r="B253">
        <v>442</v>
      </c>
      <c r="C253" s="14">
        <f>VLOOKUP(B253,Crowdfunding!$A$1:$H$1001,8,0)</f>
        <v>143</v>
      </c>
      <c r="E253" s="14" t="s">
        <v>14</v>
      </c>
      <c r="F253" s="14">
        <v>662</v>
      </c>
      <c r="G253">
        <f>VLOOKUP(F253,Crowdfunding!$A$1:$H$1001,8,0)</f>
        <v>131</v>
      </c>
    </row>
    <row r="254" spans="1:7" x14ac:dyDescent="0.3">
      <c r="A254" t="s">
        <v>20</v>
      </c>
      <c r="B254">
        <v>444</v>
      </c>
      <c r="C254" s="14">
        <f>VLOOKUP(B254,Crowdfunding!$A$1:$H$1001,8,0)</f>
        <v>296</v>
      </c>
      <c r="E254" s="14" t="s">
        <v>14</v>
      </c>
      <c r="F254" s="14">
        <v>663</v>
      </c>
      <c r="G254">
        <f>VLOOKUP(F254,Crowdfunding!$A$1:$H$1001,8,0)</f>
        <v>87</v>
      </c>
    </row>
    <row r="255" spans="1:7" x14ac:dyDescent="0.3">
      <c r="A255" t="s">
        <v>20</v>
      </c>
      <c r="B255">
        <v>445</v>
      </c>
      <c r="C255" s="14">
        <f>VLOOKUP(B255,Crowdfunding!$A$1:$H$1001,8,0)</f>
        <v>170</v>
      </c>
      <c r="E255" s="14" t="s">
        <v>14</v>
      </c>
      <c r="F255" s="14">
        <v>664</v>
      </c>
      <c r="G255">
        <f>VLOOKUP(F255,Crowdfunding!$A$1:$H$1001,8,0)</f>
        <v>1063</v>
      </c>
    </row>
    <row r="256" spans="1:7" x14ac:dyDescent="0.3">
      <c r="A256" t="s">
        <v>20</v>
      </c>
      <c r="B256">
        <v>449</v>
      </c>
      <c r="C256" s="14">
        <f>VLOOKUP(B256,Crowdfunding!$A$1:$H$1001,8,0)</f>
        <v>86</v>
      </c>
      <c r="E256" s="14" t="s">
        <v>14</v>
      </c>
      <c r="F256" s="14">
        <v>668</v>
      </c>
      <c r="G256">
        <f>VLOOKUP(F256,Crowdfunding!$A$1:$H$1001,8,0)</f>
        <v>76</v>
      </c>
    </row>
    <row r="257" spans="1:7" x14ac:dyDescent="0.3">
      <c r="A257" t="s">
        <v>20</v>
      </c>
      <c r="B257">
        <v>451</v>
      </c>
      <c r="C257" s="14">
        <f>VLOOKUP(B257,Crowdfunding!$A$1:$H$1001,8,0)</f>
        <v>6286</v>
      </c>
      <c r="E257" s="14" t="s">
        <v>14</v>
      </c>
      <c r="F257" s="14">
        <v>672</v>
      </c>
      <c r="G257">
        <f>VLOOKUP(F257,Crowdfunding!$A$1:$H$1001,8,0)</f>
        <v>4428</v>
      </c>
    </row>
    <row r="258" spans="1:7" x14ac:dyDescent="0.3">
      <c r="A258" t="s">
        <v>20</v>
      </c>
      <c r="B258">
        <v>455</v>
      </c>
      <c r="C258" s="14">
        <f>VLOOKUP(B258,Crowdfunding!$A$1:$H$1001,8,0)</f>
        <v>3727</v>
      </c>
      <c r="E258" s="14" t="s">
        <v>14</v>
      </c>
      <c r="F258" s="14">
        <v>673</v>
      </c>
      <c r="G258">
        <f>VLOOKUP(F258,Crowdfunding!$A$1:$H$1001,8,0)</f>
        <v>58</v>
      </c>
    </row>
    <row r="259" spans="1:7" x14ac:dyDescent="0.3">
      <c r="A259" t="s">
        <v>20</v>
      </c>
      <c r="B259">
        <v>456</v>
      </c>
      <c r="C259" s="14">
        <f>VLOOKUP(B259,Crowdfunding!$A$1:$H$1001,8,0)</f>
        <v>1605</v>
      </c>
      <c r="E259" s="14" t="s">
        <v>14</v>
      </c>
      <c r="F259" s="14">
        <v>677</v>
      </c>
      <c r="G259">
        <f>VLOOKUP(F259,Crowdfunding!$A$1:$H$1001,8,0)</f>
        <v>111</v>
      </c>
    </row>
    <row r="260" spans="1:7" x14ac:dyDescent="0.3">
      <c r="A260" t="s">
        <v>20</v>
      </c>
      <c r="B260">
        <v>458</v>
      </c>
      <c r="C260" s="14">
        <f>VLOOKUP(B260,Crowdfunding!$A$1:$H$1001,8,0)</f>
        <v>2120</v>
      </c>
      <c r="E260" s="14" t="s">
        <v>14</v>
      </c>
      <c r="F260" s="14">
        <v>680</v>
      </c>
      <c r="G260">
        <f>VLOOKUP(F260,Crowdfunding!$A$1:$H$1001,8,0)</f>
        <v>2955</v>
      </c>
    </row>
    <row r="261" spans="1:7" x14ac:dyDescent="0.3">
      <c r="A261" t="s">
        <v>20</v>
      </c>
      <c r="B261">
        <v>460</v>
      </c>
      <c r="C261" s="14">
        <f>VLOOKUP(B261,Crowdfunding!$A$1:$H$1001,8,0)</f>
        <v>50</v>
      </c>
      <c r="E261" s="14" t="s">
        <v>14</v>
      </c>
      <c r="F261" s="14">
        <v>681</v>
      </c>
      <c r="G261">
        <f>VLOOKUP(F261,Crowdfunding!$A$1:$H$1001,8,0)</f>
        <v>1657</v>
      </c>
    </row>
    <row r="262" spans="1:7" x14ac:dyDescent="0.3">
      <c r="A262" t="s">
        <v>20</v>
      </c>
      <c r="B262">
        <v>461</v>
      </c>
      <c r="C262" s="14">
        <f>VLOOKUP(B262,Crowdfunding!$A$1:$H$1001,8,0)</f>
        <v>2080</v>
      </c>
      <c r="E262" s="14" t="s">
        <v>14</v>
      </c>
      <c r="F262" s="14">
        <v>685</v>
      </c>
      <c r="G262">
        <f>VLOOKUP(F262,Crowdfunding!$A$1:$H$1001,8,0)</f>
        <v>926</v>
      </c>
    </row>
    <row r="263" spans="1:7" x14ac:dyDescent="0.3">
      <c r="A263" t="s">
        <v>20</v>
      </c>
      <c r="B263">
        <v>463</v>
      </c>
      <c r="C263" s="14">
        <f>VLOOKUP(B263,Crowdfunding!$A$1:$H$1001,8,0)</f>
        <v>2105</v>
      </c>
      <c r="E263" s="14" t="s">
        <v>14</v>
      </c>
      <c r="F263" s="14">
        <v>692</v>
      </c>
      <c r="G263">
        <f>VLOOKUP(F263,Crowdfunding!$A$1:$H$1001,8,0)</f>
        <v>77</v>
      </c>
    </row>
    <row r="264" spans="1:7" x14ac:dyDescent="0.3">
      <c r="A264" t="s">
        <v>20</v>
      </c>
      <c r="B264">
        <v>464</v>
      </c>
      <c r="C264" s="14">
        <f>VLOOKUP(B264,Crowdfunding!$A$1:$H$1001,8,0)</f>
        <v>2436</v>
      </c>
      <c r="E264" s="14" t="s">
        <v>14</v>
      </c>
      <c r="F264" s="14">
        <v>693</v>
      </c>
      <c r="G264">
        <f>VLOOKUP(F264,Crowdfunding!$A$1:$H$1001,8,0)</f>
        <v>1748</v>
      </c>
    </row>
    <row r="265" spans="1:7" x14ac:dyDescent="0.3">
      <c r="A265" t="s">
        <v>20</v>
      </c>
      <c r="B265">
        <v>465</v>
      </c>
      <c r="C265" s="14">
        <f>VLOOKUP(B265,Crowdfunding!$A$1:$H$1001,8,0)</f>
        <v>80</v>
      </c>
      <c r="E265" s="14" t="s">
        <v>14</v>
      </c>
      <c r="F265" s="14">
        <v>694</v>
      </c>
      <c r="G265">
        <f>VLOOKUP(F265,Crowdfunding!$A$1:$H$1001,8,0)</f>
        <v>79</v>
      </c>
    </row>
    <row r="266" spans="1:7" x14ac:dyDescent="0.3">
      <c r="A266" t="s">
        <v>20</v>
      </c>
      <c r="B266">
        <v>466</v>
      </c>
      <c r="C266" s="14">
        <f>VLOOKUP(B266,Crowdfunding!$A$1:$H$1001,8,0)</f>
        <v>42</v>
      </c>
      <c r="E266" s="14" t="s">
        <v>14</v>
      </c>
      <c r="F266" s="14">
        <v>696</v>
      </c>
      <c r="G266">
        <f>VLOOKUP(F266,Crowdfunding!$A$1:$H$1001,8,0)</f>
        <v>889</v>
      </c>
    </row>
    <row r="267" spans="1:7" x14ac:dyDescent="0.3">
      <c r="A267" t="s">
        <v>20</v>
      </c>
      <c r="B267">
        <v>467</v>
      </c>
      <c r="C267" s="14">
        <f>VLOOKUP(B267,Crowdfunding!$A$1:$H$1001,8,0)</f>
        <v>139</v>
      </c>
      <c r="E267" s="14" t="s">
        <v>14</v>
      </c>
      <c r="F267" s="14">
        <v>699</v>
      </c>
      <c r="G267">
        <f>VLOOKUP(F267,Crowdfunding!$A$1:$H$1001,8,0)</f>
        <v>56</v>
      </c>
    </row>
    <row r="268" spans="1:7" x14ac:dyDescent="0.3">
      <c r="A268" t="s">
        <v>20</v>
      </c>
      <c r="B268">
        <v>469</v>
      </c>
      <c r="C268" s="14">
        <f>VLOOKUP(B268,Crowdfunding!$A$1:$H$1001,8,0)</f>
        <v>159</v>
      </c>
      <c r="E268" s="14" t="s">
        <v>14</v>
      </c>
      <c r="F268" s="14">
        <v>700</v>
      </c>
      <c r="G268">
        <f>VLOOKUP(F268,Crowdfunding!$A$1:$H$1001,8,0)</f>
        <v>1</v>
      </c>
    </row>
    <row r="269" spans="1:7" x14ac:dyDescent="0.3">
      <c r="A269" t="s">
        <v>20</v>
      </c>
      <c r="B269">
        <v>470</v>
      </c>
      <c r="C269" s="14">
        <f>VLOOKUP(B269,Crowdfunding!$A$1:$H$1001,8,0)</f>
        <v>381</v>
      </c>
      <c r="E269" s="14" t="s">
        <v>14</v>
      </c>
      <c r="F269" s="14">
        <v>702</v>
      </c>
      <c r="G269">
        <f>VLOOKUP(F269,Crowdfunding!$A$1:$H$1001,8,0)</f>
        <v>83</v>
      </c>
    </row>
    <row r="270" spans="1:7" x14ac:dyDescent="0.3">
      <c r="A270" t="s">
        <v>20</v>
      </c>
      <c r="B270">
        <v>471</v>
      </c>
      <c r="C270" s="14">
        <f>VLOOKUP(B270,Crowdfunding!$A$1:$H$1001,8,0)</f>
        <v>194</v>
      </c>
      <c r="E270" s="14" t="s">
        <v>14</v>
      </c>
      <c r="F270" s="14">
        <v>705</v>
      </c>
      <c r="G270">
        <f>VLOOKUP(F270,Crowdfunding!$A$1:$H$1001,8,0)</f>
        <v>2025</v>
      </c>
    </row>
    <row r="271" spans="1:7" x14ac:dyDescent="0.3">
      <c r="A271" t="s">
        <v>20</v>
      </c>
      <c r="B271">
        <v>473</v>
      </c>
      <c r="C271" s="14">
        <f>VLOOKUP(B271,Crowdfunding!$A$1:$H$1001,8,0)</f>
        <v>106</v>
      </c>
      <c r="E271" s="14" t="s">
        <v>14</v>
      </c>
      <c r="F271" s="14">
        <v>711</v>
      </c>
      <c r="G271">
        <f>VLOOKUP(F271,Crowdfunding!$A$1:$H$1001,8,0)</f>
        <v>14</v>
      </c>
    </row>
    <row r="272" spans="1:7" x14ac:dyDescent="0.3">
      <c r="A272" t="s">
        <v>20</v>
      </c>
      <c r="B272">
        <v>474</v>
      </c>
      <c r="C272" s="14">
        <f>VLOOKUP(B272,Crowdfunding!$A$1:$H$1001,8,0)</f>
        <v>142</v>
      </c>
      <c r="E272" s="14" t="s">
        <v>14</v>
      </c>
      <c r="F272" s="14">
        <v>715</v>
      </c>
      <c r="G272">
        <f>VLOOKUP(F272,Crowdfunding!$A$1:$H$1001,8,0)</f>
        <v>656</v>
      </c>
    </row>
    <row r="273" spans="1:7" x14ac:dyDescent="0.3">
      <c r="A273" t="s">
        <v>20</v>
      </c>
      <c r="B273">
        <v>475</v>
      </c>
      <c r="C273" s="14">
        <f>VLOOKUP(B273,Crowdfunding!$A$1:$H$1001,8,0)</f>
        <v>211</v>
      </c>
      <c r="E273" s="14" t="s">
        <v>14</v>
      </c>
      <c r="F273" s="14">
        <v>725</v>
      </c>
      <c r="G273">
        <f>VLOOKUP(F273,Crowdfunding!$A$1:$H$1001,8,0)</f>
        <v>1596</v>
      </c>
    </row>
    <row r="274" spans="1:7" x14ac:dyDescent="0.3">
      <c r="A274" t="s">
        <v>20</v>
      </c>
      <c r="B274">
        <v>478</v>
      </c>
      <c r="C274" s="14">
        <f>VLOOKUP(B274,Crowdfunding!$A$1:$H$1001,8,0)</f>
        <v>2756</v>
      </c>
      <c r="E274" s="14" t="s">
        <v>14</v>
      </c>
      <c r="F274" s="14">
        <v>728</v>
      </c>
      <c r="G274">
        <f>VLOOKUP(F274,Crowdfunding!$A$1:$H$1001,8,0)</f>
        <v>10</v>
      </c>
    </row>
    <row r="275" spans="1:7" x14ac:dyDescent="0.3">
      <c r="A275" t="s">
        <v>20</v>
      </c>
      <c r="B275">
        <v>479</v>
      </c>
      <c r="C275" s="14">
        <f>VLOOKUP(B275,Crowdfunding!$A$1:$H$1001,8,0)</f>
        <v>173</v>
      </c>
      <c r="E275" s="14" t="s">
        <v>14</v>
      </c>
      <c r="F275" s="14">
        <v>732</v>
      </c>
      <c r="G275">
        <f>VLOOKUP(F275,Crowdfunding!$A$1:$H$1001,8,0)</f>
        <v>1121</v>
      </c>
    </row>
    <row r="276" spans="1:7" x14ac:dyDescent="0.3">
      <c r="A276" t="s">
        <v>20</v>
      </c>
      <c r="B276">
        <v>480</v>
      </c>
      <c r="C276" s="14">
        <f>VLOOKUP(B276,Crowdfunding!$A$1:$H$1001,8,0)</f>
        <v>87</v>
      </c>
      <c r="E276" s="14" t="s">
        <v>14</v>
      </c>
      <c r="F276" s="14">
        <v>738</v>
      </c>
      <c r="G276">
        <f>VLOOKUP(F276,Crowdfunding!$A$1:$H$1001,8,0)</f>
        <v>15</v>
      </c>
    </row>
    <row r="277" spans="1:7" x14ac:dyDescent="0.3">
      <c r="A277" t="s">
        <v>20</v>
      </c>
      <c r="B277">
        <v>484</v>
      </c>
      <c r="C277" s="14">
        <f>VLOOKUP(B277,Crowdfunding!$A$1:$H$1001,8,0)</f>
        <v>1572</v>
      </c>
      <c r="E277" s="14" t="s">
        <v>14</v>
      </c>
      <c r="F277" s="14">
        <v>739</v>
      </c>
      <c r="G277">
        <f>VLOOKUP(F277,Crowdfunding!$A$1:$H$1001,8,0)</f>
        <v>191</v>
      </c>
    </row>
    <row r="278" spans="1:7" x14ac:dyDescent="0.3">
      <c r="A278" t="s">
        <v>20</v>
      </c>
      <c r="B278">
        <v>487</v>
      </c>
      <c r="C278" s="14">
        <f>VLOOKUP(B278,Crowdfunding!$A$1:$H$1001,8,0)</f>
        <v>2346</v>
      </c>
      <c r="E278" s="14" t="s">
        <v>14</v>
      </c>
      <c r="F278" s="14">
        <v>740</v>
      </c>
      <c r="G278">
        <f>VLOOKUP(F278,Crowdfunding!$A$1:$H$1001,8,0)</f>
        <v>16</v>
      </c>
    </row>
    <row r="279" spans="1:7" x14ac:dyDescent="0.3">
      <c r="A279" t="s">
        <v>20</v>
      </c>
      <c r="B279">
        <v>488</v>
      </c>
      <c r="C279" s="14">
        <f>VLOOKUP(B279,Crowdfunding!$A$1:$H$1001,8,0)</f>
        <v>115</v>
      </c>
      <c r="E279" s="14" t="s">
        <v>14</v>
      </c>
      <c r="F279" s="14">
        <v>743</v>
      </c>
      <c r="G279">
        <f>VLOOKUP(F279,Crowdfunding!$A$1:$H$1001,8,0)</f>
        <v>17</v>
      </c>
    </row>
    <row r="280" spans="1:7" x14ac:dyDescent="0.3">
      <c r="A280" t="s">
        <v>20</v>
      </c>
      <c r="B280">
        <v>489</v>
      </c>
      <c r="C280" s="14">
        <f>VLOOKUP(B280,Crowdfunding!$A$1:$H$1001,8,0)</f>
        <v>85</v>
      </c>
      <c r="E280" s="14" t="s">
        <v>14</v>
      </c>
      <c r="F280" s="14">
        <v>745</v>
      </c>
      <c r="G280">
        <f>VLOOKUP(F280,Crowdfunding!$A$1:$H$1001,8,0)</f>
        <v>34</v>
      </c>
    </row>
    <row r="281" spans="1:7" x14ac:dyDescent="0.3">
      <c r="A281" t="s">
        <v>20</v>
      </c>
      <c r="B281">
        <v>490</v>
      </c>
      <c r="C281" s="14">
        <f>VLOOKUP(B281,Crowdfunding!$A$1:$H$1001,8,0)</f>
        <v>144</v>
      </c>
      <c r="E281" s="14" t="s">
        <v>14</v>
      </c>
      <c r="F281" s="14">
        <v>750</v>
      </c>
      <c r="G281">
        <f>VLOOKUP(F281,Crowdfunding!$A$1:$H$1001,8,0)</f>
        <v>1</v>
      </c>
    </row>
    <row r="282" spans="1:7" x14ac:dyDescent="0.3">
      <c r="A282" t="s">
        <v>20</v>
      </c>
      <c r="B282">
        <v>491</v>
      </c>
      <c r="C282" s="14">
        <f>VLOOKUP(B282,Crowdfunding!$A$1:$H$1001,8,0)</f>
        <v>2443</v>
      </c>
      <c r="E282" s="14" t="s">
        <v>14</v>
      </c>
      <c r="F282" s="14">
        <v>759</v>
      </c>
      <c r="G282">
        <f>VLOOKUP(F282,Crowdfunding!$A$1:$H$1001,8,0)</f>
        <v>1274</v>
      </c>
    </row>
    <row r="283" spans="1:7" x14ac:dyDescent="0.3">
      <c r="A283" t="s">
        <v>20</v>
      </c>
      <c r="B283">
        <v>493</v>
      </c>
      <c r="C283" s="14">
        <f>VLOOKUP(B283,Crowdfunding!$A$1:$H$1001,8,0)</f>
        <v>64</v>
      </c>
      <c r="E283" s="14" t="s">
        <v>14</v>
      </c>
      <c r="F283" s="14">
        <v>760</v>
      </c>
      <c r="G283">
        <f>VLOOKUP(F283,Crowdfunding!$A$1:$H$1001,8,0)</f>
        <v>210</v>
      </c>
    </row>
    <row r="284" spans="1:7" x14ac:dyDescent="0.3">
      <c r="A284" t="s">
        <v>20</v>
      </c>
      <c r="B284">
        <v>494</v>
      </c>
      <c r="C284" s="14">
        <f>VLOOKUP(B284,Crowdfunding!$A$1:$H$1001,8,0)</f>
        <v>268</v>
      </c>
      <c r="E284" s="14" t="s">
        <v>14</v>
      </c>
      <c r="F284" s="14">
        <v>766</v>
      </c>
      <c r="G284">
        <f>VLOOKUP(F284,Crowdfunding!$A$1:$H$1001,8,0)</f>
        <v>248</v>
      </c>
    </row>
    <row r="285" spans="1:7" x14ac:dyDescent="0.3">
      <c r="A285" t="s">
        <v>20</v>
      </c>
      <c r="B285">
        <v>495</v>
      </c>
      <c r="C285" s="14">
        <f>VLOOKUP(B285,Crowdfunding!$A$1:$H$1001,8,0)</f>
        <v>195</v>
      </c>
      <c r="E285" s="14" t="s">
        <v>14</v>
      </c>
      <c r="F285" s="14">
        <v>767</v>
      </c>
      <c r="G285">
        <f>VLOOKUP(F285,Crowdfunding!$A$1:$H$1001,8,0)</f>
        <v>513</v>
      </c>
    </row>
    <row r="286" spans="1:7" x14ac:dyDescent="0.3">
      <c r="A286" t="s">
        <v>20</v>
      </c>
      <c r="B286">
        <v>502</v>
      </c>
      <c r="C286" s="14">
        <f>VLOOKUP(B286,Crowdfunding!$A$1:$H$1001,8,0)</f>
        <v>186</v>
      </c>
      <c r="E286" s="14" t="s">
        <v>14</v>
      </c>
      <c r="F286" s="14">
        <v>769</v>
      </c>
      <c r="G286">
        <f>VLOOKUP(F286,Crowdfunding!$A$1:$H$1001,8,0)</f>
        <v>3410</v>
      </c>
    </row>
    <row r="287" spans="1:7" x14ac:dyDescent="0.3">
      <c r="A287" t="s">
        <v>20</v>
      </c>
      <c r="B287">
        <v>503</v>
      </c>
      <c r="C287" s="14">
        <f>VLOOKUP(B287,Crowdfunding!$A$1:$H$1001,8,0)</f>
        <v>460</v>
      </c>
      <c r="E287" s="14" t="s">
        <v>14</v>
      </c>
      <c r="F287" s="14">
        <v>775</v>
      </c>
      <c r="G287">
        <f>VLOOKUP(F287,Crowdfunding!$A$1:$H$1001,8,0)</f>
        <v>10</v>
      </c>
    </row>
    <row r="288" spans="1:7" x14ac:dyDescent="0.3">
      <c r="A288" t="s">
        <v>20</v>
      </c>
      <c r="B288">
        <v>506</v>
      </c>
      <c r="C288" s="14">
        <f>VLOOKUP(B288,Crowdfunding!$A$1:$H$1001,8,0)</f>
        <v>2528</v>
      </c>
      <c r="E288" s="14" t="s">
        <v>14</v>
      </c>
      <c r="F288" s="14">
        <v>776</v>
      </c>
      <c r="G288">
        <f>VLOOKUP(F288,Crowdfunding!$A$1:$H$1001,8,0)</f>
        <v>2201</v>
      </c>
    </row>
    <row r="289" spans="1:7" x14ac:dyDescent="0.3">
      <c r="A289" t="s">
        <v>20</v>
      </c>
      <c r="B289">
        <v>508</v>
      </c>
      <c r="C289" s="14">
        <f>VLOOKUP(B289,Crowdfunding!$A$1:$H$1001,8,0)</f>
        <v>3657</v>
      </c>
      <c r="E289" s="14" t="s">
        <v>14</v>
      </c>
      <c r="F289" s="14">
        <v>777</v>
      </c>
      <c r="G289">
        <f>VLOOKUP(F289,Crowdfunding!$A$1:$H$1001,8,0)</f>
        <v>676</v>
      </c>
    </row>
    <row r="290" spans="1:7" x14ac:dyDescent="0.3">
      <c r="A290" t="s">
        <v>20</v>
      </c>
      <c r="B290">
        <v>510</v>
      </c>
      <c r="C290" s="14">
        <f>VLOOKUP(B290,Crowdfunding!$A$1:$H$1001,8,0)</f>
        <v>131</v>
      </c>
      <c r="E290" s="14" t="s">
        <v>14</v>
      </c>
      <c r="F290" s="14">
        <v>779</v>
      </c>
      <c r="G290">
        <f>VLOOKUP(F290,Crowdfunding!$A$1:$H$1001,8,0)</f>
        <v>831</v>
      </c>
    </row>
    <row r="291" spans="1:7" x14ac:dyDescent="0.3">
      <c r="A291" t="s">
        <v>20</v>
      </c>
      <c r="B291">
        <v>512</v>
      </c>
      <c r="C291" s="14">
        <f>VLOOKUP(B291,Crowdfunding!$A$1:$H$1001,8,0)</f>
        <v>239</v>
      </c>
      <c r="E291" s="14" t="s">
        <v>14</v>
      </c>
      <c r="F291" s="14">
        <v>787</v>
      </c>
      <c r="G291">
        <f>VLOOKUP(F291,Crowdfunding!$A$1:$H$1001,8,0)</f>
        <v>859</v>
      </c>
    </row>
    <row r="292" spans="1:7" x14ac:dyDescent="0.3">
      <c r="A292" t="s">
        <v>20</v>
      </c>
      <c r="B292">
        <v>517</v>
      </c>
      <c r="C292" s="14">
        <f>VLOOKUP(B292,Crowdfunding!$A$1:$H$1001,8,0)</f>
        <v>78</v>
      </c>
      <c r="E292" s="14" t="s">
        <v>14</v>
      </c>
      <c r="F292" s="14">
        <v>789</v>
      </c>
      <c r="G292">
        <f>VLOOKUP(F292,Crowdfunding!$A$1:$H$1001,8,0)</f>
        <v>45</v>
      </c>
    </row>
    <row r="293" spans="1:7" x14ac:dyDescent="0.3">
      <c r="A293" t="s">
        <v>20</v>
      </c>
      <c r="B293">
        <v>519</v>
      </c>
      <c r="C293" s="14">
        <f>VLOOKUP(B293,Crowdfunding!$A$1:$H$1001,8,0)</f>
        <v>1773</v>
      </c>
      <c r="E293" s="14" t="s">
        <v>14</v>
      </c>
      <c r="F293" s="14">
        <v>791</v>
      </c>
      <c r="G293">
        <f>VLOOKUP(F293,Crowdfunding!$A$1:$H$1001,8,0)</f>
        <v>6</v>
      </c>
    </row>
    <row r="294" spans="1:7" x14ac:dyDescent="0.3">
      <c r="A294" t="s">
        <v>20</v>
      </c>
      <c r="B294">
        <v>520</v>
      </c>
      <c r="C294" s="14">
        <f>VLOOKUP(B294,Crowdfunding!$A$1:$H$1001,8,0)</f>
        <v>32</v>
      </c>
      <c r="E294" s="14" t="s">
        <v>14</v>
      </c>
      <c r="F294" s="14">
        <v>792</v>
      </c>
      <c r="G294">
        <f>VLOOKUP(F294,Crowdfunding!$A$1:$H$1001,8,0)</f>
        <v>7</v>
      </c>
    </row>
    <row r="295" spans="1:7" x14ac:dyDescent="0.3">
      <c r="A295" t="s">
        <v>20</v>
      </c>
      <c r="B295">
        <v>521</v>
      </c>
      <c r="C295" s="14">
        <f>VLOOKUP(B295,Crowdfunding!$A$1:$H$1001,8,0)</f>
        <v>369</v>
      </c>
      <c r="E295" s="14" t="s">
        <v>14</v>
      </c>
      <c r="F295" s="14">
        <v>795</v>
      </c>
      <c r="G295">
        <f>VLOOKUP(F295,Crowdfunding!$A$1:$H$1001,8,0)</f>
        <v>31</v>
      </c>
    </row>
    <row r="296" spans="1:7" x14ac:dyDescent="0.3">
      <c r="A296" t="s">
        <v>20</v>
      </c>
      <c r="B296">
        <v>523</v>
      </c>
      <c r="C296" s="14">
        <f>VLOOKUP(B296,Crowdfunding!$A$1:$H$1001,8,0)</f>
        <v>89</v>
      </c>
      <c r="E296" s="14" t="s">
        <v>14</v>
      </c>
      <c r="F296" s="14">
        <v>796</v>
      </c>
      <c r="G296">
        <f>VLOOKUP(F296,Crowdfunding!$A$1:$H$1001,8,0)</f>
        <v>78</v>
      </c>
    </row>
    <row r="297" spans="1:7" x14ac:dyDescent="0.3">
      <c r="A297" t="s">
        <v>20</v>
      </c>
      <c r="B297">
        <v>526</v>
      </c>
      <c r="C297" s="14">
        <f>VLOOKUP(B297,Crowdfunding!$A$1:$H$1001,8,0)</f>
        <v>147</v>
      </c>
      <c r="E297" s="14" t="s">
        <v>14</v>
      </c>
      <c r="F297" s="14">
        <v>799</v>
      </c>
      <c r="G297">
        <f>VLOOKUP(F297,Crowdfunding!$A$1:$H$1001,8,0)</f>
        <v>1225</v>
      </c>
    </row>
    <row r="298" spans="1:7" x14ac:dyDescent="0.3">
      <c r="A298" t="s">
        <v>20</v>
      </c>
      <c r="B298">
        <v>532</v>
      </c>
      <c r="C298" s="14">
        <f>VLOOKUP(B298,Crowdfunding!$A$1:$H$1001,8,0)</f>
        <v>126</v>
      </c>
      <c r="E298" s="14" t="s">
        <v>14</v>
      </c>
      <c r="F298" s="14">
        <v>800</v>
      </c>
      <c r="G298">
        <f>VLOOKUP(F298,Crowdfunding!$A$1:$H$1001,8,0)</f>
        <v>1</v>
      </c>
    </row>
    <row r="299" spans="1:7" x14ac:dyDescent="0.3">
      <c r="A299" t="s">
        <v>20</v>
      </c>
      <c r="B299">
        <v>533</v>
      </c>
      <c r="C299" s="14">
        <f>VLOOKUP(B299,Crowdfunding!$A$1:$H$1001,8,0)</f>
        <v>2218</v>
      </c>
      <c r="E299" s="14" t="s">
        <v>14</v>
      </c>
      <c r="F299" s="14">
        <v>805</v>
      </c>
      <c r="G299">
        <f>VLOOKUP(F299,Crowdfunding!$A$1:$H$1001,8,0)</f>
        <v>67</v>
      </c>
    </row>
    <row r="300" spans="1:7" x14ac:dyDescent="0.3">
      <c r="A300" t="s">
        <v>20</v>
      </c>
      <c r="B300">
        <v>535</v>
      </c>
      <c r="C300" s="14">
        <f>VLOOKUP(B300,Crowdfunding!$A$1:$H$1001,8,0)</f>
        <v>202</v>
      </c>
      <c r="E300" s="14" t="s">
        <v>14</v>
      </c>
      <c r="F300" s="14">
        <v>808</v>
      </c>
      <c r="G300">
        <f>VLOOKUP(F300,Crowdfunding!$A$1:$H$1001,8,0)</f>
        <v>19</v>
      </c>
    </row>
    <row r="301" spans="1:7" x14ac:dyDescent="0.3">
      <c r="A301" t="s">
        <v>20</v>
      </c>
      <c r="B301">
        <v>536</v>
      </c>
      <c r="C301" s="14">
        <f>VLOOKUP(B301,Crowdfunding!$A$1:$H$1001,8,0)</f>
        <v>140</v>
      </c>
      <c r="E301" s="14" t="s">
        <v>14</v>
      </c>
      <c r="F301" s="14">
        <v>809</v>
      </c>
      <c r="G301">
        <f>VLOOKUP(F301,Crowdfunding!$A$1:$H$1001,8,0)</f>
        <v>2108</v>
      </c>
    </row>
    <row r="302" spans="1:7" x14ac:dyDescent="0.3">
      <c r="A302" t="s">
        <v>20</v>
      </c>
      <c r="B302">
        <v>537</v>
      </c>
      <c r="C302" s="14">
        <f>VLOOKUP(B302,Crowdfunding!$A$1:$H$1001,8,0)</f>
        <v>1052</v>
      </c>
      <c r="E302" s="14" t="s">
        <v>14</v>
      </c>
      <c r="F302" s="14">
        <v>811</v>
      </c>
      <c r="G302">
        <f>VLOOKUP(F302,Crowdfunding!$A$1:$H$1001,8,0)</f>
        <v>679</v>
      </c>
    </row>
    <row r="303" spans="1:7" x14ac:dyDescent="0.3">
      <c r="A303" t="s">
        <v>20</v>
      </c>
      <c r="B303">
        <v>540</v>
      </c>
      <c r="C303" s="14">
        <f>VLOOKUP(B303,Crowdfunding!$A$1:$H$1001,8,0)</f>
        <v>247</v>
      </c>
      <c r="E303" s="14" t="s">
        <v>14</v>
      </c>
      <c r="F303" s="14">
        <v>814</v>
      </c>
      <c r="G303">
        <f>VLOOKUP(F303,Crowdfunding!$A$1:$H$1001,8,0)</f>
        <v>36</v>
      </c>
    </row>
    <row r="304" spans="1:7" x14ac:dyDescent="0.3">
      <c r="A304" t="s">
        <v>20</v>
      </c>
      <c r="B304">
        <v>544</v>
      </c>
      <c r="C304" s="14">
        <f>VLOOKUP(B304,Crowdfunding!$A$1:$H$1001,8,0)</f>
        <v>84</v>
      </c>
      <c r="E304" s="14" t="s">
        <v>14</v>
      </c>
      <c r="F304" s="14">
        <v>819</v>
      </c>
      <c r="G304">
        <f>VLOOKUP(F304,Crowdfunding!$A$1:$H$1001,8,0)</f>
        <v>47</v>
      </c>
    </row>
    <row r="305" spans="1:7" x14ac:dyDescent="0.3">
      <c r="A305" t="s">
        <v>20</v>
      </c>
      <c r="B305">
        <v>546</v>
      </c>
      <c r="C305" s="14">
        <f>VLOOKUP(B305,Crowdfunding!$A$1:$H$1001,8,0)</f>
        <v>88</v>
      </c>
      <c r="E305" s="14" t="s">
        <v>14</v>
      </c>
      <c r="F305" s="14">
        <v>828</v>
      </c>
      <c r="G305">
        <f>VLOOKUP(F305,Crowdfunding!$A$1:$H$1001,8,0)</f>
        <v>70</v>
      </c>
    </row>
    <row r="306" spans="1:7" x14ac:dyDescent="0.3">
      <c r="A306" t="s">
        <v>20</v>
      </c>
      <c r="B306">
        <v>547</v>
      </c>
      <c r="C306" s="14">
        <f>VLOOKUP(B306,Crowdfunding!$A$1:$H$1001,8,0)</f>
        <v>156</v>
      </c>
      <c r="E306" s="14" t="s">
        <v>14</v>
      </c>
      <c r="F306" s="14">
        <v>829</v>
      </c>
      <c r="G306">
        <f>VLOOKUP(F306,Crowdfunding!$A$1:$H$1001,8,0)</f>
        <v>154</v>
      </c>
    </row>
    <row r="307" spans="1:7" x14ac:dyDescent="0.3">
      <c r="A307" t="s">
        <v>20</v>
      </c>
      <c r="B307">
        <v>548</v>
      </c>
      <c r="C307" s="14">
        <f>VLOOKUP(B307,Crowdfunding!$A$1:$H$1001,8,0)</f>
        <v>2985</v>
      </c>
      <c r="E307" s="14" t="s">
        <v>14</v>
      </c>
      <c r="F307" s="14">
        <v>830</v>
      </c>
      <c r="G307">
        <f>VLOOKUP(F307,Crowdfunding!$A$1:$H$1001,8,0)</f>
        <v>22</v>
      </c>
    </row>
    <row r="308" spans="1:7" x14ac:dyDescent="0.3">
      <c r="A308" t="s">
        <v>20</v>
      </c>
      <c r="B308">
        <v>549</v>
      </c>
      <c r="C308" s="14">
        <f>VLOOKUP(B308,Crowdfunding!$A$1:$H$1001,8,0)</f>
        <v>762</v>
      </c>
      <c r="E308" s="14" t="s">
        <v>14</v>
      </c>
      <c r="F308" s="14">
        <v>835</v>
      </c>
      <c r="G308">
        <f>VLOOKUP(F308,Crowdfunding!$A$1:$H$1001,8,0)</f>
        <v>1758</v>
      </c>
    </row>
    <row r="309" spans="1:7" x14ac:dyDescent="0.3">
      <c r="A309" t="s">
        <v>20</v>
      </c>
      <c r="B309">
        <v>554</v>
      </c>
      <c r="C309" s="14">
        <f>VLOOKUP(B309,Crowdfunding!$A$1:$H$1001,8,0)</f>
        <v>554</v>
      </c>
      <c r="E309" s="14" t="s">
        <v>14</v>
      </c>
      <c r="F309" s="14">
        <v>836</v>
      </c>
      <c r="G309">
        <f>VLOOKUP(F309,Crowdfunding!$A$1:$H$1001,8,0)</f>
        <v>94</v>
      </c>
    </row>
    <row r="310" spans="1:7" x14ac:dyDescent="0.3">
      <c r="A310" t="s">
        <v>20</v>
      </c>
      <c r="B310">
        <v>555</v>
      </c>
      <c r="C310" s="14">
        <f>VLOOKUP(B310,Crowdfunding!$A$1:$H$1001,8,0)</f>
        <v>135</v>
      </c>
      <c r="E310" s="14" t="s">
        <v>14</v>
      </c>
      <c r="F310" s="14">
        <v>843</v>
      </c>
      <c r="G310">
        <f>VLOOKUP(F310,Crowdfunding!$A$1:$H$1001,8,0)</f>
        <v>33</v>
      </c>
    </row>
    <row r="311" spans="1:7" x14ac:dyDescent="0.3">
      <c r="A311" t="s">
        <v>20</v>
      </c>
      <c r="B311">
        <v>556</v>
      </c>
      <c r="C311" s="14">
        <f>VLOOKUP(B311,Crowdfunding!$A$1:$H$1001,8,0)</f>
        <v>122</v>
      </c>
      <c r="E311" s="14" t="s">
        <v>14</v>
      </c>
      <c r="F311" s="14">
        <v>850</v>
      </c>
      <c r="G311">
        <f>VLOOKUP(F311,Crowdfunding!$A$1:$H$1001,8,0)</f>
        <v>1</v>
      </c>
    </row>
    <row r="312" spans="1:7" x14ac:dyDescent="0.3">
      <c r="A312" t="s">
        <v>20</v>
      </c>
      <c r="B312">
        <v>557</v>
      </c>
      <c r="C312" s="14">
        <f>VLOOKUP(B312,Crowdfunding!$A$1:$H$1001,8,0)</f>
        <v>221</v>
      </c>
      <c r="E312" s="14" t="s">
        <v>14</v>
      </c>
      <c r="F312" s="14">
        <v>852</v>
      </c>
      <c r="G312">
        <f>VLOOKUP(F312,Crowdfunding!$A$1:$H$1001,8,0)</f>
        <v>31</v>
      </c>
    </row>
    <row r="313" spans="1:7" x14ac:dyDescent="0.3">
      <c r="A313" t="s">
        <v>20</v>
      </c>
      <c r="B313">
        <v>558</v>
      </c>
      <c r="C313" s="14">
        <f>VLOOKUP(B313,Crowdfunding!$A$1:$H$1001,8,0)</f>
        <v>126</v>
      </c>
      <c r="E313" s="14" t="s">
        <v>14</v>
      </c>
      <c r="F313" s="14">
        <v>858</v>
      </c>
      <c r="G313">
        <f>VLOOKUP(F313,Crowdfunding!$A$1:$H$1001,8,0)</f>
        <v>35</v>
      </c>
    </row>
    <row r="314" spans="1:7" x14ac:dyDescent="0.3">
      <c r="A314" t="s">
        <v>20</v>
      </c>
      <c r="B314">
        <v>559</v>
      </c>
      <c r="C314" s="14">
        <f>VLOOKUP(B314,Crowdfunding!$A$1:$H$1001,8,0)</f>
        <v>1022</v>
      </c>
      <c r="E314" s="14" t="s">
        <v>14</v>
      </c>
      <c r="F314" s="14">
        <v>859</v>
      </c>
      <c r="G314">
        <f>VLOOKUP(F314,Crowdfunding!$A$1:$H$1001,8,0)</f>
        <v>63</v>
      </c>
    </row>
    <row r="315" spans="1:7" x14ac:dyDescent="0.3">
      <c r="A315" t="s">
        <v>20</v>
      </c>
      <c r="B315">
        <v>560</v>
      </c>
      <c r="C315" s="14">
        <f>VLOOKUP(B315,Crowdfunding!$A$1:$H$1001,8,0)</f>
        <v>3177</v>
      </c>
      <c r="E315" s="14" t="s">
        <v>14</v>
      </c>
      <c r="F315" s="14">
        <v>869</v>
      </c>
      <c r="G315">
        <f>VLOOKUP(F315,Crowdfunding!$A$1:$H$1001,8,0)</f>
        <v>526</v>
      </c>
    </row>
    <row r="316" spans="1:7" x14ac:dyDescent="0.3">
      <c r="A316" t="s">
        <v>20</v>
      </c>
      <c r="B316">
        <v>561</v>
      </c>
      <c r="C316" s="14">
        <f>VLOOKUP(B316,Crowdfunding!$A$1:$H$1001,8,0)</f>
        <v>198</v>
      </c>
      <c r="E316" s="14" t="s">
        <v>14</v>
      </c>
      <c r="F316" s="14">
        <v>870</v>
      </c>
      <c r="G316">
        <f>VLOOKUP(F316,Crowdfunding!$A$1:$H$1001,8,0)</f>
        <v>121</v>
      </c>
    </row>
    <row r="317" spans="1:7" x14ac:dyDescent="0.3">
      <c r="A317" t="s">
        <v>20</v>
      </c>
      <c r="B317">
        <v>563</v>
      </c>
      <c r="C317" s="14">
        <f>VLOOKUP(B317,Crowdfunding!$A$1:$H$1001,8,0)</f>
        <v>85</v>
      </c>
      <c r="E317" s="14" t="s">
        <v>14</v>
      </c>
      <c r="F317" s="14">
        <v>875</v>
      </c>
      <c r="G317">
        <f>VLOOKUP(F317,Crowdfunding!$A$1:$H$1001,8,0)</f>
        <v>67</v>
      </c>
    </row>
    <row r="318" spans="1:7" x14ac:dyDescent="0.3">
      <c r="A318" t="s">
        <v>20</v>
      </c>
      <c r="B318">
        <v>565</v>
      </c>
      <c r="C318" s="14">
        <f>VLOOKUP(B318,Crowdfunding!$A$1:$H$1001,8,0)</f>
        <v>3596</v>
      </c>
      <c r="E318" s="14" t="s">
        <v>14</v>
      </c>
      <c r="F318" s="14">
        <v>876</v>
      </c>
      <c r="G318">
        <f>VLOOKUP(F318,Crowdfunding!$A$1:$H$1001,8,0)</f>
        <v>57</v>
      </c>
    </row>
    <row r="319" spans="1:7" x14ac:dyDescent="0.3">
      <c r="A319" t="s">
        <v>20</v>
      </c>
      <c r="B319">
        <v>567</v>
      </c>
      <c r="C319" s="14">
        <f>VLOOKUP(B319,Crowdfunding!$A$1:$H$1001,8,0)</f>
        <v>244</v>
      </c>
      <c r="E319" s="14" t="s">
        <v>14</v>
      </c>
      <c r="F319" s="14">
        <v>877</v>
      </c>
      <c r="G319">
        <f>VLOOKUP(F319,Crowdfunding!$A$1:$H$1001,8,0)</f>
        <v>1229</v>
      </c>
    </row>
    <row r="320" spans="1:7" x14ac:dyDescent="0.3">
      <c r="A320" t="s">
        <v>20</v>
      </c>
      <c r="B320">
        <v>568</v>
      </c>
      <c r="C320" s="14">
        <f>VLOOKUP(B320,Crowdfunding!$A$1:$H$1001,8,0)</f>
        <v>5180</v>
      </c>
      <c r="E320" s="14" t="s">
        <v>14</v>
      </c>
      <c r="F320" s="14">
        <v>878</v>
      </c>
      <c r="G320">
        <f>VLOOKUP(F320,Crowdfunding!$A$1:$H$1001,8,0)</f>
        <v>12</v>
      </c>
    </row>
    <row r="321" spans="1:7" x14ac:dyDescent="0.3">
      <c r="A321" t="s">
        <v>20</v>
      </c>
      <c r="B321">
        <v>569</v>
      </c>
      <c r="C321" s="14">
        <f>VLOOKUP(B321,Crowdfunding!$A$1:$H$1001,8,0)</f>
        <v>589</v>
      </c>
      <c r="E321" s="14" t="s">
        <v>14</v>
      </c>
      <c r="F321" s="14">
        <v>881</v>
      </c>
      <c r="G321">
        <f>VLOOKUP(F321,Crowdfunding!$A$1:$H$1001,8,0)</f>
        <v>452</v>
      </c>
    </row>
    <row r="322" spans="1:7" x14ac:dyDescent="0.3">
      <c r="A322" t="s">
        <v>20</v>
      </c>
      <c r="B322">
        <v>570</v>
      </c>
      <c r="C322" s="14">
        <f>VLOOKUP(B322,Crowdfunding!$A$1:$H$1001,8,0)</f>
        <v>2725</v>
      </c>
      <c r="E322" s="14" t="s">
        <v>14</v>
      </c>
      <c r="F322" s="14">
        <v>884</v>
      </c>
      <c r="G322">
        <f>VLOOKUP(F322,Crowdfunding!$A$1:$H$1001,8,0)</f>
        <v>1886</v>
      </c>
    </row>
    <row r="323" spans="1:7" x14ac:dyDescent="0.3">
      <c r="A323" t="s">
        <v>20</v>
      </c>
      <c r="B323">
        <v>573</v>
      </c>
      <c r="C323" s="14">
        <f>VLOOKUP(B323,Crowdfunding!$A$1:$H$1001,8,0)</f>
        <v>300</v>
      </c>
      <c r="E323" s="14" t="s">
        <v>14</v>
      </c>
      <c r="F323" s="14">
        <v>886</v>
      </c>
      <c r="G323">
        <f>VLOOKUP(F323,Crowdfunding!$A$1:$H$1001,8,0)</f>
        <v>1825</v>
      </c>
    </row>
    <row r="324" spans="1:7" x14ac:dyDescent="0.3">
      <c r="A324" t="s">
        <v>20</v>
      </c>
      <c r="B324">
        <v>574</v>
      </c>
      <c r="C324" s="14">
        <f>VLOOKUP(B324,Crowdfunding!$A$1:$H$1001,8,0)</f>
        <v>144</v>
      </c>
      <c r="E324" s="14" t="s">
        <v>14</v>
      </c>
      <c r="F324" s="14">
        <v>887</v>
      </c>
      <c r="G324">
        <f>VLOOKUP(F324,Crowdfunding!$A$1:$H$1001,8,0)</f>
        <v>31</v>
      </c>
    </row>
    <row r="325" spans="1:7" x14ac:dyDescent="0.3">
      <c r="A325" t="s">
        <v>20</v>
      </c>
      <c r="B325">
        <v>579</v>
      </c>
      <c r="C325" s="14">
        <f>VLOOKUP(B325,Crowdfunding!$A$1:$H$1001,8,0)</f>
        <v>87</v>
      </c>
      <c r="E325" s="14" t="s">
        <v>14</v>
      </c>
      <c r="F325" s="14">
        <v>895</v>
      </c>
      <c r="G325">
        <f>VLOOKUP(F325,Crowdfunding!$A$1:$H$1001,8,0)</f>
        <v>107</v>
      </c>
    </row>
    <row r="326" spans="1:7" x14ac:dyDescent="0.3">
      <c r="A326" t="s">
        <v>20</v>
      </c>
      <c r="B326">
        <v>580</v>
      </c>
      <c r="C326" s="14">
        <f>VLOOKUP(B326,Crowdfunding!$A$1:$H$1001,8,0)</f>
        <v>3116</v>
      </c>
      <c r="E326" s="14" t="s">
        <v>14</v>
      </c>
      <c r="F326" s="14">
        <v>897</v>
      </c>
      <c r="G326">
        <f>VLOOKUP(F326,Crowdfunding!$A$1:$H$1001,8,0)</f>
        <v>27</v>
      </c>
    </row>
    <row r="327" spans="1:7" x14ac:dyDescent="0.3">
      <c r="A327" t="s">
        <v>20</v>
      </c>
      <c r="B327">
        <v>583</v>
      </c>
      <c r="C327" s="14">
        <f>VLOOKUP(B327,Crowdfunding!$A$1:$H$1001,8,0)</f>
        <v>909</v>
      </c>
      <c r="E327" s="14" t="s">
        <v>14</v>
      </c>
      <c r="F327" s="14">
        <v>898</v>
      </c>
      <c r="G327">
        <f>VLOOKUP(F327,Crowdfunding!$A$1:$H$1001,8,0)</f>
        <v>1221</v>
      </c>
    </row>
    <row r="328" spans="1:7" x14ac:dyDescent="0.3">
      <c r="A328" t="s">
        <v>20</v>
      </c>
      <c r="B328">
        <v>584</v>
      </c>
      <c r="C328" s="14">
        <f>VLOOKUP(B328,Crowdfunding!$A$1:$H$1001,8,0)</f>
        <v>1613</v>
      </c>
      <c r="E328" s="14" t="s">
        <v>14</v>
      </c>
      <c r="F328" s="14">
        <v>900</v>
      </c>
      <c r="G328">
        <f>VLOOKUP(F328,Crowdfunding!$A$1:$H$1001,8,0)</f>
        <v>1</v>
      </c>
    </row>
    <row r="329" spans="1:7" x14ac:dyDescent="0.3">
      <c r="A329" t="s">
        <v>20</v>
      </c>
      <c r="B329">
        <v>585</v>
      </c>
      <c r="C329" s="14">
        <f>VLOOKUP(B329,Crowdfunding!$A$1:$H$1001,8,0)</f>
        <v>136</v>
      </c>
      <c r="E329" s="14" t="s">
        <v>14</v>
      </c>
      <c r="F329" s="14">
        <v>904</v>
      </c>
      <c r="G329">
        <f>VLOOKUP(F329,Crowdfunding!$A$1:$H$1001,8,0)</f>
        <v>16</v>
      </c>
    </row>
    <row r="330" spans="1:7" x14ac:dyDescent="0.3">
      <c r="A330" t="s">
        <v>20</v>
      </c>
      <c r="B330">
        <v>586</v>
      </c>
      <c r="C330" s="14">
        <f>VLOOKUP(B330,Crowdfunding!$A$1:$H$1001,8,0)</f>
        <v>130</v>
      </c>
      <c r="E330" s="14" t="s">
        <v>14</v>
      </c>
      <c r="F330" s="14">
        <v>907</v>
      </c>
      <c r="G330">
        <f>VLOOKUP(F330,Crowdfunding!$A$1:$H$1001,8,0)</f>
        <v>41</v>
      </c>
    </row>
    <row r="331" spans="1:7" x14ac:dyDescent="0.3">
      <c r="A331" t="s">
        <v>20</v>
      </c>
      <c r="B331">
        <v>591</v>
      </c>
      <c r="C331" s="14">
        <f>VLOOKUP(B331,Crowdfunding!$A$1:$H$1001,8,0)</f>
        <v>102</v>
      </c>
      <c r="E331" s="14" t="s">
        <v>14</v>
      </c>
      <c r="F331" s="14">
        <v>913</v>
      </c>
      <c r="G331">
        <f>VLOOKUP(F331,Crowdfunding!$A$1:$H$1001,8,0)</f>
        <v>523</v>
      </c>
    </row>
    <row r="332" spans="1:7" x14ac:dyDescent="0.3">
      <c r="A332" t="s">
        <v>20</v>
      </c>
      <c r="B332">
        <v>593</v>
      </c>
      <c r="C332" s="14">
        <f>VLOOKUP(B332,Crowdfunding!$A$1:$H$1001,8,0)</f>
        <v>4006</v>
      </c>
      <c r="E332" s="14" t="s">
        <v>14</v>
      </c>
      <c r="F332" s="14">
        <v>914</v>
      </c>
      <c r="G332">
        <f>VLOOKUP(F332,Crowdfunding!$A$1:$H$1001,8,0)</f>
        <v>141</v>
      </c>
    </row>
    <row r="333" spans="1:7" x14ac:dyDescent="0.3">
      <c r="A333" t="s">
        <v>20</v>
      </c>
      <c r="B333">
        <v>595</v>
      </c>
      <c r="C333" s="14">
        <f>VLOOKUP(B333,Crowdfunding!$A$1:$H$1001,8,0)</f>
        <v>1629</v>
      </c>
      <c r="E333" s="14" t="s">
        <v>14</v>
      </c>
      <c r="F333" s="14">
        <v>916</v>
      </c>
      <c r="G333">
        <f>VLOOKUP(F333,Crowdfunding!$A$1:$H$1001,8,0)</f>
        <v>52</v>
      </c>
    </row>
    <row r="334" spans="1:7" x14ac:dyDescent="0.3">
      <c r="A334" t="s">
        <v>20</v>
      </c>
      <c r="B334">
        <v>597</v>
      </c>
      <c r="C334" s="14">
        <f>VLOOKUP(B334,Crowdfunding!$A$1:$H$1001,8,0)</f>
        <v>2188</v>
      </c>
      <c r="E334" s="14" t="s">
        <v>14</v>
      </c>
      <c r="F334" s="14">
        <v>919</v>
      </c>
      <c r="G334">
        <f>VLOOKUP(F334,Crowdfunding!$A$1:$H$1001,8,0)</f>
        <v>225</v>
      </c>
    </row>
    <row r="335" spans="1:7" x14ac:dyDescent="0.3">
      <c r="A335" t="s">
        <v>20</v>
      </c>
      <c r="B335">
        <v>598</v>
      </c>
      <c r="C335" s="14">
        <f>VLOOKUP(B335,Crowdfunding!$A$1:$H$1001,8,0)</f>
        <v>2409</v>
      </c>
      <c r="E335" s="14" t="s">
        <v>14</v>
      </c>
      <c r="F335" s="14">
        <v>921</v>
      </c>
      <c r="G335">
        <f>VLOOKUP(F335,Crowdfunding!$A$1:$H$1001,8,0)</f>
        <v>38</v>
      </c>
    </row>
    <row r="336" spans="1:7" x14ac:dyDescent="0.3">
      <c r="A336" t="s">
        <v>20</v>
      </c>
      <c r="B336">
        <v>601</v>
      </c>
      <c r="C336" s="14">
        <f>VLOOKUP(B336,Crowdfunding!$A$1:$H$1001,8,0)</f>
        <v>194</v>
      </c>
      <c r="E336" s="14" t="s">
        <v>14</v>
      </c>
      <c r="F336" s="14">
        <v>926</v>
      </c>
      <c r="G336">
        <f>VLOOKUP(F336,Crowdfunding!$A$1:$H$1001,8,0)</f>
        <v>15</v>
      </c>
    </row>
    <row r="337" spans="1:7" x14ac:dyDescent="0.3">
      <c r="A337" t="s">
        <v>20</v>
      </c>
      <c r="B337">
        <v>602</v>
      </c>
      <c r="C337" s="14">
        <f>VLOOKUP(B337,Crowdfunding!$A$1:$H$1001,8,0)</f>
        <v>1140</v>
      </c>
      <c r="E337" s="14" t="s">
        <v>14</v>
      </c>
      <c r="F337" s="14">
        <v>927</v>
      </c>
      <c r="G337">
        <f>VLOOKUP(F337,Crowdfunding!$A$1:$H$1001,8,0)</f>
        <v>37</v>
      </c>
    </row>
    <row r="338" spans="1:7" x14ac:dyDescent="0.3">
      <c r="A338" t="s">
        <v>20</v>
      </c>
      <c r="B338">
        <v>603</v>
      </c>
      <c r="C338" s="14">
        <f>VLOOKUP(B338,Crowdfunding!$A$1:$H$1001,8,0)</f>
        <v>102</v>
      </c>
      <c r="E338" s="14" t="s">
        <v>14</v>
      </c>
      <c r="F338" s="14">
        <v>931</v>
      </c>
      <c r="G338">
        <f>VLOOKUP(F338,Crowdfunding!$A$1:$H$1001,8,0)</f>
        <v>112</v>
      </c>
    </row>
    <row r="339" spans="1:7" x14ac:dyDescent="0.3">
      <c r="A339" t="s">
        <v>20</v>
      </c>
      <c r="B339">
        <v>604</v>
      </c>
      <c r="C339" s="14">
        <f>VLOOKUP(B339,Crowdfunding!$A$1:$H$1001,8,0)</f>
        <v>2857</v>
      </c>
      <c r="E339" s="14" t="s">
        <v>14</v>
      </c>
      <c r="F339" s="14">
        <v>936</v>
      </c>
      <c r="G339">
        <f>VLOOKUP(F339,Crowdfunding!$A$1:$H$1001,8,0)</f>
        <v>21</v>
      </c>
    </row>
    <row r="340" spans="1:7" x14ac:dyDescent="0.3">
      <c r="A340" t="s">
        <v>20</v>
      </c>
      <c r="B340">
        <v>605</v>
      </c>
      <c r="C340" s="14">
        <f>VLOOKUP(B340,Crowdfunding!$A$1:$H$1001,8,0)</f>
        <v>107</v>
      </c>
      <c r="E340" s="14" t="s">
        <v>14</v>
      </c>
      <c r="F340" s="14">
        <v>939</v>
      </c>
      <c r="G340">
        <f>VLOOKUP(F340,Crowdfunding!$A$1:$H$1001,8,0)</f>
        <v>67</v>
      </c>
    </row>
    <row r="341" spans="1:7" x14ac:dyDescent="0.3">
      <c r="A341" t="s">
        <v>20</v>
      </c>
      <c r="B341">
        <v>606</v>
      </c>
      <c r="C341" s="14">
        <f>VLOOKUP(B341,Crowdfunding!$A$1:$H$1001,8,0)</f>
        <v>160</v>
      </c>
      <c r="E341" s="14" t="s">
        <v>14</v>
      </c>
      <c r="F341" s="14">
        <v>941</v>
      </c>
      <c r="G341">
        <f>VLOOKUP(F341,Crowdfunding!$A$1:$H$1001,8,0)</f>
        <v>78</v>
      </c>
    </row>
    <row r="342" spans="1:7" x14ac:dyDescent="0.3">
      <c r="A342" t="s">
        <v>20</v>
      </c>
      <c r="B342">
        <v>607</v>
      </c>
      <c r="C342" s="14">
        <f>VLOOKUP(B342,Crowdfunding!$A$1:$H$1001,8,0)</f>
        <v>2230</v>
      </c>
      <c r="E342" s="14" t="s">
        <v>14</v>
      </c>
      <c r="F342" s="14">
        <v>942</v>
      </c>
      <c r="G342">
        <f>VLOOKUP(F342,Crowdfunding!$A$1:$H$1001,8,0)</f>
        <v>67</v>
      </c>
    </row>
    <row r="343" spans="1:7" x14ac:dyDescent="0.3">
      <c r="A343" t="s">
        <v>20</v>
      </c>
      <c r="B343">
        <v>608</v>
      </c>
      <c r="C343" s="14">
        <f>VLOOKUP(B343,Crowdfunding!$A$1:$H$1001,8,0)</f>
        <v>316</v>
      </c>
      <c r="E343" s="14" t="s">
        <v>14</v>
      </c>
      <c r="F343" s="14">
        <v>944</v>
      </c>
      <c r="G343">
        <f>VLOOKUP(F343,Crowdfunding!$A$1:$H$1001,8,0)</f>
        <v>263</v>
      </c>
    </row>
    <row r="344" spans="1:7" x14ac:dyDescent="0.3">
      <c r="A344" t="s">
        <v>20</v>
      </c>
      <c r="B344">
        <v>609</v>
      </c>
      <c r="C344" s="14">
        <f>VLOOKUP(B344,Crowdfunding!$A$1:$H$1001,8,0)</f>
        <v>117</v>
      </c>
      <c r="E344" s="14" t="s">
        <v>14</v>
      </c>
      <c r="F344" s="14">
        <v>945</v>
      </c>
      <c r="G344">
        <f>VLOOKUP(F344,Crowdfunding!$A$1:$H$1001,8,0)</f>
        <v>1691</v>
      </c>
    </row>
    <row r="345" spans="1:7" x14ac:dyDescent="0.3">
      <c r="A345" t="s">
        <v>20</v>
      </c>
      <c r="B345">
        <v>610</v>
      </c>
      <c r="C345" s="14">
        <f>VLOOKUP(B345,Crowdfunding!$A$1:$H$1001,8,0)</f>
        <v>6406</v>
      </c>
      <c r="E345" s="14" t="s">
        <v>14</v>
      </c>
      <c r="F345" s="14">
        <v>946</v>
      </c>
      <c r="G345">
        <f>VLOOKUP(F345,Crowdfunding!$A$1:$H$1001,8,0)</f>
        <v>181</v>
      </c>
    </row>
    <row r="346" spans="1:7" x14ac:dyDescent="0.3">
      <c r="A346" t="s">
        <v>20</v>
      </c>
      <c r="B346">
        <v>612</v>
      </c>
      <c r="C346" s="14">
        <f>VLOOKUP(B346,Crowdfunding!$A$1:$H$1001,8,0)</f>
        <v>192</v>
      </c>
      <c r="E346" s="14" t="s">
        <v>14</v>
      </c>
      <c r="F346" s="14">
        <v>947</v>
      </c>
      <c r="G346">
        <f>VLOOKUP(F346,Crowdfunding!$A$1:$H$1001,8,0)</f>
        <v>13</v>
      </c>
    </row>
    <row r="347" spans="1:7" x14ac:dyDescent="0.3">
      <c r="A347" t="s">
        <v>20</v>
      </c>
      <c r="B347">
        <v>613</v>
      </c>
      <c r="C347" s="14">
        <f>VLOOKUP(B347,Crowdfunding!$A$1:$H$1001,8,0)</f>
        <v>26</v>
      </c>
      <c r="E347" s="14" t="s">
        <v>14</v>
      </c>
      <c r="F347" s="14">
        <v>950</v>
      </c>
      <c r="G347">
        <f>VLOOKUP(F347,Crowdfunding!$A$1:$H$1001,8,0)</f>
        <v>1</v>
      </c>
    </row>
    <row r="348" spans="1:7" x14ac:dyDescent="0.3">
      <c r="A348" t="s">
        <v>20</v>
      </c>
      <c r="B348">
        <v>614</v>
      </c>
      <c r="C348" s="14">
        <f>VLOOKUP(B348,Crowdfunding!$A$1:$H$1001,8,0)</f>
        <v>723</v>
      </c>
      <c r="E348" s="14" t="s">
        <v>14</v>
      </c>
      <c r="F348" s="14">
        <v>953</v>
      </c>
      <c r="G348">
        <f>VLOOKUP(F348,Crowdfunding!$A$1:$H$1001,8,0)</f>
        <v>21</v>
      </c>
    </row>
    <row r="349" spans="1:7" x14ac:dyDescent="0.3">
      <c r="A349" t="s">
        <v>20</v>
      </c>
      <c r="B349">
        <v>615</v>
      </c>
      <c r="C349" s="14">
        <f>VLOOKUP(B349,Crowdfunding!$A$1:$H$1001,8,0)</f>
        <v>170</v>
      </c>
      <c r="E349" s="14" t="s">
        <v>14</v>
      </c>
      <c r="F349" s="14">
        <v>956</v>
      </c>
      <c r="G349">
        <f>VLOOKUP(F349,Crowdfunding!$A$1:$H$1001,8,0)</f>
        <v>830</v>
      </c>
    </row>
    <row r="350" spans="1:7" x14ac:dyDescent="0.3">
      <c r="A350" t="s">
        <v>20</v>
      </c>
      <c r="B350">
        <v>616</v>
      </c>
      <c r="C350" s="14">
        <f>VLOOKUP(B350,Crowdfunding!$A$1:$H$1001,8,0)</f>
        <v>238</v>
      </c>
      <c r="E350" s="14" t="s">
        <v>14</v>
      </c>
      <c r="F350" s="14">
        <v>959</v>
      </c>
      <c r="G350">
        <f>VLOOKUP(F350,Crowdfunding!$A$1:$H$1001,8,0)</f>
        <v>130</v>
      </c>
    </row>
    <row r="351" spans="1:7" x14ac:dyDescent="0.3">
      <c r="A351" t="s">
        <v>20</v>
      </c>
      <c r="B351">
        <v>617</v>
      </c>
      <c r="C351" s="14">
        <f>VLOOKUP(B351,Crowdfunding!$A$1:$H$1001,8,0)</f>
        <v>55</v>
      </c>
      <c r="E351" s="14" t="s">
        <v>14</v>
      </c>
      <c r="F351" s="14">
        <v>960</v>
      </c>
      <c r="G351">
        <f>VLOOKUP(F351,Crowdfunding!$A$1:$H$1001,8,0)</f>
        <v>55</v>
      </c>
    </row>
    <row r="352" spans="1:7" x14ac:dyDescent="0.3">
      <c r="A352" t="s">
        <v>20</v>
      </c>
      <c r="B352">
        <v>620</v>
      </c>
      <c r="C352" s="14">
        <f>VLOOKUP(B352,Crowdfunding!$A$1:$H$1001,8,0)</f>
        <v>128</v>
      </c>
      <c r="E352" s="14" t="s">
        <v>14</v>
      </c>
      <c r="F352" s="14">
        <v>963</v>
      </c>
      <c r="G352">
        <f>VLOOKUP(F352,Crowdfunding!$A$1:$H$1001,8,0)</f>
        <v>114</v>
      </c>
    </row>
    <row r="353" spans="1:7" x14ac:dyDescent="0.3">
      <c r="A353" t="s">
        <v>20</v>
      </c>
      <c r="B353">
        <v>621</v>
      </c>
      <c r="C353" s="14">
        <f>VLOOKUP(B353,Crowdfunding!$A$1:$H$1001,8,0)</f>
        <v>2144</v>
      </c>
      <c r="E353" s="14" t="s">
        <v>14</v>
      </c>
      <c r="F353" s="14">
        <v>970</v>
      </c>
      <c r="G353">
        <f>VLOOKUP(F353,Crowdfunding!$A$1:$H$1001,8,0)</f>
        <v>594</v>
      </c>
    </row>
    <row r="354" spans="1:7" x14ac:dyDescent="0.3">
      <c r="A354" t="s">
        <v>20</v>
      </c>
      <c r="B354">
        <v>623</v>
      </c>
      <c r="C354" s="14">
        <f>VLOOKUP(B354,Crowdfunding!$A$1:$H$1001,8,0)</f>
        <v>2693</v>
      </c>
      <c r="E354" s="14" t="s">
        <v>14</v>
      </c>
      <c r="F354" s="14">
        <v>971</v>
      </c>
      <c r="G354">
        <f>VLOOKUP(F354,Crowdfunding!$A$1:$H$1001,8,0)</f>
        <v>24</v>
      </c>
    </row>
    <row r="355" spans="1:7" x14ac:dyDescent="0.3">
      <c r="A355" t="s">
        <v>20</v>
      </c>
      <c r="B355">
        <v>624</v>
      </c>
      <c r="C355" s="14">
        <f>VLOOKUP(B355,Crowdfunding!$A$1:$H$1001,8,0)</f>
        <v>432</v>
      </c>
      <c r="E355" s="14" t="s">
        <v>14</v>
      </c>
      <c r="F355" s="14">
        <v>973</v>
      </c>
      <c r="G355">
        <f>VLOOKUP(F355,Crowdfunding!$A$1:$H$1001,8,0)</f>
        <v>252</v>
      </c>
    </row>
    <row r="356" spans="1:7" x14ac:dyDescent="0.3">
      <c r="A356" t="s">
        <v>20</v>
      </c>
      <c r="B356">
        <v>626</v>
      </c>
      <c r="C356" s="14">
        <f>VLOOKUP(B356,Crowdfunding!$A$1:$H$1001,8,0)</f>
        <v>189</v>
      </c>
      <c r="E356" s="14" t="s">
        <v>14</v>
      </c>
      <c r="F356" s="14">
        <v>977</v>
      </c>
      <c r="G356">
        <f>VLOOKUP(F356,Crowdfunding!$A$1:$H$1001,8,0)</f>
        <v>67</v>
      </c>
    </row>
    <row r="357" spans="1:7" x14ac:dyDescent="0.3">
      <c r="A357" t="s">
        <v>20</v>
      </c>
      <c r="B357">
        <v>627</v>
      </c>
      <c r="C357" s="14">
        <f>VLOOKUP(B357,Crowdfunding!$A$1:$H$1001,8,0)</f>
        <v>154</v>
      </c>
      <c r="E357" s="14" t="s">
        <v>14</v>
      </c>
      <c r="F357" s="14">
        <v>980</v>
      </c>
      <c r="G357">
        <f>VLOOKUP(F357,Crowdfunding!$A$1:$H$1001,8,0)</f>
        <v>742</v>
      </c>
    </row>
    <row r="358" spans="1:7" x14ac:dyDescent="0.3">
      <c r="A358" t="s">
        <v>20</v>
      </c>
      <c r="B358">
        <v>628</v>
      </c>
      <c r="C358" s="14">
        <f>VLOOKUP(B358,Crowdfunding!$A$1:$H$1001,8,0)</f>
        <v>96</v>
      </c>
      <c r="E358" s="14" t="s">
        <v>14</v>
      </c>
      <c r="F358" s="14">
        <v>982</v>
      </c>
      <c r="G358">
        <f>VLOOKUP(F358,Crowdfunding!$A$1:$H$1001,8,0)</f>
        <v>75</v>
      </c>
    </row>
    <row r="359" spans="1:7" x14ac:dyDescent="0.3">
      <c r="A359" t="s">
        <v>20</v>
      </c>
      <c r="B359">
        <v>631</v>
      </c>
      <c r="C359" s="14">
        <f>VLOOKUP(B359,Crowdfunding!$A$1:$H$1001,8,0)</f>
        <v>3063</v>
      </c>
      <c r="E359" s="14" t="s">
        <v>14</v>
      </c>
      <c r="F359" s="14">
        <v>985</v>
      </c>
      <c r="G359">
        <f>VLOOKUP(F359,Crowdfunding!$A$1:$H$1001,8,0)</f>
        <v>4405</v>
      </c>
    </row>
    <row r="360" spans="1:7" x14ac:dyDescent="0.3">
      <c r="A360" t="s">
        <v>20</v>
      </c>
      <c r="B360">
        <v>635</v>
      </c>
      <c r="C360" s="14">
        <f>VLOOKUP(B360,Crowdfunding!$A$1:$H$1001,8,0)</f>
        <v>2266</v>
      </c>
      <c r="E360" s="14" t="s">
        <v>14</v>
      </c>
      <c r="F360" s="14">
        <v>986</v>
      </c>
      <c r="G360">
        <f>VLOOKUP(F360,Crowdfunding!$A$1:$H$1001,8,0)</f>
        <v>92</v>
      </c>
    </row>
    <row r="361" spans="1:7" x14ac:dyDescent="0.3">
      <c r="A361" t="s">
        <v>20</v>
      </c>
      <c r="B361">
        <v>641</v>
      </c>
      <c r="C361" s="14">
        <f>VLOOKUP(B361,Crowdfunding!$A$1:$H$1001,8,0)</f>
        <v>194</v>
      </c>
      <c r="E361" s="14" t="s">
        <v>14</v>
      </c>
      <c r="F361" s="14">
        <v>988</v>
      </c>
      <c r="G361">
        <f>VLOOKUP(F361,Crowdfunding!$A$1:$H$1001,8,0)</f>
        <v>64</v>
      </c>
    </row>
    <row r="362" spans="1:7" x14ac:dyDescent="0.3">
      <c r="A362" t="s">
        <v>20</v>
      </c>
      <c r="B362">
        <v>642</v>
      </c>
      <c r="C362" s="14">
        <f>VLOOKUP(B362,Crowdfunding!$A$1:$H$1001,8,0)</f>
        <v>129</v>
      </c>
      <c r="E362" s="14" t="s">
        <v>14</v>
      </c>
      <c r="F362" s="14">
        <v>990</v>
      </c>
      <c r="G362">
        <f>VLOOKUP(F362,Crowdfunding!$A$1:$H$1001,8,0)</f>
        <v>64</v>
      </c>
    </row>
    <row r="363" spans="1:7" x14ac:dyDescent="0.3">
      <c r="A363" t="s">
        <v>20</v>
      </c>
      <c r="B363">
        <v>643</v>
      </c>
      <c r="C363" s="14">
        <f>VLOOKUP(B363,Crowdfunding!$A$1:$H$1001,8,0)</f>
        <v>375</v>
      </c>
      <c r="E363" s="14" t="s">
        <v>14</v>
      </c>
      <c r="F363" s="14">
        <v>994</v>
      </c>
      <c r="G363">
        <f>VLOOKUP(F363,Crowdfunding!$A$1:$H$1001,8,0)</f>
        <v>842</v>
      </c>
    </row>
    <row r="364" spans="1:7" x14ac:dyDescent="0.3">
      <c r="A364" t="s">
        <v>20</v>
      </c>
      <c r="B364">
        <v>652</v>
      </c>
      <c r="C364" s="14">
        <f>VLOOKUP(B364,Crowdfunding!$A$1:$H$1001,8,0)</f>
        <v>409</v>
      </c>
      <c r="E364" s="14" t="s">
        <v>14</v>
      </c>
      <c r="F364" s="14">
        <v>996</v>
      </c>
      <c r="G364">
        <f>VLOOKUP(F364,Crowdfunding!$A$1:$H$1001,8,0)</f>
        <v>112</v>
      </c>
    </row>
    <row r="365" spans="1:7" x14ac:dyDescent="0.3">
      <c r="A365" t="s">
        <v>20</v>
      </c>
      <c r="B365">
        <v>653</v>
      </c>
      <c r="C365" s="14">
        <f>VLOOKUP(B365,Crowdfunding!$A$1:$H$1001,8,0)</f>
        <v>234</v>
      </c>
      <c r="E365" s="14" t="s">
        <v>14</v>
      </c>
      <c r="F365" s="14">
        <v>998</v>
      </c>
      <c r="G365">
        <f>VLOOKUP(F365,Crowdfunding!$A$1:$H$1001,8,0)</f>
        <v>374</v>
      </c>
    </row>
    <row r="366" spans="1:7" x14ac:dyDescent="0.3">
      <c r="A366" t="s">
        <v>20</v>
      </c>
      <c r="B366">
        <v>654</v>
      </c>
      <c r="C366" s="14">
        <f>VLOOKUP(B366,Crowdfunding!$A$1:$H$1001,8,0)</f>
        <v>3016</v>
      </c>
    </row>
    <row r="367" spans="1:7" x14ac:dyDescent="0.3">
      <c r="A367" t="s">
        <v>20</v>
      </c>
      <c r="B367">
        <v>655</v>
      </c>
      <c r="C367" s="14">
        <f>VLOOKUP(B367,Crowdfunding!$A$1:$H$1001,8,0)</f>
        <v>264</v>
      </c>
    </row>
    <row r="368" spans="1:7" x14ac:dyDescent="0.3">
      <c r="A368" t="s">
        <v>20</v>
      </c>
      <c r="B368">
        <v>665</v>
      </c>
      <c r="C368" s="14">
        <f>VLOOKUP(B368,Crowdfunding!$A$1:$H$1001,8,0)</f>
        <v>272</v>
      </c>
    </row>
    <row r="369" spans="1:3" x14ac:dyDescent="0.3">
      <c r="A369" t="s">
        <v>20</v>
      </c>
      <c r="B369">
        <v>667</v>
      </c>
      <c r="C369" s="14">
        <f>VLOOKUP(B369,Crowdfunding!$A$1:$H$1001,8,0)</f>
        <v>419</v>
      </c>
    </row>
    <row r="370" spans="1:3" x14ac:dyDescent="0.3">
      <c r="A370" t="s">
        <v>20</v>
      </c>
      <c r="B370">
        <v>669</v>
      </c>
      <c r="C370" s="14">
        <f>VLOOKUP(B370,Crowdfunding!$A$1:$H$1001,8,0)</f>
        <v>1621</v>
      </c>
    </row>
    <row r="371" spans="1:3" x14ac:dyDescent="0.3">
      <c r="A371" t="s">
        <v>20</v>
      </c>
      <c r="B371">
        <v>670</v>
      </c>
      <c r="C371" s="14">
        <f>VLOOKUP(B371,Crowdfunding!$A$1:$H$1001,8,0)</f>
        <v>1101</v>
      </c>
    </row>
    <row r="372" spans="1:3" x14ac:dyDescent="0.3">
      <c r="A372" t="s">
        <v>20</v>
      </c>
      <c r="B372">
        <v>671</v>
      </c>
      <c r="C372" s="14">
        <f>VLOOKUP(B372,Crowdfunding!$A$1:$H$1001,8,0)</f>
        <v>1073</v>
      </c>
    </row>
    <row r="373" spans="1:3" x14ac:dyDescent="0.3">
      <c r="A373" t="s">
        <v>20</v>
      </c>
      <c r="B373">
        <v>675</v>
      </c>
      <c r="C373" s="14">
        <f>VLOOKUP(B373,Crowdfunding!$A$1:$H$1001,8,0)</f>
        <v>331</v>
      </c>
    </row>
    <row r="374" spans="1:3" x14ac:dyDescent="0.3">
      <c r="A374" t="s">
        <v>20</v>
      </c>
      <c r="B374">
        <v>676</v>
      </c>
      <c r="C374" s="14">
        <f>VLOOKUP(B374,Crowdfunding!$A$1:$H$1001,8,0)</f>
        <v>1170</v>
      </c>
    </row>
    <row r="375" spans="1:3" x14ac:dyDescent="0.3">
      <c r="A375" t="s">
        <v>20</v>
      </c>
      <c r="B375">
        <v>679</v>
      </c>
      <c r="C375" s="14">
        <f>VLOOKUP(B375,Crowdfunding!$A$1:$H$1001,8,0)</f>
        <v>363</v>
      </c>
    </row>
    <row r="376" spans="1:3" x14ac:dyDescent="0.3">
      <c r="A376" t="s">
        <v>20</v>
      </c>
      <c r="B376">
        <v>682</v>
      </c>
      <c r="C376" s="14">
        <f>VLOOKUP(B376,Crowdfunding!$A$1:$H$1001,8,0)</f>
        <v>103</v>
      </c>
    </row>
    <row r="377" spans="1:3" x14ac:dyDescent="0.3">
      <c r="A377" t="s">
        <v>20</v>
      </c>
      <c r="B377">
        <v>683</v>
      </c>
      <c r="C377" s="14">
        <f>VLOOKUP(B377,Crowdfunding!$A$1:$H$1001,8,0)</f>
        <v>147</v>
      </c>
    </row>
    <row r="378" spans="1:3" x14ac:dyDescent="0.3">
      <c r="A378" t="s">
        <v>20</v>
      </c>
      <c r="B378">
        <v>684</v>
      </c>
      <c r="C378" s="14">
        <f>VLOOKUP(B378,Crowdfunding!$A$1:$H$1001,8,0)</f>
        <v>110</v>
      </c>
    </row>
    <row r="379" spans="1:3" x14ac:dyDescent="0.3">
      <c r="A379" t="s">
        <v>20</v>
      </c>
      <c r="B379">
        <v>686</v>
      </c>
      <c r="C379" s="14">
        <f>VLOOKUP(B379,Crowdfunding!$A$1:$H$1001,8,0)</f>
        <v>134</v>
      </c>
    </row>
    <row r="380" spans="1:3" x14ac:dyDescent="0.3">
      <c r="A380" t="s">
        <v>20</v>
      </c>
      <c r="B380">
        <v>687</v>
      </c>
      <c r="C380" s="14">
        <f>VLOOKUP(B380,Crowdfunding!$A$1:$H$1001,8,0)</f>
        <v>269</v>
      </c>
    </row>
    <row r="381" spans="1:3" x14ac:dyDescent="0.3">
      <c r="A381" t="s">
        <v>20</v>
      </c>
      <c r="B381">
        <v>688</v>
      </c>
      <c r="C381" s="14">
        <f>VLOOKUP(B381,Crowdfunding!$A$1:$H$1001,8,0)</f>
        <v>175</v>
      </c>
    </row>
    <row r="382" spans="1:3" x14ac:dyDescent="0.3">
      <c r="A382" t="s">
        <v>20</v>
      </c>
      <c r="B382">
        <v>689</v>
      </c>
      <c r="C382" s="14">
        <f>VLOOKUP(B382,Crowdfunding!$A$1:$H$1001,8,0)</f>
        <v>69</v>
      </c>
    </row>
    <row r="383" spans="1:3" x14ac:dyDescent="0.3">
      <c r="A383" t="s">
        <v>20</v>
      </c>
      <c r="B383">
        <v>690</v>
      </c>
      <c r="C383" s="14">
        <f>VLOOKUP(B383,Crowdfunding!$A$1:$H$1001,8,0)</f>
        <v>190</v>
      </c>
    </row>
    <row r="384" spans="1:3" x14ac:dyDescent="0.3">
      <c r="A384" t="s">
        <v>20</v>
      </c>
      <c r="B384">
        <v>691</v>
      </c>
      <c r="C384" s="14">
        <f>VLOOKUP(B384,Crowdfunding!$A$1:$H$1001,8,0)</f>
        <v>237</v>
      </c>
    </row>
    <row r="385" spans="1:3" x14ac:dyDescent="0.3">
      <c r="A385" t="s">
        <v>20</v>
      </c>
      <c r="B385">
        <v>695</v>
      </c>
      <c r="C385" s="14">
        <f>VLOOKUP(B385,Crowdfunding!$A$1:$H$1001,8,0)</f>
        <v>196</v>
      </c>
    </row>
    <row r="386" spans="1:3" x14ac:dyDescent="0.3">
      <c r="A386" t="s">
        <v>20</v>
      </c>
      <c r="B386">
        <v>697</v>
      </c>
      <c r="C386" s="14">
        <f>VLOOKUP(B386,Crowdfunding!$A$1:$H$1001,8,0)</f>
        <v>7295</v>
      </c>
    </row>
    <row r="387" spans="1:3" x14ac:dyDescent="0.3">
      <c r="A387" t="s">
        <v>20</v>
      </c>
      <c r="B387">
        <v>698</v>
      </c>
      <c r="C387" s="14">
        <f>VLOOKUP(B387,Crowdfunding!$A$1:$H$1001,8,0)</f>
        <v>2893</v>
      </c>
    </row>
    <row r="388" spans="1:3" x14ac:dyDescent="0.3">
      <c r="A388" t="s">
        <v>20</v>
      </c>
      <c r="B388">
        <v>701</v>
      </c>
      <c r="C388" s="14">
        <f>VLOOKUP(B388,Crowdfunding!$A$1:$H$1001,8,0)</f>
        <v>820</v>
      </c>
    </row>
    <row r="389" spans="1:3" x14ac:dyDescent="0.3">
      <c r="A389" t="s">
        <v>20</v>
      </c>
      <c r="B389">
        <v>703</v>
      </c>
      <c r="C389" s="14">
        <f>VLOOKUP(B389,Crowdfunding!$A$1:$H$1001,8,0)</f>
        <v>2038</v>
      </c>
    </row>
    <row r="390" spans="1:3" x14ac:dyDescent="0.3">
      <c r="A390" t="s">
        <v>20</v>
      </c>
      <c r="B390">
        <v>704</v>
      </c>
      <c r="C390" s="14">
        <f>VLOOKUP(B390,Crowdfunding!$A$1:$H$1001,8,0)</f>
        <v>116</v>
      </c>
    </row>
    <row r="391" spans="1:3" x14ac:dyDescent="0.3">
      <c r="A391" t="s">
        <v>20</v>
      </c>
      <c r="B391">
        <v>706</v>
      </c>
      <c r="C391" s="14">
        <f>VLOOKUP(B391,Crowdfunding!$A$1:$H$1001,8,0)</f>
        <v>1345</v>
      </c>
    </row>
    <row r="392" spans="1:3" x14ac:dyDescent="0.3">
      <c r="A392" t="s">
        <v>20</v>
      </c>
      <c r="B392">
        <v>707</v>
      </c>
      <c r="C392" s="14">
        <f>VLOOKUP(B392,Crowdfunding!$A$1:$H$1001,8,0)</f>
        <v>168</v>
      </c>
    </row>
    <row r="393" spans="1:3" x14ac:dyDescent="0.3">
      <c r="A393" t="s">
        <v>20</v>
      </c>
      <c r="B393">
        <v>708</v>
      </c>
      <c r="C393" s="14">
        <f>VLOOKUP(B393,Crowdfunding!$A$1:$H$1001,8,0)</f>
        <v>137</v>
      </c>
    </row>
    <row r="394" spans="1:3" x14ac:dyDescent="0.3">
      <c r="A394" t="s">
        <v>20</v>
      </c>
      <c r="B394">
        <v>709</v>
      </c>
      <c r="C394" s="14">
        <f>VLOOKUP(B394,Crowdfunding!$A$1:$H$1001,8,0)</f>
        <v>186</v>
      </c>
    </row>
    <row r="395" spans="1:3" x14ac:dyDescent="0.3">
      <c r="A395" t="s">
        <v>20</v>
      </c>
      <c r="B395">
        <v>710</v>
      </c>
      <c r="C395" s="14">
        <f>VLOOKUP(B395,Crowdfunding!$A$1:$H$1001,8,0)</f>
        <v>125</v>
      </c>
    </row>
    <row r="396" spans="1:3" x14ac:dyDescent="0.3">
      <c r="A396" t="s">
        <v>20</v>
      </c>
      <c r="B396">
        <v>712</v>
      </c>
      <c r="C396" s="14">
        <f>VLOOKUP(B396,Crowdfunding!$A$1:$H$1001,8,0)</f>
        <v>202</v>
      </c>
    </row>
    <row r="397" spans="1:3" x14ac:dyDescent="0.3">
      <c r="A397" t="s">
        <v>20</v>
      </c>
      <c r="B397">
        <v>713</v>
      </c>
      <c r="C397" s="14">
        <f>VLOOKUP(B397,Crowdfunding!$A$1:$H$1001,8,0)</f>
        <v>103</v>
      </c>
    </row>
    <row r="398" spans="1:3" x14ac:dyDescent="0.3">
      <c r="A398" t="s">
        <v>20</v>
      </c>
      <c r="B398">
        <v>714</v>
      </c>
      <c r="C398" s="14">
        <f>VLOOKUP(B398,Crowdfunding!$A$1:$H$1001,8,0)</f>
        <v>1785</v>
      </c>
    </row>
    <row r="399" spans="1:3" x14ac:dyDescent="0.3">
      <c r="A399" t="s">
        <v>20</v>
      </c>
      <c r="B399">
        <v>716</v>
      </c>
      <c r="C399" s="14">
        <f>VLOOKUP(B399,Crowdfunding!$A$1:$H$1001,8,0)</f>
        <v>157</v>
      </c>
    </row>
    <row r="400" spans="1:3" x14ac:dyDescent="0.3">
      <c r="A400" t="s">
        <v>20</v>
      </c>
      <c r="B400">
        <v>717</v>
      </c>
      <c r="C400" s="14">
        <f>VLOOKUP(B400,Crowdfunding!$A$1:$H$1001,8,0)</f>
        <v>555</v>
      </c>
    </row>
    <row r="401" spans="1:3" x14ac:dyDescent="0.3">
      <c r="A401" t="s">
        <v>20</v>
      </c>
      <c r="B401">
        <v>718</v>
      </c>
      <c r="C401" s="14">
        <f>VLOOKUP(B401,Crowdfunding!$A$1:$H$1001,8,0)</f>
        <v>297</v>
      </c>
    </row>
    <row r="402" spans="1:3" x14ac:dyDescent="0.3">
      <c r="A402" t="s">
        <v>20</v>
      </c>
      <c r="B402">
        <v>719</v>
      </c>
      <c r="C402" s="14">
        <f>VLOOKUP(B402,Crowdfunding!$A$1:$H$1001,8,0)</f>
        <v>123</v>
      </c>
    </row>
    <row r="403" spans="1:3" x14ac:dyDescent="0.3">
      <c r="A403" t="s">
        <v>20</v>
      </c>
      <c r="B403">
        <v>722</v>
      </c>
      <c r="C403" s="14">
        <f>VLOOKUP(B403,Crowdfunding!$A$1:$H$1001,8,0)</f>
        <v>3036</v>
      </c>
    </row>
    <row r="404" spans="1:3" x14ac:dyDescent="0.3">
      <c r="A404" t="s">
        <v>20</v>
      </c>
      <c r="B404">
        <v>723</v>
      </c>
      <c r="C404" s="14">
        <f>VLOOKUP(B404,Crowdfunding!$A$1:$H$1001,8,0)</f>
        <v>144</v>
      </c>
    </row>
    <row r="405" spans="1:3" x14ac:dyDescent="0.3">
      <c r="A405" t="s">
        <v>20</v>
      </c>
      <c r="B405">
        <v>724</v>
      </c>
      <c r="C405" s="14">
        <f>VLOOKUP(B405,Crowdfunding!$A$1:$H$1001,8,0)</f>
        <v>121</v>
      </c>
    </row>
    <row r="406" spans="1:3" x14ac:dyDescent="0.3">
      <c r="A406" t="s">
        <v>20</v>
      </c>
      <c r="B406">
        <v>727</v>
      </c>
      <c r="C406" s="14">
        <f>VLOOKUP(B406,Crowdfunding!$A$1:$H$1001,8,0)</f>
        <v>181</v>
      </c>
    </row>
    <row r="407" spans="1:3" x14ac:dyDescent="0.3">
      <c r="A407" t="s">
        <v>20</v>
      </c>
      <c r="B407">
        <v>729</v>
      </c>
      <c r="C407" s="14">
        <f>VLOOKUP(B407,Crowdfunding!$A$1:$H$1001,8,0)</f>
        <v>122</v>
      </c>
    </row>
    <row r="408" spans="1:3" x14ac:dyDescent="0.3">
      <c r="A408" t="s">
        <v>20</v>
      </c>
      <c r="B408">
        <v>730</v>
      </c>
      <c r="C408" s="14">
        <f>VLOOKUP(B408,Crowdfunding!$A$1:$H$1001,8,0)</f>
        <v>1071</v>
      </c>
    </row>
    <row r="409" spans="1:3" x14ac:dyDescent="0.3">
      <c r="A409" t="s">
        <v>20</v>
      </c>
      <c r="B409">
        <v>733</v>
      </c>
      <c r="C409" s="14">
        <f>VLOOKUP(B409,Crowdfunding!$A$1:$H$1001,8,0)</f>
        <v>980</v>
      </c>
    </row>
    <row r="410" spans="1:3" x14ac:dyDescent="0.3">
      <c r="A410" t="s">
        <v>20</v>
      </c>
      <c r="B410">
        <v>734</v>
      </c>
      <c r="C410" s="14">
        <f>VLOOKUP(B410,Crowdfunding!$A$1:$H$1001,8,0)</f>
        <v>536</v>
      </c>
    </row>
    <row r="411" spans="1:3" x14ac:dyDescent="0.3">
      <c r="A411" t="s">
        <v>20</v>
      </c>
      <c r="B411">
        <v>735</v>
      </c>
      <c r="C411" s="14">
        <f>VLOOKUP(B411,Crowdfunding!$A$1:$H$1001,8,0)</f>
        <v>1991</v>
      </c>
    </row>
    <row r="412" spans="1:3" x14ac:dyDescent="0.3">
      <c r="A412" t="s">
        <v>20</v>
      </c>
      <c r="B412">
        <v>737</v>
      </c>
      <c r="C412" s="14">
        <f>VLOOKUP(B412,Crowdfunding!$A$1:$H$1001,8,0)</f>
        <v>180</v>
      </c>
    </row>
    <row r="413" spans="1:3" x14ac:dyDescent="0.3">
      <c r="A413" t="s">
        <v>20</v>
      </c>
      <c r="B413">
        <v>741</v>
      </c>
      <c r="C413" s="14">
        <f>VLOOKUP(B413,Crowdfunding!$A$1:$H$1001,8,0)</f>
        <v>130</v>
      </c>
    </row>
    <row r="414" spans="1:3" x14ac:dyDescent="0.3">
      <c r="A414" t="s">
        <v>20</v>
      </c>
      <c r="B414">
        <v>742</v>
      </c>
      <c r="C414" s="14">
        <f>VLOOKUP(B414,Crowdfunding!$A$1:$H$1001,8,0)</f>
        <v>122</v>
      </c>
    </row>
    <row r="415" spans="1:3" x14ac:dyDescent="0.3">
      <c r="A415" t="s">
        <v>20</v>
      </c>
      <c r="B415">
        <v>744</v>
      </c>
      <c r="C415" s="14">
        <f>VLOOKUP(B415,Crowdfunding!$A$1:$H$1001,8,0)</f>
        <v>140</v>
      </c>
    </row>
    <row r="416" spans="1:3" x14ac:dyDescent="0.3">
      <c r="A416" t="s">
        <v>20</v>
      </c>
      <c r="B416">
        <v>746</v>
      </c>
      <c r="C416" s="14">
        <f>VLOOKUP(B416,Crowdfunding!$A$1:$H$1001,8,0)</f>
        <v>3388</v>
      </c>
    </row>
    <row r="417" spans="1:3" x14ac:dyDescent="0.3">
      <c r="A417" t="s">
        <v>20</v>
      </c>
      <c r="B417">
        <v>747</v>
      </c>
      <c r="C417" s="14">
        <f>VLOOKUP(B417,Crowdfunding!$A$1:$H$1001,8,0)</f>
        <v>280</v>
      </c>
    </row>
    <row r="418" spans="1:3" x14ac:dyDescent="0.3">
      <c r="A418" t="s">
        <v>20</v>
      </c>
      <c r="B418">
        <v>749</v>
      </c>
      <c r="C418" s="14">
        <f>VLOOKUP(B418,Crowdfunding!$A$1:$H$1001,8,0)</f>
        <v>366</v>
      </c>
    </row>
    <row r="419" spans="1:3" x14ac:dyDescent="0.3">
      <c r="A419" t="s">
        <v>20</v>
      </c>
      <c r="B419">
        <v>751</v>
      </c>
      <c r="C419" s="14">
        <f>VLOOKUP(B419,Crowdfunding!$A$1:$H$1001,8,0)</f>
        <v>270</v>
      </c>
    </row>
    <row r="420" spans="1:3" x14ac:dyDescent="0.3">
      <c r="A420" t="s">
        <v>20</v>
      </c>
      <c r="B420">
        <v>753</v>
      </c>
      <c r="C420" s="14">
        <f>VLOOKUP(B420,Crowdfunding!$A$1:$H$1001,8,0)</f>
        <v>137</v>
      </c>
    </row>
    <row r="421" spans="1:3" x14ac:dyDescent="0.3">
      <c r="A421" t="s">
        <v>20</v>
      </c>
      <c r="B421">
        <v>754</v>
      </c>
      <c r="C421" s="14">
        <f>VLOOKUP(B421,Crowdfunding!$A$1:$H$1001,8,0)</f>
        <v>3205</v>
      </c>
    </row>
    <row r="422" spans="1:3" x14ac:dyDescent="0.3">
      <c r="A422" t="s">
        <v>20</v>
      </c>
      <c r="B422">
        <v>755</v>
      </c>
      <c r="C422" s="14">
        <f>VLOOKUP(B422,Crowdfunding!$A$1:$H$1001,8,0)</f>
        <v>288</v>
      </c>
    </row>
    <row r="423" spans="1:3" x14ac:dyDescent="0.3">
      <c r="A423" t="s">
        <v>20</v>
      </c>
      <c r="B423">
        <v>756</v>
      </c>
      <c r="C423" s="14">
        <f>VLOOKUP(B423,Crowdfunding!$A$1:$H$1001,8,0)</f>
        <v>148</v>
      </c>
    </row>
    <row r="424" spans="1:3" x14ac:dyDescent="0.3">
      <c r="A424" t="s">
        <v>20</v>
      </c>
      <c r="B424">
        <v>757</v>
      </c>
      <c r="C424" s="14">
        <f>VLOOKUP(B424,Crowdfunding!$A$1:$H$1001,8,0)</f>
        <v>114</v>
      </c>
    </row>
    <row r="425" spans="1:3" x14ac:dyDescent="0.3">
      <c r="A425" t="s">
        <v>20</v>
      </c>
      <c r="B425">
        <v>758</v>
      </c>
      <c r="C425" s="14">
        <f>VLOOKUP(B425,Crowdfunding!$A$1:$H$1001,8,0)</f>
        <v>1518</v>
      </c>
    </row>
    <row r="426" spans="1:3" x14ac:dyDescent="0.3">
      <c r="A426" t="s">
        <v>20</v>
      </c>
      <c r="B426">
        <v>761</v>
      </c>
      <c r="C426" s="14">
        <f>VLOOKUP(B426,Crowdfunding!$A$1:$H$1001,8,0)</f>
        <v>166</v>
      </c>
    </row>
    <row r="427" spans="1:3" x14ac:dyDescent="0.3">
      <c r="A427" t="s">
        <v>20</v>
      </c>
      <c r="B427">
        <v>762</v>
      </c>
      <c r="C427" s="14">
        <f>VLOOKUP(B427,Crowdfunding!$A$1:$H$1001,8,0)</f>
        <v>100</v>
      </c>
    </row>
    <row r="428" spans="1:3" x14ac:dyDescent="0.3">
      <c r="A428" t="s">
        <v>20</v>
      </c>
      <c r="B428">
        <v>763</v>
      </c>
      <c r="C428" s="14">
        <f>VLOOKUP(B428,Crowdfunding!$A$1:$H$1001,8,0)</f>
        <v>235</v>
      </c>
    </row>
    <row r="429" spans="1:3" x14ac:dyDescent="0.3">
      <c r="A429" t="s">
        <v>20</v>
      </c>
      <c r="B429">
        <v>764</v>
      </c>
      <c r="C429" s="14">
        <f>VLOOKUP(B429,Crowdfunding!$A$1:$H$1001,8,0)</f>
        <v>148</v>
      </c>
    </row>
    <row r="430" spans="1:3" x14ac:dyDescent="0.3">
      <c r="A430" t="s">
        <v>20</v>
      </c>
      <c r="B430">
        <v>765</v>
      </c>
      <c r="C430" s="14">
        <f>VLOOKUP(B430,Crowdfunding!$A$1:$H$1001,8,0)</f>
        <v>198</v>
      </c>
    </row>
    <row r="431" spans="1:3" x14ac:dyDescent="0.3">
      <c r="A431" t="s">
        <v>20</v>
      </c>
      <c r="B431">
        <v>768</v>
      </c>
      <c r="C431" s="14">
        <f>VLOOKUP(B431,Crowdfunding!$A$1:$H$1001,8,0)</f>
        <v>150</v>
      </c>
    </row>
    <row r="432" spans="1:3" x14ac:dyDescent="0.3">
      <c r="A432" t="s">
        <v>20</v>
      </c>
      <c r="B432">
        <v>770</v>
      </c>
      <c r="C432" s="14">
        <f>VLOOKUP(B432,Crowdfunding!$A$1:$H$1001,8,0)</f>
        <v>216</v>
      </c>
    </row>
    <row r="433" spans="1:3" x14ac:dyDescent="0.3">
      <c r="A433" t="s">
        <v>20</v>
      </c>
      <c r="B433">
        <v>772</v>
      </c>
      <c r="C433" s="14">
        <f>VLOOKUP(B433,Crowdfunding!$A$1:$H$1001,8,0)</f>
        <v>5139</v>
      </c>
    </row>
    <row r="434" spans="1:3" x14ac:dyDescent="0.3">
      <c r="A434" t="s">
        <v>20</v>
      </c>
      <c r="B434">
        <v>773</v>
      </c>
      <c r="C434" s="14">
        <f>VLOOKUP(B434,Crowdfunding!$A$1:$H$1001,8,0)</f>
        <v>2353</v>
      </c>
    </row>
    <row r="435" spans="1:3" x14ac:dyDescent="0.3">
      <c r="A435" t="s">
        <v>20</v>
      </c>
      <c r="B435">
        <v>774</v>
      </c>
      <c r="C435" s="14">
        <f>VLOOKUP(B435,Crowdfunding!$A$1:$H$1001,8,0)</f>
        <v>78</v>
      </c>
    </row>
    <row r="436" spans="1:3" x14ac:dyDescent="0.3">
      <c r="A436" t="s">
        <v>20</v>
      </c>
      <c r="B436">
        <v>778</v>
      </c>
      <c r="C436" s="14">
        <f>VLOOKUP(B436,Crowdfunding!$A$1:$H$1001,8,0)</f>
        <v>174</v>
      </c>
    </row>
    <row r="437" spans="1:3" x14ac:dyDescent="0.3">
      <c r="A437" t="s">
        <v>20</v>
      </c>
      <c r="B437">
        <v>780</v>
      </c>
      <c r="C437" s="14">
        <f>VLOOKUP(B437,Crowdfunding!$A$1:$H$1001,8,0)</f>
        <v>164</v>
      </c>
    </row>
    <row r="438" spans="1:3" x14ac:dyDescent="0.3">
      <c r="A438" t="s">
        <v>20</v>
      </c>
      <c r="B438">
        <v>782</v>
      </c>
      <c r="C438" s="14">
        <f>VLOOKUP(B438,Crowdfunding!$A$1:$H$1001,8,0)</f>
        <v>161</v>
      </c>
    </row>
    <row r="439" spans="1:3" x14ac:dyDescent="0.3">
      <c r="A439" t="s">
        <v>20</v>
      </c>
      <c r="B439">
        <v>783</v>
      </c>
      <c r="C439" s="14">
        <f>VLOOKUP(B439,Crowdfunding!$A$1:$H$1001,8,0)</f>
        <v>138</v>
      </c>
    </row>
    <row r="440" spans="1:3" x14ac:dyDescent="0.3">
      <c r="A440" t="s">
        <v>20</v>
      </c>
      <c r="B440">
        <v>784</v>
      </c>
      <c r="C440" s="14">
        <f>VLOOKUP(B440,Crowdfunding!$A$1:$H$1001,8,0)</f>
        <v>3308</v>
      </c>
    </row>
    <row r="441" spans="1:3" x14ac:dyDescent="0.3">
      <c r="A441" t="s">
        <v>20</v>
      </c>
      <c r="B441">
        <v>785</v>
      </c>
      <c r="C441" s="14">
        <f>VLOOKUP(B441,Crowdfunding!$A$1:$H$1001,8,0)</f>
        <v>127</v>
      </c>
    </row>
    <row r="442" spans="1:3" x14ac:dyDescent="0.3">
      <c r="A442" t="s">
        <v>20</v>
      </c>
      <c r="B442">
        <v>786</v>
      </c>
      <c r="C442" s="14">
        <f>VLOOKUP(B442,Crowdfunding!$A$1:$H$1001,8,0)</f>
        <v>207</v>
      </c>
    </row>
    <row r="443" spans="1:3" x14ac:dyDescent="0.3">
      <c r="A443" t="s">
        <v>20</v>
      </c>
      <c r="B443">
        <v>793</v>
      </c>
      <c r="C443" s="14">
        <f>VLOOKUP(B443,Crowdfunding!$A$1:$H$1001,8,0)</f>
        <v>181</v>
      </c>
    </row>
    <row r="444" spans="1:3" x14ac:dyDescent="0.3">
      <c r="A444" t="s">
        <v>20</v>
      </c>
      <c r="B444">
        <v>794</v>
      </c>
      <c r="C444" s="14">
        <f>VLOOKUP(B444,Crowdfunding!$A$1:$H$1001,8,0)</f>
        <v>110</v>
      </c>
    </row>
    <row r="445" spans="1:3" x14ac:dyDescent="0.3">
      <c r="A445" t="s">
        <v>20</v>
      </c>
      <c r="B445">
        <v>797</v>
      </c>
      <c r="C445" s="14">
        <f>VLOOKUP(B445,Crowdfunding!$A$1:$H$1001,8,0)</f>
        <v>185</v>
      </c>
    </row>
    <row r="446" spans="1:3" x14ac:dyDescent="0.3">
      <c r="A446" t="s">
        <v>20</v>
      </c>
      <c r="B446">
        <v>798</v>
      </c>
      <c r="C446" s="14">
        <f>VLOOKUP(B446,Crowdfunding!$A$1:$H$1001,8,0)</f>
        <v>121</v>
      </c>
    </row>
    <row r="447" spans="1:3" x14ac:dyDescent="0.3">
      <c r="A447" t="s">
        <v>20</v>
      </c>
      <c r="B447">
        <v>801</v>
      </c>
      <c r="C447" s="14">
        <f>VLOOKUP(B447,Crowdfunding!$A$1:$H$1001,8,0)</f>
        <v>106</v>
      </c>
    </row>
    <row r="448" spans="1:3" x14ac:dyDescent="0.3">
      <c r="A448" t="s">
        <v>20</v>
      </c>
      <c r="B448">
        <v>802</v>
      </c>
      <c r="C448" s="14">
        <f>VLOOKUP(B448,Crowdfunding!$A$1:$H$1001,8,0)</f>
        <v>142</v>
      </c>
    </row>
    <row r="449" spans="1:3" x14ac:dyDescent="0.3">
      <c r="A449" t="s">
        <v>20</v>
      </c>
      <c r="B449">
        <v>803</v>
      </c>
      <c r="C449" s="14">
        <f>VLOOKUP(B449,Crowdfunding!$A$1:$H$1001,8,0)</f>
        <v>233</v>
      </c>
    </row>
    <row r="450" spans="1:3" x14ac:dyDescent="0.3">
      <c r="A450" t="s">
        <v>20</v>
      </c>
      <c r="B450">
        <v>804</v>
      </c>
      <c r="C450" s="14">
        <f>VLOOKUP(B450,Crowdfunding!$A$1:$H$1001,8,0)</f>
        <v>218</v>
      </c>
    </row>
    <row r="451" spans="1:3" x14ac:dyDescent="0.3">
      <c r="A451" t="s">
        <v>20</v>
      </c>
      <c r="B451">
        <v>806</v>
      </c>
      <c r="C451" s="14">
        <f>VLOOKUP(B451,Crowdfunding!$A$1:$H$1001,8,0)</f>
        <v>76</v>
      </c>
    </row>
    <row r="452" spans="1:3" x14ac:dyDescent="0.3">
      <c r="A452" t="s">
        <v>20</v>
      </c>
      <c r="B452">
        <v>807</v>
      </c>
      <c r="C452" s="14">
        <f>VLOOKUP(B452,Crowdfunding!$A$1:$H$1001,8,0)</f>
        <v>43</v>
      </c>
    </row>
    <row r="453" spans="1:3" x14ac:dyDescent="0.3">
      <c r="A453" t="s">
        <v>20</v>
      </c>
      <c r="B453">
        <v>810</v>
      </c>
      <c r="C453" s="14">
        <f>VLOOKUP(B453,Crowdfunding!$A$1:$H$1001,8,0)</f>
        <v>221</v>
      </c>
    </row>
    <row r="454" spans="1:3" x14ac:dyDescent="0.3">
      <c r="A454" t="s">
        <v>20</v>
      </c>
      <c r="B454">
        <v>812</v>
      </c>
      <c r="C454" s="14">
        <f>VLOOKUP(B454,Crowdfunding!$A$1:$H$1001,8,0)</f>
        <v>2805</v>
      </c>
    </row>
    <row r="455" spans="1:3" x14ac:dyDescent="0.3">
      <c r="A455" t="s">
        <v>20</v>
      </c>
      <c r="B455">
        <v>813</v>
      </c>
      <c r="C455" s="14">
        <f>VLOOKUP(B455,Crowdfunding!$A$1:$H$1001,8,0)</f>
        <v>68</v>
      </c>
    </row>
    <row r="456" spans="1:3" x14ac:dyDescent="0.3">
      <c r="A456" t="s">
        <v>20</v>
      </c>
      <c r="B456">
        <v>815</v>
      </c>
      <c r="C456" s="14">
        <f>VLOOKUP(B456,Crowdfunding!$A$1:$H$1001,8,0)</f>
        <v>183</v>
      </c>
    </row>
    <row r="457" spans="1:3" x14ac:dyDescent="0.3">
      <c r="A457" t="s">
        <v>20</v>
      </c>
      <c r="B457">
        <v>816</v>
      </c>
      <c r="C457" s="14">
        <f>VLOOKUP(B457,Crowdfunding!$A$1:$H$1001,8,0)</f>
        <v>133</v>
      </c>
    </row>
    <row r="458" spans="1:3" x14ac:dyDescent="0.3">
      <c r="A458" t="s">
        <v>20</v>
      </c>
      <c r="B458">
        <v>817</v>
      </c>
      <c r="C458" s="14">
        <f>VLOOKUP(B458,Crowdfunding!$A$1:$H$1001,8,0)</f>
        <v>2489</v>
      </c>
    </row>
    <row r="459" spans="1:3" x14ac:dyDescent="0.3">
      <c r="A459" t="s">
        <v>20</v>
      </c>
      <c r="B459">
        <v>818</v>
      </c>
      <c r="C459" s="14">
        <f>VLOOKUP(B459,Crowdfunding!$A$1:$H$1001,8,0)</f>
        <v>69</v>
      </c>
    </row>
    <row r="460" spans="1:3" x14ac:dyDescent="0.3">
      <c r="A460" t="s">
        <v>20</v>
      </c>
      <c r="B460">
        <v>820</v>
      </c>
      <c r="C460" s="14">
        <f>VLOOKUP(B460,Crowdfunding!$A$1:$H$1001,8,0)</f>
        <v>279</v>
      </c>
    </row>
    <row r="461" spans="1:3" x14ac:dyDescent="0.3">
      <c r="A461" t="s">
        <v>20</v>
      </c>
      <c r="B461">
        <v>821</v>
      </c>
      <c r="C461" s="14">
        <f>VLOOKUP(B461,Crowdfunding!$A$1:$H$1001,8,0)</f>
        <v>210</v>
      </c>
    </row>
    <row r="462" spans="1:3" x14ac:dyDescent="0.3">
      <c r="A462" t="s">
        <v>20</v>
      </c>
      <c r="B462">
        <v>822</v>
      </c>
      <c r="C462" s="14">
        <f>VLOOKUP(B462,Crowdfunding!$A$1:$H$1001,8,0)</f>
        <v>2100</v>
      </c>
    </row>
    <row r="463" spans="1:3" x14ac:dyDescent="0.3">
      <c r="A463" t="s">
        <v>20</v>
      </c>
      <c r="B463">
        <v>823</v>
      </c>
      <c r="C463" s="14">
        <f>VLOOKUP(B463,Crowdfunding!$A$1:$H$1001,8,0)</f>
        <v>252</v>
      </c>
    </row>
    <row r="464" spans="1:3" x14ac:dyDescent="0.3">
      <c r="A464" t="s">
        <v>20</v>
      </c>
      <c r="B464">
        <v>824</v>
      </c>
      <c r="C464" s="14">
        <f>VLOOKUP(B464,Crowdfunding!$A$1:$H$1001,8,0)</f>
        <v>1280</v>
      </c>
    </row>
    <row r="465" spans="1:3" x14ac:dyDescent="0.3">
      <c r="A465" t="s">
        <v>20</v>
      </c>
      <c r="B465">
        <v>825</v>
      </c>
      <c r="C465" s="14">
        <f>VLOOKUP(B465,Crowdfunding!$A$1:$H$1001,8,0)</f>
        <v>157</v>
      </c>
    </row>
    <row r="466" spans="1:3" x14ac:dyDescent="0.3">
      <c r="A466" t="s">
        <v>20</v>
      </c>
      <c r="B466">
        <v>826</v>
      </c>
      <c r="C466" s="14">
        <f>VLOOKUP(B466,Crowdfunding!$A$1:$H$1001,8,0)</f>
        <v>194</v>
      </c>
    </row>
    <row r="467" spans="1:3" x14ac:dyDescent="0.3">
      <c r="A467" t="s">
        <v>20</v>
      </c>
      <c r="B467">
        <v>827</v>
      </c>
      <c r="C467" s="14">
        <f>VLOOKUP(B467,Crowdfunding!$A$1:$H$1001,8,0)</f>
        <v>82</v>
      </c>
    </row>
    <row r="468" spans="1:3" x14ac:dyDescent="0.3">
      <c r="A468" t="s">
        <v>20</v>
      </c>
      <c r="B468">
        <v>831</v>
      </c>
      <c r="C468" s="14">
        <f>VLOOKUP(B468,Crowdfunding!$A$1:$H$1001,8,0)</f>
        <v>4233</v>
      </c>
    </row>
    <row r="469" spans="1:3" x14ac:dyDescent="0.3">
      <c r="A469" t="s">
        <v>20</v>
      </c>
      <c r="B469">
        <v>832</v>
      </c>
      <c r="C469" s="14">
        <f>VLOOKUP(B469,Crowdfunding!$A$1:$H$1001,8,0)</f>
        <v>1297</v>
      </c>
    </row>
    <row r="470" spans="1:3" x14ac:dyDescent="0.3">
      <c r="A470" t="s">
        <v>20</v>
      </c>
      <c r="B470">
        <v>833</v>
      </c>
      <c r="C470" s="14">
        <f>VLOOKUP(B470,Crowdfunding!$A$1:$H$1001,8,0)</f>
        <v>165</v>
      </c>
    </row>
    <row r="471" spans="1:3" x14ac:dyDescent="0.3">
      <c r="A471" t="s">
        <v>20</v>
      </c>
      <c r="B471">
        <v>834</v>
      </c>
      <c r="C471" s="14">
        <f>VLOOKUP(B471,Crowdfunding!$A$1:$H$1001,8,0)</f>
        <v>119</v>
      </c>
    </row>
    <row r="472" spans="1:3" x14ac:dyDescent="0.3">
      <c r="A472" t="s">
        <v>20</v>
      </c>
      <c r="B472">
        <v>837</v>
      </c>
      <c r="C472" s="14">
        <f>VLOOKUP(B472,Crowdfunding!$A$1:$H$1001,8,0)</f>
        <v>1797</v>
      </c>
    </row>
    <row r="473" spans="1:3" x14ac:dyDescent="0.3">
      <c r="A473" t="s">
        <v>20</v>
      </c>
      <c r="B473">
        <v>838</v>
      </c>
      <c r="C473" s="14">
        <f>VLOOKUP(B473,Crowdfunding!$A$1:$H$1001,8,0)</f>
        <v>261</v>
      </c>
    </row>
    <row r="474" spans="1:3" x14ac:dyDescent="0.3">
      <c r="A474" t="s">
        <v>20</v>
      </c>
      <c r="B474">
        <v>839</v>
      </c>
      <c r="C474" s="14">
        <f>VLOOKUP(B474,Crowdfunding!$A$1:$H$1001,8,0)</f>
        <v>157</v>
      </c>
    </row>
    <row r="475" spans="1:3" x14ac:dyDescent="0.3">
      <c r="A475" t="s">
        <v>20</v>
      </c>
      <c r="B475">
        <v>840</v>
      </c>
      <c r="C475" s="14">
        <f>VLOOKUP(B475,Crowdfunding!$A$1:$H$1001,8,0)</f>
        <v>3533</v>
      </c>
    </row>
    <row r="476" spans="1:3" x14ac:dyDescent="0.3">
      <c r="A476" t="s">
        <v>20</v>
      </c>
      <c r="B476">
        <v>841</v>
      </c>
      <c r="C476" s="14">
        <f>VLOOKUP(B476,Crowdfunding!$A$1:$H$1001,8,0)</f>
        <v>155</v>
      </c>
    </row>
    <row r="477" spans="1:3" x14ac:dyDescent="0.3">
      <c r="A477" t="s">
        <v>20</v>
      </c>
      <c r="B477">
        <v>842</v>
      </c>
      <c r="C477" s="14">
        <f>VLOOKUP(B477,Crowdfunding!$A$1:$H$1001,8,0)</f>
        <v>132</v>
      </c>
    </row>
    <row r="478" spans="1:3" x14ac:dyDescent="0.3">
      <c r="A478" t="s">
        <v>20</v>
      </c>
      <c r="B478">
        <v>845</v>
      </c>
      <c r="C478" s="14">
        <f>VLOOKUP(B478,Crowdfunding!$A$1:$H$1001,8,0)</f>
        <v>1354</v>
      </c>
    </row>
    <row r="479" spans="1:3" x14ac:dyDescent="0.3">
      <c r="A479" t="s">
        <v>20</v>
      </c>
      <c r="B479">
        <v>846</v>
      </c>
      <c r="C479" s="14">
        <f>VLOOKUP(B479,Crowdfunding!$A$1:$H$1001,8,0)</f>
        <v>48</v>
      </c>
    </row>
    <row r="480" spans="1:3" x14ac:dyDescent="0.3">
      <c r="A480" t="s">
        <v>20</v>
      </c>
      <c r="B480">
        <v>847</v>
      </c>
      <c r="C480" s="14">
        <f>VLOOKUP(B480,Crowdfunding!$A$1:$H$1001,8,0)</f>
        <v>110</v>
      </c>
    </row>
    <row r="481" spans="1:3" x14ac:dyDescent="0.3">
      <c r="A481" t="s">
        <v>20</v>
      </c>
      <c r="B481">
        <v>848</v>
      </c>
      <c r="C481" s="14">
        <f>VLOOKUP(B481,Crowdfunding!$A$1:$H$1001,8,0)</f>
        <v>172</v>
      </c>
    </row>
    <row r="482" spans="1:3" x14ac:dyDescent="0.3">
      <c r="A482" t="s">
        <v>20</v>
      </c>
      <c r="B482">
        <v>849</v>
      </c>
      <c r="C482" s="14">
        <f>VLOOKUP(B482,Crowdfunding!$A$1:$H$1001,8,0)</f>
        <v>307</v>
      </c>
    </row>
    <row r="483" spans="1:3" x14ac:dyDescent="0.3">
      <c r="A483" t="s">
        <v>20</v>
      </c>
      <c r="B483">
        <v>851</v>
      </c>
      <c r="C483" s="14">
        <f>VLOOKUP(B483,Crowdfunding!$A$1:$H$1001,8,0)</f>
        <v>160</v>
      </c>
    </row>
    <row r="484" spans="1:3" x14ac:dyDescent="0.3">
      <c r="A484" t="s">
        <v>20</v>
      </c>
      <c r="B484">
        <v>853</v>
      </c>
      <c r="C484" s="14">
        <f>VLOOKUP(B484,Crowdfunding!$A$1:$H$1001,8,0)</f>
        <v>1467</v>
      </c>
    </row>
    <row r="485" spans="1:3" x14ac:dyDescent="0.3">
      <c r="A485" t="s">
        <v>20</v>
      </c>
      <c r="B485">
        <v>854</v>
      </c>
      <c r="C485" s="14">
        <f>VLOOKUP(B485,Crowdfunding!$A$1:$H$1001,8,0)</f>
        <v>2662</v>
      </c>
    </row>
    <row r="486" spans="1:3" x14ac:dyDescent="0.3">
      <c r="A486" t="s">
        <v>20</v>
      </c>
      <c r="B486">
        <v>855</v>
      </c>
      <c r="C486" s="14">
        <f>VLOOKUP(B486,Crowdfunding!$A$1:$H$1001,8,0)</f>
        <v>452</v>
      </c>
    </row>
    <row r="487" spans="1:3" x14ac:dyDescent="0.3">
      <c r="A487" t="s">
        <v>20</v>
      </c>
      <c r="B487">
        <v>856</v>
      </c>
      <c r="C487" s="14">
        <f>VLOOKUP(B487,Crowdfunding!$A$1:$H$1001,8,0)</f>
        <v>158</v>
      </c>
    </row>
    <row r="488" spans="1:3" x14ac:dyDescent="0.3">
      <c r="A488" t="s">
        <v>20</v>
      </c>
      <c r="B488">
        <v>857</v>
      </c>
      <c r="C488" s="14">
        <f>VLOOKUP(B488,Crowdfunding!$A$1:$H$1001,8,0)</f>
        <v>225</v>
      </c>
    </row>
    <row r="489" spans="1:3" x14ac:dyDescent="0.3">
      <c r="A489" t="s">
        <v>20</v>
      </c>
      <c r="B489">
        <v>860</v>
      </c>
      <c r="C489" s="14">
        <f>VLOOKUP(B489,Crowdfunding!$A$1:$H$1001,8,0)</f>
        <v>65</v>
      </c>
    </row>
    <row r="490" spans="1:3" x14ac:dyDescent="0.3">
      <c r="A490" t="s">
        <v>20</v>
      </c>
      <c r="B490">
        <v>861</v>
      </c>
      <c r="C490" s="14">
        <f>VLOOKUP(B490,Crowdfunding!$A$1:$H$1001,8,0)</f>
        <v>163</v>
      </c>
    </row>
    <row r="491" spans="1:3" x14ac:dyDescent="0.3">
      <c r="A491" t="s">
        <v>20</v>
      </c>
      <c r="B491">
        <v>862</v>
      </c>
      <c r="C491" s="14">
        <f>VLOOKUP(B491,Crowdfunding!$A$1:$H$1001,8,0)</f>
        <v>85</v>
      </c>
    </row>
    <row r="492" spans="1:3" x14ac:dyDescent="0.3">
      <c r="A492" t="s">
        <v>20</v>
      </c>
      <c r="B492">
        <v>863</v>
      </c>
      <c r="C492" s="14">
        <f>VLOOKUP(B492,Crowdfunding!$A$1:$H$1001,8,0)</f>
        <v>217</v>
      </c>
    </row>
    <row r="493" spans="1:3" x14ac:dyDescent="0.3">
      <c r="A493" t="s">
        <v>20</v>
      </c>
      <c r="B493">
        <v>864</v>
      </c>
      <c r="C493" s="14">
        <f>VLOOKUP(B493,Crowdfunding!$A$1:$H$1001,8,0)</f>
        <v>150</v>
      </c>
    </row>
    <row r="494" spans="1:3" x14ac:dyDescent="0.3">
      <c r="A494" t="s">
        <v>20</v>
      </c>
      <c r="B494">
        <v>865</v>
      </c>
      <c r="C494" s="14">
        <f>VLOOKUP(B494,Crowdfunding!$A$1:$H$1001,8,0)</f>
        <v>3272</v>
      </c>
    </row>
    <row r="495" spans="1:3" x14ac:dyDescent="0.3">
      <c r="A495" t="s">
        <v>20</v>
      </c>
      <c r="B495">
        <v>867</v>
      </c>
      <c r="C495" s="14">
        <f>VLOOKUP(B495,Crowdfunding!$A$1:$H$1001,8,0)</f>
        <v>300</v>
      </c>
    </row>
    <row r="496" spans="1:3" x14ac:dyDescent="0.3">
      <c r="A496" t="s">
        <v>20</v>
      </c>
      <c r="B496">
        <v>868</v>
      </c>
      <c r="C496" s="14">
        <f>VLOOKUP(B496,Crowdfunding!$A$1:$H$1001,8,0)</f>
        <v>126</v>
      </c>
    </row>
    <row r="497" spans="1:3" x14ac:dyDescent="0.3">
      <c r="A497" t="s">
        <v>20</v>
      </c>
      <c r="B497">
        <v>871</v>
      </c>
      <c r="C497" s="14">
        <f>VLOOKUP(B497,Crowdfunding!$A$1:$H$1001,8,0)</f>
        <v>2320</v>
      </c>
    </row>
    <row r="498" spans="1:3" x14ac:dyDescent="0.3">
      <c r="A498" t="s">
        <v>20</v>
      </c>
      <c r="B498">
        <v>872</v>
      </c>
      <c r="C498" s="14">
        <f>VLOOKUP(B498,Crowdfunding!$A$1:$H$1001,8,0)</f>
        <v>81</v>
      </c>
    </row>
    <row r="499" spans="1:3" x14ac:dyDescent="0.3">
      <c r="A499" t="s">
        <v>20</v>
      </c>
      <c r="B499">
        <v>873</v>
      </c>
      <c r="C499" s="14">
        <f>VLOOKUP(B499,Crowdfunding!$A$1:$H$1001,8,0)</f>
        <v>1887</v>
      </c>
    </row>
    <row r="500" spans="1:3" x14ac:dyDescent="0.3">
      <c r="A500" t="s">
        <v>20</v>
      </c>
      <c r="B500">
        <v>874</v>
      </c>
      <c r="C500" s="14">
        <f>VLOOKUP(B500,Crowdfunding!$A$1:$H$1001,8,0)</f>
        <v>4358</v>
      </c>
    </row>
    <row r="501" spans="1:3" x14ac:dyDescent="0.3">
      <c r="A501" t="s">
        <v>20</v>
      </c>
      <c r="B501">
        <v>879</v>
      </c>
      <c r="C501" s="14">
        <f>VLOOKUP(B501,Crowdfunding!$A$1:$H$1001,8,0)</f>
        <v>53</v>
      </c>
    </row>
    <row r="502" spans="1:3" x14ac:dyDescent="0.3">
      <c r="A502" t="s">
        <v>20</v>
      </c>
      <c r="B502">
        <v>880</v>
      </c>
      <c r="C502" s="14">
        <f>VLOOKUP(B502,Crowdfunding!$A$1:$H$1001,8,0)</f>
        <v>2414</v>
      </c>
    </row>
    <row r="503" spans="1:3" x14ac:dyDescent="0.3">
      <c r="A503" t="s">
        <v>20</v>
      </c>
      <c r="B503">
        <v>882</v>
      </c>
      <c r="C503" s="14">
        <f>VLOOKUP(B503,Crowdfunding!$A$1:$H$1001,8,0)</f>
        <v>80</v>
      </c>
    </row>
    <row r="504" spans="1:3" x14ac:dyDescent="0.3">
      <c r="A504" t="s">
        <v>20</v>
      </c>
      <c r="B504">
        <v>883</v>
      </c>
      <c r="C504" s="14">
        <f>VLOOKUP(B504,Crowdfunding!$A$1:$H$1001,8,0)</f>
        <v>193</v>
      </c>
    </row>
    <row r="505" spans="1:3" x14ac:dyDescent="0.3">
      <c r="A505" t="s">
        <v>20</v>
      </c>
      <c r="B505">
        <v>885</v>
      </c>
      <c r="C505" s="14">
        <f>VLOOKUP(B505,Crowdfunding!$A$1:$H$1001,8,0)</f>
        <v>52</v>
      </c>
    </row>
    <row r="506" spans="1:3" x14ac:dyDescent="0.3">
      <c r="A506" t="s">
        <v>20</v>
      </c>
      <c r="B506">
        <v>888</v>
      </c>
      <c r="C506" s="14">
        <f>VLOOKUP(B506,Crowdfunding!$A$1:$H$1001,8,0)</f>
        <v>290</v>
      </c>
    </row>
    <row r="507" spans="1:3" x14ac:dyDescent="0.3">
      <c r="A507" t="s">
        <v>20</v>
      </c>
      <c r="B507">
        <v>889</v>
      </c>
      <c r="C507" s="14">
        <f>VLOOKUP(B507,Crowdfunding!$A$1:$H$1001,8,0)</f>
        <v>122</v>
      </c>
    </row>
    <row r="508" spans="1:3" x14ac:dyDescent="0.3">
      <c r="A508" t="s">
        <v>20</v>
      </c>
      <c r="B508">
        <v>890</v>
      </c>
      <c r="C508" s="14">
        <f>VLOOKUP(B508,Crowdfunding!$A$1:$H$1001,8,0)</f>
        <v>1470</v>
      </c>
    </row>
    <row r="509" spans="1:3" x14ac:dyDescent="0.3">
      <c r="A509" t="s">
        <v>20</v>
      </c>
      <c r="B509">
        <v>891</v>
      </c>
      <c r="C509" s="14">
        <f>VLOOKUP(B509,Crowdfunding!$A$1:$H$1001,8,0)</f>
        <v>165</v>
      </c>
    </row>
    <row r="510" spans="1:3" x14ac:dyDescent="0.3">
      <c r="A510" t="s">
        <v>20</v>
      </c>
      <c r="B510">
        <v>892</v>
      </c>
      <c r="C510" s="14">
        <f>VLOOKUP(B510,Crowdfunding!$A$1:$H$1001,8,0)</f>
        <v>182</v>
      </c>
    </row>
    <row r="511" spans="1:3" x14ac:dyDescent="0.3">
      <c r="A511" t="s">
        <v>20</v>
      </c>
      <c r="B511">
        <v>893</v>
      </c>
      <c r="C511" s="14">
        <f>VLOOKUP(B511,Crowdfunding!$A$1:$H$1001,8,0)</f>
        <v>199</v>
      </c>
    </row>
    <row r="512" spans="1:3" x14ac:dyDescent="0.3">
      <c r="A512" t="s">
        <v>20</v>
      </c>
      <c r="B512">
        <v>894</v>
      </c>
      <c r="C512" s="14">
        <f>VLOOKUP(B512,Crowdfunding!$A$1:$H$1001,8,0)</f>
        <v>56</v>
      </c>
    </row>
    <row r="513" spans="1:3" x14ac:dyDescent="0.3">
      <c r="A513" t="s">
        <v>20</v>
      </c>
      <c r="B513">
        <v>896</v>
      </c>
      <c r="C513" s="14">
        <f>VLOOKUP(B513,Crowdfunding!$A$1:$H$1001,8,0)</f>
        <v>1460</v>
      </c>
    </row>
    <row r="514" spans="1:3" x14ac:dyDescent="0.3">
      <c r="A514" t="s">
        <v>20</v>
      </c>
      <c r="B514">
        <v>899</v>
      </c>
      <c r="C514" s="14">
        <f>VLOOKUP(B514,Crowdfunding!$A$1:$H$1001,8,0)</f>
        <v>123</v>
      </c>
    </row>
    <row r="515" spans="1:3" x14ac:dyDescent="0.3">
      <c r="A515" t="s">
        <v>20</v>
      </c>
      <c r="B515">
        <v>901</v>
      </c>
      <c r="C515" s="14">
        <f>VLOOKUP(B515,Crowdfunding!$A$1:$H$1001,8,0)</f>
        <v>159</v>
      </c>
    </row>
    <row r="516" spans="1:3" x14ac:dyDescent="0.3">
      <c r="A516" t="s">
        <v>20</v>
      </c>
      <c r="B516">
        <v>902</v>
      </c>
      <c r="C516" s="14">
        <f>VLOOKUP(B516,Crowdfunding!$A$1:$H$1001,8,0)</f>
        <v>110</v>
      </c>
    </row>
    <row r="517" spans="1:3" x14ac:dyDescent="0.3">
      <c r="A517" t="s">
        <v>20</v>
      </c>
      <c r="B517">
        <v>905</v>
      </c>
      <c r="C517" s="14">
        <f>VLOOKUP(B517,Crowdfunding!$A$1:$H$1001,8,0)</f>
        <v>236</v>
      </c>
    </row>
    <row r="518" spans="1:3" x14ac:dyDescent="0.3">
      <c r="A518" t="s">
        <v>20</v>
      </c>
      <c r="B518">
        <v>906</v>
      </c>
      <c r="C518" s="14">
        <f>VLOOKUP(B518,Crowdfunding!$A$1:$H$1001,8,0)</f>
        <v>191</v>
      </c>
    </row>
    <row r="519" spans="1:3" x14ac:dyDescent="0.3">
      <c r="A519" t="s">
        <v>20</v>
      </c>
      <c r="B519">
        <v>908</v>
      </c>
      <c r="C519" s="14">
        <f>VLOOKUP(B519,Crowdfunding!$A$1:$H$1001,8,0)</f>
        <v>3934</v>
      </c>
    </row>
    <row r="520" spans="1:3" x14ac:dyDescent="0.3">
      <c r="A520" t="s">
        <v>20</v>
      </c>
      <c r="B520">
        <v>909</v>
      </c>
      <c r="C520" s="14">
        <f>VLOOKUP(B520,Crowdfunding!$A$1:$H$1001,8,0)</f>
        <v>80</v>
      </c>
    </row>
    <row r="521" spans="1:3" x14ac:dyDescent="0.3">
      <c r="A521" t="s">
        <v>20</v>
      </c>
      <c r="B521">
        <v>911</v>
      </c>
      <c r="C521" s="14">
        <f>VLOOKUP(B521,Crowdfunding!$A$1:$H$1001,8,0)</f>
        <v>462</v>
      </c>
    </row>
    <row r="522" spans="1:3" x14ac:dyDescent="0.3">
      <c r="A522" t="s">
        <v>20</v>
      </c>
      <c r="B522">
        <v>912</v>
      </c>
      <c r="C522" s="14">
        <f>VLOOKUP(B522,Crowdfunding!$A$1:$H$1001,8,0)</f>
        <v>179</v>
      </c>
    </row>
    <row r="523" spans="1:3" x14ac:dyDescent="0.3">
      <c r="A523" t="s">
        <v>20</v>
      </c>
      <c r="B523">
        <v>915</v>
      </c>
      <c r="C523" s="14">
        <f>VLOOKUP(B523,Crowdfunding!$A$1:$H$1001,8,0)</f>
        <v>1866</v>
      </c>
    </row>
    <row r="524" spans="1:3" x14ac:dyDescent="0.3">
      <c r="A524" t="s">
        <v>20</v>
      </c>
      <c r="B524">
        <v>918</v>
      </c>
      <c r="C524" s="14">
        <f>VLOOKUP(B524,Crowdfunding!$A$1:$H$1001,8,0)</f>
        <v>156</v>
      </c>
    </row>
    <row r="525" spans="1:3" x14ac:dyDescent="0.3">
      <c r="A525" t="s">
        <v>20</v>
      </c>
      <c r="B525">
        <v>920</v>
      </c>
      <c r="C525" s="14">
        <f>VLOOKUP(B525,Crowdfunding!$A$1:$H$1001,8,0)</f>
        <v>255</v>
      </c>
    </row>
    <row r="526" spans="1:3" x14ac:dyDescent="0.3">
      <c r="A526" t="s">
        <v>20</v>
      </c>
      <c r="B526">
        <v>922</v>
      </c>
      <c r="C526" s="14">
        <f>VLOOKUP(B526,Crowdfunding!$A$1:$H$1001,8,0)</f>
        <v>2261</v>
      </c>
    </row>
    <row r="527" spans="1:3" x14ac:dyDescent="0.3">
      <c r="A527" t="s">
        <v>20</v>
      </c>
      <c r="B527">
        <v>923</v>
      </c>
      <c r="C527" s="14">
        <f>VLOOKUP(B527,Crowdfunding!$A$1:$H$1001,8,0)</f>
        <v>40</v>
      </c>
    </row>
    <row r="528" spans="1:3" x14ac:dyDescent="0.3">
      <c r="A528" t="s">
        <v>20</v>
      </c>
      <c r="B528">
        <v>924</v>
      </c>
      <c r="C528" s="14">
        <f>VLOOKUP(B528,Crowdfunding!$A$1:$H$1001,8,0)</f>
        <v>2289</v>
      </c>
    </row>
    <row r="529" spans="1:3" x14ac:dyDescent="0.3">
      <c r="A529" t="s">
        <v>20</v>
      </c>
      <c r="B529">
        <v>925</v>
      </c>
      <c r="C529" s="14">
        <f>VLOOKUP(B529,Crowdfunding!$A$1:$H$1001,8,0)</f>
        <v>65</v>
      </c>
    </row>
    <row r="530" spans="1:3" x14ac:dyDescent="0.3">
      <c r="A530" t="s">
        <v>20</v>
      </c>
      <c r="B530">
        <v>928</v>
      </c>
      <c r="C530" s="14">
        <f>VLOOKUP(B530,Crowdfunding!$A$1:$H$1001,8,0)</f>
        <v>3777</v>
      </c>
    </row>
    <row r="531" spans="1:3" x14ac:dyDescent="0.3">
      <c r="A531" t="s">
        <v>20</v>
      </c>
      <c r="B531">
        <v>929</v>
      </c>
      <c r="C531" s="14">
        <f>VLOOKUP(B531,Crowdfunding!$A$1:$H$1001,8,0)</f>
        <v>184</v>
      </c>
    </row>
    <row r="532" spans="1:3" x14ac:dyDescent="0.3">
      <c r="A532" t="s">
        <v>20</v>
      </c>
      <c r="B532">
        <v>930</v>
      </c>
      <c r="C532" s="14">
        <f>VLOOKUP(B532,Crowdfunding!$A$1:$H$1001,8,0)</f>
        <v>85</v>
      </c>
    </row>
    <row r="533" spans="1:3" x14ac:dyDescent="0.3">
      <c r="A533" t="s">
        <v>20</v>
      </c>
      <c r="B533">
        <v>932</v>
      </c>
      <c r="C533" s="14">
        <f>VLOOKUP(B533,Crowdfunding!$A$1:$H$1001,8,0)</f>
        <v>144</v>
      </c>
    </row>
    <row r="534" spans="1:3" x14ac:dyDescent="0.3">
      <c r="A534" t="s">
        <v>20</v>
      </c>
      <c r="B534">
        <v>933</v>
      </c>
      <c r="C534" s="14">
        <f>VLOOKUP(B534,Crowdfunding!$A$1:$H$1001,8,0)</f>
        <v>1902</v>
      </c>
    </row>
    <row r="535" spans="1:3" x14ac:dyDescent="0.3">
      <c r="A535" t="s">
        <v>20</v>
      </c>
      <c r="B535">
        <v>934</v>
      </c>
      <c r="C535" s="14">
        <f>VLOOKUP(B535,Crowdfunding!$A$1:$H$1001,8,0)</f>
        <v>105</v>
      </c>
    </row>
    <row r="536" spans="1:3" x14ac:dyDescent="0.3">
      <c r="A536" t="s">
        <v>20</v>
      </c>
      <c r="B536">
        <v>935</v>
      </c>
      <c r="C536" s="14">
        <f>VLOOKUP(B536,Crowdfunding!$A$1:$H$1001,8,0)</f>
        <v>132</v>
      </c>
    </row>
    <row r="537" spans="1:3" x14ac:dyDescent="0.3">
      <c r="A537" t="s">
        <v>20</v>
      </c>
      <c r="B537">
        <v>938</v>
      </c>
      <c r="C537" s="14">
        <f>VLOOKUP(B537,Crowdfunding!$A$1:$H$1001,8,0)</f>
        <v>96</v>
      </c>
    </row>
    <row r="538" spans="1:3" x14ac:dyDescent="0.3">
      <c r="A538" t="s">
        <v>20</v>
      </c>
      <c r="B538">
        <v>943</v>
      </c>
      <c r="C538" s="14">
        <f>VLOOKUP(B538,Crowdfunding!$A$1:$H$1001,8,0)</f>
        <v>114</v>
      </c>
    </row>
    <row r="539" spans="1:3" x14ac:dyDescent="0.3">
      <c r="A539" t="s">
        <v>20</v>
      </c>
      <c r="B539">
        <v>949</v>
      </c>
      <c r="C539" s="14">
        <f>VLOOKUP(B539,Crowdfunding!$A$1:$H$1001,8,0)</f>
        <v>203</v>
      </c>
    </row>
    <row r="540" spans="1:3" x14ac:dyDescent="0.3">
      <c r="A540" t="s">
        <v>20</v>
      </c>
      <c r="B540">
        <v>951</v>
      </c>
      <c r="C540" s="14">
        <f>VLOOKUP(B540,Crowdfunding!$A$1:$H$1001,8,0)</f>
        <v>1559</v>
      </c>
    </row>
    <row r="541" spans="1:3" x14ac:dyDescent="0.3">
      <c r="A541" t="s">
        <v>20</v>
      </c>
      <c r="B541">
        <v>954</v>
      </c>
      <c r="C541" s="14">
        <f>VLOOKUP(B541,Crowdfunding!$A$1:$H$1001,8,0)</f>
        <v>1548</v>
      </c>
    </row>
    <row r="542" spans="1:3" x14ac:dyDescent="0.3">
      <c r="A542" t="s">
        <v>20</v>
      </c>
      <c r="B542">
        <v>955</v>
      </c>
      <c r="C542" s="14">
        <f>VLOOKUP(B542,Crowdfunding!$A$1:$H$1001,8,0)</f>
        <v>80</v>
      </c>
    </row>
    <row r="543" spans="1:3" x14ac:dyDescent="0.3">
      <c r="A543" t="s">
        <v>20</v>
      </c>
      <c r="B543">
        <v>957</v>
      </c>
      <c r="C543" s="14">
        <f>VLOOKUP(B543,Crowdfunding!$A$1:$H$1001,8,0)</f>
        <v>131</v>
      </c>
    </row>
    <row r="544" spans="1:3" x14ac:dyDescent="0.3">
      <c r="A544" t="s">
        <v>20</v>
      </c>
      <c r="B544">
        <v>958</v>
      </c>
      <c r="C544" s="14">
        <f>VLOOKUP(B544,Crowdfunding!$A$1:$H$1001,8,0)</f>
        <v>112</v>
      </c>
    </row>
    <row r="545" spans="1:3" x14ac:dyDescent="0.3">
      <c r="A545" t="s">
        <v>20</v>
      </c>
      <c r="B545">
        <v>961</v>
      </c>
      <c r="C545" s="14">
        <f>VLOOKUP(B545,Crowdfunding!$A$1:$H$1001,8,0)</f>
        <v>155</v>
      </c>
    </row>
    <row r="546" spans="1:3" x14ac:dyDescent="0.3">
      <c r="A546" t="s">
        <v>20</v>
      </c>
      <c r="B546">
        <v>962</v>
      </c>
      <c r="C546" s="14">
        <f>VLOOKUP(B546,Crowdfunding!$A$1:$H$1001,8,0)</f>
        <v>266</v>
      </c>
    </row>
    <row r="547" spans="1:3" x14ac:dyDescent="0.3">
      <c r="A547" t="s">
        <v>20</v>
      </c>
      <c r="B547">
        <v>964</v>
      </c>
      <c r="C547" s="14">
        <f>VLOOKUP(B547,Crowdfunding!$A$1:$H$1001,8,0)</f>
        <v>155</v>
      </c>
    </row>
    <row r="548" spans="1:3" x14ac:dyDescent="0.3">
      <c r="A548" t="s">
        <v>20</v>
      </c>
      <c r="B548">
        <v>965</v>
      </c>
      <c r="C548" s="14">
        <f>VLOOKUP(B548,Crowdfunding!$A$1:$H$1001,8,0)</f>
        <v>207</v>
      </c>
    </row>
    <row r="549" spans="1:3" x14ac:dyDescent="0.3">
      <c r="A549" t="s">
        <v>20</v>
      </c>
      <c r="B549">
        <v>966</v>
      </c>
      <c r="C549" s="14">
        <f>VLOOKUP(B549,Crowdfunding!$A$1:$H$1001,8,0)</f>
        <v>245</v>
      </c>
    </row>
    <row r="550" spans="1:3" x14ac:dyDescent="0.3">
      <c r="A550" t="s">
        <v>20</v>
      </c>
      <c r="B550">
        <v>967</v>
      </c>
      <c r="C550" s="14">
        <f>VLOOKUP(B550,Crowdfunding!$A$1:$H$1001,8,0)</f>
        <v>1573</v>
      </c>
    </row>
    <row r="551" spans="1:3" x14ac:dyDescent="0.3">
      <c r="A551" t="s">
        <v>20</v>
      </c>
      <c r="B551">
        <v>968</v>
      </c>
      <c r="C551" s="14">
        <f>VLOOKUP(B551,Crowdfunding!$A$1:$H$1001,8,0)</f>
        <v>114</v>
      </c>
    </row>
    <row r="552" spans="1:3" x14ac:dyDescent="0.3">
      <c r="A552" t="s">
        <v>20</v>
      </c>
      <c r="B552">
        <v>969</v>
      </c>
      <c r="C552" s="14">
        <f>VLOOKUP(B552,Crowdfunding!$A$1:$H$1001,8,0)</f>
        <v>93</v>
      </c>
    </row>
    <row r="553" spans="1:3" x14ac:dyDescent="0.3">
      <c r="A553" t="s">
        <v>20</v>
      </c>
      <c r="B553">
        <v>972</v>
      </c>
      <c r="C553" s="14">
        <f>VLOOKUP(B553,Crowdfunding!$A$1:$H$1001,8,0)</f>
        <v>1681</v>
      </c>
    </row>
    <row r="554" spans="1:3" x14ac:dyDescent="0.3">
      <c r="A554" t="s">
        <v>20</v>
      </c>
      <c r="B554">
        <v>974</v>
      </c>
      <c r="C554" s="14">
        <f>VLOOKUP(B554,Crowdfunding!$A$1:$H$1001,8,0)</f>
        <v>32</v>
      </c>
    </row>
    <row r="555" spans="1:3" x14ac:dyDescent="0.3">
      <c r="A555" t="s">
        <v>20</v>
      </c>
      <c r="B555">
        <v>975</v>
      </c>
      <c r="C555" s="14">
        <f>VLOOKUP(B555,Crowdfunding!$A$1:$H$1001,8,0)</f>
        <v>135</v>
      </c>
    </row>
    <row r="556" spans="1:3" x14ac:dyDescent="0.3">
      <c r="A556" t="s">
        <v>20</v>
      </c>
      <c r="B556">
        <v>976</v>
      </c>
      <c r="C556" s="14">
        <f>VLOOKUP(B556,Crowdfunding!$A$1:$H$1001,8,0)</f>
        <v>140</v>
      </c>
    </row>
    <row r="557" spans="1:3" x14ac:dyDescent="0.3">
      <c r="A557" t="s">
        <v>20</v>
      </c>
      <c r="B557">
        <v>978</v>
      </c>
      <c r="C557" s="14">
        <f>VLOOKUP(B557,Crowdfunding!$A$1:$H$1001,8,0)</f>
        <v>92</v>
      </c>
    </row>
    <row r="558" spans="1:3" x14ac:dyDescent="0.3">
      <c r="A558" t="s">
        <v>20</v>
      </c>
      <c r="B558">
        <v>979</v>
      </c>
      <c r="C558" s="14">
        <f>VLOOKUP(B558,Crowdfunding!$A$1:$H$1001,8,0)</f>
        <v>1015</v>
      </c>
    </row>
    <row r="559" spans="1:3" x14ac:dyDescent="0.3">
      <c r="A559" t="s">
        <v>20</v>
      </c>
      <c r="B559">
        <v>981</v>
      </c>
      <c r="C559" s="14">
        <f>VLOOKUP(B559,Crowdfunding!$A$1:$H$1001,8,0)</f>
        <v>323</v>
      </c>
    </row>
    <row r="560" spans="1:3" x14ac:dyDescent="0.3">
      <c r="A560" t="s">
        <v>20</v>
      </c>
      <c r="B560">
        <v>983</v>
      </c>
      <c r="C560" s="14">
        <f>VLOOKUP(B560,Crowdfunding!$A$1:$H$1001,8,0)</f>
        <v>2326</v>
      </c>
    </row>
    <row r="561" spans="1:3" x14ac:dyDescent="0.3">
      <c r="A561" t="s">
        <v>20</v>
      </c>
      <c r="B561">
        <v>984</v>
      </c>
      <c r="C561" s="14">
        <f>VLOOKUP(B561,Crowdfunding!$A$1:$H$1001,8,0)</f>
        <v>381</v>
      </c>
    </row>
    <row r="562" spans="1:3" x14ac:dyDescent="0.3">
      <c r="A562" t="s">
        <v>20</v>
      </c>
      <c r="B562">
        <v>987</v>
      </c>
      <c r="C562" s="14">
        <f>VLOOKUP(B562,Crowdfunding!$A$1:$H$1001,8,0)</f>
        <v>480</v>
      </c>
    </row>
    <row r="563" spans="1:3" x14ac:dyDescent="0.3">
      <c r="A563" t="s">
        <v>20</v>
      </c>
      <c r="B563">
        <v>989</v>
      </c>
      <c r="C563" s="14">
        <f>VLOOKUP(B563,Crowdfunding!$A$1:$H$1001,8,0)</f>
        <v>226</v>
      </c>
    </row>
    <row r="564" spans="1:3" x14ac:dyDescent="0.3">
      <c r="A564" t="s">
        <v>20</v>
      </c>
      <c r="B564">
        <v>991</v>
      </c>
      <c r="C564" s="14">
        <f>VLOOKUP(B564,Crowdfunding!$A$1:$H$1001,8,0)</f>
        <v>241</v>
      </c>
    </row>
    <row r="565" spans="1:3" x14ac:dyDescent="0.3">
      <c r="A565" t="s">
        <v>20</v>
      </c>
      <c r="B565">
        <v>992</v>
      </c>
      <c r="C565" s="14">
        <f>VLOOKUP(B565,Crowdfunding!$A$1:$H$1001,8,0)</f>
        <v>132</v>
      </c>
    </row>
    <row r="566" spans="1:3" x14ac:dyDescent="0.3">
      <c r="A566" t="s">
        <v>20</v>
      </c>
      <c r="B566">
        <v>995</v>
      </c>
      <c r="C566" s="14">
        <f>VLOOKUP(B566,Crowdfunding!$A$1:$H$1001,8,0)</f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sucess_category</vt:lpstr>
      <vt:lpstr>sucess_subcategory</vt:lpstr>
      <vt:lpstr>sucess_date</vt:lpstr>
      <vt:lpstr>Goal_analysis</vt:lpstr>
      <vt:lpstr>Stat_analysis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MishkisPCDell</cp:lastModifiedBy>
  <dcterms:created xsi:type="dcterms:W3CDTF">2021-09-29T18:52:28Z</dcterms:created>
  <dcterms:modified xsi:type="dcterms:W3CDTF">2023-02-26T04:09:25Z</dcterms:modified>
</cp:coreProperties>
</file>