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github\sons_and_daughters\"/>
    </mc:Choice>
  </mc:AlternateContent>
  <xr:revisionPtr revIDLastSave="0" documentId="13_ncr:1_{78EF658C-4051-420D-A706-CD697F3E4846}" xr6:coauthVersionLast="45" xr6:coauthVersionMax="45" xr10:uidLastSave="{00000000-0000-0000-0000-000000000000}"/>
  <bookViews>
    <workbookView xWindow="-120" yWindow="-120" windowWidth="29040" windowHeight="15840" xr2:uid="{F0483F49-7B73-4DC7-9674-D3667AC7232E}"/>
  </bookViews>
  <sheets>
    <sheet name="Sheet2" sheetId="2" r:id="rId1"/>
  </sheets>
  <definedNames>
    <definedName name="_xlnm._FilterDatabase" localSheetId="0" hidden="1">Sheet2!$A$1:$G$51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 i="2" l="1"/>
  <c r="G35" i="2" l="1"/>
  <c r="G33" i="2" l="1"/>
  <c r="G25" i="2" l="1"/>
  <c r="G24" i="2"/>
  <c r="G19" i="2"/>
  <c r="G10" i="2" l="1"/>
  <c r="G9" i="2"/>
  <c r="G8" i="2" l="1"/>
  <c r="G42" i="2" l="1"/>
  <c r="G41" i="2"/>
  <c r="G40" i="2"/>
  <c r="G22" i="2" l="1"/>
  <c r="G21" i="2"/>
  <c r="G20" i="2"/>
  <c r="G17" i="2" l="1"/>
  <c r="G18" i="2"/>
</calcChain>
</file>

<file path=xl/sharedStrings.xml><?xml version="1.0" encoding="utf-8"?>
<sst xmlns="http://schemas.openxmlformats.org/spreadsheetml/2006/main" count="264" uniqueCount="214">
  <si>
    <t>Alabama</t>
  </si>
  <si>
    <t>Alaska</t>
  </si>
  <si>
    <t>Arizona</t>
  </si>
  <si>
    <t>Arkansas</t>
  </si>
  <si>
    <t>California</t>
  </si>
  <si>
    <t>Colorado</t>
  </si>
  <si>
    <t>Connecticut</t>
  </si>
  <si>
    <t>Delaware</t>
  </si>
  <si>
    <t>Florida</t>
  </si>
  <si>
    <t>Georgia</t>
  </si>
  <si>
    <t>Hawaii</t>
  </si>
  <si>
    <t>Idaho</t>
  </si>
  <si>
    <t>Iowa</t>
  </si>
  <si>
    <t>Kansas</t>
  </si>
  <si>
    <t>Kentucky</t>
  </si>
  <si>
    <t>Louisiana</t>
  </si>
  <si>
    <t>Maine</t>
  </si>
  <si>
    <t>Maryland</t>
  </si>
  <si>
    <t>Massachusetts</t>
  </si>
  <si>
    <t>Michigan</t>
  </si>
  <si>
    <t>Minnesota</t>
  </si>
  <si>
    <t>Mississippi</t>
  </si>
  <si>
    <t>Missouri</t>
  </si>
  <si>
    <t>Nevada</t>
  </si>
  <si>
    <t>New Hampshire</t>
  </si>
  <si>
    <t>New Jersey</t>
  </si>
  <si>
    <t>New Mexico</t>
  </si>
  <si>
    <t>New York</t>
  </si>
  <si>
    <t>North Carolina</t>
  </si>
  <si>
    <t>North Dakota</t>
  </si>
  <si>
    <t>Ohio</t>
  </si>
  <si>
    <t>Oklahoma</t>
  </si>
  <si>
    <t>Oregon</t>
  </si>
  <si>
    <t>South Carolina</t>
  </si>
  <si>
    <t>South Dakota</t>
  </si>
  <si>
    <t>Tennessee</t>
  </si>
  <si>
    <t>Texas</t>
  </si>
  <si>
    <t>Utah</t>
  </si>
  <si>
    <t>Vermont</t>
  </si>
  <si>
    <t>Virginia</t>
  </si>
  <si>
    <t>Washington</t>
  </si>
  <si>
    <t>West Virginia</t>
  </si>
  <si>
    <t>Wisconsin</t>
  </si>
  <si>
    <t>Wyoming</t>
  </si>
  <si>
    <t>Name</t>
  </si>
  <si>
    <t>Abbreviation</t>
  </si>
  <si>
    <t>AL</t>
  </si>
  <si>
    <t>Montana</t>
  </si>
  <si>
    <t>MT</t>
  </si>
  <si>
    <t>AK</t>
  </si>
  <si>
    <t>Nebraska</t>
  </si>
  <si>
    <t>NE</t>
  </si>
  <si>
    <t>AZ</t>
  </si>
  <si>
    <t>NV</t>
  </si>
  <si>
    <t>AR</t>
  </si>
  <si>
    <t>NH</t>
  </si>
  <si>
    <t>CA</t>
  </si>
  <si>
    <t>NJ</t>
  </si>
  <si>
    <t>CO</t>
  </si>
  <si>
    <t>NM</t>
  </si>
  <si>
    <t>CT</t>
  </si>
  <si>
    <t>NY</t>
  </si>
  <si>
    <t>DE</t>
  </si>
  <si>
    <t>NC</t>
  </si>
  <si>
    <t>FL</t>
  </si>
  <si>
    <t>ND</t>
  </si>
  <si>
    <t>GA</t>
  </si>
  <si>
    <t>OH</t>
  </si>
  <si>
    <t>HI</t>
  </si>
  <si>
    <t>OK</t>
  </si>
  <si>
    <t>ID</t>
  </si>
  <si>
    <t>OR</t>
  </si>
  <si>
    <t>Illinois</t>
  </si>
  <si>
    <t>IL</t>
  </si>
  <si>
    <t>Pennsylvania</t>
  </si>
  <si>
    <t>PA</t>
  </si>
  <si>
    <t>Indiana</t>
  </si>
  <si>
    <t>IN</t>
  </si>
  <si>
    <t>Rhode Island</t>
  </si>
  <si>
    <t>RI</t>
  </si>
  <si>
    <t>IA</t>
  </si>
  <si>
    <t>SC</t>
  </si>
  <si>
    <t>KS</t>
  </si>
  <si>
    <t>SD</t>
  </si>
  <si>
    <t>KY</t>
  </si>
  <si>
    <t>TN</t>
  </si>
  <si>
    <t>LA</t>
  </si>
  <si>
    <t>TX</t>
  </si>
  <si>
    <t>ME</t>
  </si>
  <si>
    <t>UT</t>
  </si>
  <si>
    <t>MD</t>
  </si>
  <si>
    <t>VT</t>
  </si>
  <si>
    <t>MA</t>
  </si>
  <si>
    <t>VA</t>
  </si>
  <si>
    <t>MI</t>
  </si>
  <si>
    <t>WA</t>
  </si>
  <si>
    <t>MN</t>
  </si>
  <si>
    <t>WV</t>
  </si>
  <si>
    <t>MS</t>
  </si>
  <si>
    <t>WI</t>
  </si>
  <si>
    <t>MO</t>
  </si>
  <si>
    <t>WY</t>
  </si>
  <si>
    <t>#</t>
  </si>
  <si>
    <t>Status</t>
  </si>
  <si>
    <t>Gaurav did</t>
  </si>
  <si>
    <t>Daughter search</t>
  </si>
  <si>
    <t>Son search</t>
  </si>
  <si>
    <t>23 companies with daughter or daughters on it. Still need to do a regex</t>
  </si>
  <si>
    <t>163 companies in 9 pages - need spider</t>
  </si>
  <si>
    <t>Blocked</t>
  </si>
  <si>
    <t xml:space="preserve">91 records found, copied into csv. </t>
  </si>
  <si>
    <t>14240 records found in pages of 250 - need spider</t>
  </si>
  <si>
    <t>Need spider - Found 309 matching record(s).  Viewing page 1 of 16.</t>
  </si>
  <si>
    <t>Results capped at 2,000 and hard to copy/paste since only shows 20 per page. Need spider.</t>
  </si>
  <si>
    <t>Your Search Criteria returns 43783 results which is more than 500 results. Need to figure out how to get 500 son and then spider</t>
  </si>
  <si>
    <t>Found 33 and are in csv ready for regex</t>
  </si>
  <si>
    <t xml:space="preserve">Need spider - Page 2 of 21, records 26 to 50 of 513 </t>
  </si>
  <si>
    <t>Need spider - Page 1 of 2558, records 1 to 25 of 63936</t>
  </si>
  <si>
    <t>Has more button below table and each time it is clicked adds 10 records. Can we spider that?</t>
  </si>
  <si>
    <t>Could copy/paste but spider would be better - Page 1 of 8, records 1 to 25 of 199</t>
  </si>
  <si>
    <t xml:space="preserve">Need spider - Page 1 of 1440, records 1 to 25 of 35979  </t>
  </si>
  <si>
    <t>Could copy/paste but spider would be better - Results 1 - 25 of 74</t>
  </si>
  <si>
    <t>son capped at 1000 results, sons capped at 1000 resuts. Need Spider - Results 1 - 25 of 1000</t>
  </si>
  <si>
    <t>15 records found, easily copied to csv</t>
  </si>
  <si>
    <t>results capped at 400 so searched for son and sons and rbind - 450-ish (need to dedup before regex)</t>
  </si>
  <si>
    <t>Conservative Estimate</t>
  </si>
  <si>
    <t>Done</t>
  </si>
  <si>
    <t>17 rows found, copied to csv</t>
  </si>
  <si>
    <t>only allows 250 results and requires 4 characters. Sons return 75, "son " returns 249 so I rbind (324) them and them dedup before estimate</t>
  </si>
  <si>
    <t>250 in 10 pages, need spider</t>
  </si>
  <si>
    <t>Capped at 250 in 10 pages, need spider</t>
  </si>
  <si>
    <t>53 found and copied to csv</t>
  </si>
  <si>
    <t>Results capped at 100. So got 100 sons and 100 son then rbind and then dedup</t>
  </si>
  <si>
    <t>84 rows found, easily copied to csv</t>
  </si>
  <si>
    <t>capped at 400, so rbind 400 son and 172 sons, then dedup</t>
  </si>
  <si>
    <t>Using "full text" search found 29 daugther and 119 daughters records. Removed empty lines and dedup</t>
  </si>
  <si>
    <t>Using "full text" search found 2154 son and 3902 sons records. Removed emplty lines and dedup.</t>
  </si>
  <si>
    <t>Comments</t>
  </si>
  <si>
    <t>41 rows found and copy/pasted to csv</t>
  </si>
  <si>
    <t>?/41</t>
  </si>
  <si>
    <t>120 contain daughter but need spider</t>
  </si>
  <si>
    <t>15506 contain son but need spider</t>
  </si>
  <si>
    <t>74 contain daughter, need spider</t>
  </si>
  <si>
    <t>Caps at 500, need spider</t>
  </si>
  <si>
    <t>52 contain daughter, need spider</t>
  </si>
  <si>
    <t>7861 contain son, need spider</t>
  </si>
  <si>
    <t>261 contain daughter, need spider</t>
  </si>
  <si>
    <t>1930 contain son, need spider</t>
  </si>
  <si>
    <t>174 contain daughter, need spider</t>
  </si>
  <si>
    <t>son capped at 500, sons cap at 500. need spider</t>
  </si>
  <si>
    <t>Had to do 3 different searches: begins with, full text, inactive. 12 rows in csv to R</t>
  </si>
  <si>
    <t>Had to do 3 different searches: begins with, full text, inactive. 314 rows in csv to R</t>
  </si>
  <si>
    <t>173 contain daughter but only 60 are shown. Copy paste ok</t>
  </si>
  <si>
    <t>27222 have "son" but only 60 are shown. Copy paste ok</t>
  </si>
  <si>
    <t>9/60 for son were true positive so extrapolate</t>
  </si>
  <si>
    <t>had to search twice (contains vs starts with) to get more results. Will dedup in R.</t>
  </si>
  <si>
    <t>Was able to search "contains" and got 141. Copy pasted ok to csv</t>
  </si>
  <si>
    <t>Caps at 500 and displays 100 per page so need spider. Could do multiple searches to increase n results</t>
  </si>
  <si>
    <t>daughter search would yield 221 but doesn't show. Daughters show 152 results.</t>
  </si>
  <si>
    <t>son would yield 4,740 but doesn't show. Sons would yiled 275 but doesn't show</t>
  </si>
  <si>
    <t>son yields 690 results in 14 pages. Need spider</t>
  </si>
  <si>
    <t>daughter yields 17 results but copy/paste not working. Maybe spider?</t>
  </si>
  <si>
    <t>65 rows copy pasted to csv</t>
  </si>
  <si>
    <t>7393 results in 296 pages contain son, need spider</t>
  </si>
  <si>
    <t>Page 1 of 12, records 1 to 25 of 278 -- need spider</t>
  </si>
  <si>
    <t>76 results in 8 pages, spider would be best</t>
  </si>
  <si>
    <t>shows up to 1000 results in pages of 10 - ouch. Needs spider</t>
  </si>
  <si>
    <t>Found 27 with DAUGHTER* &amp; 19 with *DAUGHTER. Copied easily to CSV</t>
  </si>
  <si>
    <t>Found 679 with son* and 2954 with *son. Was able to relatively easy copy/paste in xls and then dedup in R</t>
  </si>
  <si>
    <t>Can't get rvest to run even with Gaurav generated URL</t>
  </si>
  <si>
    <t>Need to figure out how to create customized URL to use rvest - help!</t>
  </si>
  <si>
    <t>Could copy/paste since pages are 250 long but better if I can create customized url to rvest</t>
  </si>
  <si>
    <t>Only works with searches of 500 or less results so need to trim/hack. Results in 30 pages so need spider</t>
  </si>
  <si>
    <t>I do get URL to crawl but get nothing in R. not sure why? See R for code and links.</t>
  </si>
  <si>
    <t>Only gives 50 results per search so I got 100 (son &amp; sons) search. I can't hack more results</t>
  </si>
  <si>
    <t>CAUTION: Use carefuly since son is super under represented. I Just can't get more than 50 searches of son</t>
  </si>
  <si>
    <t>9 links parsed with spider</t>
  </si>
  <si>
    <t>100+ links parsed with spider</t>
  </si>
  <si>
    <t>horrible excercse since links have to be hard coded. Use with CAUTION since only searches that start with daughter and son were allowed. Couldn't search for *daughter or *son unfortunately. Results are very partial.</t>
  </si>
  <si>
    <t>Blocked cause I can't customize URL to rvest it</t>
  </si>
  <si>
    <t>Don't see how to do this without many copy/paste</t>
  </si>
  <si>
    <t>Can't customize URL for rvest and don't want to copy/paste hundreds of times</t>
  </si>
  <si>
    <t>Blocked. URLs are customized but randomly so don't know how to iterate withouth having to copy paste all of them. Tried one of the links in R and failed anyway.</t>
  </si>
  <si>
    <t>This is very odd and wouldn't use it and caveat heavily. Search results are limited to 250 results and there are 250 with daugther and 250 for son so ratio is 1 but who knows what else exists is Louisiana</t>
  </si>
  <si>
    <t>Generated 8 links with all combos based on search parameters and then did spider. Deduped before extraction of word. Could have also used the csv I copy/pasted since results are not capped</t>
  </si>
  <si>
    <t>Generated 8 links with all combos based on search parameters and then did spider. Deduped before extraction of word. Each search is capped at 500 so careful due to underrepresentation</t>
  </si>
  <si>
    <t>son is underrepresented due to search cap so careful</t>
  </si>
  <si>
    <t>752 anyword == son + 1166 anyword == sons</t>
  </si>
  <si>
    <t>22 anyword == daughter + 143 anyword == daughters</t>
  </si>
  <si>
    <t>Search gives counts with exact match so I just added it. But can't bring to R to do regex or dedup without spider and don't get a frinedly URL</t>
  </si>
  <si>
    <t>439 found but format is horrible to copy and paste and need spider</t>
  </si>
  <si>
    <t>Capped at 1854 but need to do regex and can't get url to spider</t>
  </si>
  <si>
    <t>Horrible output format and can't customize URL for rvest</t>
  </si>
  <si>
    <t>keyword search of son gives error. Sons keyword search returns 1390 but really need spider to get to r to do regex</t>
  </si>
  <si>
    <t>Can't get URL to rvest, help!</t>
  </si>
  <si>
    <t>Blocked cause can't generate url to rvest. Perhaps many copy/pastes if not</t>
  </si>
  <si>
    <t>Has I'm not robot captcha. No friendly url to rvest is generated so what we do? Total No. of Records: 7877 Page 1 of 788</t>
  </si>
  <si>
    <t>Had to do multiple queries and spiders to maxime n, see R for details</t>
  </si>
  <si>
    <t>Daugther(s) count is probably correct but son(s) is for sure underrepresented since cap at 500. Use with caution. This was lots of good work to get data. Remember captcha code expires so R code won't run and need to reget a new URL</t>
  </si>
  <si>
    <t>Horrible output format and don't know how to do URL to rvest. Copy paste is almost impossible.</t>
  </si>
  <si>
    <t>Was able to copy/paste but had to clean in R. # is accurate</t>
  </si>
  <si>
    <t>Caps at 500 so did multiple searches with son/sons and start vs contains. Then copy/paste was horrible and had to dedup and clean</t>
  </si>
  <si>
    <t xml:space="preserve">son is underrepresented due to search cap </t>
  </si>
  <si>
    <t>Can't generate URL to rvest. Could copy paste but would be long.</t>
  </si>
  <si>
    <t>Can't generate URL to rvest. Could copy paste but would be long like 20x.</t>
  </si>
  <si>
    <t>I think it doesn't show if 200+? Rows. What we do?</t>
  </si>
  <si>
    <t>URL is not fully customizable to rvest so blocked. Copy/paste could work but it is very odd and would need to do it like 15x.</t>
  </si>
  <si>
    <t>Can't get URL to rvest, help! Copy/paste would kill me</t>
  </si>
  <si>
    <t>Your Search Criteria returns 29121 results which is more than 500 results. Can show all results but copy/paste would be horrible</t>
  </si>
  <si>
    <t xml:space="preserve">Can't get URL to rvest and copy/paste would be too much. </t>
  </si>
  <si>
    <t>URL pattern is ood. Rvest works almost but need pattern to loop.</t>
  </si>
  <si>
    <t>Was able to download the full DB in a friendly way. Had to do some sorting and cleaning in excel cause R was freaking so used edited version.</t>
  </si>
  <si>
    <t>Full DB was downloaded</t>
  </si>
  <si>
    <t>Can't be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</si>
</sst>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164" fontId="2" fillId="0" borderId="0" xfId="2" applyNumberFormat="1" applyFont="1" applyAlignment="1">
      <alignment horizontal="left" vertical="top" wrapText="1"/>
    </xf>
    <xf numFmtId="164" fontId="0" fillId="0" borderId="0" xfId="2" applyNumberFormat="1" applyFont="1" applyAlignment="1">
      <alignment horizontal="left" vertical="top" wrapText="1"/>
    </xf>
    <xf numFmtId="164" fontId="0" fillId="0" borderId="0" xfId="2" applyNumberFormat="1" applyFont="1" applyAlignment="1">
      <alignment horizontal="left"/>
    </xf>
    <xf numFmtId="0" fontId="1" fillId="0" borderId="0" xfId="1" applyFill="1"/>
    <xf numFmtId="3" fontId="0" fillId="0" borderId="0" xfId="0" applyNumberFormat="1" applyAlignment="1">
      <alignment horizontal="left" vertical="top"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d.sos.in.gov/publicbusinesssearch" TargetMode="External"/><Relationship Id="rId13" Type="http://schemas.openxmlformats.org/officeDocument/2006/relationships/hyperlink" Target="https://coraweb.sos.la.gov/CommercialSearch/CommercialSearch.aspx" TargetMode="External"/><Relationship Id="rId18" Type="http://schemas.openxmlformats.org/officeDocument/2006/relationships/hyperlink" Target="https://corp.sos.ms.gov/corp/portal/c/page/corpBusinessIdSearch/portal.aspx?" TargetMode="External"/><Relationship Id="rId26" Type="http://schemas.openxmlformats.org/officeDocument/2006/relationships/hyperlink" Target="https://www.sos.ok.gov/corp/corpinquiryfind.aspx" TargetMode="External"/><Relationship Id="rId3" Type="http://schemas.openxmlformats.org/officeDocument/2006/relationships/hyperlink" Target="https://www.sos.arkansas.gov/corps/search_all.php" TargetMode="External"/><Relationship Id="rId21" Type="http://schemas.openxmlformats.org/officeDocument/2006/relationships/hyperlink" Target="https://quickstart.sos.nh.gov/online/BusinessInquire" TargetMode="External"/><Relationship Id="rId34" Type="http://schemas.openxmlformats.org/officeDocument/2006/relationships/hyperlink" Target="https://www.vtsosonline.com/online/BusinessInquire/" TargetMode="External"/><Relationship Id="rId7" Type="http://schemas.openxmlformats.org/officeDocument/2006/relationships/hyperlink" Target="https://www.ilsos.gov/corporatellc/CorporateLlcController" TargetMode="External"/><Relationship Id="rId12" Type="http://schemas.openxmlformats.org/officeDocument/2006/relationships/hyperlink" Target="https://app.sos.ky.gov/ftsearch/" TargetMode="External"/><Relationship Id="rId17" Type="http://schemas.openxmlformats.org/officeDocument/2006/relationships/hyperlink" Target="https://mblsportal.sos.state.mn.us/Business/Search" TargetMode="External"/><Relationship Id="rId25" Type="http://schemas.openxmlformats.org/officeDocument/2006/relationships/hyperlink" Target="https://appext20.dos.ny.gov/corp_public/CORPSEARCH.ENTITY_SEARCH_ENTRY" TargetMode="External"/><Relationship Id="rId33" Type="http://schemas.openxmlformats.org/officeDocument/2006/relationships/hyperlink" Target="https://secure.utah.gov/bes/" TargetMode="External"/><Relationship Id="rId38" Type="http://schemas.openxmlformats.org/officeDocument/2006/relationships/hyperlink" Target="http://search.sunbiz.org/Inquiry/CorporationSearch/ByName" TargetMode="External"/><Relationship Id="rId2" Type="http://schemas.openxmlformats.org/officeDocument/2006/relationships/hyperlink" Target="https://ecorp.azcc.gov/EntitySearch/Index" TargetMode="External"/><Relationship Id="rId16" Type="http://schemas.openxmlformats.org/officeDocument/2006/relationships/hyperlink" Target="https://corp.sec.state.ma.us/corpweb/CorpSearch/CorpSearch.aspx" TargetMode="External"/><Relationship Id="rId20" Type="http://schemas.openxmlformats.org/officeDocument/2006/relationships/hyperlink" Target="https://www.nebraska.gov/sos/corp/corpsearch.cgi?nav=search" TargetMode="External"/><Relationship Id="rId29" Type="http://schemas.openxmlformats.org/officeDocument/2006/relationships/hyperlink" Target="https://businessfilings.sc.gov/BusinessFiling/Entity/Search" TargetMode="External"/><Relationship Id="rId1" Type="http://schemas.openxmlformats.org/officeDocument/2006/relationships/hyperlink" Target="https://www.commerce.alaska.gov/cbp/main/search/entities" TargetMode="External"/><Relationship Id="rId6" Type="http://schemas.openxmlformats.org/officeDocument/2006/relationships/hyperlink" Target="https://icis.corp.delaware.gov/Ecorp/EntitySearch/NameSearch.aspx" TargetMode="External"/><Relationship Id="rId11" Type="http://schemas.openxmlformats.org/officeDocument/2006/relationships/hyperlink" Target="https://ecorp.sos.ga.gov/BusinessSearch" TargetMode="External"/><Relationship Id="rId24" Type="http://schemas.openxmlformats.org/officeDocument/2006/relationships/hyperlink" Target="https://www.sosnc.gov/search/index/corp" TargetMode="External"/><Relationship Id="rId32" Type="http://schemas.openxmlformats.org/officeDocument/2006/relationships/hyperlink" Target="https://mycpa.cpa.state.tx.us/coa/" TargetMode="External"/><Relationship Id="rId37" Type="http://schemas.openxmlformats.org/officeDocument/2006/relationships/hyperlink" Target="https://wyobiz.wy.gov/business/filingsearch.aspx" TargetMode="External"/><Relationship Id="rId5" Type="http://schemas.openxmlformats.org/officeDocument/2006/relationships/hyperlink" Target="https://www.concord-sots.ct.gov/CONCORD/online?sn=PublicInquiry&amp;eid=9740" TargetMode="External"/><Relationship Id="rId15" Type="http://schemas.openxmlformats.org/officeDocument/2006/relationships/hyperlink" Target="https://egov.maryland.gov/BusinessExpress/EntitySearch" TargetMode="External"/><Relationship Id="rId23" Type="http://schemas.openxmlformats.org/officeDocument/2006/relationships/hyperlink" Target="https://portal.sos.state.nm.us/BFS/online/CorporationBusinessSearch" TargetMode="External"/><Relationship Id="rId28" Type="http://schemas.openxmlformats.org/officeDocument/2006/relationships/hyperlink" Target="http://business.sos.ri.gov/CorpWeb/CorpSearch/CorpSearch.aspx" TargetMode="External"/><Relationship Id="rId36" Type="http://schemas.openxmlformats.org/officeDocument/2006/relationships/hyperlink" Target="https://apps.wv.gov/SOS/BusinessEntitySearch/" TargetMode="External"/><Relationship Id="rId10" Type="http://schemas.openxmlformats.org/officeDocument/2006/relationships/hyperlink" Target="https://www.accesskansas.org/bess/flow/main?execution=e1s1" TargetMode="External"/><Relationship Id="rId19" Type="http://schemas.openxmlformats.org/officeDocument/2006/relationships/hyperlink" Target="https://bsd.sos.mo.gov/BusinessEntity/BESearch.aspx?SearchType=0" TargetMode="External"/><Relationship Id="rId31" Type="http://schemas.openxmlformats.org/officeDocument/2006/relationships/hyperlink" Target="https://tnbear.tn.gov/Ecommerce/FilingSearch.aspx" TargetMode="External"/><Relationship Id="rId4" Type="http://schemas.openxmlformats.org/officeDocument/2006/relationships/hyperlink" Target="https://www.sos.state.co.us/biz/AdvancedSearchCriteria.do" TargetMode="External"/><Relationship Id="rId9" Type="http://schemas.openxmlformats.org/officeDocument/2006/relationships/hyperlink" Target="https://sos.iowa.gov/search/business/search.aspx" TargetMode="External"/><Relationship Id="rId14" Type="http://schemas.openxmlformats.org/officeDocument/2006/relationships/hyperlink" Target="https://icrs.informe.org/nei-sos-icrs/ICRS?MainPage=x" TargetMode="External"/><Relationship Id="rId22" Type="http://schemas.openxmlformats.org/officeDocument/2006/relationships/hyperlink" Target="https://www.njportal.com/DOR/BusinessNameSearch/" TargetMode="External"/><Relationship Id="rId27" Type="http://schemas.openxmlformats.org/officeDocument/2006/relationships/hyperlink" Target="https://firststop.sos.nd.gov/search/business" TargetMode="External"/><Relationship Id="rId30" Type="http://schemas.openxmlformats.org/officeDocument/2006/relationships/hyperlink" Target="https://sosenterprise.sd.gov/BusinessServices/Business/FilingSearch.aspx" TargetMode="External"/><Relationship Id="rId35" Type="http://schemas.openxmlformats.org/officeDocument/2006/relationships/hyperlink" Target="https://sccefile.scc.virginia.gov/Find/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C96B-AE9B-4FF9-A241-178704DDBFF3}">
  <dimension ref="A1:H51"/>
  <sheetViews>
    <sheetView tabSelected="1" workbookViewId="0">
      <pane ySplit="1" topLeftCell="A27" activePane="bottomLeft" state="frozen"/>
      <selection pane="bottomLeft" activeCell="D47" sqref="D47"/>
    </sheetView>
  </sheetViews>
  <sheetFormatPr defaultRowHeight="15" x14ac:dyDescent="0.25"/>
  <cols>
    <col min="1" max="1" width="3" style="1" bestFit="1" customWidth="1"/>
    <col min="2" max="2" width="15.28515625" style="1" bestFit="1" customWidth="1"/>
    <col min="3" max="3" width="12.5703125" style="1" bestFit="1" customWidth="1"/>
    <col min="4" max="4" width="15.28515625" style="1" bestFit="1" customWidth="1"/>
    <col min="5" max="5" width="51.7109375" style="1" customWidth="1"/>
    <col min="6" max="6" width="71.140625" style="1" bestFit="1" customWidth="1"/>
    <col min="7" max="7" width="18.140625" style="5" customWidth="1"/>
    <col min="8" max="8" width="64.140625" style="1" customWidth="1"/>
    <col min="9" max="16384" width="9.140625" style="1"/>
  </cols>
  <sheetData>
    <row r="1" spans="1:8" s="3" customFormat="1" ht="30" x14ac:dyDescent="0.25">
      <c r="A1" s="3" t="s">
        <v>102</v>
      </c>
      <c r="B1" s="3" t="s">
        <v>44</v>
      </c>
      <c r="C1" s="3" t="s">
        <v>45</v>
      </c>
      <c r="D1" s="3" t="s">
        <v>103</v>
      </c>
      <c r="E1" s="3" t="s">
        <v>105</v>
      </c>
      <c r="F1" s="3" t="s">
        <v>106</v>
      </c>
      <c r="G1" s="4" t="s">
        <v>125</v>
      </c>
      <c r="H1" s="3" t="s">
        <v>137</v>
      </c>
    </row>
    <row r="2" spans="1:8" x14ac:dyDescent="0.25">
      <c r="A2" s="1">
        <v>1</v>
      </c>
      <c r="B2" s="1" t="s">
        <v>0</v>
      </c>
      <c r="C2" s="1" t="s">
        <v>46</v>
      </c>
      <c r="D2" s="1" t="s">
        <v>104</v>
      </c>
    </row>
    <row r="3" spans="1:8" ht="30" x14ac:dyDescent="0.25">
      <c r="A3" s="1">
        <v>2</v>
      </c>
      <c r="B3" s="1" t="s">
        <v>1</v>
      </c>
      <c r="C3" s="2" t="s">
        <v>49</v>
      </c>
      <c r="D3" s="1" t="s">
        <v>104</v>
      </c>
      <c r="E3" s="1" t="s">
        <v>107</v>
      </c>
      <c r="F3" s="1" t="s">
        <v>113</v>
      </c>
      <c r="H3" s="1" t="s">
        <v>169</v>
      </c>
    </row>
    <row r="4" spans="1:8" ht="30" x14ac:dyDescent="0.25">
      <c r="A4" s="1">
        <v>3</v>
      </c>
      <c r="B4" s="1" t="s">
        <v>2</v>
      </c>
      <c r="C4" s="2" t="s">
        <v>52</v>
      </c>
      <c r="D4" s="1" t="s">
        <v>213</v>
      </c>
      <c r="E4" s="1" t="s">
        <v>108</v>
      </c>
      <c r="F4" s="1" t="s">
        <v>114</v>
      </c>
      <c r="H4" s="1" t="s">
        <v>170</v>
      </c>
    </row>
    <row r="5" spans="1:8" ht="30" x14ac:dyDescent="0.25">
      <c r="A5" s="1">
        <v>4</v>
      </c>
      <c r="B5" s="1" t="s">
        <v>3</v>
      </c>
      <c r="C5" s="2" t="s">
        <v>54</v>
      </c>
      <c r="D5" s="1" t="s">
        <v>104</v>
      </c>
      <c r="E5" s="1" t="s">
        <v>110</v>
      </c>
      <c r="F5" s="1" t="s">
        <v>111</v>
      </c>
      <c r="H5" s="1" t="s">
        <v>171</v>
      </c>
    </row>
    <row r="6" spans="1:8" x14ac:dyDescent="0.25">
      <c r="A6" s="1">
        <v>5</v>
      </c>
      <c r="B6" s="1" t="s">
        <v>4</v>
      </c>
      <c r="C6" s="1" t="s">
        <v>56</v>
      </c>
      <c r="D6" s="1" t="s">
        <v>104</v>
      </c>
    </row>
    <row r="7" spans="1:8" ht="30" x14ac:dyDescent="0.25">
      <c r="A7" s="1">
        <v>6</v>
      </c>
      <c r="B7" s="1" t="s">
        <v>5</v>
      </c>
      <c r="C7" s="2" t="s">
        <v>58</v>
      </c>
      <c r="D7" s="1" t="s">
        <v>213</v>
      </c>
      <c r="E7" s="1" t="s">
        <v>112</v>
      </c>
      <c r="F7" s="1" t="s">
        <v>172</v>
      </c>
      <c r="H7" s="1" t="s">
        <v>173</v>
      </c>
    </row>
    <row r="8" spans="1:8" ht="30" x14ac:dyDescent="0.25">
      <c r="A8" s="1">
        <v>7</v>
      </c>
      <c r="B8" s="1" t="s">
        <v>6</v>
      </c>
      <c r="C8" s="2" t="s">
        <v>60</v>
      </c>
      <c r="D8" s="1" t="s">
        <v>126</v>
      </c>
      <c r="E8" s="1" t="s">
        <v>167</v>
      </c>
      <c r="F8" s="1" t="s">
        <v>168</v>
      </c>
      <c r="G8" s="5">
        <f>875/43</f>
        <v>20.348837209302324</v>
      </c>
    </row>
    <row r="9" spans="1:8" ht="30" x14ac:dyDescent="0.25">
      <c r="A9" s="1">
        <v>8</v>
      </c>
      <c r="B9" s="1" t="s">
        <v>7</v>
      </c>
      <c r="C9" s="2" t="s">
        <v>62</v>
      </c>
      <c r="D9" s="1" t="s">
        <v>126</v>
      </c>
      <c r="E9" s="1" t="s">
        <v>115</v>
      </c>
      <c r="F9" s="1" t="s">
        <v>174</v>
      </c>
      <c r="G9" s="5">
        <f>24/33</f>
        <v>0.72727272727272729</v>
      </c>
      <c r="H9" s="1" t="s">
        <v>175</v>
      </c>
    </row>
    <row r="10" spans="1:8" ht="60" x14ac:dyDescent="0.25">
      <c r="A10" s="1">
        <v>9</v>
      </c>
      <c r="B10" s="1" t="s">
        <v>8</v>
      </c>
      <c r="C10" s="7" t="s">
        <v>64</v>
      </c>
      <c r="D10" s="1" t="s">
        <v>126</v>
      </c>
      <c r="E10" s="1" t="s">
        <v>176</v>
      </c>
      <c r="F10" s="1" t="s">
        <v>177</v>
      </c>
      <c r="G10" s="5">
        <f>729/176</f>
        <v>4.1420454545454541</v>
      </c>
      <c r="H10" s="1" t="s">
        <v>178</v>
      </c>
    </row>
    <row r="11" spans="1:8" x14ac:dyDescent="0.25">
      <c r="A11" s="1">
        <v>10</v>
      </c>
      <c r="B11" s="1" t="s">
        <v>9</v>
      </c>
      <c r="C11" s="2" t="s">
        <v>66</v>
      </c>
      <c r="D11" s="1" t="s">
        <v>104</v>
      </c>
      <c r="E11" s="1" t="s">
        <v>116</v>
      </c>
      <c r="F11" s="1" t="s">
        <v>117</v>
      </c>
      <c r="H11" s="1" t="s">
        <v>179</v>
      </c>
    </row>
    <row r="12" spans="1:8" x14ac:dyDescent="0.25">
      <c r="A12" s="1">
        <v>11</v>
      </c>
      <c r="B12" s="1" t="s">
        <v>10</v>
      </c>
      <c r="C12" s="1" t="s">
        <v>68</v>
      </c>
      <c r="D12" s="1" t="s">
        <v>104</v>
      </c>
    </row>
    <row r="13" spans="1:8" x14ac:dyDescent="0.25">
      <c r="A13" s="1">
        <v>12</v>
      </c>
      <c r="B13" s="1" t="s">
        <v>11</v>
      </c>
      <c r="C13" s="1" t="s">
        <v>70</v>
      </c>
      <c r="D13" s="1" t="s">
        <v>104</v>
      </c>
    </row>
    <row r="14" spans="1:8" ht="30" x14ac:dyDescent="0.25">
      <c r="A14" s="1">
        <v>13</v>
      </c>
      <c r="B14" s="1" t="s">
        <v>72</v>
      </c>
      <c r="C14" s="2" t="s">
        <v>73</v>
      </c>
      <c r="D14" s="1" t="s">
        <v>109</v>
      </c>
      <c r="E14" s="1" t="s">
        <v>118</v>
      </c>
      <c r="F14" s="1" t="s">
        <v>118</v>
      </c>
      <c r="H14" s="1" t="s">
        <v>180</v>
      </c>
    </row>
    <row r="15" spans="1:8" ht="30" x14ac:dyDescent="0.25">
      <c r="A15" s="1">
        <v>14</v>
      </c>
      <c r="B15" s="1" t="s">
        <v>76</v>
      </c>
      <c r="C15" s="2" t="s">
        <v>77</v>
      </c>
      <c r="D15" s="1" t="s">
        <v>104</v>
      </c>
      <c r="E15" s="1" t="s">
        <v>119</v>
      </c>
      <c r="F15" s="1" t="s">
        <v>120</v>
      </c>
      <c r="H15" s="1" t="s">
        <v>181</v>
      </c>
    </row>
    <row r="16" spans="1:8" ht="45" x14ac:dyDescent="0.25">
      <c r="A16" s="1">
        <v>15</v>
      </c>
      <c r="B16" s="1" t="s">
        <v>12</v>
      </c>
      <c r="C16" s="2" t="s">
        <v>80</v>
      </c>
      <c r="D16" s="1" t="s">
        <v>109</v>
      </c>
      <c r="E16" s="1" t="s">
        <v>121</v>
      </c>
      <c r="F16" s="1" t="s">
        <v>122</v>
      </c>
      <c r="H16" s="1" t="s">
        <v>182</v>
      </c>
    </row>
    <row r="17" spans="1:8" ht="30" x14ac:dyDescent="0.25">
      <c r="A17" s="1">
        <v>16</v>
      </c>
      <c r="B17" s="1" t="s">
        <v>13</v>
      </c>
      <c r="C17" s="2" t="s">
        <v>82</v>
      </c>
      <c r="D17" s="1" t="s">
        <v>126</v>
      </c>
      <c r="E17" s="1" t="s">
        <v>123</v>
      </c>
      <c r="F17" s="1" t="s">
        <v>124</v>
      </c>
      <c r="G17" s="5">
        <f>75/14</f>
        <v>5.3571428571428568</v>
      </c>
    </row>
    <row r="18" spans="1:8" ht="30" x14ac:dyDescent="0.25">
      <c r="A18" s="1">
        <v>17</v>
      </c>
      <c r="B18" s="1" t="s">
        <v>14</v>
      </c>
      <c r="C18" s="2" t="s">
        <v>84</v>
      </c>
      <c r="D18" s="1" t="s">
        <v>126</v>
      </c>
      <c r="E18" s="1" t="s">
        <v>127</v>
      </c>
      <c r="F18" s="1" t="s">
        <v>128</v>
      </c>
      <c r="G18" s="5">
        <f>66/16</f>
        <v>4.125</v>
      </c>
    </row>
    <row r="19" spans="1:8" ht="45" x14ac:dyDescent="0.25">
      <c r="A19" s="1">
        <v>18</v>
      </c>
      <c r="B19" s="1" t="s">
        <v>15</v>
      </c>
      <c r="C19" s="2" t="s">
        <v>86</v>
      </c>
      <c r="D19" s="1" t="s">
        <v>126</v>
      </c>
      <c r="E19" s="1" t="s">
        <v>129</v>
      </c>
      <c r="F19" s="1" t="s">
        <v>130</v>
      </c>
      <c r="G19" s="5">
        <f>250/250</f>
        <v>1</v>
      </c>
      <c r="H19" s="1" t="s">
        <v>183</v>
      </c>
    </row>
    <row r="20" spans="1:8" x14ac:dyDescent="0.25">
      <c r="A20" s="1">
        <v>19</v>
      </c>
      <c r="B20" s="1" t="s">
        <v>16</v>
      </c>
      <c r="C20" s="2" t="s">
        <v>88</v>
      </c>
      <c r="D20" s="1" t="s">
        <v>126</v>
      </c>
      <c r="E20" s="1" t="s">
        <v>131</v>
      </c>
      <c r="F20" s="1" t="s">
        <v>132</v>
      </c>
      <c r="G20" s="6">
        <f>45/52</f>
        <v>0.86538461538461542</v>
      </c>
    </row>
    <row r="21" spans="1:8" x14ac:dyDescent="0.25">
      <c r="A21" s="1">
        <v>20</v>
      </c>
      <c r="B21" s="1" t="s">
        <v>17</v>
      </c>
      <c r="C21" s="2" t="s">
        <v>90</v>
      </c>
      <c r="D21" s="1" t="s">
        <v>126</v>
      </c>
      <c r="E21" s="1" t="s">
        <v>133</v>
      </c>
      <c r="F21" s="1" t="s">
        <v>134</v>
      </c>
      <c r="G21" s="5">
        <f>128/82</f>
        <v>1.5609756097560976</v>
      </c>
    </row>
    <row r="22" spans="1:8" ht="30" x14ac:dyDescent="0.25">
      <c r="A22" s="1">
        <v>21</v>
      </c>
      <c r="B22" s="1" t="s">
        <v>18</v>
      </c>
      <c r="C22" s="2" t="s">
        <v>92</v>
      </c>
      <c r="D22" s="1" t="s">
        <v>126</v>
      </c>
      <c r="E22" s="1" t="s">
        <v>135</v>
      </c>
      <c r="F22" s="1" t="s">
        <v>136</v>
      </c>
      <c r="G22" s="5">
        <f>5979/147</f>
        <v>40.673469387755105</v>
      </c>
    </row>
    <row r="23" spans="1:8" x14ac:dyDescent="0.25">
      <c r="A23" s="1">
        <v>22</v>
      </c>
      <c r="B23" s="1" t="s">
        <v>19</v>
      </c>
      <c r="C23" s="1" t="s">
        <v>94</v>
      </c>
      <c r="D23" s="1" t="s">
        <v>104</v>
      </c>
    </row>
    <row r="24" spans="1:8" ht="60" x14ac:dyDescent="0.25">
      <c r="A24" s="1">
        <v>23</v>
      </c>
      <c r="B24" s="1" t="s">
        <v>20</v>
      </c>
      <c r="C24" s="2" t="s">
        <v>96</v>
      </c>
      <c r="D24" s="1" t="s">
        <v>126</v>
      </c>
      <c r="E24" s="1" t="s">
        <v>184</v>
      </c>
      <c r="F24" s="1" t="s">
        <v>185</v>
      </c>
      <c r="G24" s="5">
        <f>392/213</f>
        <v>1.84037558685446</v>
      </c>
      <c r="H24" s="1" t="s">
        <v>186</v>
      </c>
    </row>
    <row r="25" spans="1:8" ht="30" x14ac:dyDescent="0.25">
      <c r="A25" s="1">
        <v>24</v>
      </c>
      <c r="B25" s="1" t="s">
        <v>21</v>
      </c>
      <c r="C25" s="2" t="s">
        <v>98</v>
      </c>
      <c r="D25" s="1" t="s">
        <v>126</v>
      </c>
      <c r="E25" s="1" t="s">
        <v>188</v>
      </c>
      <c r="F25" s="1" t="s">
        <v>187</v>
      </c>
      <c r="G25" s="5">
        <f>(752+1166)/(22+143)</f>
        <v>11.624242424242425</v>
      </c>
      <c r="H25" s="1" t="s">
        <v>189</v>
      </c>
    </row>
    <row r="26" spans="1:8" ht="30" x14ac:dyDescent="0.25">
      <c r="A26" s="1">
        <v>25</v>
      </c>
      <c r="B26" s="1" t="s">
        <v>22</v>
      </c>
      <c r="C26" s="2" t="s">
        <v>100</v>
      </c>
      <c r="D26" s="1" t="s">
        <v>109</v>
      </c>
      <c r="E26" s="1" t="s">
        <v>190</v>
      </c>
      <c r="F26" s="1" t="s">
        <v>191</v>
      </c>
      <c r="H26" s="1" t="s">
        <v>192</v>
      </c>
    </row>
    <row r="27" spans="1:8" x14ac:dyDescent="0.25">
      <c r="A27" s="1">
        <v>26</v>
      </c>
      <c r="B27" s="1" t="s">
        <v>47</v>
      </c>
      <c r="C27" s="1" t="s">
        <v>48</v>
      </c>
      <c r="D27" s="1" t="s">
        <v>104</v>
      </c>
    </row>
    <row r="28" spans="1:8" ht="30" x14ac:dyDescent="0.25">
      <c r="A28" s="1">
        <v>27</v>
      </c>
      <c r="B28" s="1" t="s">
        <v>50</v>
      </c>
      <c r="C28" s="2" t="s">
        <v>51</v>
      </c>
      <c r="D28" s="1" t="s">
        <v>109</v>
      </c>
      <c r="E28" s="1" t="s">
        <v>138</v>
      </c>
      <c r="F28" s="1" t="s">
        <v>193</v>
      </c>
      <c r="G28" s="5" t="s">
        <v>139</v>
      </c>
    </row>
    <row r="29" spans="1:8" x14ac:dyDescent="0.25">
      <c r="A29" s="1">
        <v>28</v>
      </c>
      <c r="B29" s="1" t="s">
        <v>23</v>
      </c>
      <c r="C29" s="1" t="s">
        <v>53</v>
      </c>
      <c r="D29" s="1" t="s">
        <v>104</v>
      </c>
    </row>
    <row r="30" spans="1:8" x14ac:dyDescent="0.25">
      <c r="A30" s="1">
        <v>29</v>
      </c>
      <c r="B30" s="1" t="s">
        <v>24</v>
      </c>
      <c r="C30" s="2" t="s">
        <v>55</v>
      </c>
      <c r="D30" s="1" t="s">
        <v>109</v>
      </c>
      <c r="E30" s="1" t="s">
        <v>140</v>
      </c>
      <c r="F30" s="1" t="s">
        <v>141</v>
      </c>
      <c r="H30" s="1" t="s">
        <v>194</v>
      </c>
    </row>
    <row r="31" spans="1:8" ht="30" x14ac:dyDescent="0.25">
      <c r="A31" s="1">
        <v>30</v>
      </c>
      <c r="B31" s="1" t="s">
        <v>25</v>
      </c>
      <c r="C31" s="2" t="s">
        <v>57</v>
      </c>
      <c r="D31" s="1" t="s">
        <v>109</v>
      </c>
      <c r="E31" s="1" t="s">
        <v>142</v>
      </c>
      <c r="F31" s="1" t="s">
        <v>143</v>
      </c>
      <c r="H31" s="1" t="s">
        <v>195</v>
      </c>
    </row>
    <row r="32" spans="1:8" ht="30" x14ac:dyDescent="0.25">
      <c r="A32" s="1">
        <v>31</v>
      </c>
      <c r="B32" s="1" t="s">
        <v>26</v>
      </c>
      <c r="C32" s="2" t="s">
        <v>59</v>
      </c>
      <c r="D32" s="1" t="s">
        <v>109</v>
      </c>
      <c r="E32" s="1" t="s">
        <v>144</v>
      </c>
      <c r="F32" s="1" t="s">
        <v>145</v>
      </c>
      <c r="H32" s="1" t="s">
        <v>196</v>
      </c>
    </row>
    <row r="33" spans="1:8" ht="60" x14ac:dyDescent="0.25">
      <c r="A33" s="1">
        <v>32</v>
      </c>
      <c r="B33" s="1" t="s">
        <v>27</v>
      </c>
      <c r="C33" s="2" t="s">
        <v>61</v>
      </c>
      <c r="D33" s="1" t="s">
        <v>126</v>
      </c>
      <c r="E33" s="1" t="s">
        <v>197</v>
      </c>
      <c r="F33" s="1" t="s">
        <v>197</v>
      </c>
      <c r="G33" s="5">
        <f>1190/745</f>
        <v>1.5973154362416107</v>
      </c>
      <c r="H33" s="1" t="s">
        <v>198</v>
      </c>
    </row>
    <row r="34" spans="1:8" ht="30" x14ac:dyDescent="0.25">
      <c r="A34" s="1">
        <v>33</v>
      </c>
      <c r="B34" s="1" t="s">
        <v>28</v>
      </c>
      <c r="C34" s="2" t="s">
        <v>63</v>
      </c>
      <c r="D34" s="1" t="s">
        <v>109</v>
      </c>
      <c r="E34" s="1" t="s">
        <v>146</v>
      </c>
      <c r="F34" s="1" t="s">
        <v>147</v>
      </c>
      <c r="H34" s="1" t="s">
        <v>199</v>
      </c>
    </row>
    <row r="35" spans="1:8" ht="30" x14ac:dyDescent="0.25">
      <c r="A35" s="1">
        <v>34</v>
      </c>
      <c r="B35" s="1" t="s">
        <v>29</v>
      </c>
      <c r="C35" s="2" t="s">
        <v>65</v>
      </c>
      <c r="D35" s="1" t="s">
        <v>126</v>
      </c>
      <c r="E35" s="1" t="s">
        <v>200</v>
      </c>
      <c r="F35" s="1" t="s">
        <v>201</v>
      </c>
      <c r="G35" s="5">
        <f>605/23</f>
        <v>26.304347826086957</v>
      </c>
      <c r="H35" s="8" t="s">
        <v>202</v>
      </c>
    </row>
    <row r="36" spans="1:8" x14ac:dyDescent="0.25">
      <c r="A36" s="1">
        <v>35</v>
      </c>
      <c r="B36" s="1" t="s">
        <v>30</v>
      </c>
      <c r="C36" s="1" t="s">
        <v>67</v>
      </c>
      <c r="D36" s="1" t="s">
        <v>104</v>
      </c>
    </row>
    <row r="37" spans="1:8" x14ac:dyDescent="0.25">
      <c r="A37" s="1">
        <v>36</v>
      </c>
      <c r="B37" s="1" t="s">
        <v>31</v>
      </c>
      <c r="C37" s="2" t="s">
        <v>69</v>
      </c>
      <c r="D37" s="1" t="s">
        <v>109</v>
      </c>
      <c r="E37" s="1" t="s">
        <v>148</v>
      </c>
      <c r="F37" s="1" t="s">
        <v>149</v>
      </c>
      <c r="H37" s="1" t="s">
        <v>203</v>
      </c>
    </row>
    <row r="38" spans="1:8" x14ac:dyDescent="0.25">
      <c r="A38" s="1">
        <v>37</v>
      </c>
      <c r="B38" s="1" t="s">
        <v>32</v>
      </c>
      <c r="C38" s="1" t="s">
        <v>71</v>
      </c>
      <c r="D38" s="1" t="s">
        <v>104</v>
      </c>
    </row>
    <row r="39" spans="1:8" x14ac:dyDescent="0.25">
      <c r="A39" s="1">
        <v>38</v>
      </c>
      <c r="B39" s="1" t="s">
        <v>74</v>
      </c>
      <c r="C39" s="1" t="s">
        <v>75</v>
      </c>
      <c r="D39" s="1" t="s">
        <v>104</v>
      </c>
    </row>
    <row r="40" spans="1:8" ht="30" x14ac:dyDescent="0.25">
      <c r="A40" s="1">
        <v>39</v>
      </c>
      <c r="B40" s="1" t="s">
        <v>78</v>
      </c>
      <c r="C40" s="2" t="s">
        <v>79</v>
      </c>
      <c r="D40" s="1" t="s">
        <v>126</v>
      </c>
      <c r="E40" s="1" t="s">
        <v>150</v>
      </c>
      <c r="F40" s="1" t="s">
        <v>151</v>
      </c>
      <c r="G40" s="5">
        <f>206/12</f>
        <v>17.166666666666668</v>
      </c>
    </row>
    <row r="41" spans="1:8" ht="30" x14ac:dyDescent="0.25">
      <c r="A41" s="1">
        <v>40</v>
      </c>
      <c r="B41" s="1" t="s">
        <v>33</v>
      </c>
      <c r="C41" s="2" t="s">
        <v>81</v>
      </c>
      <c r="D41" s="1" t="s">
        <v>126</v>
      </c>
      <c r="E41" s="1" t="s">
        <v>152</v>
      </c>
      <c r="F41" s="1" t="s">
        <v>153</v>
      </c>
      <c r="G41" s="5">
        <f>(27222*9/60)/59</f>
        <v>69.208474576271186</v>
      </c>
      <c r="H41" s="1" t="s">
        <v>154</v>
      </c>
    </row>
    <row r="42" spans="1:8" ht="30" x14ac:dyDescent="0.25">
      <c r="A42" s="1">
        <v>41</v>
      </c>
      <c r="B42" s="1" t="s">
        <v>34</v>
      </c>
      <c r="C42" s="2" t="s">
        <v>83</v>
      </c>
      <c r="D42" s="1" t="s">
        <v>126</v>
      </c>
      <c r="E42" s="1" t="s">
        <v>155</v>
      </c>
      <c r="F42" s="1" t="s">
        <v>155</v>
      </c>
      <c r="G42" s="5">
        <f>129/11</f>
        <v>11.727272727272727</v>
      </c>
    </row>
    <row r="43" spans="1:8" ht="30" x14ac:dyDescent="0.25">
      <c r="A43" s="1">
        <v>42</v>
      </c>
      <c r="B43" s="1" t="s">
        <v>35</v>
      </c>
      <c r="C43" s="2" t="s">
        <v>85</v>
      </c>
      <c r="D43" s="1" t="s">
        <v>109</v>
      </c>
      <c r="E43" s="1" t="s">
        <v>156</v>
      </c>
      <c r="F43" s="1" t="s">
        <v>157</v>
      </c>
      <c r="H43" s="1" t="s">
        <v>204</v>
      </c>
    </row>
    <row r="44" spans="1:8" ht="30" x14ac:dyDescent="0.25">
      <c r="A44" s="1">
        <v>43</v>
      </c>
      <c r="B44" s="1" t="s">
        <v>36</v>
      </c>
      <c r="C44" s="2" t="s">
        <v>87</v>
      </c>
      <c r="D44" s="1" t="s">
        <v>213</v>
      </c>
      <c r="E44" s="1" t="s">
        <v>158</v>
      </c>
      <c r="F44" s="1" t="s">
        <v>159</v>
      </c>
      <c r="H44" s="1" t="s">
        <v>205</v>
      </c>
    </row>
    <row r="45" spans="1:8" ht="30" x14ac:dyDescent="0.25">
      <c r="A45" s="1">
        <v>44</v>
      </c>
      <c r="B45" s="1" t="s">
        <v>37</v>
      </c>
      <c r="C45" s="2" t="s">
        <v>89</v>
      </c>
      <c r="D45" s="1" t="s">
        <v>109</v>
      </c>
      <c r="E45" s="1" t="s">
        <v>161</v>
      </c>
      <c r="F45" s="1" t="s">
        <v>160</v>
      </c>
      <c r="H45" s="1" t="s">
        <v>206</v>
      </c>
    </row>
    <row r="46" spans="1:8" x14ac:dyDescent="0.25">
      <c r="A46" s="1">
        <v>45</v>
      </c>
      <c r="B46" s="1" t="s">
        <v>38</v>
      </c>
      <c r="C46" s="2" t="s">
        <v>91</v>
      </c>
      <c r="D46" s="1" t="s">
        <v>104</v>
      </c>
      <c r="E46" s="1" t="s">
        <v>162</v>
      </c>
      <c r="F46" s="1" t="s">
        <v>163</v>
      </c>
      <c r="H46" s="1" t="s">
        <v>207</v>
      </c>
    </row>
    <row r="47" spans="1:8" ht="30" x14ac:dyDescent="0.25">
      <c r="A47" s="1">
        <v>46</v>
      </c>
      <c r="B47" s="1" t="s">
        <v>39</v>
      </c>
      <c r="C47" s="2" t="s">
        <v>93</v>
      </c>
      <c r="D47" s="1" t="s">
        <v>109</v>
      </c>
      <c r="E47" s="1" t="s">
        <v>164</v>
      </c>
      <c r="F47" s="1" t="s">
        <v>208</v>
      </c>
      <c r="H47" s="1" t="s">
        <v>209</v>
      </c>
    </row>
    <row r="48" spans="1:8" x14ac:dyDescent="0.25">
      <c r="A48" s="1">
        <v>47</v>
      </c>
      <c r="B48" s="1" t="s">
        <v>40</v>
      </c>
      <c r="C48" s="1" t="s">
        <v>95</v>
      </c>
      <c r="D48" s="1" t="s">
        <v>104</v>
      </c>
    </row>
    <row r="49" spans="1:8" x14ac:dyDescent="0.25">
      <c r="A49" s="1">
        <v>48</v>
      </c>
      <c r="B49" s="1" t="s">
        <v>41</v>
      </c>
      <c r="C49" s="2" t="s">
        <v>97</v>
      </c>
      <c r="D49" s="1" t="s">
        <v>109</v>
      </c>
      <c r="E49" s="1" t="s">
        <v>165</v>
      </c>
      <c r="F49" s="1" t="s">
        <v>166</v>
      </c>
      <c r="H49" s="1" t="s">
        <v>210</v>
      </c>
    </row>
    <row r="50" spans="1:8" x14ac:dyDescent="0.25">
      <c r="A50" s="1">
        <v>49</v>
      </c>
      <c r="B50" s="1" t="s">
        <v>42</v>
      </c>
      <c r="C50" s="1" t="s">
        <v>99</v>
      </c>
      <c r="D50" s="1" t="s">
        <v>104</v>
      </c>
    </row>
    <row r="51" spans="1:8" ht="45" x14ac:dyDescent="0.25">
      <c r="A51" s="1">
        <v>50</v>
      </c>
      <c r="B51" s="1" t="s">
        <v>43</v>
      </c>
      <c r="C51" s="2" t="s">
        <v>101</v>
      </c>
      <c r="D51" s="1" t="s">
        <v>126</v>
      </c>
      <c r="E51" s="1" t="s">
        <v>212</v>
      </c>
      <c r="F51" s="1" t="s">
        <v>212</v>
      </c>
      <c r="G51" s="5">
        <f>238/21</f>
        <v>11.333333333333334</v>
      </c>
      <c r="H51" s="1" t="s">
        <v>211</v>
      </c>
    </row>
  </sheetData>
  <autoFilter ref="A1:G51" xr:uid="{1A7DA3E6-5977-4334-8866-21B6D35E68F1}"/>
  <hyperlinks>
    <hyperlink ref="C3" r:id="rId1" xr:uid="{57FE75D0-032C-4AC1-83C8-CCA0DEF7DD1E}"/>
    <hyperlink ref="C4" r:id="rId2" xr:uid="{DAAD63D8-7315-40FF-A6E5-CCD3001C4F5B}"/>
    <hyperlink ref="C5" r:id="rId3" xr:uid="{5239234C-285F-44D2-A707-D31FE2E9A5C9}"/>
    <hyperlink ref="C7" r:id="rId4" xr:uid="{0B2344C5-ADDD-4D77-B4A3-CD4458D0B8CC}"/>
    <hyperlink ref="C8" r:id="rId5" xr:uid="{4914C519-EAE7-4913-9B1C-C7BBF8E6B38B}"/>
    <hyperlink ref="C9" r:id="rId6" xr:uid="{232C81D9-1E87-4C16-B61C-56CB858473FB}"/>
    <hyperlink ref="C14" r:id="rId7" xr:uid="{501D0F09-5707-41B2-9F84-0072E94D0FCE}"/>
    <hyperlink ref="C15" r:id="rId8" xr:uid="{9D44CC03-093F-4F7E-8E5B-F0624B178431}"/>
    <hyperlink ref="C16" r:id="rId9" xr:uid="{15B65C99-090A-4014-8BC9-47AA25ABB5BD}"/>
    <hyperlink ref="C17" r:id="rId10" xr:uid="{59ABBE2F-E96D-447A-A8BE-658D5BBCEBB9}"/>
    <hyperlink ref="C11" r:id="rId11" xr:uid="{52AB6CA7-2C51-483E-AB81-D8C456E36E4E}"/>
    <hyperlink ref="C18" r:id="rId12" xr:uid="{8CE5F8D3-2664-47BC-AC92-CC2AFB1F86E1}"/>
    <hyperlink ref="C19" r:id="rId13" xr:uid="{883FB522-98B0-4142-BAA1-CA9467FA04BB}"/>
    <hyperlink ref="C20" r:id="rId14" xr:uid="{668DB339-8157-4A7C-98BE-A963E1B2D647}"/>
    <hyperlink ref="C21" r:id="rId15" xr:uid="{2EE67D5C-E95F-4BFA-8D94-1228F2F52D7D}"/>
    <hyperlink ref="C22" r:id="rId16" xr:uid="{F8B3B7AF-6AE0-4640-B0B9-FFBE5B89099C}"/>
    <hyperlink ref="C24" r:id="rId17" xr:uid="{41B67C76-9DC2-4056-ADBA-E03069095849}"/>
    <hyperlink ref="C25" r:id="rId18" location="clear=1" xr:uid="{2BEEAB08-8AFB-4EE1-9899-E43718836604}"/>
    <hyperlink ref="C26" r:id="rId19" xr:uid="{BB238253-F355-4A5C-9AB8-1FA662EAD62F}"/>
    <hyperlink ref="C28" r:id="rId20" xr:uid="{E5666281-7B26-4687-BB28-2199900A1080}"/>
    <hyperlink ref="C30" r:id="rId21" xr:uid="{4C2BA448-D508-48B1-8ECE-E95B7EE8E697}"/>
    <hyperlink ref="C31" r:id="rId22" xr:uid="{24C173A1-C8FC-446E-9A50-C963EA681A61}"/>
    <hyperlink ref="C32" r:id="rId23" xr:uid="{FFDBBC53-FE5C-4074-8C48-F2A462425E55}"/>
    <hyperlink ref="C34" r:id="rId24" xr:uid="{17C89D37-87D2-4E18-94CD-87AB8270DAEE}"/>
    <hyperlink ref="C33" r:id="rId25" xr:uid="{66CAB1C1-B412-428E-A26F-76605F6594E4}"/>
    <hyperlink ref="C37" r:id="rId26" xr:uid="{4F43174A-9092-4809-8B80-B1CE410EBA31}"/>
    <hyperlink ref="C35" r:id="rId27" xr:uid="{0973DD32-FE77-49EC-A8A9-AAA722E88CAE}"/>
    <hyperlink ref="C40" r:id="rId28" xr:uid="{9C54D993-F061-41F1-8F41-5541B78A6CF3}"/>
    <hyperlink ref="C41" r:id="rId29" xr:uid="{68EF8942-6A9F-43A0-9B77-6C5BC0EF57E6}"/>
    <hyperlink ref="C42" r:id="rId30" xr:uid="{ADE95A00-F8D2-4BEC-B973-525C7559C5B8}"/>
    <hyperlink ref="C43" r:id="rId31" xr:uid="{54DF2E61-CD6E-46DE-AE5E-085F446DDB64}"/>
    <hyperlink ref="C44" r:id="rId32" xr:uid="{57729F6F-298E-414A-85D8-A01E33AC8146}"/>
    <hyperlink ref="C45" r:id="rId33" xr:uid="{CCAEA818-7FE4-4B74-81A4-E2174150131D}"/>
    <hyperlink ref="C46" r:id="rId34" xr:uid="{3DCF6AE2-80CD-4326-8C4A-074CDC77B77D}"/>
    <hyperlink ref="C47" r:id="rId35" xr:uid="{B16EC75D-1255-473E-BF41-4BEAFF1CB6C6}"/>
    <hyperlink ref="C49" r:id="rId36" xr:uid="{216EABAD-1D44-4AC9-832A-4D8D02FC6022}"/>
    <hyperlink ref="C51" r:id="rId37" location="&amp;&amp;D1XZLnCoo8Z0jHfshWy070zSzxdxFoNyojR7wLtsqBKXma2Biw1bPoNQ35FIlZ20OZFVPPWKm2NVjBEWid89Yl+5G1w9meYdtfsLaZvHbBvHz8jdUMP8SPwa2hhoYyoDM9h6+eiuYPSH9xhY49fqg35E6OgRxfcg1iJxtfHylJBLsGD1" xr:uid="{FC6108CD-C840-4B86-AA75-9AE510F8ABE0}"/>
    <hyperlink ref="C10" r:id="rId38" xr:uid="{8C6FF266-CAB6-4817-911C-DEA78521D44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Guillioli</dc:creator>
  <cp:lastModifiedBy>soodoku</cp:lastModifiedBy>
  <dcterms:created xsi:type="dcterms:W3CDTF">2019-12-02T02:38:56Z</dcterms:created>
  <dcterms:modified xsi:type="dcterms:W3CDTF">2019-12-28T00:39:58Z</dcterms:modified>
</cp:coreProperties>
</file>